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DX推進G\C07オープンデータカタログサイト\11_公開データ\各所属分（R4棚卸対象分）\37\"/>
    </mc:Choice>
  </mc:AlternateContent>
  <xr:revisionPtr revIDLastSave="0" documentId="13_ncr:1_{CF00F23A-89DE-49D7-A7F0-74807ADEB6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貸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1" l="1"/>
  <c r="AD13" i="1"/>
  <c r="AA14" i="1"/>
  <c r="H33" i="1"/>
  <c r="AC7" i="1"/>
  <c r="AB20" i="1"/>
  <c r="AB28" i="1"/>
  <c r="W6" i="1"/>
  <c r="AB6" i="1"/>
  <c r="Z7" i="1"/>
  <c r="AD9" i="1"/>
  <c r="W10" i="1"/>
  <c r="Z11" i="1"/>
  <c r="Z17" i="1"/>
  <c r="V8" i="1"/>
  <c r="AA8" i="1"/>
  <c r="Y9" i="1"/>
  <c r="AC11" i="1"/>
  <c r="V12" i="1"/>
  <c r="AA12" i="1"/>
  <c r="Y13" i="1"/>
  <c r="Z25" i="1"/>
  <c r="I33" i="1"/>
  <c r="AD7" i="1"/>
  <c r="W8" i="1"/>
  <c r="AB8" i="1"/>
  <c r="Z9" i="1"/>
  <c r="AD11" i="1"/>
  <c r="W12" i="1"/>
  <c r="AB12" i="1"/>
  <c r="Z13" i="1"/>
  <c r="V14" i="1"/>
  <c r="Y15" i="1"/>
  <c r="W16" i="1"/>
  <c r="AD23" i="1"/>
  <c r="V6" i="1"/>
  <c r="AA6" i="1"/>
  <c r="Y7" i="1"/>
  <c r="AC9" i="1"/>
  <c r="V10" i="1"/>
  <c r="AA10" i="1"/>
  <c r="Y11" i="1"/>
  <c r="AC13" i="1"/>
  <c r="AC15" i="1"/>
  <c r="W24" i="1"/>
  <c r="W14" i="1"/>
  <c r="AB14" i="1"/>
  <c r="Z15" i="1"/>
  <c r="AD15" i="1"/>
  <c r="AD17" i="1"/>
  <c r="W18" i="1"/>
  <c r="Z19" i="1"/>
  <c r="AB22" i="1"/>
  <c r="AD25" i="1"/>
  <c r="W26" i="1"/>
  <c r="Z27" i="1"/>
  <c r="O37" i="1"/>
  <c r="Y6" i="1"/>
  <c r="AC6" i="1"/>
  <c r="V7" i="1"/>
  <c r="AA7" i="1"/>
  <c r="Y8" i="1"/>
  <c r="AC8" i="1"/>
  <c r="V9" i="1"/>
  <c r="AA9" i="1"/>
  <c r="Y10" i="1"/>
  <c r="AC10" i="1"/>
  <c r="V11" i="1"/>
  <c r="AA11" i="1"/>
  <c r="Y12" i="1"/>
  <c r="AC12" i="1"/>
  <c r="V13" i="1"/>
  <c r="AA13" i="1"/>
  <c r="Y14" i="1"/>
  <c r="AC14" i="1"/>
  <c r="V15" i="1"/>
  <c r="AA15" i="1"/>
  <c r="AB16" i="1"/>
  <c r="AD19" i="1"/>
  <c r="W20" i="1"/>
  <c r="Z21" i="1"/>
  <c r="AB24" i="1"/>
  <c r="AD27" i="1"/>
  <c r="W28" i="1"/>
  <c r="Z29" i="1"/>
  <c r="P37" i="1"/>
  <c r="Z6" i="1"/>
  <c r="AD6" i="1"/>
  <c r="W7" i="1"/>
  <c r="AB7" i="1"/>
  <c r="Z8" i="1"/>
  <c r="AD8" i="1"/>
  <c r="W9" i="1"/>
  <c r="AB9" i="1"/>
  <c r="Z10" i="1"/>
  <c r="AD10" i="1"/>
  <c r="W11" i="1"/>
  <c r="AB11" i="1"/>
  <c r="Z12" i="1"/>
  <c r="AD12" i="1"/>
  <c r="W13" i="1"/>
  <c r="AB13" i="1"/>
  <c r="Z14" i="1"/>
  <c r="AD14" i="1"/>
  <c r="W15" i="1"/>
  <c r="AB15" i="1"/>
  <c r="AB18" i="1"/>
  <c r="AD21" i="1"/>
  <c r="W22" i="1"/>
  <c r="Z23" i="1"/>
  <c r="AB26" i="1"/>
  <c r="AD29" i="1"/>
  <c r="Y16" i="1"/>
  <c r="AC16" i="1"/>
  <c r="V17" i="1"/>
  <c r="AA17" i="1"/>
  <c r="Y18" i="1"/>
  <c r="AC18" i="1"/>
  <c r="V19" i="1"/>
  <c r="AA19" i="1"/>
  <c r="Y20" i="1"/>
  <c r="AC20" i="1"/>
  <c r="V21" i="1"/>
  <c r="AA21" i="1"/>
  <c r="Y22" i="1"/>
  <c r="AC22" i="1"/>
  <c r="V23" i="1"/>
  <c r="AA23" i="1"/>
  <c r="Y24" i="1"/>
  <c r="AC24" i="1"/>
  <c r="V25" i="1"/>
  <c r="AA25" i="1"/>
  <c r="Y26" i="1"/>
  <c r="AC26" i="1"/>
  <c r="V27" i="1"/>
  <c r="AA27" i="1"/>
  <c r="Y28" i="1"/>
  <c r="AC28" i="1"/>
  <c r="V29" i="1"/>
  <c r="AA29" i="1"/>
  <c r="Z16" i="1"/>
  <c r="AD16" i="1"/>
  <c r="W17" i="1"/>
  <c r="AB17" i="1"/>
  <c r="Z18" i="1"/>
  <c r="AD18" i="1"/>
  <c r="W19" i="1"/>
  <c r="AB19" i="1"/>
  <c r="Z20" i="1"/>
  <c r="AD20" i="1"/>
  <c r="W21" i="1"/>
  <c r="AB21" i="1"/>
  <c r="Z22" i="1"/>
  <c r="AD22" i="1"/>
  <c r="W23" i="1"/>
  <c r="AB23" i="1"/>
  <c r="Z24" i="1"/>
  <c r="AD24" i="1"/>
  <c r="W25" i="1"/>
  <c r="AB25" i="1"/>
  <c r="Z26" i="1"/>
  <c r="AD26" i="1"/>
  <c r="W27" i="1"/>
  <c r="AB27" i="1"/>
  <c r="Z28" i="1"/>
  <c r="AD28" i="1"/>
  <c r="W29" i="1"/>
  <c r="AB29" i="1"/>
  <c r="V16" i="1"/>
  <c r="AA16" i="1"/>
  <c r="Y17" i="1"/>
  <c r="AC17" i="1"/>
  <c r="V18" i="1"/>
  <c r="AA18" i="1"/>
  <c r="Y19" i="1"/>
  <c r="AC19" i="1"/>
  <c r="V20" i="1"/>
  <c r="AA20" i="1"/>
  <c r="Y21" i="1"/>
  <c r="AC21" i="1"/>
  <c r="V22" i="1"/>
  <c r="AA22" i="1"/>
  <c r="Y23" i="1"/>
  <c r="AC23" i="1"/>
  <c r="V24" i="1"/>
  <c r="AA24" i="1"/>
  <c r="Y25" i="1"/>
  <c r="AC25" i="1"/>
  <c r="V26" i="1"/>
  <c r="AA26" i="1"/>
  <c r="Y27" i="1"/>
  <c r="AC27" i="1"/>
  <c r="V28" i="1"/>
  <c r="AA28" i="1"/>
  <c r="Y29" i="1"/>
  <c r="AC29" i="1"/>
  <c r="Q37" i="1" l="1"/>
  <c r="I36" i="1"/>
  <c r="AD30" i="1"/>
  <c r="AC30" i="1"/>
  <c r="H36" i="1"/>
  <c r="C35" i="1"/>
  <c r="W30" i="1"/>
  <c r="C34" i="1"/>
  <c r="C36" i="1" s="1"/>
  <c r="I37" i="1"/>
  <c r="H35" i="1"/>
  <c r="AA30" i="1"/>
  <c r="K33" i="1"/>
  <c r="AB30" i="1"/>
  <c r="I35" i="1"/>
  <c r="I34" i="1"/>
  <c r="Z30" i="1"/>
  <c r="Y30" i="1"/>
  <c r="H34" i="1"/>
  <c r="B35" i="1"/>
  <c r="H37" i="1"/>
  <c r="V30" i="1"/>
  <c r="B34" i="1"/>
  <c r="K36" i="1" l="1"/>
  <c r="H38" i="1"/>
  <c r="I38" i="1"/>
  <c r="K38" i="1" s="1"/>
  <c r="B36" i="1"/>
  <c r="K35" i="1"/>
  <c r="K37" i="1"/>
  <c r="K34" i="1"/>
</calcChain>
</file>

<file path=xl/sharedStrings.xml><?xml version="1.0" encoding="utf-8"?>
<sst xmlns="http://schemas.openxmlformats.org/spreadsheetml/2006/main" count="87" uniqueCount="47">
  <si>
    <t>令和４年度　地区市民センター施設利用年間報告</t>
    <rPh sb="0" eb="2">
      <t>レイワ</t>
    </rPh>
    <rPh sb="3" eb="5">
      <t>ネンド</t>
    </rPh>
    <rPh sb="6" eb="8">
      <t>チク</t>
    </rPh>
    <rPh sb="8" eb="10">
      <t>シミン</t>
    </rPh>
    <rPh sb="14" eb="16">
      <t>シセツ</t>
    </rPh>
    <rPh sb="16" eb="18">
      <t>リヨウ</t>
    </rPh>
    <rPh sb="18" eb="20">
      <t>ネンカン</t>
    </rPh>
    <rPh sb="20" eb="22">
      <t>ホウコク</t>
    </rPh>
    <phoneticPr fontId="4"/>
  </si>
  <si>
    <t>地区市民C・公用以外の使用状況</t>
    <rPh sb="0" eb="2">
      <t>チク</t>
    </rPh>
    <rPh sb="2" eb="4">
      <t>シミン</t>
    </rPh>
    <rPh sb="6" eb="8">
      <t>コウヨウ</t>
    </rPh>
    <rPh sb="8" eb="10">
      <t>イガイ</t>
    </rPh>
    <rPh sb="11" eb="13">
      <t>シヨウ</t>
    </rPh>
    <rPh sb="13" eb="15">
      <t>ジョウキョウ</t>
    </rPh>
    <phoneticPr fontId="4"/>
  </si>
  <si>
    <t>地区市民センターが使用</t>
    <rPh sb="0" eb="2">
      <t>チク</t>
    </rPh>
    <rPh sb="2" eb="4">
      <t>シミン</t>
    </rPh>
    <rPh sb="9" eb="11">
      <t>シヨウ</t>
    </rPh>
    <phoneticPr fontId="4"/>
  </si>
  <si>
    <t>減免使用（地区市民センター以外）</t>
    <rPh sb="0" eb="2">
      <t>ゲンメン</t>
    </rPh>
    <rPh sb="2" eb="4">
      <t>シヨウ</t>
    </rPh>
    <rPh sb="5" eb="7">
      <t>チク</t>
    </rPh>
    <rPh sb="7" eb="9">
      <t>シミン</t>
    </rPh>
    <rPh sb="13" eb="15">
      <t>イガイ</t>
    </rPh>
    <phoneticPr fontId="4"/>
  </si>
  <si>
    <t>有料使用</t>
    <rPh sb="0" eb="2">
      <t>ユウリョウ</t>
    </rPh>
    <rPh sb="2" eb="4">
      <t>シヨウ</t>
    </rPh>
    <phoneticPr fontId="4"/>
  </si>
  <si>
    <t>生涯学習事業</t>
    <rPh sb="0" eb="2">
      <t>ショウガイ</t>
    </rPh>
    <rPh sb="2" eb="4">
      <t>ガクシュウ</t>
    </rPh>
    <rPh sb="4" eb="6">
      <t>ジギョウ</t>
    </rPh>
    <phoneticPr fontId="4"/>
  </si>
  <si>
    <t>生涯学習以外</t>
    <rPh sb="0" eb="2">
      <t>ショウガイ</t>
    </rPh>
    <rPh sb="2" eb="4">
      <t>ガクシュウ</t>
    </rPh>
    <rPh sb="4" eb="6">
      <t>イガイ</t>
    </rPh>
    <phoneticPr fontId="4"/>
  </si>
  <si>
    <t>公用</t>
    <rPh sb="0" eb="2">
      <t>コウヨウ</t>
    </rPh>
    <phoneticPr fontId="4"/>
  </si>
  <si>
    <t>社会教育関係団体</t>
    <rPh sb="0" eb="2">
      <t>シャカイ</t>
    </rPh>
    <rPh sb="2" eb="4">
      <t>キョウイク</t>
    </rPh>
    <rPh sb="4" eb="6">
      <t>カンケイ</t>
    </rPh>
    <rPh sb="6" eb="8">
      <t>ダンタイ</t>
    </rPh>
    <phoneticPr fontId="4"/>
  </si>
  <si>
    <t>その他団体等</t>
    <rPh sb="2" eb="3">
      <t>タ</t>
    </rPh>
    <rPh sb="3" eb="5">
      <t>ダンタイ</t>
    </rPh>
    <rPh sb="5" eb="6">
      <t>トウ</t>
    </rPh>
    <phoneticPr fontId="4"/>
  </si>
  <si>
    <t>全体集計</t>
    <rPh sb="0" eb="2">
      <t>ゼンタイ</t>
    </rPh>
    <rPh sb="2" eb="4">
      <t>シュウケイ</t>
    </rPh>
    <phoneticPr fontId="4"/>
  </si>
  <si>
    <t>その他団体</t>
    <rPh sb="2" eb="3">
      <t>タ</t>
    </rPh>
    <rPh sb="3" eb="5">
      <t>ダンタイ</t>
    </rPh>
    <phoneticPr fontId="4"/>
  </si>
  <si>
    <t>回数</t>
    <rPh sb="0" eb="2">
      <t>カイスウ</t>
    </rPh>
    <phoneticPr fontId="4"/>
  </si>
  <si>
    <t>人数</t>
    <rPh sb="0" eb="2">
      <t>ニンズウ</t>
    </rPh>
    <phoneticPr fontId="4"/>
  </si>
  <si>
    <t>富洲原</t>
    <rPh sb="0" eb="3">
      <t>トミスハラ</t>
    </rPh>
    <phoneticPr fontId="4"/>
  </si>
  <si>
    <t>富田</t>
  </si>
  <si>
    <t>羽津</t>
  </si>
  <si>
    <t>常磐</t>
  </si>
  <si>
    <t>日永</t>
  </si>
  <si>
    <t>四郷</t>
  </si>
  <si>
    <t>内部</t>
  </si>
  <si>
    <t>塩浜</t>
  </si>
  <si>
    <t>小山田</t>
  </si>
  <si>
    <t>川島</t>
  </si>
  <si>
    <t>神前</t>
  </si>
  <si>
    <t>桜</t>
  </si>
  <si>
    <t>三重</t>
  </si>
  <si>
    <t>県</t>
  </si>
  <si>
    <t>八郷</t>
  </si>
  <si>
    <t>下野</t>
  </si>
  <si>
    <t>大矢知</t>
  </si>
  <si>
    <t>河原田</t>
  </si>
  <si>
    <t>水沢</t>
  </si>
  <si>
    <t>保々</t>
  </si>
  <si>
    <t>海蔵</t>
  </si>
  <si>
    <t>橋北</t>
  </si>
  <si>
    <t>中部</t>
  </si>
  <si>
    <t>楠</t>
    <rPh sb="0" eb="1">
      <t>クス</t>
    </rPh>
    <phoneticPr fontId="4"/>
  </si>
  <si>
    <t>合計</t>
    <rPh sb="0" eb="2">
      <t>ゴウケイ</t>
    </rPh>
    <phoneticPr fontId="4"/>
  </si>
  <si>
    <t>平均</t>
    <rPh sb="0" eb="2">
      <t>ヘイキン</t>
    </rPh>
    <phoneticPr fontId="4"/>
  </si>
  <si>
    <t>減免使用</t>
    <rPh sb="0" eb="2">
      <t>ゲンメン</t>
    </rPh>
    <rPh sb="2" eb="4">
      <t>シヨウ</t>
    </rPh>
    <phoneticPr fontId="4"/>
  </si>
  <si>
    <t>社会教育</t>
    <rPh sb="0" eb="2">
      <t>シャカイ</t>
    </rPh>
    <rPh sb="2" eb="4">
      <t>キョウイク</t>
    </rPh>
    <phoneticPr fontId="4"/>
  </si>
  <si>
    <t>生涯学習以外でCが使用</t>
    <rPh sb="0" eb="2">
      <t>ショウガイ</t>
    </rPh>
    <rPh sb="2" eb="4">
      <t>ガクシュウ</t>
    </rPh>
    <rPh sb="4" eb="6">
      <t>イガイ</t>
    </rPh>
    <rPh sb="9" eb="11">
      <t>シヨウ</t>
    </rPh>
    <phoneticPr fontId="4"/>
  </si>
  <si>
    <t>計</t>
    <rPh sb="0" eb="1">
      <t>ケイ</t>
    </rPh>
    <phoneticPr fontId="4"/>
  </si>
  <si>
    <t>サークル</t>
    <phoneticPr fontId="4"/>
  </si>
  <si>
    <t>サークル</t>
    <phoneticPr fontId="4"/>
  </si>
  <si>
    <t>サークル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</si>
</sst>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/>
    </xf>
    <xf numFmtId="0" fontId="6" fillId="0" borderId="0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38" fontId="5" fillId="0" borderId="19" xfId="1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right" vertical="center" shrinkToFit="1"/>
    </xf>
    <xf numFmtId="38" fontId="5" fillId="0" borderId="21" xfId="1" applyFont="1" applyFill="1" applyBorder="1" applyAlignment="1">
      <alignment horizontal="right" vertical="center" shrinkToFit="1"/>
    </xf>
    <xf numFmtId="38" fontId="5" fillId="0" borderId="22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38" fontId="5" fillId="0" borderId="24" xfId="1" applyFont="1" applyFill="1" applyBorder="1" applyAlignment="1">
      <alignment horizontal="right" vertical="center" shrinkToFit="1"/>
    </xf>
    <xf numFmtId="38" fontId="5" fillId="0" borderId="25" xfId="1" applyFont="1" applyFill="1" applyBorder="1" applyAlignment="1">
      <alignment horizontal="right" vertical="center" shrinkToFit="1"/>
    </xf>
    <xf numFmtId="38" fontId="5" fillId="0" borderId="0" xfId="0" applyNumberFormat="1" applyFont="1" applyFill="1" applyAlignment="1">
      <alignment vertical="center" shrinkToFit="1"/>
    </xf>
    <xf numFmtId="38" fontId="5" fillId="2" borderId="32" xfId="0" applyNumberFormat="1" applyFont="1" applyFill="1" applyBorder="1" applyAlignment="1">
      <alignment vertical="center" shrinkToFit="1"/>
    </xf>
    <xf numFmtId="38" fontId="5" fillId="2" borderId="33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5" fillId="0" borderId="28" xfId="0" applyNumberFormat="1" applyFont="1" applyFill="1" applyBorder="1" applyAlignment="1">
      <alignment vertical="center" shrinkToFit="1"/>
    </xf>
    <xf numFmtId="38" fontId="5" fillId="0" borderId="29" xfId="0" applyNumberFormat="1" applyFont="1" applyFill="1" applyBorder="1" applyAlignment="1">
      <alignment vertical="center" shrinkToFit="1"/>
    </xf>
    <xf numFmtId="38" fontId="5" fillId="0" borderId="30" xfId="0" applyNumberFormat="1" applyFont="1" applyFill="1" applyBorder="1">
      <alignment vertical="center"/>
    </xf>
    <xf numFmtId="38" fontId="5" fillId="0" borderId="0" xfId="0" applyNumberFormat="1" applyFont="1" applyAlignment="1">
      <alignment vertical="center" shrinkToFit="1"/>
    </xf>
    <xf numFmtId="38" fontId="5" fillId="0" borderId="28" xfId="0" applyNumberFormat="1" applyFont="1" applyBorder="1" applyAlignment="1">
      <alignment vertical="center" shrinkToFit="1"/>
    </xf>
    <xf numFmtId="38" fontId="5" fillId="0" borderId="29" xfId="0" applyNumberFormat="1" applyFont="1" applyBorder="1" applyAlignment="1">
      <alignment vertical="center" shrinkToFit="1"/>
    </xf>
    <xf numFmtId="38" fontId="5" fillId="0" borderId="30" xfId="0" applyNumberFormat="1" applyFont="1" applyBorder="1">
      <alignment vertical="center"/>
    </xf>
    <xf numFmtId="0" fontId="5" fillId="2" borderId="34" xfId="0" applyFont="1" applyFill="1" applyBorder="1" applyAlignment="1">
      <alignment vertical="center" shrinkToFit="1"/>
    </xf>
    <xf numFmtId="0" fontId="5" fillId="2" borderId="35" xfId="0" applyFont="1" applyFill="1" applyBorder="1" applyAlignment="1">
      <alignment vertical="center" shrinkToFit="1"/>
    </xf>
    <xf numFmtId="38" fontId="5" fillId="0" borderId="36" xfId="1" applyFont="1" applyFill="1" applyBorder="1" applyAlignment="1">
      <alignment horizontal="right" vertical="center" shrinkToFit="1"/>
    </xf>
    <xf numFmtId="38" fontId="5" fillId="0" borderId="37" xfId="1" applyFont="1" applyFill="1" applyBorder="1" applyAlignment="1">
      <alignment horizontal="right" vertical="center" shrinkToFit="1"/>
    </xf>
    <xf numFmtId="38" fontId="5" fillId="0" borderId="38" xfId="1" applyFont="1" applyFill="1" applyBorder="1" applyAlignment="1">
      <alignment horizontal="right" vertical="center" shrinkToFit="1"/>
    </xf>
    <xf numFmtId="38" fontId="5" fillId="0" borderId="39" xfId="1" applyFont="1" applyFill="1" applyBorder="1" applyAlignment="1">
      <alignment horizontal="right" vertical="center" shrinkToFit="1"/>
    </xf>
    <xf numFmtId="38" fontId="5" fillId="0" borderId="40" xfId="1" applyFont="1" applyFill="1" applyBorder="1" applyAlignment="1">
      <alignment horizontal="right" vertical="center" shrinkToFit="1"/>
    </xf>
    <xf numFmtId="38" fontId="5" fillId="0" borderId="41" xfId="1" applyFont="1" applyFill="1" applyBorder="1" applyAlignment="1">
      <alignment horizontal="right" vertical="center" shrinkToFit="1"/>
    </xf>
    <xf numFmtId="38" fontId="5" fillId="0" borderId="42" xfId="1" applyFont="1" applyFill="1" applyBorder="1" applyAlignment="1">
      <alignment horizontal="right" vertical="center" shrinkToFit="1"/>
    </xf>
    <xf numFmtId="0" fontId="9" fillId="2" borderId="43" xfId="0" applyFont="1" applyFill="1" applyBorder="1" applyAlignment="1">
      <alignment horizontal="centerContinuous" vertical="center" shrinkToFit="1"/>
    </xf>
    <xf numFmtId="0" fontId="9" fillId="2" borderId="44" xfId="0" applyFont="1" applyFill="1" applyBorder="1" applyAlignment="1">
      <alignment horizontal="centerContinuous" vertical="center" shrinkToFit="1"/>
    </xf>
    <xf numFmtId="38" fontId="9" fillId="4" borderId="45" xfId="1" applyFont="1" applyFill="1" applyBorder="1" applyAlignment="1">
      <alignment horizontal="right" vertical="center" shrinkToFit="1"/>
    </xf>
    <xf numFmtId="38" fontId="9" fillId="0" borderId="46" xfId="1" applyFont="1" applyBorder="1" applyAlignment="1">
      <alignment horizontal="right" vertical="center" shrinkToFit="1"/>
    </xf>
    <xf numFmtId="38" fontId="9" fillId="4" borderId="47" xfId="1" applyFont="1" applyFill="1" applyBorder="1" applyAlignment="1">
      <alignment horizontal="right" vertical="center" shrinkToFit="1"/>
    </xf>
    <xf numFmtId="38" fontId="9" fillId="0" borderId="48" xfId="1" applyFont="1" applyBorder="1" applyAlignment="1">
      <alignment horizontal="right" vertical="center" shrinkToFit="1"/>
    </xf>
    <xf numFmtId="38" fontId="9" fillId="5" borderId="49" xfId="1" applyFont="1" applyFill="1" applyBorder="1" applyAlignment="1">
      <alignment horizontal="right" vertical="center" shrinkToFit="1"/>
    </xf>
    <xf numFmtId="38" fontId="9" fillId="6" borderId="47" xfId="1" applyFont="1" applyFill="1" applyBorder="1" applyAlignment="1">
      <alignment horizontal="right" vertical="center" shrinkToFit="1"/>
    </xf>
    <xf numFmtId="38" fontId="9" fillId="7" borderId="47" xfId="1" applyFont="1" applyFill="1" applyBorder="1" applyAlignment="1">
      <alignment horizontal="right" vertical="center" shrinkToFit="1"/>
    </xf>
    <xf numFmtId="38" fontId="9" fillId="8" borderId="47" xfId="1" applyFont="1" applyFill="1" applyBorder="1" applyAlignment="1">
      <alignment horizontal="right" vertical="center" shrinkToFit="1"/>
    </xf>
    <xf numFmtId="38" fontId="9" fillId="0" borderId="50" xfId="1" applyFont="1" applyBorder="1" applyAlignment="1">
      <alignment horizontal="right" vertical="center" shrinkToFit="1"/>
    </xf>
    <xf numFmtId="38" fontId="9" fillId="6" borderId="49" xfId="1" applyFont="1" applyFill="1" applyBorder="1" applyAlignment="1">
      <alignment horizontal="right" vertical="center" shrinkToFit="1"/>
    </xf>
    <xf numFmtId="38" fontId="9" fillId="0" borderId="51" xfId="1" applyFont="1" applyBorder="1" applyAlignment="1">
      <alignment horizontal="right" vertical="center" shrinkToFit="1"/>
    </xf>
    <xf numFmtId="38" fontId="9" fillId="0" borderId="0" xfId="0" applyNumberFormat="1" applyFont="1" applyAlignment="1">
      <alignment vertical="center" shrinkToFit="1"/>
    </xf>
    <xf numFmtId="38" fontId="9" fillId="9" borderId="52" xfId="0" applyNumberFormat="1" applyFont="1" applyFill="1" applyBorder="1" applyAlignment="1">
      <alignment vertical="center" shrinkToFit="1"/>
    </xf>
    <xf numFmtId="38" fontId="9" fillId="9" borderId="53" xfId="0" applyNumberFormat="1" applyFont="1" applyFill="1" applyBorder="1" applyAlignment="1">
      <alignment vertical="center" shrinkToFit="1"/>
    </xf>
    <xf numFmtId="38" fontId="9" fillId="3" borderId="54" xfId="0" applyNumberFormat="1" applyFont="1" applyFill="1" applyBorder="1" applyAlignment="1">
      <alignment vertical="center" shrinkToFit="1"/>
    </xf>
    <xf numFmtId="38" fontId="9" fillId="3" borderId="55" xfId="0" applyNumberFormat="1" applyFont="1" applyFill="1" applyBorder="1" applyAlignment="1">
      <alignment vertical="center" shrinkToFit="1"/>
    </xf>
    <xf numFmtId="38" fontId="9" fillId="3" borderId="56" xfId="0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58" xfId="0" applyNumberFormat="1" applyFont="1" applyBorder="1" applyAlignment="1">
      <alignment vertical="center" shrinkToFit="1"/>
    </xf>
    <xf numFmtId="38" fontId="5" fillId="0" borderId="59" xfId="1" applyFont="1" applyBorder="1" applyAlignment="1">
      <alignment horizontal="right" vertical="center" shrinkToFit="1"/>
    </xf>
    <xf numFmtId="38" fontId="5" fillId="0" borderId="58" xfId="1" applyFont="1" applyBorder="1" applyAlignment="1">
      <alignment horizontal="right" vertical="center" shrinkToFit="1"/>
    </xf>
    <xf numFmtId="177" fontId="5" fillId="0" borderId="0" xfId="1" applyNumberFormat="1" applyFont="1" applyBorder="1" applyAlignment="1">
      <alignment horizontal="right" vertical="center" shrinkToFit="1"/>
    </xf>
    <xf numFmtId="38" fontId="5" fillId="0" borderId="0" xfId="0" applyNumberFormat="1" applyFont="1" applyBorder="1" applyAlignment="1">
      <alignment vertical="center" shrinkToFi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38" fontId="5" fillId="0" borderId="57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38" fontId="5" fillId="5" borderId="0" xfId="1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7" borderId="0" xfId="0" applyFont="1" applyFill="1" applyAlignment="1">
      <alignment horizontal="center" vertical="center" shrinkToFit="1"/>
    </xf>
    <xf numFmtId="0" fontId="5" fillId="8" borderId="0" xfId="0" applyFont="1" applyFill="1" applyBorder="1" applyAlignment="1">
      <alignment horizontal="center" vertical="center" shrinkToFit="1"/>
    </xf>
    <xf numFmtId="38" fontId="5" fillId="0" borderId="0" xfId="0" applyNumberFormat="1" applyFont="1" applyBorder="1" applyAlignment="1">
      <alignment horizontal="right" vertical="center" shrinkToFit="1"/>
    </xf>
    <xf numFmtId="0" fontId="5" fillId="4" borderId="59" xfId="0" applyFont="1" applyFill="1" applyBorder="1" applyAlignment="1">
      <alignment horizontal="center" vertical="center" shrinkToFit="1"/>
    </xf>
    <xf numFmtId="38" fontId="5" fillId="0" borderId="60" xfId="0" applyNumberFormat="1" applyFont="1" applyBorder="1" applyAlignment="1">
      <alignment horizontal="right" vertical="center" shrinkToFit="1"/>
    </xf>
    <xf numFmtId="38" fontId="5" fillId="0" borderId="59" xfId="0" applyNumberFormat="1" applyFont="1" applyBorder="1" applyAlignment="1">
      <alignment horizontal="right" vertical="center" shrinkToFit="1"/>
    </xf>
    <xf numFmtId="38" fontId="5" fillId="4" borderId="0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workbookViewId="0"/>
  </sheetViews>
  <sheetFormatPr defaultRowHeight="18" x14ac:dyDescent="0.55000000000000004"/>
  <sheetData>
    <row r="1" spans="1:30" ht="19.5" x14ac:dyDescent="0.3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Y1" s="4" t="s">
        <v>1</v>
      </c>
      <c r="Z1" s="4"/>
      <c r="AA1" s="4"/>
      <c r="AB1" s="4"/>
      <c r="AC1" s="4"/>
      <c r="AD1" s="4"/>
    </row>
    <row r="2" spans="1:30" ht="18.5" thickBot="1" x14ac:dyDescent="0.6">
      <c r="A2" s="5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3"/>
      <c r="Z2" s="3"/>
      <c r="AA2" s="3"/>
      <c r="AB2" s="3"/>
      <c r="AC2" s="3"/>
      <c r="AD2" s="3"/>
    </row>
    <row r="3" spans="1:30" ht="18.5" thickBot="1" x14ac:dyDescent="0.6">
      <c r="A3" s="3"/>
      <c r="B3" s="3"/>
      <c r="C3" s="81" t="s">
        <v>2</v>
      </c>
      <c r="D3" s="82"/>
      <c r="E3" s="82"/>
      <c r="F3" s="83"/>
      <c r="G3" s="84" t="s">
        <v>3</v>
      </c>
      <c r="H3" s="82"/>
      <c r="I3" s="82"/>
      <c r="J3" s="82"/>
      <c r="K3" s="82"/>
      <c r="L3" s="82"/>
      <c r="M3" s="82"/>
      <c r="N3" s="85"/>
      <c r="O3" s="84" t="s">
        <v>4</v>
      </c>
      <c r="P3" s="82"/>
      <c r="Q3" s="82"/>
      <c r="R3" s="82"/>
      <c r="S3" s="82"/>
      <c r="T3" s="86"/>
      <c r="U3" s="3"/>
      <c r="V3" s="3"/>
      <c r="W3" s="3"/>
      <c r="Y3" s="3"/>
      <c r="Z3" s="3"/>
      <c r="AA3" s="3"/>
      <c r="AB3" s="3"/>
      <c r="AC3" s="3"/>
      <c r="AD3" s="3"/>
    </row>
    <row r="4" spans="1:30" ht="18.5" thickTop="1" x14ac:dyDescent="0.55000000000000004">
      <c r="A4" s="3"/>
      <c r="B4" s="3"/>
      <c r="C4" s="87" t="s">
        <v>5</v>
      </c>
      <c r="D4" s="88"/>
      <c r="E4" s="88" t="s">
        <v>6</v>
      </c>
      <c r="F4" s="89"/>
      <c r="G4" s="90" t="s">
        <v>7</v>
      </c>
      <c r="H4" s="88"/>
      <c r="I4" s="88" t="s">
        <v>44</v>
      </c>
      <c r="J4" s="88"/>
      <c r="K4" s="91" t="s">
        <v>8</v>
      </c>
      <c r="L4" s="91"/>
      <c r="M4" s="88" t="s">
        <v>9</v>
      </c>
      <c r="N4" s="92"/>
      <c r="O4" s="90" t="s">
        <v>45</v>
      </c>
      <c r="P4" s="88"/>
      <c r="Q4" s="93" t="s">
        <v>8</v>
      </c>
      <c r="R4" s="94"/>
      <c r="S4" s="88" t="s">
        <v>9</v>
      </c>
      <c r="T4" s="95"/>
      <c r="U4" s="3"/>
      <c r="V4" s="96" t="s">
        <v>10</v>
      </c>
      <c r="W4" s="97"/>
      <c r="Y4" s="98" t="s">
        <v>44</v>
      </c>
      <c r="Z4" s="79"/>
      <c r="AA4" s="79" t="s">
        <v>8</v>
      </c>
      <c r="AB4" s="79"/>
      <c r="AC4" s="79" t="s">
        <v>11</v>
      </c>
      <c r="AD4" s="80"/>
    </row>
    <row r="5" spans="1:30" ht="18.5" thickBot="1" x14ac:dyDescent="0.6">
      <c r="A5" s="3"/>
      <c r="B5" s="3"/>
      <c r="C5" s="6" t="s">
        <v>12</v>
      </c>
      <c r="D5" s="7" t="s">
        <v>13</v>
      </c>
      <c r="E5" s="8" t="s">
        <v>12</v>
      </c>
      <c r="F5" s="9" t="s">
        <v>13</v>
      </c>
      <c r="G5" s="10" t="s">
        <v>12</v>
      </c>
      <c r="H5" s="7" t="s">
        <v>13</v>
      </c>
      <c r="I5" s="8" t="s">
        <v>12</v>
      </c>
      <c r="J5" s="7" t="s">
        <v>13</v>
      </c>
      <c r="K5" s="8" t="s">
        <v>12</v>
      </c>
      <c r="L5" s="7" t="s">
        <v>13</v>
      </c>
      <c r="M5" s="8" t="s">
        <v>12</v>
      </c>
      <c r="N5" s="11" t="s">
        <v>13</v>
      </c>
      <c r="O5" s="10" t="s">
        <v>12</v>
      </c>
      <c r="P5" s="7" t="s">
        <v>13</v>
      </c>
      <c r="Q5" s="8" t="s">
        <v>12</v>
      </c>
      <c r="R5" s="7" t="s">
        <v>13</v>
      </c>
      <c r="S5" s="8" t="s">
        <v>12</v>
      </c>
      <c r="T5" s="12" t="s">
        <v>13</v>
      </c>
      <c r="U5" s="3"/>
      <c r="V5" s="13" t="s">
        <v>12</v>
      </c>
      <c r="W5" s="14" t="s">
        <v>13</v>
      </c>
      <c r="Y5" s="15" t="s">
        <v>12</v>
      </c>
      <c r="Z5" s="16" t="s">
        <v>13</v>
      </c>
      <c r="AA5" s="16" t="s">
        <v>12</v>
      </c>
      <c r="AB5" s="16" t="s">
        <v>13</v>
      </c>
      <c r="AC5" s="16" t="s">
        <v>12</v>
      </c>
      <c r="AD5" s="17" t="s">
        <v>13</v>
      </c>
    </row>
    <row r="6" spans="1:30" ht="18.5" thickTop="1" x14ac:dyDescent="0.55000000000000004">
      <c r="A6" s="18">
        <v>6001</v>
      </c>
      <c r="B6" s="19" t="s">
        <v>14</v>
      </c>
      <c r="C6" s="20">
        <v>8</v>
      </c>
      <c r="D6" s="21">
        <v>137</v>
      </c>
      <c r="E6" s="22">
        <v>2</v>
      </c>
      <c r="F6" s="23">
        <v>35</v>
      </c>
      <c r="G6" s="24">
        <v>73</v>
      </c>
      <c r="H6" s="21">
        <v>1697</v>
      </c>
      <c r="I6" s="22">
        <v>57</v>
      </c>
      <c r="J6" s="21">
        <v>383</v>
      </c>
      <c r="K6" s="22">
        <v>87</v>
      </c>
      <c r="L6" s="21">
        <v>994</v>
      </c>
      <c r="M6" s="22">
        <v>183</v>
      </c>
      <c r="N6" s="25">
        <v>2552</v>
      </c>
      <c r="O6" s="24">
        <v>595</v>
      </c>
      <c r="P6" s="21">
        <v>5841</v>
      </c>
      <c r="Q6" s="22">
        <v>1</v>
      </c>
      <c r="R6" s="21">
        <v>13</v>
      </c>
      <c r="S6" s="22">
        <v>52</v>
      </c>
      <c r="T6" s="26">
        <v>586</v>
      </c>
      <c r="U6" s="27"/>
      <c r="V6" s="28">
        <f>C6+E6+G6+I6+K6+M6+O6+Q6+S6</f>
        <v>1058</v>
      </c>
      <c r="W6" s="29">
        <f>D6+F6+H6+J6+L6+N6+P6+R6+T6</f>
        <v>12238</v>
      </c>
      <c r="X6" s="30"/>
      <c r="Y6" s="31">
        <f>I6+O6</f>
        <v>652</v>
      </c>
      <c r="Z6" s="32">
        <f t="shared" ref="Y6:AD21" si="0">J6+P6</f>
        <v>6224</v>
      </c>
      <c r="AA6" s="32">
        <f t="shared" si="0"/>
        <v>88</v>
      </c>
      <c r="AB6" s="32">
        <f t="shared" si="0"/>
        <v>1007</v>
      </c>
      <c r="AC6" s="32">
        <f>M6+S6</f>
        <v>235</v>
      </c>
      <c r="AD6" s="33">
        <f t="shared" si="0"/>
        <v>3138</v>
      </c>
    </row>
    <row r="7" spans="1:30" x14ac:dyDescent="0.55000000000000004">
      <c r="A7" s="18">
        <v>6002</v>
      </c>
      <c r="B7" s="19" t="s">
        <v>15</v>
      </c>
      <c r="C7" s="20">
        <v>3</v>
      </c>
      <c r="D7" s="21">
        <v>49</v>
      </c>
      <c r="E7" s="22">
        <v>0</v>
      </c>
      <c r="F7" s="23">
        <v>0</v>
      </c>
      <c r="G7" s="24">
        <v>36</v>
      </c>
      <c r="H7" s="21">
        <v>849</v>
      </c>
      <c r="I7" s="22">
        <v>8</v>
      </c>
      <c r="J7" s="21">
        <v>69</v>
      </c>
      <c r="K7" s="22">
        <v>86</v>
      </c>
      <c r="L7" s="21">
        <v>1341</v>
      </c>
      <c r="M7" s="22">
        <v>187</v>
      </c>
      <c r="N7" s="25">
        <v>3887</v>
      </c>
      <c r="O7" s="24">
        <v>169</v>
      </c>
      <c r="P7" s="21">
        <v>1018</v>
      </c>
      <c r="Q7" s="22">
        <v>1</v>
      </c>
      <c r="R7" s="21">
        <v>15</v>
      </c>
      <c r="S7" s="22">
        <v>28</v>
      </c>
      <c r="T7" s="26">
        <v>513</v>
      </c>
      <c r="U7" s="34"/>
      <c r="V7" s="28">
        <f t="shared" ref="V7:W28" si="1">C7+E7+G7+I7+K7+M7+O7+Q7+S7</f>
        <v>518</v>
      </c>
      <c r="W7" s="29">
        <f t="shared" si="1"/>
        <v>7741</v>
      </c>
      <c r="X7" s="30"/>
      <c r="Y7" s="35">
        <f t="shared" si="0"/>
        <v>177</v>
      </c>
      <c r="Z7" s="36">
        <f t="shared" si="0"/>
        <v>1087</v>
      </c>
      <c r="AA7" s="36">
        <f t="shared" si="0"/>
        <v>87</v>
      </c>
      <c r="AB7" s="36">
        <f t="shared" si="0"/>
        <v>1356</v>
      </c>
      <c r="AC7" s="36">
        <f t="shared" si="0"/>
        <v>215</v>
      </c>
      <c r="AD7" s="37">
        <f t="shared" si="0"/>
        <v>4400</v>
      </c>
    </row>
    <row r="8" spans="1:30" x14ac:dyDescent="0.55000000000000004">
      <c r="A8" s="18">
        <v>6003</v>
      </c>
      <c r="B8" s="19" t="s">
        <v>16</v>
      </c>
      <c r="C8" s="20">
        <v>14</v>
      </c>
      <c r="D8" s="21">
        <v>331</v>
      </c>
      <c r="E8" s="22">
        <v>6</v>
      </c>
      <c r="F8" s="23">
        <v>101</v>
      </c>
      <c r="G8" s="24">
        <v>41</v>
      </c>
      <c r="H8" s="21">
        <v>949</v>
      </c>
      <c r="I8" s="22">
        <v>0</v>
      </c>
      <c r="J8" s="21">
        <v>0</v>
      </c>
      <c r="K8" s="22">
        <v>190</v>
      </c>
      <c r="L8" s="21">
        <v>2962</v>
      </c>
      <c r="M8" s="22">
        <v>119</v>
      </c>
      <c r="N8" s="25">
        <v>2510</v>
      </c>
      <c r="O8" s="24">
        <v>441</v>
      </c>
      <c r="P8" s="21">
        <v>3681</v>
      </c>
      <c r="Q8" s="22">
        <v>0</v>
      </c>
      <c r="R8" s="21">
        <v>0</v>
      </c>
      <c r="S8" s="22">
        <v>7</v>
      </c>
      <c r="T8" s="26">
        <v>40</v>
      </c>
      <c r="U8" s="34"/>
      <c r="V8" s="28">
        <f t="shared" si="1"/>
        <v>818</v>
      </c>
      <c r="W8" s="29">
        <f t="shared" si="1"/>
        <v>10574</v>
      </c>
      <c r="X8" s="30"/>
      <c r="Y8" s="35">
        <f t="shared" si="0"/>
        <v>441</v>
      </c>
      <c r="Z8" s="36">
        <f t="shared" si="0"/>
        <v>3681</v>
      </c>
      <c r="AA8" s="36">
        <f t="shared" si="0"/>
        <v>190</v>
      </c>
      <c r="AB8" s="36">
        <f t="shared" si="0"/>
        <v>2962</v>
      </c>
      <c r="AC8" s="36">
        <f t="shared" si="0"/>
        <v>126</v>
      </c>
      <c r="AD8" s="37">
        <f t="shared" si="0"/>
        <v>2550</v>
      </c>
    </row>
    <row r="9" spans="1:30" x14ac:dyDescent="0.55000000000000004">
      <c r="A9" s="18">
        <v>6004</v>
      </c>
      <c r="B9" s="19" t="s">
        <v>17</v>
      </c>
      <c r="C9" s="20">
        <v>15</v>
      </c>
      <c r="D9" s="21">
        <v>270</v>
      </c>
      <c r="E9" s="22">
        <v>5</v>
      </c>
      <c r="F9" s="23">
        <v>53</v>
      </c>
      <c r="G9" s="24">
        <v>54</v>
      </c>
      <c r="H9" s="21">
        <v>1066</v>
      </c>
      <c r="I9" s="22">
        <v>162</v>
      </c>
      <c r="J9" s="21">
        <v>1254</v>
      </c>
      <c r="K9" s="22">
        <v>175</v>
      </c>
      <c r="L9" s="21">
        <v>2456</v>
      </c>
      <c r="M9" s="22">
        <v>216</v>
      </c>
      <c r="N9" s="25">
        <v>2839</v>
      </c>
      <c r="O9" s="24">
        <v>993</v>
      </c>
      <c r="P9" s="21">
        <v>8680</v>
      </c>
      <c r="Q9" s="22">
        <v>4</v>
      </c>
      <c r="R9" s="21">
        <v>2</v>
      </c>
      <c r="S9" s="22">
        <v>9</v>
      </c>
      <c r="T9" s="26">
        <v>174</v>
      </c>
      <c r="U9" s="34"/>
      <c r="V9" s="28">
        <f t="shared" si="1"/>
        <v>1633</v>
      </c>
      <c r="W9" s="29">
        <f t="shared" si="1"/>
        <v>16794</v>
      </c>
      <c r="X9" s="30"/>
      <c r="Y9" s="35">
        <f t="shared" si="0"/>
        <v>1155</v>
      </c>
      <c r="Z9" s="36">
        <f t="shared" si="0"/>
        <v>9934</v>
      </c>
      <c r="AA9" s="36">
        <f t="shared" si="0"/>
        <v>179</v>
      </c>
      <c r="AB9" s="36">
        <f t="shared" si="0"/>
        <v>2458</v>
      </c>
      <c r="AC9" s="36">
        <f t="shared" si="0"/>
        <v>225</v>
      </c>
      <c r="AD9" s="37">
        <f t="shared" si="0"/>
        <v>3013</v>
      </c>
    </row>
    <row r="10" spans="1:30" x14ac:dyDescent="0.55000000000000004">
      <c r="A10" s="18">
        <v>6005</v>
      </c>
      <c r="B10" s="19" t="s">
        <v>18</v>
      </c>
      <c r="C10" s="20">
        <v>14</v>
      </c>
      <c r="D10" s="21">
        <v>247</v>
      </c>
      <c r="E10" s="22">
        <v>0</v>
      </c>
      <c r="F10" s="23">
        <v>0</v>
      </c>
      <c r="G10" s="24">
        <v>98</v>
      </c>
      <c r="H10" s="21">
        <v>1373</v>
      </c>
      <c r="I10" s="22">
        <v>31</v>
      </c>
      <c r="J10" s="21">
        <v>201</v>
      </c>
      <c r="K10" s="22">
        <v>167</v>
      </c>
      <c r="L10" s="21">
        <v>1610</v>
      </c>
      <c r="M10" s="22">
        <v>175</v>
      </c>
      <c r="N10" s="25">
        <v>2106</v>
      </c>
      <c r="O10" s="24">
        <v>685</v>
      </c>
      <c r="P10" s="21">
        <v>5529</v>
      </c>
      <c r="Q10" s="22">
        <v>0</v>
      </c>
      <c r="R10" s="21">
        <v>0</v>
      </c>
      <c r="S10" s="22">
        <v>53</v>
      </c>
      <c r="T10" s="26">
        <v>733</v>
      </c>
      <c r="U10" s="34"/>
      <c r="V10" s="28">
        <f t="shared" si="1"/>
        <v>1223</v>
      </c>
      <c r="W10" s="29">
        <f t="shared" si="1"/>
        <v>11799</v>
      </c>
      <c r="X10" s="30"/>
      <c r="Y10" s="35">
        <f t="shared" si="0"/>
        <v>716</v>
      </c>
      <c r="Z10" s="36">
        <f t="shared" si="0"/>
        <v>5730</v>
      </c>
      <c r="AA10" s="36">
        <f t="shared" si="0"/>
        <v>167</v>
      </c>
      <c r="AB10" s="36">
        <f t="shared" si="0"/>
        <v>1610</v>
      </c>
      <c r="AC10" s="36">
        <f t="shared" si="0"/>
        <v>228</v>
      </c>
      <c r="AD10" s="37">
        <f t="shared" si="0"/>
        <v>2839</v>
      </c>
    </row>
    <row r="11" spans="1:30" x14ac:dyDescent="0.55000000000000004">
      <c r="A11" s="18">
        <v>6006</v>
      </c>
      <c r="B11" s="19" t="s">
        <v>19</v>
      </c>
      <c r="C11" s="20">
        <v>15</v>
      </c>
      <c r="D11" s="21">
        <v>300</v>
      </c>
      <c r="E11" s="22">
        <v>4</v>
      </c>
      <c r="F11" s="23">
        <v>68</v>
      </c>
      <c r="G11" s="24">
        <v>63</v>
      </c>
      <c r="H11" s="21">
        <v>1608</v>
      </c>
      <c r="I11" s="22">
        <v>134</v>
      </c>
      <c r="J11" s="21">
        <v>971</v>
      </c>
      <c r="K11" s="22">
        <v>20</v>
      </c>
      <c r="L11" s="21">
        <v>379</v>
      </c>
      <c r="M11" s="22">
        <v>270</v>
      </c>
      <c r="N11" s="25">
        <v>4041</v>
      </c>
      <c r="O11" s="24">
        <v>945</v>
      </c>
      <c r="P11" s="21">
        <v>11220</v>
      </c>
      <c r="Q11" s="22">
        <v>2</v>
      </c>
      <c r="R11" s="21">
        <v>22</v>
      </c>
      <c r="S11" s="22">
        <v>21</v>
      </c>
      <c r="T11" s="26">
        <v>402</v>
      </c>
      <c r="U11" s="34"/>
      <c r="V11" s="28">
        <f t="shared" si="1"/>
        <v>1474</v>
      </c>
      <c r="W11" s="29">
        <f t="shared" si="1"/>
        <v>19011</v>
      </c>
      <c r="X11" s="30"/>
      <c r="Y11" s="35">
        <f t="shared" si="0"/>
        <v>1079</v>
      </c>
      <c r="Z11" s="36">
        <f t="shared" si="0"/>
        <v>12191</v>
      </c>
      <c r="AA11" s="36">
        <f t="shared" si="0"/>
        <v>22</v>
      </c>
      <c r="AB11" s="36">
        <f t="shared" si="0"/>
        <v>401</v>
      </c>
      <c r="AC11" s="36">
        <f t="shared" si="0"/>
        <v>291</v>
      </c>
      <c r="AD11" s="37">
        <f t="shared" si="0"/>
        <v>4443</v>
      </c>
    </row>
    <row r="12" spans="1:30" x14ac:dyDescent="0.55000000000000004">
      <c r="A12" s="18">
        <v>6007</v>
      </c>
      <c r="B12" s="19" t="s">
        <v>20</v>
      </c>
      <c r="C12" s="20">
        <v>22</v>
      </c>
      <c r="D12" s="21">
        <v>420</v>
      </c>
      <c r="E12" s="22">
        <v>0</v>
      </c>
      <c r="F12" s="23">
        <v>0</v>
      </c>
      <c r="G12" s="24">
        <v>66</v>
      </c>
      <c r="H12" s="21">
        <v>1407</v>
      </c>
      <c r="I12" s="22">
        <v>0</v>
      </c>
      <c r="J12" s="21">
        <v>0</v>
      </c>
      <c r="K12" s="22">
        <v>110</v>
      </c>
      <c r="L12" s="21">
        <v>1302</v>
      </c>
      <c r="M12" s="22">
        <v>420</v>
      </c>
      <c r="N12" s="25">
        <v>4992</v>
      </c>
      <c r="O12" s="24">
        <v>594</v>
      </c>
      <c r="P12" s="21">
        <v>4639</v>
      </c>
      <c r="Q12" s="22">
        <v>0</v>
      </c>
      <c r="R12" s="21">
        <v>0</v>
      </c>
      <c r="S12" s="22">
        <v>78</v>
      </c>
      <c r="T12" s="26">
        <v>1451</v>
      </c>
      <c r="U12" s="34"/>
      <c r="V12" s="28">
        <f t="shared" si="1"/>
        <v>1290</v>
      </c>
      <c r="W12" s="29">
        <f t="shared" si="1"/>
        <v>14211</v>
      </c>
      <c r="X12" s="30"/>
      <c r="Y12" s="35">
        <f t="shared" si="0"/>
        <v>594</v>
      </c>
      <c r="Z12" s="36">
        <f t="shared" si="0"/>
        <v>4639</v>
      </c>
      <c r="AA12" s="36">
        <f t="shared" si="0"/>
        <v>110</v>
      </c>
      <c r="AB12" s="36">
        <f t="shared" si="0"/>
        <v>1302</v>
      </c>
      <c r="AC12" s="36">
        <f t="shared" si="0"/>
        <v>498</v>
      </c>
      <c r="AD12" s="37">
        <f t="shared" si="0"/>
        <v>6443</v>
      </c>
    </row>
    <row r="13" spans="1:30" x14ac:dyDescent="0.55000000000000004">
      <c r="A13" s="18">
        <v>6008</v>
      </c>
      <c r="B13" s="19" t="s">
        <v>21</v>
      </c>
      <c r="C13" s="20">
        <v>3</v>
      </c>
      <c r="D13" s="21">
        <v>27</v>
      </c>
      <c r="E13" s="22">
        <v>0</v>
      </c>
      <c r="F13" s="23">
        <v>0</v>
      </c>
      <c r="G13" s="24">
        <v>43</v>
      </c>
      <c r="H13" s="21">
        <v>524</v>
      </c>
      <c r="I13" s="22">
        <v>31</v>
      </c>
      <c r="J13" s="21">
        <v>147</v>
      </c>
      <c r="K13" s="22">
        <v>58</v>
      </c>
      <c r="L13" s="21">
        <v>666</v>
      </c>
      <c r="M13" s="22">
        <v>414</v>
      </c>
      <c r="N13" s="25">
        <v>3329</v>
      </c>
      <c r="O13" s="24">
        <v>178</v>
      </c>
      <c r="P13" s="21">
        <v>962</v>
      </c>
      <c r="Q13" s="22">
        <v>0</v>
      </c>
      <c r="R13" s="21">
        <v>0</v>
      </c>
      <c r="S13" s="22">
        <v>0</v>
      </c>
      <c r="T13" s="26">
        <v>0</v>
      </c>
      <c r="U13" s="34"/>
      <c r="V13" s="28">
        <f t="shared" si="1"/>
        <v>727</v>
      </c>
      <c r="W13" s="29">
        <f t="shared" si="1"/>
        <v>5655</v>
      </c>
      <c r="X13" s="30"/>
      <c r="Y13" s="35">
        <f t="shared" si="0"/>
        <v>209</v>
      </c>
      <c r="Z13" s="36">
        <f t="shared" si="0"/>
        <v>1109</v>
      </c>
      <c r="AA13" s="36">
        <f t="shared" si="0"/>
        <v>58</v>
      </c>
      <c r="AB13" s="36">
        <f t="shared" si="0"/>
        <v>666</v>
      </c>
      <c r="AC13" s="36">
        <f t="shared" si="0"/>
        <v>414</v>
      </c>
      <c r="AD13" s="37">
        <f t="shared" si="0"/>
        <v>3329</v>
      </c>
    </row>
    <row r="14" spans="1:30" x14ac:dyDescent="0.55000000000000004">
      <c r="A14" s="18">
        <v>6009</v>
      </c>
      <c r="B14" s="19" t="s">
        <v>22</v>
      </c>
      <c r="C14" s="20">
        <v>73</v>
      </c>
      <c r="D14" s="21">
        <v>580</v>
      </c>
      <c r="E14" s="22">
        <v>26</v>
      </c>
      <c r="F14" s="23">
        <v>209</v>
      </c>
      <c r="G14" s="24">
        <v>45</v>
      </c>
      <c r="H14" s="21">
        <v>892</v>
      </c>
      <c r="I14" s="22">
        <v>0</v>
      </c>
      <c r="J14" s="21">
        <v>0</v>
      </c>
      <c r="K14" s="22">
        <v>67</v>
      </c>
      <c r="L14" s="21">
        <v>605</v>
      </c>
      <c r="M14" s="22">
        <v>58</v>
      </c>
      <c r="N14" s="25">
        <v>707</v>
      </c>
      <c r="O14" s="24">
        <v>180</v>
      </c>
      <c r="P14" s="21">
        <v>1382</v>
      </c>
      <c r="Q14" s="22">
        <v>0</v>
      </c>
      <c r="R14" s="21">
        <v>0</v>
      </c>
      <c r="S14" s="22">
        <v>0</v>
      </c>
      <c r="T14" s="26">
        <v>0</v>
      </c>
      <c r="U14" s="34"/>
      <c r="V14" s="28">
        <f t="shared" si="1"/>
        <v>449</v>
      </c>
      <c r="W14" s="29">
        <f t="shared" si="1"/>
        <v>4375</v>
      </c>
      <c r="X14" s="30"/>
      <c r="Y14" s="35">
        <f t="shared" si="0"/>
        <v>180</v>
      </c>
      <c r="Z14" s="36">
        <f t="shared" si="0"/>
        <v>1382</v>
      </c>
      <c r="AA14" s="36">
        <f t="shared" si="0"/>
        <v>67</v>
      </c>
      <c r="AB14" s="36">
        <f t="shared" si="0"/>
        <v>605</v>
      </c>
      <c r="AC14" s="36">
        <f t="shared" si="0"/>
        <v>58</v>
      </c>
      <c r="AD14" s="37">
        <f t="shared" si="0"/>
        <v>707</v>
      </c>
    </row>
    <row r="15" spans="1:30" x14ac:dyDescent="0.55000000000000004">
      <c r="A15" s="18">
        <v>6010</v>
      </c>
      <c r="B15" s="19" t="s">
        <v>23</v>
      </c>
      <c r="C15" s="20">
        <v>2</v>
      </c>
      <c r="D15" s="21">
        <v>34</v>
      </c>
      <c r="E15" s="22">
        <v>2</v>
      </c>
      <c r="F15" s="23">
        <v>38</v>
      </c>
      <c r="G15" s="24">
        <v>39</v>
      </c>
      <c r="H15" s="21">
        <v>1108</v>
      </c>
      <c r="I15" s="22">
        <v>112</v>
      </c>
      <c r="J15" s="21">
        <v>1247</v>
      </c>
      <c r="K15" s="22">
        <v>59</v>
      </c>
      <c r="L15" s="21">
        <v>770</v>
      </c>
      <c r="M15" s="22">
        <v>210</v>
      </c>
      <c r="N15" s="25">
        <v>2996</v>
      </c>
      <c r="O15" s="24">
        <v>809</v>
      </c>
      <c r="P15" s="21">
        <v>7949</v>
      </c>
      <c r="Q15" s="22">
        <v>0</v>
      </c>
      <c r="R15" s="21">
        <v>0</v>
      </c>
      <c r="S15" s="22">
        <v>10</v>
      </c>
      <c r="T15" s="26">
        <v>133</v>
      </c>
      <c r="U15" s="34"/>
      <c r="V15" s="28">
        <f t="shared" si="1"/>
        <v>1243</v>
      </c>
      <c r="W15" s="29">
        <f t="shared" si="1"/>
        <v>14275</v>
      </c>
      <c r="X15" s="30"/>
      <c r="Y15" s="35">
        <f t="shared" si="0"/>
        <v>921</v>
      </c>
      <c r="Z15" s="36">
        <f t="shared" si="0"/>
        <v>9196</v>
      </c>
      <c r="AA15" s="36">
        <f t="shared" si="0"/>
        <v>59</v>
      </c>
      <c r="AB15" s="36">
        <f t="shared" si="0"/>
        <v>770</v>
      </c>
      <c r="AC15" s="36">
        <f t="shared" si="0"/>
        <v>220</v>
      </c>
      <c r="AD15" s="37">
        <f t="shared" si="0"/>
        <v>3129</v>
      </c>
    </row>
    <row r="16" spans="1:30" x14ac:dyDescent="0.55000000000000004">
      <c r="A16" s="18">
        <v>6011</v>
      </c>
      <c r="B16" s="19" t="s">
        <v>24</v>
      </c>
      <c r="C16" s="20">
        <v>22</v>
      </c>
      <c r="D16" s="21">
        <v>290</v>
      </c>
      <c r="E16" s="22">
        <v>0</v>
      </c>
      <c r="F16" s="23">
        <v>0</v>
      </c>
      <c r="G16" s="24">
        <v>44</v>
      </c>
      <c r="H16" s="21">
        <v>1601</v>
      </c>
      <c r="I16" s="22">
        <v>0</v>
      </c>
      <c r="J16" s="21">
        <v>0</v>
      </c>
      <c r="K16" s="22">
        <v>138</v>
      </c>
      <c r="L16" s="21">
        <v>1308</v>
      </c>
      <c r="M16" s="22">
        <v>98</v>
      </c>
      <c r="N16" s="25">
        <v>1281</v>
      </c>
      <c r="O16" s="24">
        <v>230</v>
      </c>
      <c r="P16" s="21">
        <v>1611</v>
      </c>
      <c r="Q16" s="22">
        <v>0</v>
      </c>
      <c r="R16" s="21">
        <v>0</v>
      </c>
      <c r="S16" s="22">
        <v>14</v>
      </c>
      <c r="T16" s="26">
        <v>198</v>
      </c>
      <c r="U16" s="34"/>
      <c r="V16" s="28">
        <f t="shared" si="1"/>
        <v>546</v>
      </c>
      <c r="W16" s="29">
        <f t="shared" si="1"/>
        <v>6289</v>
      </c>
      <c r="X16" s="30"/>
      <c r="Y16" s="35">
        <f t="shared" si="0"/>
        <v>230</v>
      </c>
      <c r="Z16" s="36">
        <f t="shared" si="0"/>
        <v>1611</v>
      </c>
      <c r="AA16" s="36">
        <f t="shared" si="0"/>
        <v>138</v>
      </c>
      <c r="AB16" s="36">
        <f t="shared" si="0"/>
        <v>1308</v>
      </c>
      <c r="AC16" s="36">
        <f t="shared" si="0"/>
        <v>112</v>
      </c>
      <c r="AD16" s="37">
        <f t="shared" si="0"/>
        <v>1479</v>
      </c>
    </row>
    <row r="17" spans="1:30" x14ac:dyDescent="0.55000000000000004">
      <c r="A17" s="18">
        <v>6012</v>
      </c>
      <c r="B17" s="19" t="s">
        <v>25</v>
      </c>
      <c r="C17" s="20">
        <v>24</v>
      </c>
      <c r="D17" s="21">
        <v>296</v>
      </c>
      <c r="E17" s="22">
        <v>9</v>
      </c>
      <c r="F17" s="23">
        <v>109</v>
      </c>
      <c r="G17" s="24">
        <v>78</v>
      </c>
      <c r="H17" s="21">
        <v>2138</v>
      </c>
      <c r="I17" s="22">
        <v>14</v>
      </c>
      <c r="J17" s="21">
        <v>79</v>
      </c>
      <c r="K17" s="22">
        <v>97</v>
      </c>
      <c r="L17" s="21">
        <v>1123</v>
      </c>
      <c r="M17" s="22">
        <v>302</v>
      </c>
      <c r="N17" s="25">
        <v>3954</v>
      </c>
      <c r="O17" s="24">
        <v>470</v>
      </c>
      <c r="P17" s="21">
        <v>4361</v>
      </c>
      <c r="Q17" s="22">
        <v>0</v>
      </c>
      <c r="R17" s="21">
        <v>0</v>
      </c>
      <c r="S17" s="22">
        <v>12</v>
      </c>
      <c r="T17" s="26">
        <v>118</v>
      </c>
      <c r="U17" s="34"/>
      <c r="V17" s="28">
        <f t="shared" si="1"/>
        <v>1006</v>
      </c>
      <c r="W17" s="29">
        <f t="shared" si="1"/>
        <v>12178</v>
      </c>
      <c r="X17" s="30"/>
      <c r="Y17" s="35">
        <f t="shared" si="0"/>
        <v>484</v>
      </c>
      <c r="Z17" s="36">
        <f t="shared" si="0"/>
        <v>4440</v>
      </c>
      <c r="AA17" s="36">
        <f t="shared" si="0"/>
        <v>97</v>
      </c>
      <c r="AB17" s="36">
        <f t="shared" si="0"/>
        <v>1123</v>
      </c>
      <c r="AC17" s="36">
        <f t="shared" si="0"/>
        <v>314</v>
      </c>
      <c r="AD17" s="37">
        <f t="shared" si="0"/>
        <v>4072</v>
      </c>
    </row>
    <row r="18" spans="1:30" x14ac:dyDescent="0.55000000000000004">
      <c r="A18" s="18">
        <v>6013</v>
      </c>
      <c r="B18" s="19" t="s">
        <v>26</v>
      </c>
      <c r="C18" s="20">
        <v>5</v>
      </c>
      <c r="D18" s="21">
        <v>102</v>
      </c>
      <c r="E18" s="22">
        <v>0</v>
      </c>
      <c r="F18" s="23">
        <v>0</v>
      </c>
      <c r="G18" s="24">
        <v>52</v>
      </c>
      <c r="H18" s="21">
        <v>1422</v>
      </c>
      <c r="I18" s="22">
        <v>17</v>
      </c>
      <c r="J18" s="21">
        <v>149</v>
      </c>
      <c r="K18" s="22">
        <v>81</v>
      </c>
      <c r="L18" s="21">
        <v>1649</v>
      </c>
      <c r="M18" s="22">
        <v>163</v>
      </c>
      <c r="N18" s="25">
        <v>2277</v>
      </c>
      <c r="O18" s="24">
        <v>983</v>
      </c>
      <c r="P18" s="21">
        <v>7343</v>
      </c>
      <c r="Q18" s="22">
        <v>2</v>
      </c>
      <c r="R18" s="21">
        <v>32</v>
      </c>
      <c r="S18" s="22">
        <v>21</v>
      </c>
      <c r="T18" s="26">
        <v>197</v>
      </c>
      <c r="U18" s="34"/>
      <c r="V18" s="28">
        <f t="shared" si="1"/>
        <v>1324</v>
      </c>
      <c r="W18" s="29">
        <f t="shared" si="1"/>
        <v>13171</v>
      </c>
      <c r="X18" s="30"/>
      <c r="Y18" s="35">
        <f t="shared" si="0"/>
        <v>1000</v>
      </c>
      <c r="Z18" s="36">
        <f t="shared" si="0"/>
        <v>7492</v>
      </c>
      <c r="AA18" s="36">
        <f t="shared" si="0"/>
        <v>83</v>
      </c>
      <c r="AB18" s="36">
        <f t="shared" si="0"/>
        <v>1681</v>
      </c>
      <c r="AC18" s="36">
        <f t="shared" si="0"/>
        <v>184</v>
      </c>
      <c r="AD18" s="37">
        <f t="shared" si="0"/>
        <v>2474</v>
      </c>
    </row>
    <row r="19" spans="1:30" x14ac:dyDescent="0.55000000000000004">
      <c r="A19" s="18">
        <v>6014</v>
      </c>
      <c r="B19" s="19" t="s">
        <v>27</v>
      </c>
      <c r="C19" s="20">
        <v>9</v>
      </c>
      <c r="D19" s="21">
        <v>115</v>
      </c>
      <c r="E19" s="22">
        <v>36</v>
      </c>
      <c r="F19" s="23">
        <v>287</v>
      </c>
      <c r="G19" s="24">
        <v>91</v>
      </c>
      <c r="H19" s="21">
        <v>1352</v>
      </c>
      <c r="I19" s="22">
        <v>0</v>
      </c>
      <c r="J19" s="21">
        <v>0</v>
      </c>
      <c r="K19" s="22">
        <v>79</v>
      </c>
      <c r="L19" s="21">
        <v>1265</v>
      </c>
      <c r="M19" s="22">
        <v>83</v>
      </c>
      <c r="N19" s="25">
        <v>1160</v>
      </c>
      <c r="O19" s="24">
        <v>246</v>
      </c>
      <c r="P19" s="21">
        <v>1666</v>
      </c>
      <c r="Q19" s="22">
        <v>0</v>
      </c>
      <c r="R19" s="21">
        <v>0</v>
      </c>
      <c r="S19" s="22">
        <v>3</v>
      </c>
      <c r="T19" s="26">
        <v>29</v>
      </c>
      <c r="U19" s="34"/>
      <c r="V19" s="28">
        <f t="shared" si="1"/>
        <v>547</v>
      </c>
      <c r="W19" s="29">
        <f t="shared" si="1"/>
        <v>5874</v>
      </c>
      <c r="X19" s="30"/>
      <c r="Y19" s="35">
        <f t="shared" si="0"/>
        <v>246</v>
      </c>
      <c r="Z19" s="36">
        <f t="shared" si="0"/>
        <v>1666</v>
      </c>
      <c r="AA19" s="36">
        <f t="shared" si="0"/>
        <v>79</v>
      </c>
      <c r="AB19" s="36">
        <f t="shared" si="0"/>
        <v>1265</v>
      </c>
      <c r="AC19" s="36">
        <f t="shared" si="0"/>
        <v>86</v>
      </c>
      <c r="AD19" s="37">
        <f t="shared" si="0"/>
        <v>1189</v>
      </c>
    </row>
    <row r="20" spans="1:30" x14ac:dyDescent="0.55000000000000004">
      <c r="A20" s="18">
        <v>6015</v>
      </c>
      <c r="B20" s="19" t="s">
        <v>28</v>
      </c>
      <c r="C20" s="20">
        <v>24</v>
      </c>
      <c r="D20" s="21">
        <v>352</v>
      </c>
      <c r="E20" s="22">
        <v>6</v>
      </c>
      <c r="F20" s="23">
        <v>91</v>
      </c>
      <c r="G20" s="24">
        <v>57</v>
      </c>
      <c r="H20" s="21">
        <v>1224</v>
      </c>
      <c r="I20" s="22">
        <v>0</v>
      </c>
      <c r="J20" s="21">
        <v>0</v>
      </c>
      <c r="K20" s="22">
        <v>172</v>
      </c>
      <c r="L20" s="21">
        <v>2746</v>
      </c>
      <c r="M20" s="22">
        <v>180</v>
      </c>
      <c r="N20" s="25">
        <v>2881</v>
      </c>
      <c r="O20" s="24">
        <v>247</v>
      </c>
      <c r="P20" s="21">
        <v>1893</v>
      </c>
      <c r="Q20" s="22">
        <v>4</v>
      </c>
      <c r="R20" s="21">
        <v>166</v>
      </c>
      <c r="S20" s="22">
        <v>6</v>
      </c>
      <c r="T20" s="26">
        <v>85</v>
      </c>
      <c r="U20" s="34"/>
      <c r="V20" s="28">
        <f t="shared" si="1"/>
        <v>696</v>
      </c>
      <c r="W20" s="29">
        <f t="shared" si="1"/>
        <v>9438</v>
      </c>
      <c r="X20" s="30"/>
      <c r="Y20" s="35">
        <f t="shared" si="0"/>
        <v>247</v>
      </c>
      <c r="Z20" s="36">
        <f t="shared" si="0"/>
        <v>1893</v>
      </c>
      <c r="AA20" s="36">
        <f t="shared" si="0"/>
        <v>176</v>
      </c>
      <c r="AB20" s="36">
        <f t="shared" si="0"/>
        <v>2912</v>
      </c>
      <c r="AC20" s="36">
        <f t="shared" si="0"/>
        <v>186</v>
      </c>
      <c r="AD20" s="37">
        <f t="shared" si="0"/>
        <v>2966</v>
      </c>
    </row>
    <row r="21" spans="1:30" x14ac:dyDescent="0.55000000000000004">
      <c r="A21" s="18">
        <v>6016</v>
      </c>
      <c r="B21" s="19" t="s">
        <v>29</v>
      </c>
      <c r="C21" s="20">
        <v>5</v>
      </c>
      <c r="D21" s="21">
        <v>46</v>
      </c>
      <c r="E21" s="22">
        <v>3</v>
      </c>
      <c r="F21" s="23">
        <v>65</v>
      </c>
      <c r="G21" s="24">
        <v>54</v>
      </c>
      <c r="H21" s="21">
        <v>1213</v>
      </c>
      <c r="I21" s="22">
        <v>1</v>
      </c>
      <c r="J21" s="21">
        <v>5</v>
      </c>
      <c r="K21" s="22">
        <v>166</v>
      </c>
      <c r="L21" s="21">
        <v>1923</v>
      </c>
      <c r="M21" s="22">
        <v>100</v>
      </c>
      <c r="N21" s="25">
        <v>1281</v>
      </c>
      <c r="O21" s="24">
        <v>180</v>
      </c>
      <c r="P21" s="21">
        <v>1446</v>
      </c>
      <c r="Q21" s="22">
        <v>0</v>
      </c>
      <c r="R21" s="21">
        <v>0</v>
      </c>
      <c r="S21" s="22">
        <v>17</v>
      </c>
      <c r="T21" s="26">
        <v>100</v>
      </c>
      <c r="U21" s="34"/>
      <c r="V21" s="28">
        <f t="shared" si="1"/>
        <v>526</v>
      </c>
      <c r="W21" s="29">
        <f t="shared" si="1"/>
        <v>6079</v>
      </c>
      <c r="X21" s="30"/>
      <c r="Y21" s="35">
        <f t="shared" si="0"/>
        <v>181</v>
      </c>
      <c r="Z21" s="36">
        <f t="shared" si="0"/>
        <v>1451</v>
      </c>
      <c r="AA21" s="36">
        <f t="shared" si="0"/>
        <v>166</v>
      </c>
      <c r="AB21" s="36">
        <f t="shared" si="0"/>
        <v>1923</v>
      </c>
      <c r="AC21" s="36">
        <f t="shared" si="0"/>
        <v>117</v>
      </c>
      <c r="AD21" s="37">
        <f t="shared" si="0"/>
        <v>1381</v>
      </c>
    </row>
    <row r="22" spans="1:30" x14ac:dyDescent="0.55000000000000004">
      <c r="A22" s="18">
        <v>6017</v>
      </c>
      <c r="B22" s="19" t="s">
        <v>30</v>
      </c>
      <c r="C22" s="20">
        <v>5</v>
      </c>
      <c r="D22" s="21">
        <v>114</v>
      </c>
      <c r="E22" s="22">
        <v>16</v>
      </c>
      <c r="F22" s="23">
        <v>121</v>
      </c>
      <c r="G22" s="24">
        <v>66</v>
      </c>
      <c r="H22" s="21">
        <v>979</v>
      </c>
      <c r="I22" s="22">
        <v>0</v>
      </c>
      <c r="J22" s="21">
        <v>0</v>
      </c>
      <c r="K22" s="22">
        <v>279</v>
      </c>
      <c r="L22" s="21">
        <v>4175</v>
      </c>
      <c r="M22" s="22">
        <v>224</v>
      </c>
      <c r="N22" s="25">
        <v>3283</v>
      </c>
      <c r="O22" s="24">
        <v>404</v>
      </c>
      <c r="P22" s="21">
        <v>2714</v>
      </c>
      <c r="Q22" s="22">
        <v>0</v>
      </c>
      <c r="R22" s="21">
        <v>0</v>
      </c>
      <c r="S22" s="22">
        <v>38</v>
      </c>
      <c r="T22" s="26">
        <v>295</v>
      </c>
      <c r="U22" s="34"/>
      <c r="V22" s="28">
        <f t="shared" si="1"/>
        <v>1032</v>
      </c>
      <c r="W22" s="29">
        <f t="shared" si="1"/>
        <v>11681</v>
      </c>
      <c r="X22" s="30"/>
      <c r="Y22" s="35">
        <f t="shared" ref="Y22:AD30" si="2">I22+O22</f>
        <v>404</v>
      </c>
      <c r="Z22" s="36">
        <f t="shared" si="2"/>
        <v>2714</v>
      </c>
      <c r="AA22" s="36">
        <f t="shared" si="2"/>
        <v>279</v>
      </c>
      <c r="AB22" s="36">
        <f t="shared" si="2"/>
        <v>4175</v>
      </c>
      <c r="AC22" s="36">
        <f t="shared" si="2"/>
        <v>262</v>
      </c>
      <c r="AD22" s="37">
        <f t="shared" si="2"/>
        <v>3578</v>
      </c>
    </row>
    <row r="23" spans="1:30" x14ac:dyDescent="0.55000000000000004">
      <c r="A23" s="18">
        <v>6018</v>
      </c>
      <c r="B23" s="19" t="s">
        <v>31</v>
      </c>
      <c r="C23" s="20">
        <v>9</v>
      </c>
      <c r="D23" s="21">
        <v>75</v>
      </c>
      <c r="E23" s="22">
        <v>0</v>
      </c>
      <c r="F23" s="23">
        <v>0</v>
      </c>
      <c r="G23" s="24">
        <v>18</v>
      </c>
      <c r="H23" s="21">
        <v>474</v>
      </c>
      <c r="I23" s="22">
        <v>0</v>
      </c>
      <c r="J23" s="21">
        <v>0</v>
      </c>
      <c r="K23" s="22">
        <v>109</v>
      </c>
      <c r="L23" s="21">
        <v>1307</v>
      </c>
      <c r="M23" s="22">
        <v>89</v>
      </c>
      <c r="N23" s="25">
        <v>1126</v>
      </c>
      <c r="O23" s="24">
        <v>170</v>
      </c>
      <c r="P23" s="21">
        <v>1048</v>
      </c>
      <c r="Q23" s="22">
        <v>0</v>
      </c>
      <c r="R23" s="21">
        <v>0</v>
      </c>
      <c r="S23" s="22">
        <v>7</v>
      </c>
      <c r="T23" s="26">
        <v>129</v>
      </c>
      <c r="U23" s="34"/>
      <c r="V23" s="28">
        <f t="shared" si="1"/>
        <v>402</v>
      </c>
      <c r="W23" s="29">
        <f t="shared" si="1"/>
        <v>4159</v>
      </c>
      <c r="X23" s="30"/>
      <c r="Y23" s="35">
        <f t="shared" si="2"/>
        <v>170</v>
      </c>
      <c r="Z23" s="36">
        <f t="shared" si="2"/>
        <v>1048</v>
      </c>
      <c r="AA23" s="36">
        <f t="shared" si="2"/>
        <v>109</v>
      </c>
      <c r="AB23" s="36">
        <f t="shared" si="2"/>
        <v>1307</v>
      </c>
      <c r="AC23" s="36">
        <f t="shared" si="2"/>
        <v>96</v>
      </c>
      <c r="AD23" s="37">
        <f t="shared" si="2"/>
        <v>1255</v>
      </c>
    </row>
    <row r="24" spans="1:30" x14ac:dyDescent="0.55000000000000004">
      <c r="A24" s="18">
        <v>6019</v>
      </c>
      <c r="B24" s="19" t="s">
        <v>32</v>
      </c>
      <c r="C24" s="20">
        <v>12</v>
      </c>
      <c r="D24" s="21">
        <v>185</v>
      </c>
      <c r="E24" s="22">
        <v>3</v>
      </c>
      <c r="F24" s="23">
        <v>29</v>
      </c>
      <c r="G24" s="24">
        <v>53</v>
      </c>
      <c r="H24" s="21">
        <v>777</v>
      </c>
      <c r="I24" s="22">
        <v>1</v>
      </c>
      <c r="J24" s="21">
        <v>9</v>
      </c>
      <c r="K24" s="22">
        <v>19</v>
      </c>
      <c r="L24" s="21">
        <v>215</v>
      </c>
      <c r="M24" s="22">
        <v>97</v>
      </c>
      <c r="N24" s="25">
        <v>1340</v>
      </c>
      <c r="O24" s="24">
        <v>181</v>
      </c>
      <c r="P24" s="21">
        <v>1217</v>
      </c>
      <c r="Q24" s="22">
        <v>1</v>
      </c>
      <c r="R24" s="21">
        <v>8</v>
      </c>
      <c r="S24" s="22">
        <v>2</v>
      </c>
      <c r="T24" s="26">
        <v>54</v>
      </c>
      <c r="U24" s="34"/>
      <c r="V24" s="28">
        <f t="shared" si="1"/>
        <v>369</v>
      </c>
      <c r="W24" s="29">
        <f t="shared" si="1"/>
        <v>3834</v>
      </c>
      <c r="X24" s="30"/>
      <c r="Y24" s="35">
        <f t="shared" si="2"/>
        <v>182</v>
      </c>
      <c r="Z24" s="36">
        <f t="shared" si="2"/>
        <v>1226</v>
      </c>
      <c r="AA24" s="36">
        <f t="shared" si="2"/>
        <v>20</v>
      </c>
      <c r="AB24" s="36">
        <f t="shared" si="2"/>
        <v>223</v>
      </c>
      <c r="AC24" s="36">
        <f t="shared" si="2"/>
        <v>99</v>
      </c>
      <c r="AD24" s="37">
        <f t="shared" si="2"/>
        <v>1394</v>
      </c>
    </row>
    <row r="25" spans="1:30" x14ac:dyDescent="0.55000000000000004">
      <c r="A25" s="18">
        <v>6020</v>
      </c>
      <c r="B25" s="19" t="s">
        <v>33</v>
      </c>
      <c r="C25" s="20">
        <v>19</v>
      </c>
      <c r="D25" s="21">
        <v>291</v>
      </c>
      <c r="E25" s="22">
        <v>4</v>
      </c>
      <c r="F25" s="23">
        <v>40</v>
      </c>
      <c r="G25" s="24">
        <v>36</v>
      </c>
      <c r="H25" s="21">
        <v>761</v>
      </c>
      <c r="I25" s="22">
        <v>0</v>
      </c>
      <c r="J25" s="21">
        <v>0</v>
      </c>
      <c r="K25" s="22">
        <v>46</v>
      </c>
      <c r="L25" s="21">
        <v>908</v>
      </c>
      <c r="M25" s="22">
        <v>119</v>
      </c>
      <c r="N25" s="25">
        <v>2420</v>
      </c>
      <c r="O25" s="24">
        <v>179</v>
      </c>
      <c r="P25" s="21">
        <v>1431</v>
      </c>
      <c r="Q25" s="22">
        <v>0</v>
      </c>
      <c r="R25" s="21">
        <v>0</v>
      </c>
      <c r="S25" s="22">
        <v>2</v>
      </c>
      <c r="T25" s="26">
        <v>18</v>
      </c>
      <c r="U25" s="34"/>
      <c r="V25" s="28">
        <f t="shared" si="1"/>
        <v>405</v>
      </c>
      <c r="W25" s="29">
        <f t="shared" si="1"/>
        <v>5869</v>
      </c>
      <c r="X25" s="30"/>
      <c r="Y25" s="35">
        <f t="shared" si="2"/>
        <v>179</v>
      </c>
      <c r="Z25" s="36">
        <f t="shared" si="2"/>
        <v>1431</v>
      </c>
      <c r="AA25" s="36">
        <f t="shared" si="2"/>
        <v>46</v>
      </c>
      <c r="AB25" s="36">
        <f t="shared" si="2"/>
        <v>908</v>
      </c>
      <c r="AC25" s="36">
        <f t="shared" si="2"/>
        <v>121</v>
      </c>
      <c r="AD25" s="37">
        <f t="shared" si="2"/>
        <v>2438</v>
      </c>
    </row>
    <row r="26" spans="1:30" x14ac:dyDescent="0.55000000000000004">
      <c r="A26" s="18">
        <v>6021</v>
      </c>
      <c r="B26" s="19" t="s">
        <v>34</v>
      </c>
      <c r="C26" s="20">
        <v>5</v>
      </c>
      <c r="D26" s="21">
        <v>79</v>
      </c>
      <c r="E26" s="22">
        <v>0</v>
      </c>
      <c r="F26" s="23">
        <v>0</v>
      </c>
      <c r="G26" s="24">
        <v>62</v>
      </c>
      <c r="H26" s="21">
        <v>1029</v>
      </c>
      <c r="I26" s="22">
        <v>0</v>
      </c>
      <c r="J26" s="21">
        <v>0</v>
      </c>
      <c r="K26" s="22">
        <v>132</v>
      </c>
      <c r="L26" s="21">
        <v>1577</v>
      </c>
      <c r="M26" s="22">
        <v>281</v>
      </c>
      <c r="N26" s="25">
        <v>3260</v>
      </c>
      <c r="O26" s="24">
        <v>812</v>
      </c>
      <c r="P26" s="21">
        <v>6919</v>
      </c>
      <c r="Q26" s="22">
        <v>0</v>
      </c>
      <c r="R26" s="21">
        <v>0</v>
      </c>
      <c r="S26" s="22">
        <v>22</v>
      </c>
      <c r="T26" s="26">
        <v>226</v>
      </c>
      <c r="U26" s="34"/>
      <c r="V26" s="28">
        <f t="shared" si="1"/>
        <v>1314</v>
      </c>
      <c r="W26" s="29">
        <f t="shared" si="1"/>
        <v>13090</v>
      </c>
      <c r="X26" s="30"/>
      <c r="Y26" s="35">
        <f t="shared" si="2"/>
        <v>812</v>
      </c>
      <c r="Z26" s="36">
        <f t="shared" si="2"/>
        <v>6919</v>
      </c>
      <c r="AA26" s="36">
        <f t="shared" si="2"/>
        <v>132</v>
      </c>
      <c r="AB26" s="36">
        <f t="shared" si="2"/>
        <v>1577</v>
      </c>
      <c r="AC26" s="36">
        <f t="shared" si="2"/>
        <v>303</v>
      </c>
      <c r="AD26" s="37">
        <f t="shared" si="2"/>
        <v>3486</v>
      </c>
    </row>
    <row r="27" spans="1:30" x14ac:dyDescent="0.55000000000000004">
      <c r="A27" s="18">
        <v>6022</v>
      </c>
      <c r="B27" s="19" t="s">
        <v>35</v>
      </c>
      <c r="C27" s="20">
        <v>6</v>
      </c>
      <c r="D27" s="21">
        <v>61</v>
      </c>
      <c r="E27" s="22">
        <v>2</v>
      </c>
      <c r="F27" s="23">
        <v>30</v>
      </c>
      <c r="G27" s="24">
        <v>29</v>
      </c>
      <c r="H27" s="21">
        <v>305</v>
      </c>
      <c r="I27" s="22">
        <v>0</v>
      </c>
      <c r="J27" s="21">
        <v>7</v>
      </c>
      <c r="K27" s="22">
        <v>16</v>
      </c>
      <c r="L27" s="21">
        <v>245</v>
      </c>
      <c r="M27" s="22">
        <v>90</v>
      </c>
      <c r="N27" s="25">
        <v>1185</v>
      </c>
      <c r="O27" s="24">
        <v>204</v>
      </c>
      <c r="P27" s="21">
        <v>1855</v>
      </c>
      <c r="Q27" s="22">
        <v>0</v>
      </c>
      <c r="R27" s="21">
        <v>0</v>
      </c>
      <c r="S27" s="22">
        <v>16</v>
      </c>
      <c r="T27" s="26">
        <v>189</v>
      </c>
      <c r="U27" s="34"/>
      <c r="V27" s="28">
        <f t="shared" si="1"/>
        <v>363</v>
      </c>
      <c r="W27" s="29">
        <f t="shared" si="1"/>
        <v>3877</v>
      </c>
      <c r="X27" s="30"/>
      <c r="Y27" s="35">
        <f t="shared" si="2"/>
        <v>204</v>
      </c>
      <c r="Z27" s="36">
        <f t="shared" si="2"/>
        <v>1862</v>
      </c>
      <c r="AA27" s="36">
        <f t="shared" si="2"/>
        <v>16</v>
      </c>
      <c r="AB27" s="36">
        <f t="shared" si="2"/>
        <v>245</v>
      </c>
      <c r="AC27" s="36">
        <f t="shared" si="2"/>
        <v>106</v>
      </c>
      <c r="AD27" s="37">
        <f t="shared" si="2"/>
        <v>1374</v>
      </c>
    </row>
    <row r="28" spans="1:30" x14ac:dyDescent="0.55000000000000004">
      <c r="A28" s="18">
        <v>6023</v>
      </c>
      <c r="B28" s="19" t="s">
        <v>36</v>
      </c>
      <c r="C28" s="20">
        <v>18</v>
      </c>
      <c r="D28" s="21">
        <v>285</v>
      </c>
      <c r="E28" s="22">
        <v>0</v>
      </c>
      <c r="F28" s="23">
        <v>0</v>
      </c>
      <c r="G28" s="24">
        <v>90</v>
      </c>
      <c r="H28" s="21">
        <v>2289</v>
      </c>
      <c r="I28" s="22">
        <v>0</v>
      </c>
      <c r="J28" s="21">
        <v>0</v>
      </c>
      <c r="K28" s="22">
        <v>133</v>
      </c>
      <c r="L28" s="21">
        <v>2941</v>
      </c>
      <c r="M28" s="22">
        <v>249</v>
      </c>
      <c r="N28" s="25">
        <v>5093</v>
      </c>
      <c r="O28" s="24">
        <v>2355</v>
      </c>
      <c r="P28" s="21">
        <v>26166</v>
      </c>
      <c r="Q28" s="22">
        <v>0</v>
      </c>
      <c r="R28" s="21">
        <v>0</v>
      </c>
      <c r="S28" s="22">
        <v>79</v>
      </c>
      <c r="T28" s="26">
        <v>1172</v>
      </c>
      <c r="U28" s="34"/>
      <c r="V28" s="28">
        <f t="shared" si="1"/>
        <v>2924</v>
      </c>
      <c r="W28" s="29">
        <f t="shared" si="1"/>
        <v>37946</v>
      </c>
      <c r="X28" s="30"/>
      <c r="Y28" s="35">
        <f t="shared" si="2"/>
        <v>2355</v>
      </c>
      <c r="Z28" s="36">
        <f t="shared" si="2"/>
        <v>26166</v>
      </c>
      <c r="AA28" s="36">
        <f t="shared" si="2"/>
        <v>133</v>
      </c>
      <c r="AB28" s="36">
        <f t="shared" si="2"/>
        <v>2941</v>
      </c>
      <c r="AC28" s="36">
        <f t="shared" si="2"/>
        <v>328</v>
      </c>
      <c r="AD28" s="37">
        <f t="shared" si="2"/>
        <v>6265</v>
      </c>
    </row>
    <row r="29" spans="1:30" ht="18.5" thickBot="1" x14ac:dyDescent="0.6">
      <c r="A29" s="38">
        <v>6071</v>
      </c>
      <c r="B29" s="39" t="s">
        <v>37</v>
      </c>
      <c r="C29" s="40">
        <v>9</v>
      </c>
      <c r="D29" s="41">
        <v>115</v>
      </c>
      <c r="E29" s="42">
        <v>0</v>
      </c>
      <c r="F29" s="43">
        <v>0</v>
      </c>
      <c r="G29" s="44">
        <v>36</v>
      </c>
      <c r="H29" s="41">
        <v>504</v>
      </c>
      <c r="I29" s="42">
        <v>0</v>
      </c>
      <c r="J29" s="41">
        <v>0</v>
      </c>
      <c r="K29" s="42">
        <v>152</v>
      </c>
      <c r="L29" s="41">
        <v>4008</v>
      </c>
      <c r="M29" s="42">
        <v>289</v>
      </c>
      <c r="N29" s="45">
        <v>2284</v>
      </c>
      <c r="O29" s="44">
        <v>267</v>
      </c>
      <c r="P29" s="41">
        <v>2594</v>
      </c>
      <c r="Q29" s="42">
        <v>0</v>
      </c>
      <c r="R29" s="41">
        <v>0</v>
      </c>
      <c r="S29" s="42">
        <v>4</v>
      </c>
      <c r="T29" s="46">
        <v>142</v>
      </c>
      <c r="U29" s="34"/>
      <c r="V29" s="28">
        <f>C29+E29+G29+I29+K29+M29+O29+Q29+S29</f>
        <v>757</v>
      </c>
      <c r="W29" s="29">
        <f>D29+F29+H29+J29+L29+N29+P29+R29+T29</f>
        <v>9647</v>
      </c>
      <c r="X29" s="30"/>
      <c r="Y29" s="35">
        <f t="shared" si="2"/>
        <v>267</v>
      </c>
      <c r="Z29" s="36">
        <f t="shared" si="2"/>
        <v>2594</v>
      </c>
      <c r="AA29" s="36">
        <f t="shared" si="2"/>
        <v>152</v>
      </c>
      <c r="AB29" s="36">
        <f t="shared" si="2"/>
        <v>4008</v>
      </c>
      <c r="AC29" s="36">
        <f t="shared" si="2"/>
        <v>293</v>
      </c>
      <c r="AD29" s="37">
        <f t="shared" si="2"/>
        <v>2426</v>
      </c>
    </row>
    <row r="30" spans="1:30" ht="19" thickTop="1" thickBot="1" x14ac:dyDescent="0.6">
      <c r="A30" s="47" t="s">
        <v>38</v>
      </c>
      <c r="B30" s="48"/>
      <c r="C30" s="49">
        <v>341</v>
      </c>
      <c r="D30" s="50">
        <v>4801</v>
      </c>
      <c r="E30" s="51">
        <v>124</v>
      </c>
      <c r="F30" s="52">
        <v>1276</v>
      </c>
      <c r="G30" s="53">
        <v>1324</v>
      </c>
      <c r="H30" s="50">
        <v>27541</v>
      </c>
      <c r="I30" s="54">
        <v>568</v>
      </c>
      <c r="J30" s="50">
        <v>4521</v>
      </c>
      <c r="K30" s="55">
        <v>2638</v>
      </c>
      <c r="L30" s="50">
        <v>38475</v>
      </c>
      <c r="M30" s="56">
        <v>4616</v>
      </c>
      <c r="N30" s="57">
        <v>62784</v>
      </c>
      <c r="O30" s="58">
        <v>12517</v>
      </c>
      <c r="P30" s="50">
        <v>113165</v>
      </c>
      <c r="Q30" s="55">
        <v>15</v>
      </c>
      <c r="R30" s="50">
        <v>258</v>
      </c>
      <c r="S30" s="56">
        <v>501</v>
      </c>
      <c r="T30" s="59">
        <v>6984</v>
      </c>
      <c r="U30" s="60"/>
      <c r="V30" s="61">
        <f>C30+E30+G30+I30+K30+M30+O30+Q30+S30</f>
        <v>22644</v>
      </c>
      <c r="W30" s="62">
        <f>D30+F30+H30+J30+L30+N30+P30+R30+T30</f>
        <v>259805</v>
      </c>
      <c r="X30" s="30"/>
      <c r="Y30" s="63">
        <f t="shared" si="2"/>
        <v>13085</v>
      </c>
      <c r="Z30" s="64">
        <f t="shared" si="2"/>
        <v>117686</v>
      </c>
      <c r="AA30" s="64">
        <f t="shared" si="2"/>
        <v>2653</v>
      </c>
      <c r="AB30" s="64">
        <f t="shared" si="2"/>
        <v>38733</v>
      </c>
      <c r="AC30" s="64">
        <f t="shared" si="2"/>
        <v>5117</v>
      </c>
      <c r="AD30" s="65">
        <f t="shared" si="2"/>
        <v>69768</v>
      </c>
    </row>
    <row r="31" spans="1:30" x14ac:dyDescent="0.5500000000000000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30" x14ac:dyDescent="0.55000000000000004">
      <c r="A32" s="66"/>
      <c r="B32" s="66"/>
      <c r="C32" s="67"/>
      <c r="D32" s="67"/>
      <c r="E32" s="67"/>
      <c r="F32" s="67"/>
      <c r="G32" s="67"/>
      <c r="H32" s="68" t="s">
        <v>12</v>
      </c>
      <c r="I32" s="68"/>
      <c r="J32" s="68" t="s">
        <v>13</v>
      </c>
      <c r="K32" s="68" t="s">
        <v>39</v>
      </c>
      <c r="L32" s="67"/>
      <c r="M32" s="67"/>
      <c r="N32" s="67"/>
      <c r="O32" s="68" t="s">
        <v>12</v>
      </c>
      <c r="P32" s="68" t="s">
        <v>13</v>
      </c>
      <c r="Q32" s="68" t="s">
        <v>39</v>
      </c>
      <c r="R32" s="67"/>
      <c r="S32" s="67"/>
      <c r="T32" s="67"/>
      <c r="U32" s="66"/>
      <c r="V32" s="66"/>
      <c r="W32" s="66"/>
      <c r="X32" s="30"/>
      <c r="Y32" s="66"/>
      <c r="Z32" s="66"/>
      <c r="AA32" s="66"/>
      <c r="AB32" s="66"/>
      <c r="AC32" s="66"/>
      <c r="AD32" s="3"/>
    </row>
    <row r="33" spans="1:30" x14ac:dyDescent="0.55000000000000004">
      <c r="A33" s="69"/>
      <c r="B33" s="70" t="s">
        <v>12</v>
      </c>
      <c r="C33" s="71" t="s">
        <v>13</v>
      </c>
      <c r="D33" s="67"/>
      <c r="E33" s="102" t="s">
        <v>7</v>
      </c>
      <c r="F33" s="102"/>
      <c r="G33" s="102"/>
      <c r="H33" s="67">
        <f>G30</f>
        <v>1324</v>
      </c>
      <c r="I33" s="100">
        <f>H30</f>
        <v>27541</v>
      </c>
      <c r="J33" s="101"/>
      <c r="K33" s="72">
        <f t="shared" ref="K33:K38" si="3">I33/H33</f>
        <v>20.801359516616316</v>
      </c>
      <c r="L33" s="66"/>
      <c r="M33" s="66"/>
      <c r="N33" s="66"/>
      <c r="O33" s="66"/>
      <c r="P33" s="66"/>
      <c r="Q33" s="66"/>
      <c r="R33" s="67"/>
      <c r="S33" s="67"/>
      <c r="T33" s="67"/>
      <c r="U33" s="66"/>
      <c r="V33" s="66"/>
      <c r="W33" s="66"/>
      <c r="X33" s="30"/>
      <c r="Y33" s="66"/>
      <c r="Z33" s="66"/>
      <c r="AA33" s="66"/>
      <c r="AB33" s="66"/>
      <c r="AC33" s="66"/>
      <c r="AD33" s="3"/>
    </row>
    <row r="34" spans="1:30" x14ac:dyDescent="0.55000000000000004">
      <c r="A34" s="69" t="s">
        <v>40</v>
      </c>
      <c r="B34" s="73">
        <f>C30+E30+G30+I30+K30+M30</f>
        <v>9611</v>
      </c>
      <c r="C34" s="73">
        <f>D30+F30+H30+J30+L30+N30</f>
        <v>139398</v>
      </c>
      <c r="D34" s="66"/>
      <c r="E34" s="103" t="s">
        <v>46</v>
      </c>
      <c r="F34" s="103"/>
      <c r="G34" s="103"/>
      <c r="H34" s="34">
        <f>I30+O30</f>
        <v>13085</v>
      </c>
      <c r="I34" s="100">
        <f>J30+P30</f>
        <v>117686</v>
      </c>
      <c r="J34" s="101"/>
      <c r="K34" s="72">
        <f t="shared" si="3"/>
        <v>8.9939625525410776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30"/>
      <c r="Y34" s="66"/>
      <c r="Z34" s="66"/>
      <c r="AA34" s="66"/>
      <c r="AB34" s="66"/>
      <c r="AC34" s="66"/>
      <c r="AD34" s="3"/>
    </row>
    <row r="35" spans="1:30" x14ac:dyDescent="0.55000000000000004">
      <c r="A35" s="69" t="s">
        <v>4</v>
      </c>
      <c r="B35" s="73">
        <f>O30+Q30+S30</f>
        <v>13033</v>
      </c>
      <c r="C35" s="73">
        <f>P30+R30+T30</f>
        <v>120407</v>
      </c>
      <c r="D35" s="66"/>
      <c r="E35" s="104" t="s">
        <v>41</v>
      </c>
      <c r="F35" s="104"/>
      <c r="G35" s="104"/>
      <c r="H35" s="34">
        <f>K30+Q30</f>
        <v>2653</v>
      </c>
      <c r="I35" s="100">
        <f>L30+R30</f>
        <v>38733</v>
      </c>
      <c r="J35" s="101"/>
      <c r="K35" s="72">
        <f t="shared" si="3"/>
        <v>14.599698454579721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30"/>
      <c r="Y35" s="66"/>
      <c r="Z35" s="66"/>
      <c r="AA35" s="66"/>
      <c r="AB35" s="66"/>
      <c r="AC35" s="66"/>
      <c r="AD35" s="3"/>
    </row>
    <row r="36" spans="1:30" x14ac:dyDescent="0.55000000000000004">
      <c r="A36" s="70" t="s">
        <v>38</v>
      </c>
      <c r="B36" s="73">
        <f>SUM(B34:B35)</f>
        <v>22644</v>
      </c>
      <c r="C36" s="73">
        <f>SUM(C34:C35)</f>
        <v>259805</v>
      </c>
      <c r="D36" s="66"/>
      <c r="E36" s="105" t="s">
        <v>11</v>
      </c>
      <c r="F36" s="105"/>
      <c r="G36" s="105"/>
      <c r="H36" s="74">
        <f>M30+S30</f>
        <v>5117</v>
      </c>
      <c r="I36" s="106">
        <f>N30+T30</f>
        <v>69768</v>
      </c>
      <c r="J36" s="101"/>
      <c r="K36" s="72">
        <f t="shared" si="3"/>
        <v>13.634551495016611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30"/>
      <c r="Y36" s="66"/>
      <c r="Z36" s="66"/>
      <c r="AA36" s="66"/>
      <c r="AB36" s="66"/>
      <c r="AC36" s="66"/>
      <c r="AD36" s="3"/>
    </row>
    <row r="37" spans="1:30" ht="18.5" thickBot="1" x14ac:dyDescent="0.6">
      <c r="A37" s="66"/>
      <c r="B37" s="66"/>
      <c r="C37" s="66"/>
      <c r="D37" s="66"/>
      <c r="E37" s="107" t="s">
        <v>5</v>
      </c>
      <c r="F37" s="107"/>
      <c r="G37" s="107"/>
      <c r="H37" s="75">
        <f>C30</f>
        <v>341</v>
      </c>
      <c r="I37" s="108">
        <f>D30</f>
        <v>4801</v>
      </c>
      <c r="J37" s="109"/>
      <c r="K37" s="72">
        <f t="shared" si="3"/>
        <v>14.079178885630499</v>
      </c>
      <c r="L37" s="110" t="s">
        <v>42</v>
      </c>
      <c r="M37" s="110"/>
      <c r="N37" s="110"/>
      <c r="O37" s="76">
        <f>E30</f>
        <v>124</v>
      </c>
      <c r="P37" s="67">
        <f>F30</f>
        <v>1276</v>
      </c>
      <c r="Q37" s="77">
        <f>P37/O37</f>
        <v>10.290322580645162</v>
      </c>
      <c r="R37" s="66"/>
      <c r="S37" s="66"/>
      <c r="T37" s="66"/>
      <c r="U37" s="66"/>
      <c r="V37" s="66"/>
      <c r="W37" s="66"/>
      <c r="X37" s="30"/>
      <c r="Y37" s="66"/>
      <c r="Z37" s="66"/>
      <c r="AA37" s="66"/>
      <c r="AB37" s="66"/>
      <c r="AC37" s="66"/>
      <c r="AD37" s="3"/>
    </row>
    <row r="38" spans="1:30" ht="18.5" thickTop="1" x14ac:dyDescent="0.55000000000000004">
      <c r="A38" s="66"/>
      <c r="B38" s="66"/>
      <c r="C38" s="66"/>
      <c r="D38" s="66"/>
      <c r="E38" s="99" t="s">
        <v>43</v>
      </c>
      <c r="F38" s="99"/>
      <c r="G38" s="99"/>
      <c r="H38" s="78">
        <f>SUM(H33:H37)</f>
        <v>22520</v>
      </c>
      <c r="I38" s="100">
        <f>SUM(I33:J37)</f>
        <v>258529</v>
      </c>
      <c r="J38" s="101"/>
      <c r="K38" s="72">
        <f t="shared" si="3"/>
        <v>11.479973357015986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30"/>
      <c r="Y38" s="66"/>
      <c r="Z38" s="66"/>
      <c r="AA38" s="66"/>
      <c r="AB38" s="66"/>
      <c r="AC38" s="66"/>
      <c r="AD38" s="3"/>
    </row>
    <row r="39" spans="1:30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  <c r="Z39" s="3"/>
      <c r="AA39" s="3"/>
      <c r="AB39" s="3"/>
      <c r="AC39" s="3"/>
      <c r="AD39" s="3"/>
    </row>
  </sheetData>
  <mergeCells count="29">
    <mergeCell ref="L37:N37"/>
    <mergeCell ref="E38:G38"/>
    <mergeCell ref="I38:J38"/>
    <mergeCell ref="E33:G33"/>
    <mergeCell ref="I33:J33"/>
    <mergeCell ref="E34:G34"/>
    <mergeCell ref="I34:J34"/>
    <mergeCell ref="E35:G35"/>
    <mergeCell ref="I35:J35"/>
    <mergeCell ref="E36:G36"/>
    <mergeCell ref="I36:J36"/>
    <mergeCell ref="E37:G37"/>
    <mergeCell ref="I37:J37"/>
    <mergeCell ref="AC4:AD4"/>
    <mergeCell ref="C3:F3"/>
    <mergeCell ref="G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V4:W4"/>
    <mergeCell ref="Y4:Z4"/>
    <mergeCell ref="AA4:AB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2023-06-19T00:07:55Z</dcterms:created>
  <dcterms:modified xsi:type="dcterms:W3CDTF">2024-01-11T01:49:13Z</dcterms:modified>
</cp:coreProperties>
</file>