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75" windowWidth="18180" windowHeight="11925" tabRatio="988"/>
  </bookViews>
  <sheets>
    <sheet name="学校施設（校舎・屋内運動場）のトイレ状況" sheetId="16" r:id="rId1"/>
  </sheets>
  <definedNames>
    <definedName name="_xlnm.Print_Area" localSheetId="0">'学校施設（校舎・屋内運動場）のトイレ状況'!$A$1:$AG$278</definedName>
    <definedName name="_xlnm.Print_Titles" localSheetId="0">'学校施設（校舎・屋内運動場）のトイレ状況'!$1:$5</definedName>
  </definedNames>
  <calcPr calcId="162913"/>
</workbook>
</file>

<file path=xl/calcChain.xml><?xml version="1.0" encoding="utf-8"?>
<calcChain xmlns="http://schemas.openxmlformats.org/spreadsheetml/2006/main">
  <c r="I263" i="16" l="1"/>
  <c r="AG6" i="16"/>
  <c r="AG8" i="16"/>
  <c r="AG10" i="16"/>
  <c r="AG12" i="16"/>
  <c r="I16" i="16"/>
  <c r="J16" i="16"/>
  <c r="J261" i="16" s="1"/>
  <c r="K16" i="16"/>
  <c r="K261" i="16" s="1"/>
  <c r="L16" i="16"/>
  <c r="M16" i="16"/>
  <c r="N16" i="16"/>
  <c r="N261" i="16" s="1"/>
  <c r="O16" i="16"/>
  <c r="O17" i="16"/>
  <c r="P16" i="16"/>
  <c r="P261" i="16" s="1"/>
  <c r="Q16" i="16"/>
  <c r="R16" i="16"/>
  <c r="S16" i="16"/>
  <c r="S261" i="16" s="1"/>
  <c r="T16" i="16"/>
  <c r="U16" i="16"/>
  <c r="V16" i="16"/>
  <c r="V261" i="16"/>
  <c r="V269" i="16" s="1"/>
  <c r="W16" i="16"/>
  <c r="X16" i="16"/>
  <c r="Y16" i="16"/>
  <c r="Z16" i="16"/>
  <c r="AA16" i="16"/>
  <c r="AB16" i="16"/>
  <c r="AB261" i="16" s="1"/>
  <c r="AC16" i="16"/>
  <c r="AC261" i="16" s="1"/>
  <c r="AD16" i="16"/>
  <c r="AD17" i="16"/>
  <c r="AE16" i="16"/>
  <c r="AF16" i="16"/>
  <c r="AG18" i="16"/>
  <c r="AG20" i="16"/>
  <c r="AG22" i="16"/>
  <c r="AG24" i="16"/>
  <c r="AG26" i="16"/>
  <c r="AG28" i="16"/>
  <c r="I30" i="16"/>
  <c r="J30" i="16"/>
  <c r="K30" i="16"/>
  <c r="L30" i="16"/>
  <c r="L31" i="16" s="1"/>
  <c r="M30" i="16"/>
  <c r="N30" i="16"/>
  <c r="N31" i="16" s="1"/>
  <c r="O30" i="16"/>
  <c r="P30" i="16"/>
  <c r="Q30" i="16"/>
  <c r="Q261" i="16" s="1"/>
  <c r="R30" i="16"/>
  <c r="S30" i="16"/>
  <c r="T30" i="16"/>
  <c r="U30" i="16"/>
  <c r="V30" i="16"/>
  <c r="W30" i="16"/>
  <c r="W261" i="16" s="1"/>
  <c r="X30" i="16"/>
  <c r="X261" i="16" s="1"/>
  <c r="Y30" i="16"/>
  <c r="Z30" i="16"/>
  <c r="AA30" i="16"/>
  <c r="AA261" i="16" s="1"/>
  <c r="AB30" i="16"/>
  <c r="AC30" i="16"/>
  <c r="AD30" i="16"/>
  <c r="AG30" i="16" s="1"/>
  <c r="AE30" i="16"/>
  <c r="AF30" i="16"/>
  <c r="AF261" i="16" s="1"/>
  <c r="K31" i="16"/>
  <c r="O31" i="16"/>
  <c r="AF31" i="16"/>
  <c r="AG32" i="16"/>
  <c r="AG34" i="16"/>
  <c r="AG36" i="16"/>
  <c r="AG38" i="16"/>
  <c r="AG40" i="16"/>
  <c r="AG42" i="16"/>
  <c r="AG44" i="16"/>
  <c r="AG46" i="16"/>
  <c r="I48" i="16"/>
  <c r="J48" i="16"/>
  <c r="K48" i="16"/>
  <c r="L48" i="16"/>
  <c r="M48" i="16"/>
  <c r="M261" i="16" s="1"/>
  <c r="N48" i="16"/>
  <c r="O48" i="16"/>
  <c r="O261" i="16" s="1"/>
  <c r="P48" i="16"/>
  <c r="Q48" i="16"/>
  <c r="R48" i="16"/>
  <c r="S48" i="16"/>
  <c r="T48" i="16"/>
  <c r="U48" i="16"/>
  <c r="U261" i="16" s="1"/>
  <c r="V48" i="16"/>
  <c r="W48" i="16"/>
  <c r="AG48" i="16" s="1"/>
  <c r="X48" i="16"/>
  <c r="Y48" i="16"/>
  <c r="Z48" i="16"/>
  <c r="AA48" i="16"/>
  <c r="AB48" i="16"/>
  <c r="AC48" i="16"/>
  <c r="AD48" i="16"/>
  <c r="AE48" i="16"/>
  <c r="AF48" i="16"/>
  <c r="AG49" i="16"/>
  <c r="AG51" i="16"/>
  <c r="AG53" i="16"/>
  <c r="AG55" i="16"/>
  <c r="AG57" i="16"/>
  <c r="AG59" i="16"/>
  <c r="AG61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T261" i="16" s="1"/>
  <c r="U63" i="16"/>
  <c r="V63" i="16"/>
  <c r="W63" i="16"/>
  <c r="AG63" i="16" s="1"/>
  <c r="X63" i="16"/>
  <c r="Y63" i="16"/>
  <c r="Z63" i="16"/>
  <c r="AA63" i="16"/>
  <c r="AB63" i="16"/>
  <c r="AC63" i="16"/>
  <c r="AD63" i="16"/>
  <c r="AE63" i="16"/>
  <c r="AE261" i="16" s="1"/>
  <c r="AF63" i="16"/>
  <c r="AG64" i="16"/>
  <c r="AG66" i="16"/>
  <c r="AG68" i="16"/>
  <c r="AG70" i="16"/>
  <c r="AG72" i="16"/>
  <c r="AG74" i="16"/>
  <c r="AG76" i="16"/>
  <c r="AG78" i="16"/>
  <c r="AG80" i="16"/>
  <c r="AG82" i="16"/>
  <c r="AG84" i="16"/>
  <c r="AG86" i="16"/>
  <c r="AG88" i="16"/>
  <c r="I90" i="16"/>
  <c r="J90" i="16"/>
  <c r="K90" i="16"/>
  <c r="L90" i="16"/>
  <c r="AG90" i="16" s="1"/>
  <c r="M90" i="16"/>
  <c r="N90" i="16"/>
  <c r="O90" i="16"/>
  <c r="P90" i="16"/>
  <c r="Q90" i="16"/>
  <c r="R90" i="16"/>
  <c r="S90" i="16"/>
  <c r="T90" i="16"/>
  <c r="U90" i="16"/>
  <c r="V90" i="16"/>
  <c r="W90" i="16"/>
  <c r="X90" i="16"/>
  <c r="Y90" i="16"/>
  <c r="Y261" i="16" s="1"/>
  <c r="Z90" i="16"/>
  <c r="AA90" i="16"/>
  <c r="AB90" i="16"/>
  <c r="AC90" i="16"/>
  <c r="AD90" i="16"/>
  <c r="AE90" i="16"/>
  <c r="AF90" i="16"/>
  <c r="AG91" i="16"/>
  <c r="AG93" i="16"/>
  <c r="AG95" i="16"/>
  <c r="AG97" i="16"/>
  <c r="AG99" i="16"/>
  <c r="AG101" i="16"/>
  <c r="AG103" i="16"/>
  <c r="AG105" i="16"/>
  <c r="AG107" i="16"/>
  <c r="I109" i="16"/>
  <c r="J109" i="16"/>
  <c r="K109" i="16"/>
  <c r="L109" i="16"/>
  <c r="AG109" i="16" s="1"/>
  <c r="M109" i="16"/>
  <c r="N109" i="16"/>
  <c r="O109" i="16"/>
  <c r="P109" i="16"/>
  <c r="Q109" i="16"/>
  <c r="R109" i="16"/>
  <c r="R261" i="16" s="1"/>
  <c r="S109" i="16"/>
  <c r="T109" i="16"/>
  <c r="U109" i="16"/>
  <c r="V109" i="16"/>
  <c r="W109" i="16"/>
  <c r="X109" i="16"/>
  <c r="Y109" i="16"/>
  <c r="Z109" i="16"/>
  <c r="Z261" i="16" s="1"/>
  <c r="AA109" i="16"/>
  <c r="AB109" i="16"/>
  <c r="AC109" i="16"/>
  <c r="AD109" i="16"/>
  <c r="AE109" i="16"/>
  <c r="AF109" i="16"/>
  <c r="AG110" i="16"/>
  <c r="AG112" i="16"/>
  <c r="AG114" i="16"/>
  <c r="AG116" i="16"/>
  <c r="AG118" i="16"/>
  <c r="AG120" i="16"/>
  <c r="AG122" i="16"/>
  <c r="AG124" i="16"/>
  <c r="I126" i="16"/>
  <c r="J126" i="16"/>
  <c r="K126" i="16"/>
  <c r="L126" i="16"/>
  <c r="M126" i="16"/>
  <c r="N126" i="16"/>
  <c r="O126" i="16"/>
  <c r="AG126" i="16" s="1"/>
  <c r="P126" i="16"/>
  <c r="Q126" i="16"/>
  <c r="R126" i="16"/>
  <c r="S126" i="16"/>
  <c r="T126" i="16"/>
  <c r="U126" i="16"/>
  <c r="V126" i="16"/>
  <c r="W126" i="16"/>
  <c r="X126" i="16"/>
  <c r="Y126" i="16"/>
  <c r="Z126" i="16"/>
  <c r="AA126" i="16"/>
  <c r="AB126" i="16"/>
  <c r="AC126" i="16"/>
  <c r="AD126" i="16"/>
  <c r="AE126" i="16"/>
  <c r="AF126" i="16"/>
  <c r="AG127" i="16"/>
  <c r="AG129" i="16"/>
  <c r="AG131" i="16"/>
  <c r="AG133" i="16"/>
  <c r="AG135" i="16"/>
  <c r="AG137" i="16"/>
  <c r="I139" i="16"/>
  <c r="J139" i="16"/>
  <c r="K139" i="16"/>
  <c r="L139" i="16"/>
  <c r="AG139" i="16" s="1"/>
  <c r="M139" i="16"/>
  <c r="N139" i="16"/>
  <c r="O139" i="16"/>
  <c r="P139" i="16"/>
  <c r="Q139" i="16"/>
  <c r="R139" i="16"/>
  <c r="S139" i="16"/>
  <c r="T139" i="16"/>
  <c r="U139" i="16"/>
  <c r="V139" i="16"/>
  <c r="W139" i="16"/>
  <c r="X139" i="16"/>
  <c r="Y139" i="16"/>
  <c r="Z139" i="16"/>
  <c r="AA139" i="16"/>
  <c r="AB139" i="16"/>
  <c r="AC139" i="16"/>
  <c r="AD139" i="16"/>
  <c r="AE139" i="16"/>
  <c r="AF139" i="16"/>
  <c r="AG140" i="16"/>
  <c r="AG142" i="16"/>
  <c r="AG144" i="16"/>
  <c r="AG146" i="16"/>
  <c r="AG148" i="16"/>
  <c r="AG150" i="16"/>
  <c r="AG152" i="16"/>
  <c r="I154" i="16"/>
  <c r="J154" i="16"/>
  <c r="K154" i="16"/>
  <c r="L154" i="16"/>
  <c r="AG154" i="16" s="1"/>
  <c r="M154" i="16"/>
  <c r="N154" i="16"/>
  <c r="O154" i="16"/>
  <c r="P154" i="16"/>
  <c r="Q154" i="16"/>
  <c r="R154" i="16"/>
  <c r="S154" i="16"/>
  <c r="T154" i="16"/>
  <c r="U154" i="16"/>
  <c r="V154" i="16"/>
  <c r="W154" i="16"/>
  <c r="X154" i="16"/>
  <c r="Y154" i="16"/>
  <c r="Z154" i="16"/>
  <c r="AA154" i="16"/>
  <c r="AB154" i="16"/>
  <c r="AC154" i="16"/>
  <c r="AD154" i="16"/>
  <c r="AE154" i="16"/>
  <c r="AF154" i="16"/>
  <c r="AG155" i="16"/>
  <c r="AG157" i="16"/>
  <c r="AG159" i="16"/>
  <c r="AG161" i="16"/>
  <c r="AG163" i="16"/>
  <c r="AG165" i="16"/>
  <c r="AG167" i="16"/>
  <c r="AG169" i="16"/>
  <c r="I171" i="16"/>
  <c r="J171" i="16"/>
  <c r="K171" i="16"/>
  <c r="L171" i="16"/>
  <c r="AG171" i="16" s="1"/>
  <c r="M171" i="16"/>
  <c r="N171" i="16"/>
  <c r="O171" i="16"/>
  <c r="P171" i="16"/>
  <c r="Q171" i="16"/>
  <c r="R171" i="16"/>
  <c r="S171" i="16"/>
  <c r="T171" i="16"/>
  <c r="U171" i="16"/>
  <c r="V171" i="16"/>
  <c r="W171" i="16"/>
  <c r="X171" i="16"/>
  <c r="Y171" i="16"/>
  <c r="Z171" i="16"/>
  <c r="AA171" i="16"/>
  <c r="AB171" i="16"/>
  <c r="AC171" i="16"/>
  <c r="AD171" i="16"/>
  <c r="AE171" i="16"/>
  <c r="AF171" i="16"/>
  <c r="AG172" i="16"/>
  <c r="AG174" i="16"/>
  <c r="AG176" i="16"/>
  <c r="AG178" i="16"/>
  <c r="AG180" i="16"/>
  <c r="AG182" i="16"/>
  <c r="AG184" i="16"/>
  <c r="AG186" i="16"/>
  <c r="AG188" i="16"/>
  <c r="AG190" i="16"/>
  <c r="I192" i="16"/>
  <c r="J192" i="16"/>
  <c r="K192" i="16"/>
  <c r="L192" i="16"/>
  <c r="AG192" i="16" s="1"/>
  <c r="M192" i="16"/>
  <c r="N192" i="16"/>
  <c r="O192" i="16"/>
  <c r="P192" i="16"/>
  <c r="Q192" i="16"/>
  <c r="R192" i="16"/>
  <c r="S192" i="16"/>
  <c r="T192" i="16"/>
  <c r="U192" i="16"/>
  <c r="V192" i="16"/>
  <c r="W192" i="16"/>
  <c r="X192" i="16"/>
  <c r="Y192" i="16"/>
  <c r="Z192" i="16"/>
  <c r="AA192" i="16"/>
  <c r="AB192" i="16"/>
  <c r="AC192" i="16"/>
  <c r="AD192" i="16"/>
  <c r="AE192" i="16"/>
  <c r="AF192" i="16"/>
  <c r="AG193" i="16"/>
  <c r="AG195" i="16"/>
  <c r="AG197" i="16"/>
  <c r="AG199" i="16"/>
  <c r="AG201" i="16"/>
  <c r="AG203" i="16"/>
  <c r="AG205" i="16"/>
  <c r="I207" i="16"/>
  <c r="J207" i="16"/>
  <c r="K207" i="16"/>
  <c r="L207" i="16"/>
  <c r="AG207" i="16" s="1"/>
  <c r="M207" i="16"/>
  <c r="N207" i="16"/>
  <c r="O207" i="16"/>
  <c r="P207" i="16"/>
  <c r="P266" i="16" s="1"/>
  <c r="P268" i="16" s="1"/>
  <c r="Q207" i="16"/>
  <c r="Q266" i="16" s="1"/>
  <c r="Q268" i="16" s="1"/>
  <c r="R207" i="16"/>
  <c r="S207" i="16"/>
  <c r="S266" i="16" s="1"/>
  <c r="S268" i="16" s="1"/>
  <c r="T207" i="16"/>
  <c r="T266" i="16" s="1"/>
  <c r="T268" i="16" s="1"/>
  <c r="U207" i="16"/>
  <c r="U266" i="16" s="1"/>
  <c r="U268" i="16" s="1"/>
  <c r="V207" i="16"/>
  <c r="W207" i="16"/>
  <c r="X207" i="16"/>
  <c r="Y207" i="16"/>
  <c r="Z207" i="16"/>
  <c r="Z266" i="16"/>
  <c r="Z268" i="16" s="1"/>
  <c r="AA207" i="16"/>
  <c r="AB207" i="16"/>
  <c r="AC207" i="16"/>
  <c r="AC266" i="16"/>
  <c r="AC268" i="16"/>
  <c r="AD207" i="16"/>
  <c r="AE207" i="16"/>
  <c r="AF207" i="16"/>
  <c r="AG208" i="16"/>
  <c r="AG210" i="16"/>
  <c r="AG212" i="16"/>
  <c r="AG216" i="16"/>
  <c r="AG218" i="16"/>
  <c r="AG220" i="16"/>
  <c r="AG222" i="16"/>
  <c r="AG224" i="16"/>
  <c r="AG226" i="16"/>
  <c r="AG228" i="16"/>
  <c r="AG230" i="16"/>
  <c r="AG232" i="16"/>
  <c r="I234" i="16"/>
  <c r="J234" i="16"/>
  <c r="J266" i="16" s="1"/>
  <c r="J268" i="16" s="1"/>
  <c r="K234" i="16"/>
  <c r="K266" i="16" s="1"/>
  <c r="K268" i="16" s="1"/>
  <c r="L234" i="16"/>
  <c r="M234" i="16"/>
  <c r="M266" i="16" s="1"/>
  <c r="M268" i="16" s="1"/>
  <c r="N234" i="16"/>
  <c r="O234" i="16"/>
  <c r="P234" i="16"/>
  <c r="Q234" i="16"/>
  <c r="R234" i="16"/>
  <c r="R266" i="16" s="1"/>
  <c r="R268" i="16" s="1"/>
  <c r="S234" i="16"/>
  <c r="T234" i="16"/>
  <c r="U234" i="16"/>
  <c r="V234" i="16"/>
  <c r="W234" i="16"/>
  <c r="W266" i="16" s="1"/>
  <c r="W268" i="16" s="1"/>
  <c r="X234" i="16"/>
  <c r="X266" i="16" s="1"/>
  <c r="X268" i="16" s="1"/>
  <c r="Y234" i="16"/>
  <c r="Z234" i="16"/>
  <c r="AA234" i="16"/>
  <c r="AA266" i="16" s="1"/>
  <c r="AA268" i="16" s="1"/>
  <c r="AB234" i="16"/>
  <c r="AC234" i="16"/>
  <c r="AD234" i="16"/>
  <c r="AE234" i="16"/>
  <c r="AF234" i="16"/>
  <c r="AF266" i="16" s="1"/>
  <c r="AF268" i="16" s="1"/>
  <c r="AG235" i="16"/>
  <c r="AG239" i="16"/>
  <c r="AG241" i="16"/>
  <c r="AG243" i="16"/>
  <c r="AG245" i="16"/>
  <c r="AG249" i="16"/>
  <c r="I251" i="16"/>
  <c r="I266" i="16"/>
  <c r="I268" i="16" s="1"/>
  <c r="I272" i="16" s="1"/>
  <c r="J251" i="16"/>
  <c r="K251" i="16"/>
  <c r="L251" i="16"/>
  <c r="M251" i="16"/>
  <c r="N251" i="16"/>
  <c r="O251" i="16"/>
  <c r="AG251" i="16" s="1"/>
  <c r="O266" i="16"/>
  <c r="O268" i="16" s="1"/>
  <c r="P251" i="16"/>
  <c r="Q251" i="16"/>
  <c r="R251" i="16"/>
  <c r="S251" i="16"/>
  <c r="T251" i="16"/>
  <c r="U251" i="16"/>
  <c r="V251" i="16"/>
  <c r="W251" i="16"/>
  <c r="X251" i="16"/>
  <c r="Y251" i="16"/>
  <c r="Y266" i="16"/>
  <c r="Z251" i="16"/>
  <c r="AA251" i="16"/>
  <c r="AB251" i="16"/>
  <c r="AC251" i="16"/>
  <c r="AD251" i="16"/>
  <c r="AE251" i="16"/>
  <c r="AE266" i="16"/>
  <c r="AE268" i="16"/>
  <c r="AF251" i="16"/>
  <c r="AG254" i="16"/>
  <c r="AG256" i="16"/>
  <c r="AG258" i="16"/>
  <c r="I260" i="16"/>
  <c r="J260" i="16"/>
  <c r="K260" i="16"/>
  <c r="L260" i="16"/>
  <c r="AG260" i="16" s="1"/>
  <c r="M260" i="16"/>
  <c r="N260" i="16"/>
  <c r="O260" i="16"/>
  <c r="P260" i="16"/>
  <c r="Q260" i="16"/>
  <c r="R260" i="16"/>
  <c r="S260" i="16"/>
  <c r="T260" i="16"/>
  <c r="U260" i="16"/>
  <c r="V260" i="16"/>
  <c r="W260" i="16"/>
  <c r="X260" i="16"/>
  <c r="Y260" i="16"/>
  <c r="Z260" i="16"/>
  <c r="AA260" i="16"/>
  <c r="AB260" i="16"/>
  <c r="AC260" i="16"/>
  <c r="AD260" i="16"/>
  <c r="AE260" i="16"/>
  <c r="AF260" i="16"/>
  <c r="L261" i="16"/>
  <c r="I262" i="16"/>
  <c r="I270" i="16" s="1"/>
  <c r="J262" i="16"/>
  <c r="K262" i="16"/>
  <c r="L262" i="16"/>
  <c r="M262" i="16"/>
  <c r="N262" i="16"/>
  <c r="O262" i="16"/>
  <c r="P262" i="16"/>
  <c r="P270" i="16"/>
  <c r="Q262" i="16"/>
  <c r="Q270" i="16" s="1"/>
  <c r="R262" i="16"/>
  <c r="S262" i="16"/>
  <c r="S270" i="16" s="1"/>
  <c r="T262" i="16"/>
  <c r="U262" i="16"/>
  <c r="U270" i="16"/>
  <c r="V262" i="16"/>
  <c r="AG262" i="16" s="1"/>
  <c r="W262" i="16"/>
  <c r="X262" i="16"/>
  <c r="Y262" i="16"/>
  <c r="Y270" i="16" s="1"/>
  <c r="Z262" i="16"/>
  <c r="AA262" i="16"/>
  <c r="AA270" i="16"/>
  <c r="AB262" i="16"/>
  <c r="AC262" i="16"/>
  <c r="AC270" i="16" s="1"/>
  <c r="AD262" i="16"/>
  <c r="AE262" i="16"/>
  <c r="AF262" i="16"/>
  <c r="J263" i="16"/>
  <c r="K263" i="16"/>
  <c r="L263" i="16"/>
  <c r="M263" i="16"/>
  <c r="N263" i="16"/>
  <c r="O263" i="16"/>
  <c r="P263" i="16"/>
  <c r="Q263" i="16"/>
  <c r="R263" i="16"/>
  <c r="S263" i="16"/>
  <c r="T263" i="16"/>
  <c r="U263" i="16"/>
  <c r="V263" i="16"/>
  <c r="W263" i="16"/>
  <c r="X263" i="16"/>
  <c r="Y263" i="16"/>
  <c r="Z263" i="16"/>
  <c r="AA263" i="16"/>
  <c r="AB263" i="16"/>
  <c r="AC263" i="16"/>
  <c r="AD263" i="16"/>
  <c r="AE263" i="16"/>
  <c r="AF263" i="16"/>
  <c r="P264" i="16"/>
  <c r="N266" i="16"/>
  <c r="V266" i="16"/>
  <c r="AB266" i="16"/>
  <c r="AD266" i="16"/>
  <c r="I267" i="16"/>
  <c r="J267" i="16"/>
  <c r="K267" i="16"/>
  <c r="K270" i="16" s="1"/>
  <c r="N277" i="16" s="1"/>
  <c r="L267" i="16"/>
  <c r="AG267" i="16" s="1"/>
  <c r="M267" i="16"/>
  <c r="M270" i="16" s="1"/>
  <c r="N267" i="16"/>
  <c r="O267" i="16"/>
  <c r="O270" i="16" s="1"/>
  <c r="P267" i="16"/>
  <c r="Q267" i="16"/>
  <c r="R267" i="16"/>
  <c r="R270" i="16" s="1"/>
  <c r="S267" i="16"/>
  <c r="T267" i="16"/>
  <c r="T270" i="16" s="1"/>
  <c r="U267" i="16"/>
  <c r="V267" i="16"/>
  <c r="W267" i="16"/>
  <c r="W270" i="16"/>
  <c r="X267" i="16"/>
  <c r="X270" i="16" s="1"/>
  <c r="Y267" i="16"/>
  <c r="Y268" i="16" s="1"/>
  <c r="Z267" i="16"/>
  <c r="AA267" i="16"/>
  <c r="AB267" i="16"/>
  <c r="AB268" i="16" s="1"/>
  <c r="AC267" i="16"/>
  <c r="AD267" i="16"/>
  <c r="AE267" i="16"/>
  <c r="AE270" i="16"/>
  <c r="AF267" i="16"/>
  <c r="AF270" i="16" s="1"/>
  <c r="M277" i="16" s="1"/>
  <c r="N268" i="16"/>
  <c r="V268" i="16"/>
  <c r="AD268" i="16"/>
  <c r="J270" i="16"/>
  <c r="L270" i="16"/>
  <c r="K277" i="16" s="1"/>
  <c r="N270" i="16"/>
  <c r="Z270" i="16"/>
  <c r="AB270" i="16"/>
  <c r="AD270" i="16"/>
  <c r="I261" i="16"/>
  <c r="N17" i="16"/>
  <c r="V265" i="16"/>
  <c r="V272" i="16" s="1"/>
  <c r="L17" i="16"/>
  <c r="L265" i="16"/>
  <c r="I265" i="16"/>
  <c r="R265" i="16" l="1"/>
  <c r="R272" i="16" s="1"/>
  <c r="R269" i="16"/>
  <c r="AE269" i="16"/>
  <c r="AE265" i="16"/>
  <c r="AE272" i="16" s="1"/>
  <c r="Q269" i="16"/>
  <c r="Q265" i="16"/>
  <c r="Q272" i="16" s="1"/>
  <c r="J269" i="16"/>
  <c r="J265" i="16"/>
  <c r="J272" i="16" s="1"/>
  <c r="Y269" i="16"/>
  <c r="Y265" i="16"/>
  <c r="Y272" i="16" s="1"/>
  <c r="U269" i="16"/>
  <c r="U265" i="16"/>
  <c r="U272" i="16" s="1"/>
  <c r="M269" i="16"/>
  <c r="M265" i="16"/>
  <c r="M272" i="16" s="1"/>
  <c r="AF265" i="16"/>
  <c r="AF272" i="16" s="1"/>
  <c r="AF269" i="16"/>
  <c r="M276" i="16" s="1"/>
  <c r="X269" i="16"/>
  <c r="X265" i="16"/>
  <c r="X272" i="16" s="1"/>
  <c r="P265" i="16"/>
  <c r="P272" i="16" s="1"/>
  <c r="P269" i="16"/>
  <c r="O265" i="16"/>
  <c r="O272" i="16" s="1"/>
  <c r="O269" i="16"/>
  <c r="W265" i="16"/>
  <c r="W272" i="16" s="1"/>
  <c r="W269" i="16"/>
  <c r="T269" i="16"/>
  <c r="T265" i="16"/>
  <c r="T272" i="16" s="1"/>
  <c r="AC269" i="16"/>
  <c r="AC265" i="16"/>
  <c r="AC272" i="16" s="1"/>
  <c r="K265" i="16"/>
  <c r="K272" i="16" s="1"/>
  <c r="K269" i="16"/>
  <c r="N276" i="16" s="1"/>
  <c r="AB269" i="16"/>
  <c r="AB265" i="16"/>
  <c r="AB272" i="16" s="1"/>
  <c r="N269" i="16"/>
  <c r="N265" i="16"/>
  <c r="N272" i="16" s="1"/>
  <c r="AG31" i="16"/>
  <c r="Z265" i="16"/>
  <c r="Z272" i="16" s="1"/>
  <c r="Z269" i="16"/>
  <c r="AA265" i="16"/>
  <c r="AA272" i="16" s="1"/>
  <c r="AA269" i="16"/>
  <c r="S269" i="16"/>
  <c r="S265" i="16"/>
  <c r="S272" i="16" s="1"/>
  <c r="AG234" i="16"/>
  <c r="AD261" i="16"/>
  <c r="AG261" i="16" s="1"/>
  <c r="V270" i="16"/>
  <c r="AG270" i="16" s="1"/>
  <c r="AC17" i="16"/>
  <c r="AG16" i="16"/>
  <c r="K17" i="16"/>
  <c r="AG17" i="16" s="1"/>
  <c r="I269" i="16"/>
  <c r="L266" i="16"/>
  <c r="L268" i="16" l="1"/>
  <c r="AG266" i="16"/>
  <c r="L269" i="16"/>
  <c r="AD265" i="16"/>
  <c r="AD272" i="16" s="1"/>
  <c r="AD269" i="16"/>
  <c r="AG265" i="16" l="1"/>
  <c r="K276" i="16"/>
  <c r="AG269" i="16"/>
  <c r="AG268" i="16"/>
  <c r="L272" i="16"/>
  <c r="AG272" i="16" s="1"/>
</calcChain>
</file>

<file path=xl/sharedStrings.xml><?xml version="1.0" encoding="utf-8"?>
<sst xmlns="http://schemas.openxmlformats.org/spreadsheetml/2006/main" count="712" uniqueCount="167">
  <si>
    <t>校舎</t>
    <rPh sb="0" eb="2">
      <t>コウシャ</t>
    </rPh>
    <phoneticPr fontId="2"/>
  </si>
  <si>
    <t>S</t>
  </si>
  <si>
    <t>2F</t>
  </si>
  <si>
    <t>RC</t>
  </si>
  <si>
    <t>1F</t>
  </si>
  <si>
    <t>S45.03</t>
  </si>
  <si>
    <t>S55.03</t>
  </si>
  <si>
    <t>屋体</t>
    <rPh sb="0" eb="2">
      <t>オクタイ</t>
    </rPh>
    <phoneticPr fontId="2"/>
  </si>
  <si>
    <t>S58.03</t>
  </si>
  <si>
    <t>S42.01</t>
  </si>
  <si>
    <t>3F</t>
  </si>
  <si>
    <t>S54.10</t>
  </si>
  <si>
    <t>S62.02</t>
  </si>
  <si>
    <t>H09.03</t>
  </si>
  <si>
    <t>北小</t>
    <rPh sb="0" eb="2">
      <t>キ</t>
    </rPh>
    <phoneticPr fontId="3"/>
  </si>
  <si>
    <t>S51.03</t>
  </si>
  <si>
    <t>S56.10</t>
  </si>
  <si>
    <t>H04.08</t>
  </si>
  <si>
    <t>西小</t>
    <rPh sb="0" eb="2">
      <t>ニ</t>
    </rPh>
    <phoneticPr fontId="2"/>
  </si>
  <si>
    <t>S50.03</t>
  </si>
  <si>
    <t>S54.03</t>
  </si>
  <si>
    <t>S54.04</t>
  </si>
  <si>
    <t>H06.03</t>
  </si>
  <si>
    <t>H07.03</t>
  </si>
  <si>
    <t>S51.04</t>
  </si>
  <si>
    <t>S55.05</t>
  </si>
  <si>
    <t>S56.06</t>
  </si>
  <si>
    <t>S59.02</t>
  </si>
  <si>
    <t>S61.02</t>
  </si>
  <si>
    <t>感田小</t>
    <rPh sb="0" eb="3">
      <t>ガ</t>
    </rPh>
    <phoneticPr fontId="2"/>
  </si>
  <si>
    <t>S48.03</t>
  </si>
  <si>
    <t>S53.03</t>
  </si>
  <si>
    <t>S56.02</t>
  </si>
  <si>
    <t>S62.11</t>
  </si>
  <si>
    <t>H18.08</t>
  </si>
  <si>
    <t>上頓野小</t>
    <rPh sb="0" eb="4">
      <t>カ</t>
    </rPh>
    <phoneticPr fontId="3"/>
  </si>
  <si>
    <t>S59.08</t>
  </si>
  <si>
    <t>S63.03</t>
  </si>
  <si>
    <t>下境小</t>
    <rPh sb="0" eb="3">
      <t>シ</t>
    </rPh>
    <phoneticPr fontId="2"/>
  </si>
  <si>
    <t>H03.08</t>
  </si>
  <si>
    <t>福地小</t>
    <rPh sb="0" eb="3">
      <t>フ</t>
    </rPh>
    <phoneticPr fontId="2"/>
  </si>
  <si>
    <t>S53.04</t>
  </si>
  <si>
    <t>H03.03</t>
  </si>
  <si>
    <t>中泉小</t>
    <rPh sb="0" eb="3">
      <t>ナ</t>
    </rPh>
    <phoneticPr fontId="2"/>
  </si>
  <si>
    <t>S57.07</t>
  </si>
  <si>
    <t>植木小</t>
    <rPh sb="0" eb="3">
      <t>ウ</t>
    </rPh>
    <phoneticPr fontId="3"/>
  </si>
  <si>
    <t>S56.03</t>
  </si>
  <si>
    <t>東小</t>
    <rPh sb="0" eb="2">
      <t>ヒ</t>
    </rPh>
    <phoneticPr fontId="2"/>
  </si>
  <si>
    <t>H02.03</t>
  </si>
  <si>
    <t>H05.07</t>
  </si>
  <si>
    <t>RS</t>
  </si>
  <si>
    <t>H17.02</t>
  </si>
  <si>
    <t>一中</t>
    <rPh sb="0" eb="2">
      <t>イ</t>
    </rPh>
    <phoneticPr fontId="2"/>
  </si>
  <si>
    <t>S47.03</t>
  </si>
  <si>
    <t>H11.03</t>
  </si>
  <si>
    <t>二中</t>
    <rPh sb="0" eb="2">
      <t>ニ</t>
    </rPh>
    <phoneticPr fontId="2"/>
  </si>
  <si>
    <t>S40.03</t>
  </si>
  <si>
    <t>H16.02</t>
  </si>
  <si>
    <t>三中</t>
    <rPh sb="0" eb="2">
      <t>サ</t>
    </rPh>
    <phoneticPr fontId="2"/>
  </si>
  <si>
    <t>S63.07</t>
  </si>
  <si>
    <t>児童・生徒用</t>
    <rPh sb="0" eb="2">
      <t>ジドウ</t>
    </rPh>
    <rPh sb="3" eb="5">
      <t>セイト</t>
    </rPh>
    <rPh sb="5" eb="6">
      <t>ヨウ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</si>
  <si>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</si>
  <si>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</si>
  <si>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教職員用</t>
    <rPh sb="0" eb="4">
      <t>キョウショクインヨウ</t>
    </rPh>
    <phoneticPr fontId="3"/>
  </si>
  <si>
    <t>多目的</t>
    <rPh sb="0" eb="3">
      <t>タモクテキ</t>
    </rPh>
    <phoneticPr fontId="3"/>
  </si>
  <si>
    <t>小</t>
    <rPh sb="0" eb="1">
      <t>ショウ</t>
    </rPh>
    <phoneticPr fontId="3"/>
  </si>
  <si>
    <t>大</t>
    <rPh sb="0" eb="1">
      <t>ダイ</t>
    </rPh>
    <phoneticPr fontId="3"/>
  </si>
  <si>
    <t>和</t>
    <rPh sb="0" eb="1">
      <t>ワ</t>
    </rPh>
    <phoneticPr fontId="3"/>
  </si>
  <si>
    <t>洋</t>
    <rPh sb="0" eb="1">
      <t>ヨウ</t>
    </rPh>
    <phoneticPr fontId="3"/>
  </si>
  <si>
    <t>男女兼用</t>
    <rPh sb="0" eb="2">
      <t>ダンジョ</t>
    </rPh>
    <rPh sb="2" eb="4">
      <t>ケンヨウ</t>
    </rPh>
    <phoneticPr fontId="3"/>
  </si>
  <si>
    <t>箇所</t>
    <rPh sb="0" eb="2">
      <t>カショ</t>
    </rPh>
    <phoneticPr fontId="3"/>
  </si>
  <si>
    <t>1-1</t>
    <phoneticPr fontId="3"/>
  </si>
  <si>
    <t>28-1</t>
    <phoneticPr fontId="3"/>
  </si>
  <si>
    <t>学校名</t>
    <rPh sb="0" eb="2">
      <t>ガッコウ</t>
    </rPh>
    <rPh sb="2" eb="3">
      <t>メイ</t>
    </rPh>
    <phoneticPr fontId="3"/>
  </si>
  <si>
    <t>棟番号</t>
    <rPh sb="0" eb="1">
      <t>トウ</t>
    </rPh>
    <rPh sb="1" eb="3">
      <t>バンゴウ</t>
    </rPh>
    <phoneticPr fontId="3"/>
  </si>
  <si>
    <t>分類</t>
    <rPh sb="0" eb="2">
      <t>ブンルイ</t>
    </rPh>
    <phoneticPr fontId="3"/>
  </si>
  <si>
    <t>構造</t>
    <rPh sb="0" eb="2">
      <t>コウゾウ</t>
    </rPh>
    <phoneticPr fontId="3"/>
  </si>
  <si>
    <t>階数</t>
    <rPh sb="0" eb="2">
      <t>カイスウ</t>
    </rPh>
    <phoneticPr fontId="3"/>
  </si>
  <si>
    <t>面積</t>
    <rPh sb="0" eb="2">
      <t>メンセキ</t>
    </rPh>
    <phoneticPr fontId="3"/>
  </si>
  <si>
    <t>築年</t>
    <rPh sb="0" eb="1">
      <t>チク</t>
    </rPh>
    <rPh sb="1" eb="2">
      <t>ネン</t>
    </rPh>
    <phoneticPr fontId="3"/>
  </si>
  <si>
    <t>植木中</t>
    <rPh sb="0" eb="3">
      <t>ウ</t>
    </rPh>
    <phoneticPr fontId="3"/>
  </si>
  <si>
    <t>トイレ
面積</t>
    <rPh sb="4" eb="6">
      <t>メンセキ</t>
    </rPh>
    <phoneticPr fontId="3"/>
  </si>
  <si>
    <t>工事積算額</t>
    <rPh sb="0" eb="2">
      <t>コウジ</t>
    </rPh>
    <rPh sb="2" eb="4">
      <t>セキサン</t>
    </rPh>
    <rPh sb="4" eb="5">
      <t>ガク</t>
    </rPh>
    <phoneticPr fontId="3"/>
  </si>
  <si>
    <t>全体</t>
    <rPh sb="0" eb="2">
      <t>ゼンタイ</t>
    </rPh>
    <phoneticPr fontId="3"/>
  </si>
  <si>
    <t>洋式
化率</t>
    <rPh sb="0" eb="2">
      <t>ヨウシキ</t>
    </rPh>
    <rPh sb="3" eb="4">
      <t>カ</t>
    </rPh>
    <rPh sb="4" eb="5">
      <t>リツ</t>
    </rPh>
    <phoneticPr fontId="3"/>
  </si>
  <si>
    <t>340+857</t>
    <phoneticPr fontId="3"/>
  </si>
  <si>
    <t>S42.01 S44.03</t>
    <phoneticPr fontId="3"/>
  </si>
  <si>
    <t>屋体</t>
    <rPh sb="0" eb="1">
      <t>オク</t>
    </rPh>
    <rPh sb="1" eb="2">
      <t>タイ</t>
    </rPh>
    <phoneticPr fontId="3"/>
  </si>
  <si>
    <t>学校施設（校舎・屋内運動場）のトイレ状況</t>
    <rPh sb="0" eb="2">
      <t>ガッコウ</t>
    </rPh>
    <rPh sb="2" eb="4">
      <t>シセツ</t>
    </rPh>
    <rPh sb="5" eb="7">
      <t>コウシャ</t>
    </rPh>
    <rPh sb="8" eb="10">
      <t>オクナイ</t>
    </rPh>
    <rPh sb="10" eb="13">
      <t>ウンドウジョウ</t>
    </rPh>
    <rPh sb="18" eb="20">
      <t>ジョウキョウ</t>
    </rPh>
    <phoneticPr fontId="3"/>
  </si>
  <si>
    <t>小学校</t>
    <rPh sb="0" eb="3">
      <t>ショウガッコウ</t>
    </rPh>
    <phoneticPr fontId="3"/>
  </si>
  <si>
    <t>校舎</t>
    <phoneticPr fontId="3"/>
  </si>
  <si>
    <t>中学校</t>
    <rPh sb="0" eb="3">
      <t>チュウガッコウ</t>
    </rPh>
    <phoneticPr fontId="3"/>
  </si>
  <si>
    <t>1F</t>
    <phoneticPr fontId="3"/>
  </si>
  <si>
    <t>2F</t>
    <phoneticPr fontId="3"/>
  </si>
  <si>
    <t>新館</t>
    <rPh sb="0" eb="2">
      <t>シンカン</t>
    </rPh>
    <phoneticPr fontId="3"/>
  </si>
  <si>
    <t>1Ｆ</t>
    <phoneticPr fontId="3"/>
  </si>
  <si>
    <t>２Ｆ</t>
    <phoneticPr fontId="3"/>
  </si>
  <si>
    <t>体育館</t>
    <rPh sb="0" eb="3">
      <t>タイイクカン</t>
    </rPh>
    <phoneticPr fontId="3"/>
  </si>
  <si>
    <t>南小</t>
    <rPh sb="0" eb="1">
      <t>ミナミ</t>
    </rPh>
    <rPh sb="1" eb="2">
      <t>ショウ</t>
    </rPh>
    <phoneticPr fontId="3"/>
  </si>
  <si>
    <t>本館</t>
    <rPh sb="0" eb="2">
      <t>ホンカン</t>
    </rPh>
    <phoneticPr fontId="3"/>
  </si>
  <si>
    <t>2Ｆ</t>
  </si>
  <si>
    <t>3Ｆ</t>
  </si>
  <si>
    <t>１F</t>
    <phoneticPr fontId="3"/>
  </si>
  <si>
    <t>２F</t>
    <phoneticPr fontId="3"/>
  </si>
  <si>
    <t>3F</t>
    <phoneticPr fontId="3"/>
  </si>
  <si>
    <t>プール</t>
    <phoneticPr fontId="3"/>
  </si>
  <si>
    <t>校長室前</t>
    <rPh sb="0" eb="3">
      <t>コウチョウシツ</t>
    </rPh>
    <rPh sb="3" eb="4">
      <t>マエ</t>
    </rPh>
    <phoneticPr fontId="3"/>
  </si>
  <si>
    <t>学童奥</t>
    <rPh sb="0" eb="2">
      <t>ガクドウ</t>
    </rPh>
    <rPh sb="2" eb="3">
      <t>オク</t>
    </rPh>
    <phoneticPr fontId="3"/>
  </si>
  <si>
    <t>２階</t>
    <rPh sb="1" eb="2">
      <t>カイ</t>
    </rPh>
    <phoneticPr fontId="3"/>
  </si>
  <si>
    <t>３階</t>
    <rPh sb="1" eb="2">
      <t>カイ</t>
    </rPh>
    <phoneticPr fontId="3"/>
  </si>
  <si>
    <t>１階</t>
    <rPh sb="1" eb="2">
      <t>カイ</t>
    </rPh>
    <phoneticPr fontId="3"/>
  </si>
  <si>
    <t>図工室前</t>
    <rPh sb="0" eb="3">
      <t>ズコウシツ</t>
    </rPh>
    <rPh sb="3" eb="4">
      <t>マエ</t>
    </rPh>
    <phoneticPr fontId="3"/>
  </si>
  <si>
    <t>図書室前</t>
    <rPh sb="0" eb="3">
      <t>トショシツ</t>
    </rPh>
    <rPh sb="3" eb="4">
      <t>マエ</t>
    </rPh>
    <phoneticPr fontId="3"/>
  </si>
  <si>
    <t>教材室前</t>
    <rPh sb="0" eb="2">
      <t>キョウザイ</t>
    </rPh>
    <rPh sb="2" eb="3">
      <t>シツ</t>
    </rPh>
    <rPh sb="3" eb="4">
      <t>マエ</t>
    </rPh>
    <phoneticPr fontId="3"/>
  </si>
  <si>
    <t>職員室奥</t>
    <rPh sb="0" eb="3">
      <t>ショクインシツ</t>
    </rPh>
    <rPh sb="3" eb="4">
      <t>オク</t>
    </rPh>
    <phoneticPr fontId="3"/>
  </si>
  <si>
    <t>Ａ棟</t>
    <rPh sb="1" eb="2">
      <t>トウ</t>
    </rPh>
    <phoneticPr fontId="3"/>
  </si>
  <si>
    <t>玄関横</t>
    <rPh sb="0" eb="2">
      <t>ゲンカン</t>
    </rPh>
    <rPh sb="2" eb="3">
      <t>ヨコ</t>
    </rPh>
    <phoneticPr fontId="3"/>
  </si>
  <si>
    <t>ハートルーム奥</t>
    <rPh sb="6" eb="7">
      <t>オク</t>
    </rPh>
    <phoneticPr fontId="3"/>
  </si>
  <si>
    <t>Ｂ棟</t>
    <rPh sb="1" eb="2">
      <t>トウ</t>
    </rPh>
    <phoneticPr fontId="3"/>
  </si>
  <si>
    <t>体育館付近</t>
    <rPh sb="0" eb="3">
      <t>タイイクカン</t>
    </rPh>
    <rPh sb="3" eb="5">
      <t>フキン</t>
    </rPh>
    <phoneticPr fontId="3"/>
  </si>
  <si>
    <t>Ｃ棟</t>
    <rPh sb="1" eb="2">
      <t>トウ</t>
    </rPh>
    <phoneticPr fontId="3"/>
  </si>
  <si>
    <t>Ｄ棟</t>
    <rPh sb="1" eb="2">
      <t>トウ</t>
    </rPh>
    <phoneticPr fontId="3"/>
  </si>
  <si>
    <t>14-2</t>
    <phoneticPr fontId="3"/>
  </si>
  <si>
    <t>図書室横</t>
    <rPh sb="0" eb="3">
      <t>トショシツ</t>
    </rPh>
    <rPh sb="3" eb="4">
      <t>ヨコ</t>
    </rPh>
    <phoneticPr fontId="3"/>
  </si>
  <si>
    <t>図工室横</t>
    <rPh sb="0" eb="3">
      <t>ズコウシツ</t>
    </rPh>
    <rPh sb="3" eb="4">
      <t>ヨコ</t>
    </rPh>
    <phoneticPr fontId="3"/>
  </si>
  <si>
    <t>資料室横</t>
    <rPh sb="0" eb="3">
      <t>シリョウシツ</t>
    </rPh>
    <rPh sb="3" eb="4">
      <t>ヨコ</t>
    </rPh>
    <phoneticPr fontId="3"/>
  </si>
  <si>
    <t>新入小</t>
    <rPh sb="0" eb="2">
      <t>シンニュウ</t>
    </rPh>
    <rPh sb="2" eb="3">
      <t>ショウ</t>
    </rPh>
    <phoneticPr fontId="3"/>
  </si>
  <si>
    <t>北校舎</t>
    <rPh sb="0" eb="1">
      <t>キタ</t>
    </rPh>
    <rPh sb="1" eb="3">
      <t>コウシャ</t>
    </rPh>
    <phoneticPr fontId="3"/>
  </si>
  <si>
    <t>中校舎</t>
    <rPh sb="0" eb="1">
      <t>ナカ</t>
    </rPh>
    <rPh sb="1" eb="3">
      <t>コウシャ</t>
    </rPh>
    <phoneticPr fontId="3"/>
  </si>
  <si>
    <t>南校舎</t>
    <rPh sb="0" eb="1">
      <t>ミナミ</t>
    </rPh>
    <rPh sb="1" eb="3">
      <t>コウシャ</t>
    </rPh>
    <phoneticPr fontId="3"/>
  </si>
  <si>
    <t>放送室横</t>
    <rPh sb="0" eb="3">
      <t>ホウソウシツ</t>
    </rPh>
    <rPh sb="3" eb="4">
      <t>ヨコ</t>
    </rPh>
    <phoneticPr fontId="3"/>
  </si>
  <si>
    <t>特別支援教室前</t>
    <rPh sb="0" eb="2">
      <t>トクベツ</t>
    </rPh>
    <rPh sb="2" eb="4">
      <t>シエン</t>
    </rPh>
    <rPh sb="4" eb="6">
      <t>キョウシツ</t>
    </rPh>
    <rPh sb="6" eb="7">
      <t>マエ</t>
    </rPh>
    <phoneticPr fontId="3"/>
  </si>
  <si>
    <t>西校舎</t>
    <rPh sb="0" eb="1">
      <t>ニシ</t>
    </rPh>
    <rPh sb="1" eb="3">
      <t>コウシャ</t>
    </rPh>
    <phoneticPr fontId="3"/>
  </si>
  <si>
    <t>新校舎</t>
    <rPh sb="0" eb="1">
      <t>シン</t>
    </rPh>
    <rPh sb="1" eb="3">
      <t>コウシャ</t>
    </rPh>
    <phoneticPr fontId="3"/>
  </si>
  <si>
    <t>会議室横</t>
    <rPh sb="0" eb="2">
      <t>カイギ</t>
    </rPh>
    <rPh sb="2" eb="3">
      <t>シツ</t>
    </rPh>
    <rPh sb="3" eb="4">
      <t>ヨコ</t>
    </rPh>
    <phoneticPr fontId="3"/>
  </si>
  <si>
    <t>教具室前</t>
    <rPh sb="0" eb="2">
      <t>キョウグ</t>
    </rPh>
    <rPh sb="2" eb="3">
      <t>シツ</t>
    </rPh>
    <rPh sb="3" eb="4">
      <t>マエ</t>
    </rPh>
    <phoneticPr fontId="3"/>
  </si>
  <si>
    <t>ふれあい広場横</t>
    <rPh sb="4" eb="6">
      <t>ヒロバ</t>
    </rPh>
    <rPh sb="6" eb="7">
      <t>ヨコ</t>
    </rPh>
    <phoneticPr fontId="3"/>
  </si>
  <si>
    <t>理科室横</t>
    <rPh sb="0" eb="3">
      <t>リカシツ</t>
    </rPh>
    <rPh sb="3" eb="4">
      <t>ヨコ</t>
    </rPh>
    <phoneticPr fontId="3"/>
  </si>
  <si>
    <t>保健室近く</t>
    <rPh sb="0" eb="3">
      <t>ホケンシツ</t>
    </rPh>
    <rPh sb="3" eb="4">
      <t>チカ</t>
    </rPh>
    <phoneticPr fontId="3"/>
  </si>
  <si>
    <t>特別活動室近く</t>
    <rPh sb="0" eb="2">
      <t>トクベツ</t>
    </rPh>
    <rPh sb="2" eb="4">
      <t>カツドウ</t>
    </rPh>
    <rPh sb="4" eb="5">
      <t>シツ</t>
    </rPh>
    <rPh sb="5" eb="6">
      <t>チカ</t>
    </rPh>
    <phoneticPr fontId="3"/>
  </si>
  <si>
    <t>特別支援学級前</t>
    <rPh sb="0" eb="2">
      <t>トクベツ</t>
    </rPh>
    <rPh sb="2" eb="4">
      <t>シエン</t>
    </rPh>
    <rPh sb="4" eb="6">
      <t>ガッキュウ</t>
    </rPh>
    <rPh sb="6" eb="7">
      <t>マエ</t>
    </rPh>
    <phoneticPr fontId="3"/>
  </si>
  <si>
    <t>会議室近く</t>
    <rPh sb="0" eb="3">
      <t>カイギシツ</t>
    </rPh>
    <rPh sb="3" eb="4">
      <t>チカ</t>
    </rPh>
    <phoneticPr fontId="3"/>
  </si>
  <si>
    <t>児童会室横</t>
    <rPh sb="0" eb="3">
      <t>ジドウカイ</t>
    </rPh>
    <rPh sb="3" eb="4">
      <t>シツ</t>
    </rPh>
    <rPh sb="4" eb="5">
      <t>ヨコ</t>
    </rPh>
    <phoneticPr fontId="3"/>
  </si>
  <si>
    <t>図書室近く</t>
    <rPh sb="0" eb="3">
      <t>トショシツ</t>
    </rPh>
    <rPh sb="3" eb="4">
      <t>チカ</t>
    </rPh>
    <phoneticPr fontId="3"/>
  </si>
  <si>
    <t>新校舎</t>
    <rPh sb="0" eb="3">
      <t>シンコウシャ</t>
    </rPh>
    <phoneticPr fontId="3"/>
  </si>
  <si>
    <t>20-2</t>
    <phoneticPr fontId="3"/>
  </si>
  <si>
    <t>ミーティングルーム近く</t>
    <rPh sb="9" eb="10">
      <t>チカ</t>
    </rPh>
    <phoneticPr fontId="3"/>
  </si>
  <si>
    <t>教育相談室横</t>
    <rPh sb="0" eb="2">
      <t>キョウイク</t>
    </rPh>
    <rPh sb="2" eb="5">
      <t>ソウダンシツ</t>
    </rPh>
    <rPh sb="5" eb="6">
      <t>ヨコ</t>
    </rPh>
    <phoneticPr fontId="3"/>
  </si>
  <si>
    <t>購買部近く</t>
    <rPh sb="0" eb="3">
      <t>コウバイブ</t>
    </rPh>
    <rPh sb="3" eb="4">
      <t>チカ</t>
    </rPh>
    <phoneticPr fontId="3"/>
  </si>
  <si>
    <t>教具室横</t>
    <rPh sb="0" eb="2">
      <t>キョウグ</t>
    </rPh>
    <rPh sb="2" eb="3">
      <t>シツ</t>
    </rPh>
    <rPh sb="3" eb="4">
      <t>ヨコ</t>
    </rPh>
    <phoneticPr fontId="3"/>
  </si>
  <si>
    <t>1階</t>
    <rPh sb="1" eb="2">
      <t>カイ</t>
    </rPh>
    <phoneticPr fontId="3"/>
  </si>
  <si>
    <t>2階</t>
    <rPh sb="1" eb="2">
      <t>カイ</t>
    </rPh>
    <phoneticPr fontId="3"/>
  </si>
  <si>
    <t>27-2</t>
    <phoneticPr fontId="3"/>
  </si>
  <si>
    <t>部室近く</t>
    <rPh sb="0" eb="2">
      <t>ブシツ</t>
    </rPh>
    <rPh sb="2" eb="3">
      <t>チカ</t>
    </rPh>
    <phoneticPr fontId="3"/>
  </si>
  <si>
    <t>体育館近く</t>
    <rPh sb="0" eb="3">
      <t>タイイクカン</t>
    </rPh>
    <rPh sb="3" eb="4">
      <t>チカ</t>
    </rPh>
    <phoneticPr fontId="3"/>
  </si>
  <si>
    <t>和式</t>
    <rPh sb="0" eb="2">
      <t>ワシキ</t>
    </rPh>
    <phoneticPr fontId="3"/>
  </si>
  <si>
    <t>洋式</t>
    <rPh sb="0" eb="2">
      <t>ヨウシキ</t>
    </rPh>
    <phoneticPr fontId="3"/>
  </si>
  <si>
    <t>校舎</t>
    <rPh sb="0" eb="2">
      <t>コウシャ</t>
    </rPh>
    <phoneticPr fontId="3"/>
  </si>
  <si>
    <t>うち　多目的</t>
    <rPh sb="3" eb="6">
      <t>タモクテキ</t>
    </rPh>
    <phoneticPr fontId="3"/>
  </si>
  <si>
    <t>職員</t>
    <rPh sb="0" eb="2">
      <t>ショクイン</t>
    </rPh>
    <phoneticPr fontId="3"/>
  </si>
  <si>
    <t>児童WC</t>
    <rPh sb="0" eb="2">
      <t>ジドウ</t>
    </rPh>
    <phoneticPr fontId="3"/>
  </si>
  <si>
    <t>ｸﾞﾗｳﾝﾄﾞ側</t>
    <rPh sb="7" eb="8">
      <t>ガワ</t>
    </rPh>
    <phoneticPr fontId="3"/>
  </si>
  <si>
    <t>プール等</t>
    <rPh sb="3" eb="4">
      <t>トウ</t>
    </rPh>
    <phoneticPr fontId="3"/>
  </si>
  <si>
    <t>全体(プール除く）</t>
    <rPh sb="0" eb="2">
      <t>ゼンタイ</t>
    </rPh>
    <rPh sb="6" eb="7">
      <t>ノゾ</t>
    </rPh>
    <phoneticPr fontId="3"/>
  </si>
  <si>
    <t>校外運動場</t>
    <rPh sb="0" eb="2">
      <t>コウガイ</t>
    </rPh>
    <rPh sb="2" eb="5">
      <t>ウンドウジョウ</t>
    </rPh>
    <phoneticPr fontId="3"/>
  </si>
  <si>
    <t>(R06.1月現在）</t>
    <rPh sb="6" eb="7">
      <t>ガツ</t>
    </rPh>
    <phoneticPr fontId="3"/>
  </si>
  <si>
    <t>使用停止</t>
    <rPh sb="0" eb="4">
      <t>シヨウテイシ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</si>
</sst>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 "/>
  </numFmts>
  <fonts count="29" x14ac:knownFonts="1"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8" borderId="31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3" borderId="32" applyNumberFormat="0" applyFon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3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8" applyNumberFormat="0" applyFill="0" applyAlignment="0" applyProtection="0">
      <alignment vertical="center"/>
    </xf>
    <xf numFmtId="0" fontId="25" fillId="31" borderId="3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4" applyNumberFormat="0" applyAlignment="0" applyProtection="0">
      <alignment vertical="center"/>
    </xf>
    <xf numFmtId="0" fontId="1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180">
    <xf numFmtId="0" fontId="0" fillId="0" borderId="0" xfId="0" applyAlignment="1">
      <alignment vertical="center"/>
    </xf>
    <xf numFmtId="176" fontId="4" fillId="0" borderId="1" xfId="41" applyNumberFormat="1" applyFont="1" applyFill="1" applyBorder="1">
      <alignment vertical="center"/>
    </xf>
    <xf numFmtId="49" fontId="4" fillId="0" borderId="1" xfId="41" applyNumberFormat="1" applyFont="1" applyFill="1" applyBorder="1" applyAlignment="1">
      <alignment horizontal="center" vertical="center"/>
    </xf>
    <xf numFmtId="0" fontId="3" fillId="0" borderId="1" xfId="41" applyFont="1" applyFill="1" applyBorder="1" applyAlignment="1">
      <alignment horizontal="center" vertical="center" shrinkToFit="1"/>
    </xf>
    <xf numFmtId="0" fontId="4" fillId="0" borderId="2" xfId="41" applyFont="1" applyFill="1" applyBorder="1" applyAlignment="1">
      <alignment horizontal="center" vertical="center" shrinkToFit="1"/>
    </xf>
    <xf numFmtId="0" fontId="4" fillId="0" borderId="3" xfId="41" applyFont="1" applyFill="1" applyBorder="1" applyAlignment="1">
      <alignment horizontal="center" vertical="center" shrinkToFit="1"/>
    </xf>
    <xf numFmtId="0" fontId="4" fillId="0" borderId="1" xfId="41" applyFont="1" applyFill="1" applyBorder="1" applyAlignment="1">
      <alignment horizontal="center" vertical="center" shrinkToFit="1"/>
    </xf>
    <xf numFmtId="0" fontId="4" fillId="0" borderId="4" xfId="41" applyFont="1" applyFill="1" applyBorder="1" applyAlignment="1">
      <alignment horizontal="center" vertical="center" shrinkToFit="1"/>
    </xf>
    <xf numFmtId="176" fontId="4" fillId="0" borderId="5" xfId="41" applyNumberFormat="1" applyFont="1" applyFill="1" applyBorder="1">
      <alignment vertical="center"/>
    </xf>
    <xf numFmtId="0" fontId="4" fillId="0" borderId="6" xfId="41" applyNumberFormat="1" applyFont="1" applyFill="1" applyBorder="1" applyAlignment="1">
      <alignment horizontal="center" vertical="center" shrinkToFit="1"/>
    </xf>
    <xf numFmtId="0" fontId="4" fillId="0" borderId="7" xfId="41" applyNumberFormat="1" applyFont="1" applyFill="1" applyBorder="1" applyAlignment="1">
      <alignment horizontal="center" vertical="center" shrinkToFit="1"/>
    </xf>
    <xf numFmtId="0" fontId="4" fillId="0" borderId="8" xfId="41" applyFont="1" applyFill="1" applyBorder="1" applyAlignment="1">
      <alignment horizontal="center" vertical="center" shrinkToFit="1"/>
    </xf>
    <xf numFmtId="0" fontId="4" fillId="0" borderId="9" xfId="41" applyFont="1" applyFill="1" applyBorder="1" applyAlignment="1">
      <alignment horizontal="center" vertical="center"/>
    </xf>
    <xf numFmtId="49" fontId="4" fillId="0" borderId="9" xfId="41" applyNumberFormat="1" applyFont="1" applyFill="1" applyBorder="1" applyAlignment="1">
      <alignment horizontal="center" vertical="center"/>
    </xf>
    <xf numFmtId="0" fontId="3" fillId="0" borderId="9" xfId="41" applyFont="1" applyFill="1" applyBorder="1" applyAlignment="1">
      <alignment horizontal="center" vertical="center" shrinkToFit="1"/>
    </xf>
    <xf numFmtId="176" fontId="4" fillId="0" borderId="9" xfId="41" applyNumberFormat="1" applyFont="1" applyFill="1" applyBorder="1">
      <alignment vertical="center"/>
    </xf>
    <xf numFmtId="0" fontId="4" fillId="0" borderId="9" xfId="41" applyFont="1" applyFill="1" applyBorder="1" applyAlignment="1">
      <alignment horizontal="center" vertical="center" shrinkToFit="1"/>
    </xf>
    <xf numFmtId="0" fontId="4" fillId="0" borderId="4" xfId="41" applyNumberFormat="1" applyFont="1" applyFill="1" applyBorder="1" applyAlignment="1">
      <alignment horizontal="center" vertical="center"/>
    </xf>
    <xf numFmtId="0" fontId="4" fillId="0" borderId="4" xfId="41" applyNumberFormat="1" applyFont="1" applyFill="1" applyBorder="1" applyAlignment="1">
      <alignment horizontal="center" vertical="center" shrinkToFit="1"/>
    </xf>
    <xf numFmtId="177" fontId="4" fillId="0" borderId="4" xfId="41" applyNumberFormat="1" applyFont="1" applyFill="1" applyBorder="1" applyAlignment="1">
      <alignment vertical="center"/>
    </xf>
    <xf numFmtId="0" fontId="4" fillId="0" borderId="10" xfId="41" applyNumberFormat="1" applyFont="1" applyFill="1" applyBorder="1" applyAlignment="1">
      <alignment horizontal="center" vertical="center"/>
    </xf>
    <xf numFmtId="0" fontId="4" fillId="0" borderId="11" xfId="41" applyNumberFormat="1" applyFont="1" applyFill="1" applyBorder="1" applyAlignment="1">
      <alignment horizontal="center" vertical="center"/>
    </xf>
    <xf numFmtId="0" fontId="4" fillId="0" borderId="0" xfId="41" applyNumberFormat="1" applyFont="1" applyFill="1" applyBorder="1" applyAlignment="1">
      <alignment horizontal="center" vertical="center" shrinkToFit="1"/>
    </xf>
    <xf numFmtId="177" fontId="4" fillId="0" borderId="10" xfId="41" applyNumberFormat="1" applyFont="1" applyFill="1" applyBorder="1" applyAlignment="1">
      <alignment vertical="center"/>
    </xf>
    <xf numFmtId="177" fontId="4" fillId="0" borderId="11" xfId="41" applyNumberFormat="1" applyFont="1" applyFill="1" applyBorder="1" applyAlignment="1">
      <alignment vertical="center"/>
    </xf>
    <xf numFmtId="177" fontId="4" fillId="0" borderId="12" xfId="41" applyNumberFormat="1" applyFont="1" applyFill="1" applyBorder="1" applyAlignment="1">
      <alignment vertical="center"/>
    </xf>
    <xf numFmtId="177" fontId="4" fillId="0" borderId="13" xfId="41" applyNumberFormat="1" applyFont="1" applyFill="1" applyBorder="1" applyAlignment="1">
      <alignment vertical="center"/>
    </xf>
    <xf numFmtId="177" fontId="4" fillId="0" borderId="1" xfId="41" applyNumberFormat="1" applyFont="1" applyFill="1" applyBorder="1" applyAlignment="1">
      <alignment vertical="center"/>
    </xf>
    <xf numFmtId="0" fontId="4" fillId="0" borderId="1" xfId="41" applyFont="1" applyFill="1" applyBorder="1" applyAlignment="1">
      <alignment horizontal="center" vertical="center"/>
    </xf>
    <xf numFmtId="0" fontId="4" fillId="0" borderId="5" xfId="41" applyFont="1" applyFill="1" applyBorder="1" applyAlignment="1">
      <alignment horizontal="center" vertical="center"/>
    </xf>
    <xf numFmtId="0" fontId="4" fillId="0" borderId="4" xfId="41" applyFont="1" applyFill="1" applyBorder="1" applyAlignment="1">
      <alignment horizontal="center" vertical="center" textRotation="255" shrinkToFit="1"/>
    </xf>
    <xf numFmtId="0" fontId="12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 shrinkToFi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 shrinkToFit="1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horizontal="center" vertical="center" shrinkToFit="1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vertical="center"/>
    </xf>
    <xf numFmtId="0" fontId="4" fillId="0" borderId="18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5" xfId="0" applyNumberFormat="1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2" xfId="41" applyFont="1" applyFill="1" applyBorder="1" applyAlignment="1">
      <alignment horizontal="center" vertical="center" textRotation="255" shrinkToFit="1"/>
    </xf>
    <xf numFmtId="0" fontId="4" fillId="0" borderId="4" xfId="41" applyFont="1" applyFill="1" applyBorder="1" applyAlignment="1">
      <alignment horizontal="center" vertical="center" textRotation="255" shrinkToFit="1"/>
    </xf>
    <xf numFmtId="0" fontId="4" fillId="0" borderId="19" xfId="41" applyFont="1" applyFill="1" applyBorder="1" applyAlignment="1">
      <alignment horizontal="center" vertical="center" textRotation="255" shrinkToFit="1"/>
    </xf>
    <xf numFmtId="0" fontId="4" fillId="0" borderId="1" xfId="41" applyNumberFormat="1" applyFont="1" applyFill="1" applyBorder="1" applyAlignment="1">
      <alignment horizontal="center" vertical="center"/>
    </xf>
    <xf numFmtId="0" fontId="4" fillId="0" borderId="1" xfId="4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vertical="center" shrinkToFit="1"/>
    </xf>
    <xf numFmtId="0" fontId="11" fillId="0" borderId="15" xfId="0" applyFont="1" applyFill="1" applyBorder="1" applyAlignment="1">
      <alignment vertical="center" shrinkToFit="1"/>
    </xf>
    <xf numFmtId="177" fontId="4" fillId="0" borderId="1" xfId="41" applyNumberFormat="1" applyFont="1" applyFill="1" applyBorder="1" applyAlignment="1">
      <alignment vertical="center"/>
    </xf>
    <xf numFmtId="0" fontId="4" fillId="0" borderId="2" xfId="41" applyFont="1" applyFill="1" applyBorder="1" applyAlignment="1">
      <alignment horizontal="center" vertical="center"/>
    </xf>
    <xf numFmtId="0" fontId="4" fillId="0" borderId="5" xfId="4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0" fontId="4" fillId="0" borderId="7" xfId="41" applyNumberFormat="1" applyFont="1" applyFill="1" applyBorder="1" applyAlignment="1">
      <alignment horizontal="center" vertical="center"/>
    </xf>
    <xf numFmtId="177" fontId="4" fillId="0" borderId="7" xfId="41" applyNumberFormat="1" applyFont="1" applyFill="1" applyBorder="1" applyAlignment="1">
      <alignment vertical="center"/>
    </xf>
    <xf numFmtId="0" fontId="4" fillId="0" borderId="8" xfId="41" applyFont="1" applyFill="1" applyBorder="1" applyAlignment="1">
      <alignment horizontal="center" vertical="center" textRotation="255" shrinkToFit="1"/>
    </xf>
    <xf numFmtId="49" fontId="5" fillId="0" borderId="8" xfId="41" applyNumberFormat="1" applyFont="1" applyFill="1" applyBorder="1" applyAlignment="1">
      <alignment horizontal="center" vertical="center" wrapText="1"/>
    </xf>
    <xf numFmtId="49" fontId="5" fillId="0" borderId="5" xfId="41" applyNumberFormat="1" applyFont="1" applyFill="1" applyBorder="1" applyAlignment="1">
      <alignment horizontal="center" vertical="center"/>
    </xf>
    <xf numFmtId="0" fontId="4" fillId="0" borderId="8" xfId="41" applyFont="1" applyFill="1" applyBorder="1" applyAlignment="1">
      <alignment horizontal="center" vertical="center"/>
    </xf>
    <xf numFmtId="0" fontId="4" fillId="0" borderId="2" xfId="41" applyNumberFormat="1" applyFont="1" applyFill="1" applyBorder="1" applyAlignment="1">
      <alignment horizontal="center" vertical="center"/>
    </xf>
    <xf numFmtId="0" fontId="4" fillId="0" borderId="5" xfId="41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 shrinkToFit="1"/>
    </xf>
    <xf numFmtId="0" fontId="11" fillId="0" borderId="14" xfId="0" applyFont="1" applyFill="1" applyBorder="1" applyAlignment="1">
      <alignment vertical="center" shrinkToFit="1"/>
    </xf>
    <xf numFmtId="177" fontId="4" fillId="0" borderId="22" xfId="41" applyNumberFormat="1" applyFont="1" applyFill="1" applyBorder="1" applyAlignment="1">
      <alignment vertical="center"/>
    </xf>
    <xf numFmtId="177" fontId="4" fillId="0" borderId="15" xfId="41" applyNumberFormat="1" applyFont="1" applyFill="1" applyBorder="1" applyAlignment="1">
      <alignment vertical="center"/>
    </xf>
    <xf numFmtId="49" fontId="5" fillId="0" borderId="2" xfId="41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/>
    </xf>
    <xf numFmtId="178" fontId="4" fillId="0" borderId="13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vertical="center"/>
    </xf>
    <xf numFmtId="178" fontId="4" fillId="0" borderId="14" xfId="0" applyNumberFormat="1" applyFont="1" applyFill="1" applyBorder="1" applyAlignment="1">
      <alignment vertical="center" shrinkToFit="1"/>
    </xf>
    <xf numFmtId="0" fontId="4" fillId="0" borderId="23" xfId="41" applyNumberFormat="1" applyFont="1" applyFill="1" applyBorder="1" applyAlignment="1">
      <alignment horizontal="center" vertical="center"/>
    </xf>
    <xf numFmtId="0" fontId="4" fillId="0" borderId="16" xfId="41" applyNumberFormat="1" applyFont="1" applyFill="1" applyBorder="1" applyAlignment="1">
      <alignment horizontal="center" vertical="center"/>
    </xf>
    <xf numFmtId="177" fontId="4" fillId="0" borderId="23" xfId="41" applyNumberFormat="1" applyFont="1" applyFill="1" applyBorder="1" applyAlignment="1">
      <alignment vertical="center"/>
    </xf>
    <xf numFmtId="177" fontId="4" fillId="0" borderId="16" xfId="41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0" fontId="4" fillId="0" borderId="8" xfId="41" applyNumberFormat="1" applyFont="1" applyFill="1" applyBorder="1" applyAlignment="1">
      <alignment horizontal="center" vertical="center"/>
    </xf>
    <xf numFmtId="0" fontId="4" fillId="0" borderId="12" xfId="41" applyNumberFormat="1" applyFont="1" applyFill="1" applyBorder="1" applyAlignment="1">
      <alignment horizontal="center" vertical="center"/>
    </xf>
    <xf numFmtId="0" fontId="4" fillId="0" borderId="3" xfId="41" applyNumberFormat="1" applyFont="1" applyFill="1" applyBorder="1" applyAlignment="1">
      <alignment horizontal="center" vertical="center"/>
    </xf>
    <xf numFmtId="0" fontId="3" fillId="0" borderId="13" xfId="41" applyFont="1" applyFill="1" applyBorder="1" applyAlignment="1">
      <alignment horizontal="center" vertical="center"/>
    </xf>
    <xf numFmtId="0" fontId="3" fillId="0" borderId="14" xfId="41" applyFont="1" applyFill="1" applyBorder="1" applyAlignment="1">
      <alignment horizontal="center" vertical="center"/>
    </xf>
    <xf numFmtId="0" fontId="4" fillId="0" borderId="2" xfId="41" applyFont="1" applyFill="1" applyBorder="1" applyAlignment="1">
      <alignment horizontal="center" vertical="center" shrinkToFit="1"/>
    </xf>
    <xf numFmtId="0" fontId="4" fillId="0" borderId="5" xfId="4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 shrinkToFit="1"/>
    </xf>
    <xf numFmtId="178" fontId="4" fillId="0" borderId="5" xfId="0" applyNumberFormat="1" applyFont="1" applyFill="1" applyBorder="1" applyAlignment="1">
      <alignment vertical="center" shrinkToFit="1"/>
    </xf>
    <xf numFmtId="49" fontId="4" fillId="0" borderId="8" xfId="41" applyNumberFormat="1" applyFont="1" applyFill="1" applyBorder="1" applyAlignment="1">
      <alignment horizontal="center" vertical="center" shrinkToFit="1"/>
    </xf>
    <xf numFmtId="49" fontId="4" fillId="0" borderId="5" xfId="41" applyNumberFormat="1" applyFont="1" applyFill="1" applyBorder="1" applyAlignment="1">
      <alignment horizontal="center" vertical="center" shrinkToFit="1"/>
    </xf>
    <xf numFmtId="49" fontId="4" fillId="0" borderId="2" xfId="41" applyNumberFormat="1" applyFont="1" applyFill="1" applyBorder="1" applyAlignment="1">
      <alignment horizontal="center" vertical="center" shrinkToFit="1"/>
    </xf>
    <xf numFmtId="0" fontId="3" fillId="0" borderId="2" xfId="4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49" fontId="4" fillId="0" borderId="4" xfId="41" applyNumberFormat="1" applyFont="1" applyFill="1" applyBorder="1" applyAlignment="1">
      <alignment horizontal="center" vertical="center" shrinkToFit="1"/>
    </xf>
    <xf numFmtId="0" fontId="4" fillId="0" borderId="4" xfId="4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49" fontId="5" fillId="0" borderId="2" xfId="41" applyNumberFormat="1" applyFont="1" applyFill="1" applyBorder="1" applyAlignment="1">
      <alignment horizontal="center" vertical="center"/>
    </xf>
    <xf numFmtId="0" fontId="4" fillId="0" borderId="9" xfId="41" applyFont="1" applyFill="1" applyBorder="1" applyAlignment="1">
      <alignment horizontal="center" vertical="center" textRotation="255" shrinkToFit="1"/>
    </xf>
    <xf numFmtId="0" fontId="4" fillId="0" borderId="1" xfId="41" applyFont="1" applyFill="1" applyBorder="1" applyAlignment="1">
      <alignment horizontal="center" vertical="center" textRotation="255" shrinkToFit="1"/>
    </xf>
    <xf numFmtId="0" fontId="4" fillId="0" borderId="7" xfId="41" applyFont="1" applyFill="1" applyBorder="1" applyAlignment="1">
      <alignment horizontal="center" vertical="center" textRotation="255" shrinkToFit="1"/>
    </xf>
    <xf numFmtId="0" fontId="4" fillId="0" borderId="9" xfId="41" applyNumberFormat="1" applyFont="1" applyFill="1" applyBorder="1" applyAlignment="1">
      <alignment horizontal="center" vertical="center"/>
    </xf>
    <xf numFmtId="0" fontId="4" fillId="0" borderId="9" xfId="4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17" xfId="0" applyNumberFormat="1" applyFont="1" applyFill="1" applyBorder="1" applyAlignment="1">
      <alignment horizontal="center" vertical="center"/>
    </xf>
    <xf numFmtId="177" fontId="4" fillId="0" borderId="5" xfId="41" applyNumberFormat="1" applyFont="1" applyFill="1" applyBorder="1" applyAlignment="1">
      <alignment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177" fontId="4" fillId="0" borderId="22" xfId="41" applyNumberFormat="1" applyFont="1" applyFill="1" applyBorder="1" applyAlignment="1">
      <alignment horizontal="center" vertical="center"/>
    </xf>
    <xf numFmtId="177" fontId="4" fillId="0" borderId="15" xfId="41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G277"/>
  <sheetViews>
    <sheetView tabSelected="1" view="pageBreakPreview" zoomScale="85" zoomScaleNormal="100" zoomScaleSheetLayoutView="85"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I34" sqref="I34:I35"/>
    </sheetView>
  </sheetViews>
  <sheetFormatPr defaultRowHeight="14.25" customHeight="1" x14ac:dyDescent="0.15"/>
  <cols>
    <col min="1" max="1" width="3.5" style="33" customWidth="1"/>
    <col min="2" max="2" width="3.75" style="32" customWidth="1"/>
    <col min="3" max="3" width="5" style="33" bestFit="1" customWidth="1"/>
    <col min="4" max="4" width="7" style="34" customWidth="1"/>
    <col min="5" max="6" width="3.25" style="33" bestFit="1" customWidth="1"/>
    <col min="7" max="7" width="7.125" style="33" customWidth="1"/>
    <col min="8" max="8" width="6.75" style="33" customWidth="1"/>
    <col min="9" max="9" width="6.5" style="35" customWidth="1"/>
    <col min="10" max="10" width="7" style="33" customWidth="1"/>
    <col min="11" max="11" width="5.75" style="33" customWidth="1"/>
    <col min="12" max="12" width="5.5" style="33" customWidth="1"/>
    <col min="13" max="13" width="9.875" style="33" customWidth="1"/>
    <col min="14" max="14" width="5.875" style="33" customWidth="1"/>
    <col min="15" max="15" width="6.125" style="33" customWidth="1"/>
    <col min="16" max="19" width="4.5" style="33" customWidth="1"/>
    <col min="20" max="20" width="5.75" style="33" customWidth="1"/>
    <col min="21" max="23" width="4.5" style="33" customWidth="1"/>
    <col min="24" max="24" width="5.75" style="33" customWidth="1"/>
    <col min="25" max="30" width="4.5" style="33" customWidth="1"/>
    <col min="31" max="31" width="5.875" style="33" customWidth="1"/>
    <col min="32" max="32" width="4.5" style="33" customWidth="1"/>
    <col min="33" max="33" width="6.25" style="33" customWidth="1"/>
    <col min="34" max="16384" width="9" style="33"/>
  </cols>
  <sheetData>
    <row r="1" spans="1:33" ht="26.25" customHeight="1" x14ac:dyDescent="0.15">
      <c r="A1" s="31" t="s">
        <v>88</v>
      </c>
      <c r="R1" s="36" t="s">
        <v>165</v>
      </c>
      <c r="AE1" s="37"/>
      <c r="AF1" s="38"/>
    </row>
    <row r="2" spans="1:33" ht="15" customHeight="1" x14ac:dyDescent="0.15">
      <c r="A2" s="65" t="s">
        <v>73</v>
      </c>
      <c r="B2" s="66" t="s">
        <v>74</v>
      </c>
      <c r="C2" s="65" t="s">
        <v>75</v>
      </c>
      <c r="D2" s="39"/>
      <c r="E2" s="65" t="s">
        <v>76</v>
      </c>
      <c r="F2" s="65" t="s">
        <v>77</v>
      </c>
      <c r="G2" s="69" t="s">
        <v>78</v>
      </c>
      <c r="H2" s="69" t="s">
        <v>79</v>
      </c>
      <c r="I2" s="70" t="s">
        <v>60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 t="s">
        <v>63</v>
      </c>
      <c r="U2" s="70"/>
      <c r="V2" s="70"/>
      <c r="W2" s="70"/>
      <c r="X2" s="70"/>
      <c r="Y2" s="70"/>
      <c r="Z2" s="70"/>
      <c r="AA2" s="70"/>
      <c r="AB2" s="70"/>
      <c r="AC2" s="70"/>
      <c r="AD2" s="70"/>
      <c r="AE2" s="70" t="s">
        <v>64</v>
      </c>
      <c r="AF2" s="70"/>
      <c r="AG2" s="71" t="s">
        <v>84</v>
      </c>
    </row>
    <row r="3" spans="1:33" ht="15" customHeight="1" x14ac:dyDescent="0.15">
      <c r="A3" s="65"/>
      <c r="B3" s="67"/>
      <c r="C3" s="65"/>
      <c r="D3" s="39"/>
      <c r="E3" s="65"/>
      <c r="F3" s="65"/>
      <c r="G3" s="69"/>
      <c r="H3" s="69"/>
      <c r="I3" s="70" t="s">
        <v>61</v>
      </c>
      <c r="J3" s="70"/>
      <c r="K3" s="70"/>
      <c r="L3" s="70"/>
      <c r="M3" s="70" t="s">
        <v>62</v>
      </c>
      <c r="N3" s="70"/>
      <c r="O3" s="70"/>
      <c r="P3" s="70" t="s">
        <v>69</v>
      </c>
      <c r="Q3" s="70"/>
      <c r="R3" s="70"/>
      <c r="S3" s="70"/>
      <c r="T3" s="70" t="s">
        <v>61</v>
      </c>
      <c r="U3" s="70"/>
      <c r="V3" s="70"/>
      <c r="W3" s="70"/>
      <c r="X3" s="70" t="s">
        <v>62</v>
      </c>
      <c r="Y3" s="70"/>
      <c r="Z3" s="70"/>
      <c r="AA3" s="70" t="s">
        <v>69</v>
      </c>
      <c r="AB3" s="70"/>
      <c r="AC3" s="70"/>
      <c r="AD3" s="70"/>
      <c r="AE3" s="70"/>
      <c r="AF3" s="70"/>
      <c r="AG3" s="72"/>
    </row>
    <row r="4" spans="1:33" ht="15" customHeight="1" x14ac:dyDescent="0.15">
      <c r="A4" s="65"/>
      <c r="B4" s="67"/>
      <c r="C4" s="65"/>
      <c r="D4" s="39"/>
      <c r="E4" s="65" t="s">
        <v>81</v>
      </c>
      <c r="F4" s="65"/>
      <c r="G4" s="69" t="s">
        <v>82</v>
      </c>
      <c r="H4" s="69"/>
      <c r="I4" s="70" t="s">
        <v>70</v>
      </c>
      <c r="J4" s="70" t="s">
        <v>65</v>
      </c>
      <c r="K4" s="70" t="s">
        <v>66</v>
      </c>
      <c r="L4" s="70"/>
      <c r="M4" s="70" t="s">
        <v>70</v>
      </c>
      <c r="N4" s="70" t="s">
        <v>66</v>
      </c>
      <c r="O4" s="70"/>
      <c r="P4" s="70" t="s">
        <v>70</v>
      </c>
      <c r="Q4" s="70" t="s">
        <v>65</v>
      </c>
      <c r="R4" s="70" t="s">
        <v>66</v>
      </c>
      <c r="S4" s="70"/>
      <c r="T4" s="70" t="s">
        <v>70</v>
      </c>
      <c r="U4" s="70" t="s">
        <v>65</v>
      </c>
      <c r="V4" s="70" t="s">
        <v>66</v>
      </c>
      <c r="W4" s="70"/>
      <c r="X4" s="70" t="s">
        <v>70</v>
      </c>
      <c r="Y4" s="70" t="s">
        <v>66</v>
      </c>
      <c r="Z4" s="70"/>
      <c r="AA4" s="70" t="s">
        <v>70</v>
      </c>
      <c r="AB4" s="70" t="s">
        <v>65</v>
      </c>
      <c r="AC4" s="70" t="s">
        <v>66</v>
      </c>
      <c r="AD4" s="70"/>
      <c r="AE4" s="73" t="s">
        <v>70</v>
      </c>
      <c r="AF4" s="39" t="s">
        <v>66</v>
      </c>
      <c r="AG4" s="72"/>
    </row>
    <row r="5" spans="1:33" ht="15" customHeight="1" x14ac:dyDescent="0.15">
      <c r="A5" s="65"/>
      <c r="B5" s="68"/>
      <c r="C5" s="65"/>
      <c r="D5" s="39"/>
      <c r="E5" s="65"/>
      <c r="F5" s="65"/>
      <c r="G5" s="69"/>
      <c r="H5" s="69"/>
      <c r="I5" s="70"/>
      <c r="J5" s="70"/>
      <c r="K5" s="39" t="s">
        <v>67</v>
      </c>
      <c r="L5" s="39" t="s">
        <v>68</v>
      </c>
      <c r="M5" s="70"/>
      <c r="N5" s="39" t="s">
        <v>67</v>
      </c>
      <c r="O5" s="39" t="s">
        <v>68</v>
      </c>
      <c r="P5" s="70"/>
      <c r="Q5" s="70"/>
      <c r="R5" s="39" t="s">
        <v>67</v>
      </c>
      <c r="S5" s="39" t="s">
        <v>68</v>
      </c>
      <c r="T5" s="70"/>
      <c r="U5" s="70"/>
      <c r="V5" s="39" t="s">
        <v>67</v>
      </c>
      <c r="W5" s="39" t="s">
        <v>68</v>
      </c>
      <c r="X5" s="70"/>
      <c r="Y5" s="39" t="s">
        <v>67</v>
      </c>
      <c r="Z5" s="39" t="s">
        <v>68</v>
      </c>
      <c r="AA5" s="70"/>
      <c r="AB5" s="70"/>
      <c r="AC5" s="39" t="s">
        <v>67</v>
      </c>
      <c r="AD5" s="39" t="s">
        <v>68</v>
      </c>
      <c r="AE5" s="73"/>
      <c r="AF5" s="39" t="s">
        <v>68</v>
      </c>
      <c r="AG5" s="72"/>
    </row>
    <row r="6" spans="1:33" ht="14.25" customHeight="1" x14ac:dyDescent="0.15">
      <c r="A6" s="74" t="s">
        <v>98</v>
      </c>
      <c r="B6" s="77">
        <v>21</v>
      </c>
      <c r="C6" s="78" t="s">
        <v>0</v>
      </c>
      <c r="D6" s="6" t="s">
        <v>94</v>
      </c>
      <c r="E6" s="28" t="s">
        <v>3</v>
      </c>
      <c r="F6" s="28" t="s">
        <v>92</v>
      </c>
      <c r="G6" s="1">
        <v>1243</v>
      </c>
      <c r="H6" s="28" t="s">
        <v>6</v>
      </c>
      <c r="I6" s="79">
        <v>1</v>
      </c>
      <c r="J6" s="81">
        <v>6</v>
      </c>
      <c r="K6" s="81">
        <v>0</v>
      </c>
      <c r="L6" s="81">
        <v>1</v>
      </c>
      <c r="M6" s="83">
        <v>1</v>
      </c>
      <c r="N6" s="81">
        <v>0</v>
      </c>
      <c r="O6" s="81">
        <v>4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>
        <v>2</v>
      </c>
      <c r="AG6" s="85">
        <f>(L6+O6+S6+W6+Z6+AD6+AF6)/(K6+L6+N6+O6+R6+S6+V6+W6+Y6+Z6+AC6+AD6+AF6)*100</f>
        <v>100</v>
      </c>
    </row>
    <row r="7" spans="1:33" ht="14.25" customHeight="1" x14ac:dyDescent="0.15">
      <c r="A7" s="75"/>
      <c r="B7" s="77"/>
      <c r="C7" s="78"/>
      <c r="D7" s="6" t="s">
        <v>95</v>
      </c>
      <c r="E7" s="87"/>
      <c r="F7" s="87"/>
      <c r="G7" s="87"/>
      <c r="H7" s="87"/>
      <c r="I7" s="80"/>
      <c r="J7" s="82"/>
      <c r="K7" s="82"/>
      <c r="L7" s="82"/>
      <c r="M7" s="84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6"/>
    </row>
    <row r="8" spans="1:33" ht="14.25" customHeight="1" x14ac:dyDescent="0.15">
      <c r="A8" s="75"/>
      <c r="B8" s="77">
        <v>21</v>
      </c>
      <c r="C8" s="78" t="s">
        <v>0</v>
      </c>
      <c r="D8" s="6" t="s">
        <v>94</v>
      </c>
      <c r="E8" s="28" t="s">
        <v>3</v>
      </c>
      <c r="F8" s="28" t="s">
        <v>2</v>
      </c>
      <c r="G8" s="1">
        <v>1243</v>
      </c>
      <c r="H8" s="28" t="s">
        <v>6</v>
      </c>
      <c r="I8" s="79">
        <v>1</v>
      </c>
      <c r="J8" s="81">
        <v>7</v>
      </c>
      <c r="K8" s="81">
        <v>0</v>
      </c>
      <c r="L8" s="81">
        <v>3</v>
      </c>
      <c r="M8" s="83">
        <v>1</v>
      </c>
      <c r="N8" s="81">
        <v>0</v>
      </c>
      <c r="O8" s="81">
        <v>5</v>
      </c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5">
        <f>(L8+O8+S8+W8+Z8+AD8+AF8)/(K8+L8+N8+O8+R8+S8+V8+W8+Y8+Z8+AC8+AD8+AF8)*100</f>
        <v>100</v>
      </c>
    </row>
    <row r="9" spans="1:33" ht="14.25" customHeight="1" x14ac:dyDescent="0.15">
      <c r="A9" s="75"/>
      <c r="B9" s="77"/>
      <c r="C9" s="78"/>
      <c r="D9" s="6" t="s">
        <v>96</v>
      </c>
      <c r="E9" s="87"/>
      <c r="F9" s="87"/>
      <c r="G9" s="87"/>
      <c r="H9" s="87"/>
      <c r="I9" s="80"/>
      <c r="J9" s="82"/>
      <c r="K9" s="82"/>
      <c r="L9" s="82"/>
      <c r="M9" s="84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6"/>
    </row>
    <row r="10" spans="1:33" ht="14.25" customHeight="1" x14ac:dyDescent="0.15">
      <c r="A10" s="75"/>
      <c r="B10" s="77">
        <v>22</v>
      </c>
      <c r="C10" s="78" t="s">
        <v>0</v>
      </c>
      <c r="D10" s="6"/>
      <c r="E10" s="28" t="s">
        <v>3</v>
      </c>
      <c r="F10" s="28" t="s">
        <v>4</v>
      </c>
      <c r="G10" s="1">
        <v>42</v>
      </c>
      <c r="H10" s="28" t="s">
        <v>6</v>
      </c>
      <c r="I10" s="79">
        <v>1</v>
      </c>
      <c r="J10" s="81">
        <v>7</v>
      </c>
      <c r="K10" s="81">
        <v>3</v>
      </c>
      <c r="L10" s="81">
        <v>0</v>
      </c>
      <c r="M10" s="83">
        <v>1</v>
      </c>
      <c r="N10" s="81">
        <v>6</v>
      </c>
      <c r="O10" s="81">
        <v>1</v>
      </c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3">
        <v>1</v>
      </c>
      <c r="AB10" s="81">
        <v>2</v>
      </c>
      <c r="AC10" s="81">
        <v>2</v>
      </c>
      <c r="AD10" s="81">
        <v>0</v>
      </c>
      <c r="AE10" s="81"/>
      <c r="AF10" s="81"/>
      <c r="AG10" s="85">
        <f>(L10+O10+S10+W10+Z10+AD10+AF10)/(K10+L10+N10+O10+R10+S10+V10+W10+Y10+Z10+AC10+AD10+AF10)*100</f>
        <v>8.3333333333333321</v>
      </c>
    </row>
    <row r="11" spans="1:33" ht="14.25" customHeight="1" x14ac:dyDescent="0.15">
      <c r="A11" s="75"/>
      <c r="B11" s="77"/>
      <c r="C11" s="78"/>
      <c r="D11" s="6"/>
      <c r="E11" s="87"/>
      <c r="F11" s="87"/>
      <c r="G11" s="87"/>
      <c r="H11" s="87"/>
      <c r="I11" s="80"/>
      <c r="J11" s="82"/>
      <c r="K11" s="82"/>
      <c r="L11" s="82"/>
      <c r="M11" s="84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4"/>
      <c r="AB11" s="82"/>
      <c r="AC11" s="82"/>
      <c r="AD11" s="82"/>
      <c r="AE11" s="82"/>
      <c r="AF11" s="82"/>
      <c r="AG11" s="86"/>
    </row>
    <row r="12" spans="1:33" ht="14.25" customHeight="1" x14ac:dyDescent="0.15">
      <c r="A12" s="75"/>
      <c r="B12" s="77">
        <v>24</v>
      </c>
      <c r="C12" s="78" t="s">
        <v>7</v>
      </c>
      <c r="D12" s="6" t="s">
        <v>97</v>
      </c>
      <c r="E12" s="28" t="s">
        <v>1</v>
      </c>
      <c r="F12" s="28" t="s">
        <v>4</v>
      </c>
      <c r="G12" s="1">
        <v>760</v>
      </c>
      <c r="H12" s="28" t="s">
        <v>8</v>
      </c>
      <c r="I12" s="79">
        <v>1</v>
      </c>
      <c r="J12" s="81">
        <v>2</v>
      </c>
      <c r="K12" s="81">
        <v>1</v>
      </c>
      <c r="L12" s="81">
        <v>0</v>
      </c>
      <c r="M12" s="83">
        <v>1</v>
      </c>
      <c r="N12" s="81">
        <v>2</v>
      </c>
      <c r="O12" s="81">
        <v>0</v>
      </c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5">
        <f>(L12+O12+S12+W12+Z12+AD12+AF12)/(K12+L12+N12+O12+R12+S12+V12+W12+Y12+Z12+AC12+AD12+AF12)*100</f>
        <v>0</v>
      </c>
    </row>
    <row r="13" spans="1:33" ht="14.25" customHeight="1" x14ac:dyDescent="0.15">
      <c r="A13" s="75"/>
      <c r="B13" s="77"/>
      <c r="C13" s="78"/>
      <c r="D13" s="6"/>
      <c r="E13" s="87"/>
      <c r="F13" s="87"/>
      <c r="G13" s="87"/>
      <c r="H13" s="87"/>
      <c r="I13" s="80"/>
      <c r="J13" s="82"/>
      <c r="K13" s="82"/>
      <c r="L13" s="82"/>
      <c r="M13" s="84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6"/>
    </row>
    <row r="14" spans="1:33" ht="14.25" customHeight="1" x14ac:dyDescent="0.15">
      <c r="A14" s="75"/>
      <c r="B14" s="77"/>
      <c r="C14" s="88" t="s">
        <v>0</v>
      </c>
      <c r="D14" s="4" t="s">
        <v>105</v>
      </c>
      <c r="E14" s="28"/>
      <c r="F14" s="28"/>
      <c r="G14" s="1">
        <v>760</v>
      </c>
      <c r="H14" s="28" t="s">
        <v>8</v>
      </c>
      <c r="I14" s="90" t="s">
        <v>166</v>
      </c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2"/>
      <c r="AG14" s="85">
        <v>0</v>
      </c>
    </row>
    <row r="15" spans="1:33" ht="14.25" customHeight="1" x14ac:dyDescent="0.15">
      <c r="A15" s="75"/>
      <c r="B15" s="77"/>
      <c r="C15" s="89"/>
      <c r="D15" s="5"/>
      <c r="E15" s="87"/>
      <c r="F15" s="87"/>
      <c r="G15" s="87"/>
      <c r="H15" s="87"/>
      <c r="I15" s="93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5"/>
      <c r="AG15" s="86"/>
    </row>
    <row r="16" spans="1:33" ht="22.5" customHeight="1" thickBot="1" x14ac:dyDescent="0.2">
      <c r="A16" s="76"/>
      <c r="B16" s="96" t="s">
        <v>83</v>
      </c>
      <c r="C16" s="96"/>
      <c r="D16" s="10"/>
      <c r="E16" s="97"/>
      <c r="F16" s="97"/>
      <c r="G16" s="97"/>
      <c r="H16" s="97"/>
      <c r="I16" s="42">
        <f>SUM(I6:I15)</f>
        <v>4</v>
      </c>
      <c r="J16" s="43">
        <f t="shared" ref="J16:O16" si="0">SUM(J6:J15)</f>
        <v>22</v>
      </c>
      <c r="K16" s="43">
        <f t="shared" si="0"/>
        <v>4</v>
      </c>
      <c r="L16" s="43">
        <f t="shared" si="0"/>
        <v>4</v>
      </c>
      <c r="M16" s="43">
        <f t="shared" si="0"/>
        <v>4</v>
      </c>
      <c r="N16" s="43">
        <f t="shared" si="0"/>
        <v>8</v>
      </c>
      <c r="O16" s="43">
        <f t="shared" si="0"/>
        <v>10</v>
      </c>
      <c r="P16" s="43">
        <f t="shared" ref="P16:AF16" si="1">SUM(P6:P13)</f>
        <v>0</v>
      </c>
      <c r="Q16" s="43">
        <f t="shared" si="1"/>
        <v>0</v>
      </c>
      <c r="R16" s="43">
        <f t="shared" si="1"/>
        <v>0</v>
      </c>
      <c r="S16" s="43">
        <f t="shared" si="1"/>
        <v>0</v>
      </c>
      <c r="T16" s="43">
        <f t="shared" si="1"/>
        <v>0</v>
      </c>
      <c r="U16" s="43">
        <f t="shared" si="1"/>
        <v>0</v>
      </c>
      <c r="V16" s="43">
        <f t="shared" si="1"/>
        <v>0</v>
      </c>
      <c r="W16" s="43">
        <f t="shared" si="1"/>
        <v>0</v>
      </c>
      <c r="X16" s="43">
        <f t="shared" si="1"/>
        <v>0</v>
      </c>
      <c r="Y16" s="43">
        <f t="shared" si="1"/>
        <v>0</v>
      </c>
      <c r="Z16" s="43">
        <f t="shared" si="1"/>
        <v>0</v>
      </c>
      <c r="AA16" s="43">
        <f t="shared" si="1"/>
        <v>1</v>
      </c>
      <c r="AB16" s="43">
        <f t="shared" si="1"/>
        <v>2</v>
      </c>
      <c r="AC16" s="43">
        <f t="shared" si="1"/>
        <v>2</v>
      </c>
      <c r="AD16" s="43">
        <f t="shared" si="1"/>
        <v>0</v>
      </c>
      <c r="AE16" s="43">
        <f t="shared" si="1"/>
        <v>0</v>
      </c>
      <c r="AF16" s="43">
        <f t="shared" si="1"/>
        <v>2</v>
      </c>
      <c r="AG16" s="44">
        <f>(L16+O16+S16+W16+Z16+AD16+AF16)/(K16+L16+N16+O16+R16+S16+V16+W16+Y16+Z16+AC16+AD16+AF16)*100</f>
        <v>53.333333333333336</v>
      </c>
    </row>
    <row r="17" spans="1:33" ht="22.5" customHeight="1" thickBot="1" x14ac:dyDescent="0.2">
      <c r="A17" s="30"/>
      <c r="B17" s="17"/>
      <c r="C17" s="17"/>
      <c r="D17" s="18"/>
      <c r="E17" s="19"/>
      <c r="F17" s="19"/>
      <c r="G17" s="19"/>
      <c r="H17" s="19"/>
      <c r="I17" s="45"/>
      <c r="J17" s="46"/>
      <c r="K17" s="46">
        <f>+K16-K14-K12</f>
        <v>3</v>
      </c>
      <c r="L17" s="46">
        <f>+L16-L14-L12</f>
        <v>4</v>
      </c>
      <c r="M17" s="46"/>
      <c r="N17" s="46">
        <f>+N16-N14-N12</f>
        <v>6</v>
      </c>
      <c r="O17" s="46">
        <f>+O16-O14-O12</f>
        <v>10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>
        <f>+AC16-AC14-AC12</f>
        <v>2</v>
      </c>
      <c r="AD17" s="46">
        <f>+AD16-AD14-AD12</f>
        <v>0</v>
      </c>
      <c r="AE17" s="46"/>
      <c r="AF17" s="46"/>
      <c r="AG17" s="47">
        <f>(L17+O17+S17+W17+Z17+AD17+AF17)/(K17+L17+N17+O17+R17+S17+V17+W17+Y17+Z17+AC17+AD17+AF17)*100</f>
        <v>56.000000000000007</v>
      </c>
    </row>
    <row r="18" spans="1:33" ht="14.25" customHeight="1" x14ac:dyDescent="0.15">
      <c r="A18" s="98" t="s">
        <v>14</v>
      </c>
      <c r="B18" s="99" t="s">
        <v>122</v>
      </c>
      <c r="C18" s="101" t="s">
        <v>0</v>
      </c>
      <c r="D18" s="11"/>
      <c r="E18" s="12" t="s">
        <v>3</v>
      </c>
      <c r="F18" s="12" t="s">
        <v>92</v>
      </c>
      <c r="G18" s="13" t="s">
        <v>85</v>
      </c>
      <c r="H18" s="14" t="s">
        <v>86</v>
      </c>
      <c r="I18" s="104">
        <v>1</v>
      </c>
      <c r="J18" s="105">
        <v>3</v>
      </c>
      <c r="K18" s="105">
        <v>0</v>
      </c>
      <c r="L18" s="105">
        <v>2</v>
      </c>
      <c r="M18" s="105">
        <v>1</v>
      </c>
      <c r="N18" s="105">
        <v>0</v>
      </c>
      <c r="O18" s="105">
        <v>4</v>
      </c>
      <c r="P18" s="105"/>
      <c r="Q18" s="105"/>
      <c r="R18" s="105"/>
      <c r="S18" s="105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>
        <v>1</v>
      </c>
      <c r="AF18" s="107">
        <v>1</v>
      </c>
      <c r="AG18" s="108">
        <f>(L18+O18+S18+W18+Z18+AD18+AF18)/(K18+L18+N18+O18+R18+S18+V18+W18+Y18+Z18+AC18+AD18+AF18)*100</f>
        <v>100</v>
      </c>
    </row>
    <row r="19" spans="1:33" ht="14.25" customHeight="1" x14ac:dyDescent="0.15">
      <c r="A19" s="75"/>
      <c r="B19" s="100"/>
      <c r="C19" s="89"/>
      <c r="D19" s="5"/>
      <c r="E19" s="110"/>
      <c r="F19" s="111"/>
      <c r="G19" s="110"/>
      <c r="H19" s="111"/>
      <c r="I19" s="84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109"/>
    </row>
    <row r="20" spans="1:33" ht="14.25" customHeight="1" x14ac:dyDescent="0.15">
      <c r="A20" s="75"/>
      <c r="B20" s="112" t="s">
        <v>122</v>
      </c>
      <c r="C20" s="88" t="s">
        <v>0</v>
      </c>
      <c r="D20" s="4"/>
      <c r="E20" s="28" t="s">
        <v>3</v>
      </c>
      <c r="F20" s="28" t="s">
        <v>2</v>
      </c>
      <c r="G20" s="2" t="s">
        <v>85</v>
      </c>
      <c r="H20" s="3" t="s">
        <v>86</v>
      </c>
      <c r="I20" s="83">
        <v>1</v>
      </c>
      <c r="J20" s="113">
        <v>4</v>
      </c>
      <c r="K20" s="113">
        <v>0</v>
      </c>
      <c r="L20" s="113">
        <v>3</v>
      </c>
      <c r="M20" s="83">
        <v>1</v>
      </c>
      <c r="N20" s="113">
        <v>0</v>
      </c>
      <c r="O20" s="113">
        <v>5</v>
      </c>
      <c r="P20" s="113"/>
      <c r="Q20" s="113"/>
      <c r="R20" s="113"/>
      <c r="S20" s="113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114">
        <f>(L20+O20+S20+W20+Z20+AD20+AF20)/(K20+L20+N20+O20+R20+S20+V20+W20+Y20+Z20+AC20+AD20+AF20)*100</f>
        <v>100</v>
      </c>
    </row>
    <row r="21" spans="1:33" ht="14.25" customHeight="1" x14ac:dyDescent="0.15">
      <c r="A21" s="75"/>
      <c r="B21" s="100"/>
      <c r="C21" s="89"/>
      <c r="D21" s="5"/>
      <c r="E21" s="110"/>
      <c r="F21" s="111"/>
      <c r="G21" s="110"/>
      <c r="H21" s="111"/>
      <c r="I21" s="84"/>
      <c r="J21" s="106"/>
      <c r="K21" s="106"/>
      <c r="L21" s="106"/>
      <c r="M21" s="84"/>
      <c r="N21" s="106"/>
      <c r="O21" s="106"/>
      <c r="P21" s="106"/>
      <c r="Q21" s="106"/>
      <c r="R21" s="106"/>
      <c r="S21" s="106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109"/>
    </row>
    <row r="22" spans="1:33" ht="14.25" customHeight="1" x14ac:dyDescent="0.15">
      <c r="A22" s="75"/>
      <c r="B22" s="102">
        <v>21</v>
      </c>
      <c r="C22" s="88" t="s">
        <v>0</v>
      </c>
      <c r="D22" s="4"/>
      <c r="E22" s="28" t="s">
        <v>3</v>
      </c>
      <c r="F22" s="28" t="s">
        <v>92</v>
      </c>
      <c r="G22" s="1">
        <v>2147</v>
      </c>
      <c r="H22" s="28" t="s">
        <v>11</v>
      </c>
      <c r="I22" s="83">
        <v>1</v>
      </c>
      <c r="J22" s="113">
        <v>8</v>
      </c>
      <c r="K22" s="113">
        <v>0</v>
      </c>
      <c r="L22" s="113">
        <v>1</v>
      </c>
      <c r="M22" s="113">
        <v>1</v>
      </c>
      <c r="N22" s="113">
        <v>0</v>
      </c>
      <c r="O22" s="113">
        <v>4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4">
        <f>(L22+O22+S22+W22+Z22+AD22+AF22)/(K22+L22+N22+O22+R22+S22+V22+W22+Y22+Z22+AC22+AD22+AF22)*100</f>
        <v>100</v>
      </c>
    </row>
    <row r="23" spans="1:33" ht="14.25" customHeight="1" x14ac:dyDescent="0.15">
      <c r="A23" s="75"/>
      <c r="B23" s="103"/>
      <c r="C23" s="89"/>
      <c r="D23" s="5"/>
      <c r="E23" s="110"/>
      <c r="F23" s="111"/>
      <c r="G23" s="110"/>
      <c r="H23" s="111"/>
      <c r="I23" s="84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9"/>
    </row>
    <row r="24" spans="1:33" ht="14.25" customHeight="1" x14ac:dyDescent="0.15">
      <c r="A24" s="75"/>
      <c r="B24" s="102">
        <v>21</v>
      </c>
      <c r="C24" s="88" t="s">
        <v>0</v>
      </c>
      <c r="D24" s="4" t="s">
        <v>123</v>
      </c>
      <c r="E24" s="28" t="s">
        <v>3</v>
      </c>
      <c r="F24" s="28" t="s">
        <v>93</v>
      </c>
      <c r="G24" s="1">
        <v>2147</v>
      </c>
      <c r="H24" s="28" t="s">
        <v>11</v>
      </c>
      <c r="I24" s="8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>
        <v>1</v>
      </c>
      <c r="U24" s="113">
        <v>4</v>
      </c>
      <c r="V24" s="113">
        <v>0</v>
      </c>
      <c r="W24" s="113">
        <v>1</v>
      </c>
      <c r="X24" s="113">
        <v>1</v>
      </c>
      <c r="Y24" s="113">
        <v>0</v>
      </c>
      <c r="Z24" s="113">
        <v>3</v>
      </c>
      <c r="AA24" s="113"/>
      <c r="AB24" s="113"/>
      <c r="AC24" s="113"/>
      <c r="AD24" s="113"/>
      <c r="AE24" s="113"/>
      <c r="AF24" s="113"/>
      <c r="AG24" s="114">
        <f>(L24+O24+S24+W24+Z24+AD24+AF24)/(K24+L24+N24+O24+R24+S24+V24+W24+Y24+Z24+AC24+AD24+AF24)*100</f>
        <v>100</v>
      </c>
    </row>
    <row r="25" spans="1:33" ht="14.25" customHeight="1" x14ac:dyDescent="0.15">
      <c r="A25" s="75"/>
      <c r="B25" s="103"/>
      <c r="C25" s="89"/>
      <c r="D25" s="5"/>
      <c r="E25" s="110"/>
      <c r="F25" s="111"/>
      <c r="G25" s="110"/>
      <c r="H25" s="111"/>
      <c r="I25" s="84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9"/>
    </row>
    <row r="26" spans="1:33" ht="14.25" customHeight="1" x14ac:dyDescent="0.15">
      <c r="A26" s="75"/>
      <c r="B26" s="102">
        <v>21</v>
      </c>
      <c r="C26" s="88" t="s">
        <v>0</v>
      </c>
      <c r="D26" s="4" t="s">
        <v>124</v>
      </c>
      <c r="E26" s="28" t="s">
        <v>3</v>
      </c>
      <c r="F26" s="28" t="s">
        <v>10</v>
      </c>
      <c r="G26" s="1">
        <v>2147</v>
      </c>
      <c r="H26" s="28" t="s">
        <v>11</v>
      </c>
      <c r="I26" s="83">
        <v>1</v>
      </c>
      <c r="J26" s="113">
        <v>4</v>
      </c>
      <c r="K26" s="113">
        <v>0</v>
      </c>
      <c r="L26" s="113">
        <v>1</v>
      </c>
      <c r="M26" s="113">
        <v>1</v>
      </c>
      <c r="N26" s="113">
        <v>0</v>
      </c>
      <c r="O26" s="113">
        <v>3</v>
      </c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4">
        <f>(L26+O26+S26+W26+Z26+AD26+AF26)/(K26+L26+N26+O26+R26+S26+V26+W26+Y26+Z26+AC26+AD26+AF26)*100</f>
        <v>100</v>
      </c>
    </row>
    <row r="27" spans="1:33" ht="14.25" customHeight="1" x14ac:dyDescent="0.15">
      <c r="A27" s="75"/>
      <c r="B27" s="103"/>
      <c r="C27" s="89"/>
      <c r="D27" s="5"/>
      <c r="E27" s="110"/>
      <c r="F27" s="111"/>
      <c r="G27" s="110"/>
      <c r="H27" s="111"/>
      <c r="I27" s="84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9"/>
    </row>
    <row r="28" spans="1:33" ht="14.25" customHeight="1" x14ac:dyDescent="0.15">
      <c r="A28" s="75"/>
      <c r="B28" s="102">
        <v>22</v>
      </c>
      <c r="C28" s="88" t="s">
        <v>7</v>
      </c>
      <c r="D28" s="4" t="s">
        <v>97</v>
      </c>
      <c r="E28" s="28" t="s">
        <v>1</v>
      </c>
      <c r="F28" s="28" t="s">
        <v>4</v>
      </c>
      <c r="G28" s="1">
        <v>919</v>
      </c>
      <c r="H28" s="28" t="s">
        <v>12</v>
      </c>
      <c r="I28" s="83">
        <v>1</v>
      </c>
      <c r="J28" s="113">
        <v>5</v>
      </c>
      <c r="K28" s="113">
        <v>2</v>
      </c>
      <c r="L28" s="113">
        <v>0</v>
      </c>
      <c r="M28" s="113">
        <v>0</v>
      </c>
      <c r="N28" s="113">
        <v>4</v>
      </c>
      <c r="O28" s="113">
        <v>0</v>
      </c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>
        <v>1</v>
      </c>
      <c r="AF28" s="113">
        <v>1</v>
      </c>
      <c r="AG28" s="114">
        <f>(L28+O28+S28+W28+Z28+AD28+AF28)/(K28+L28+N28+O28+R28+S28+V28+W28+Y28+Z28+AC28+AD28+AF28)*100</f>
        <v>14.285714285714285</v>
      </c>
    </row>
    <row r="29" spans="1:33" ht="14.25" customHeight="1" x14ac:dyDescent="0.15">
      <c r="A29" s="75"/>
      <c r="B29" s="103"/>
      <c r="C29" s="89"/>
      <c r="D29" s="5"/>
      <c r="E29" s="110"/>
      <c r="F29" s="111"/>
      <c r="G29" s="110"/>
      <c r="H29" s="111"/>
      <c r="I29" s="115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7"/>
    </row>
    <row r="30" spans="1:33" ht="22.5" customHeight="1" thickBot="1" x14ac:dyDescent="0.2">
      <c r="A30" s="76"/>
      <c r="B30" s="118" t="s">
        <v>83</v>
      </c>
      <c r="C30" s="119"/>
      <c r="D30" s="9"/>
      <c r="E30" s="120"/>
      <c r="F30" s="121"/>
      <c r="G30" s="120"/>
      <c r="H30" s="121"/>
      <c r="I30" s="42">
        <f>SUM(I18:I29)</f>
        <v>5</v>
      </c>
      <c r="J30" s="43">
        <f t="shared" ref="J30:AF30" si="2">SUM(J18:J29)</f>
        <v>24</v>
      </c>
      <c r="K30" s="43">
        <f t="shared" si="2"/>
        <v>2</v>
      </c>
      <c r="L30" s="43">
        <f t="shared" si="2"/>
        <v>7</v>
      </c>
      <c r="M30" s="43">
        <f t="shared" si="2"/>
        <v>4</v>
      </c>
      <c r="N30" s="43">
        <f t="shared" si="2"/>
        <v>4</v>
      </c>
      <c r="O30" s="43">
        <f t="shared" si="2"/>
        <v>16</v>
      </c>
      <c r="P30" s="43">
        <f t="shared" si="2"/>
        <v>0</v>
      </c>
      <c r="Q30" s="43">
        <f t="shared" si="2"/>
        <v>0</v>
      </c>
      <c r="R30" s="43">
        <f t="shared" si="2"/>
        <v>0</v>
      </c>
      <c r="S30" s="43">
        <f t="shared" si="2"/>
        <v>0</v>
      </c>
      <c r="T30" s="43">
        <f t="shared" si="2"/>
        <v>1</v>
      </c>
      <c r="U30" s="43">
        <f t="shared" si="2"/>
        <v>4</v>
      </c>
      <c r="V30" s="43">
        <f t="shared" si="2"/>
        <v>0</v>
      </c>
      <c r="W30" s="43">
        <f t="shared" si="2"/>
        <v>1</v>
      </c>
      <c r="X30" s="43">
        <f t="shared" si="2"/>
        <v>1</v>
      </c>
      <c r="Y30" s="43">
        <f t="shared" si="2"/>
        <v>0</v>
      </c>
      <c r="Z30" s="43">
        <f t="shared" si="2"/>
        <v>3</v>
      </c>
      <c r="AA30" s="43">
        <f t="shared" si="2"/>
        <v>0</v>
      </c>
      <c r="AB30" s="43">
        <f t="shared" si="2"/>
        <v>0</v>
      </c>
      <c r="AC30" s="43">
        <f t="shared" si="2"/>
        <v>0</v>
      </c>
      <c r="AD30" s="43">
        <f t="shared" si="2"/>
        <v>0</v>
      </c>
      <c r="AE30" s="43">
        <f t="shared" si="2"/>
        <v>2</v>
      </c>
      <c r="AF30" s="43">
        <f t="shared" si="2"/>
        <v>2</v>
      </c>
      <c r="AG30" s="44">
        <f>(L30+O30+S30+W30+Z30+AD30+AF30)/(K30+L30+N30+O30+R30+S30+V30+W30+Y30+Z30+AC30+AD30+AF30)*100</f>
        <v>82.857142857142861</v>
      </c>
    </row>
    <row r="31" spans="1:33" ht="22.5" customHeight="1" thickBot="1" x14ac:dyDescent="0.2">
      <c r="A31" s="30"/>
      <c r="B31" s="20"/>
      <c r="C31" s="21"/>
      <c r="D31" s="22"/>
      <c r="E31" s="23"/>
      <c r="F31" s="24"/>
      <c r="G31" s="23"/>
      <c r="H31" s="24"/>
      <c r="I31" s="50"/>
      <c r="J31" s="51"/>
      <c r="K31" s="51">
        <f>+K30-K28</f>
        <v>0</v>
      </c>
      <c r="L31" s="51">
        <f>+L30-L28</f>
        <v>7</v>
      </c>
      <c r="M31" s="51"/>
      <c r="N31" s="51">
        <f>+N30-N28</f>
        <v>0</v>
      </c>
      <c r="O31" s="51">
        <f>+O30-O28</f>
        <v>16</v>
      </c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>
        <f>+AF30-AF28</f>
        <v>1</v>
      </c>
      <c r="AG31" s="44">
        <f>(L31+O31+S31+W31+Z31+AD31+AF31)/(K31+L31+N31+O31+R31+S31+V31+W31+Y31+Z31+AC31+AD31+AF31)*100</f>
        <v>100</v>
      </c>
    </row>
    <row r="32" spans="1:33" ht="14.25" customHeight="1" x14ac:dyDescent="0.15">
      <c r="A32" s="98" t="s">
        <v>18</v>
      </c>
      <c r="B32" s="127">
        <v>18</v>
      </c>
      <c r="C32" s="101" t="s">
        <v>0</v>
      </c>
      <c r="D32" s="11" t="s">
        <v>99</v>
      </c>
      <c r="E32" s="12" t="s">
        <v>3</v>
      </c>
      <c r="F32" s="12" t="s">
        <v>92</v>
      </c>
      <c r="G32" s="15">
        <v>414</v>
      </c>
      <c r="H32" s="12" t="s">
        <v>9</v>
      </c>
      <c r="I32" s="122">
        <v>1</v>
      </c>
      <c r="J32" s="124">
        <v>2</v>
      </c>
      <c r="K32" s="124"/>
      <c r="L32" s="124">
        <v>1</v>
      </c>
      <c r="M32" s="124">
        <v>1</v>
      </c>
      <c r="N32" s="124"/>
      <c r="O32" s="124">
        <v>2</v>
      </c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>
        <v>1</v>
      </c>
      <c r="AF32" s="105">
        <v>1</v>
      </c>
      <c r="AG32" s="108">
        <f>(L32+O32+S32+W32+Z32+AD32+AF32)/(K32+L32+N32+O32+R32+S32+V32+W32+Y32+Z32+AC32+AD32+AF32)*100</f>
        <v>100</v>
      </c>
    </row>
    <row r="33" spans="1:33" ht="14.25" customHeight="1" x14ac:dyDescent="0.15">
      <c r="A33" s="75"/>
      <c r="B33" s="103"/>
      <c r="C33" s="89"/>
      <c r="D33" s="5" t="s">
        <v>95</v>
      </c>
      <c r="E33" s="110"/>
      <c r="F33" s="111"/>
      <c r="G33" s="110"/>
      <c r="H33" s="111"/>
      <c r="I33" s="123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06"/>
      <c r="AG33" s="109"/>
    </row>
    <row r="34" spans="1:33" ht="14.25" customHeight="1" x14ac:dyDescent="0.15">
      <c r="A34" s="75"/>
      <c r="B34" s="102">
        <v>21</v>
      </c>
      <c r="C34" s="88" t="s">
        <v>0</v>
      </c>
      <c r="D34" s="4" t="s">
        <v>99</v>
      </c>
      <c r="E34" s="28" t="s">
        <v>3</v>
      </c>
      <c r="F34" s="28" t="s">
        <v>102</v>
      </c>
      <c r="G34" s="1">
        <v>759</v>
      </c>
      <c r="H34" s="28" t="s">
        <v>15</v>
      </c>
      <c r="I34" s="90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>
        <v>0</v>
      </c>
      <c r="U34" s="126">
        <v>0</v>
      </c>
      <c r="V34" s="126"/>
      <c r="W34" s="126"/>
      <c r="X34" s="126"/>
      <c r="Y34" s="126"/>
      <c r="Z34" s="126"/>
      <c r="AA34" s="126">
        <v>1</v>
      </c>
      <c r="AB34" s="126">
        <v>4</v>
      </c>
      <c r="AC34" s="126">
        <v>2</v>
      </c>
      <c r="AD34" s="126">
        <v>0</v>
      </c>
      <c r="AE34" s="126"/>
      <c r="AF34" s="113"/>
      <c r="AG34" s="114">
        <f>(L34+O34+S34+W34+Z34+AD34+AF34)/(K34+L34+N34+O34+R34+S34+V34+W34+Y34+Z34+AC34+AD34+AF34)*100</f>
        <v>0</v>
      </c>
    </row>
    <row r="35" spans="1:33" ht="14.25" customHeight="1" x14ac:dyDescent="0.15">
      <c r="A35" s="75"/>
      <c r="B35" s="103"/>
      <c r="C35" s="89"/>
      <c r="D35" s="5" t="s">
        <v>95</v>
      </c>
      <c r="E35" s="110"/>
      <c r="F35" s="111"/>
      <c r="G35" s="110"/>
      <c r="H35" s="111"/>
      <c r="I35" s="123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06"/>
      <c r="AG35" s="109"/>
    </row>
    <row r="36" spans="1:33" ht="14.25" customHeight="1" x14ac:dyDescent="0.15">
      <c r="A36" s="75"/>
      <c r="B36" s="102">
        <v>21</v>
      </c>
      <c r="C36" s="88" t="s">
        <v>0</v>
      </c>
      <c r="D36" s="4" t="s">
        <v>99</v>
      </c>
      <c r="E36" s="28" t="s">
        <v>3</v>
      </c>
      <c r="F36" s="28" t="s">
        <v>103</v>
      </c>
      <c r="G36" s="1">
        <v>759</v>
      </c>
      <c r="H36" s="28" t="s">
        <v>15</v>
      </c>
      <c r="I36" s="90">
        <v>1</v>
      </c>
      <c r="J36" s="126">
        <v>3</v>
      </c>
      <c r="K36" s="126">
        <v>0</v>
      </c>
      <c r="L36" s="126">
        <v>1</v>
      </c>
      <c r="M36" s="126">
        <v>1</v>
      </c>
      <c r="N36" s="126">
        <v>0</v>
      </c>
      <c r="O36" s="126">
        <v>3</v>
      </c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13"/>
      <c r="AG36" s="114">
        <f>(L36+O36+S36+W36+Z36+AD36+AF36)/(K36+L36+N36+O36+R36+S36+V36+W36+Y36+Z36+AC36+AD36+AF36)*100</f>
        <v>100</v>
      </c>
    </row>
    <row r="37" spans="1:33" ht="14.25" customHeight="1" x14ac:dyDescent="0.15">
      <c r="A37" s="75"/>
      <c r="B37" s="103"/>
      <c r="C37" s="89"/>
      <c r="D37" s="5" t="s">
        <v>100</v>
      </c>
      <c r="E37" s="110"/>
      <c r="F37" s="111"/>
      <c r="G37" s="110"/>
      <c r="H37" s="111"/>
      <c r="I37" s="123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06"/>
      <c r="AG37" s="109"/>
    </row>
    <row r="38" spans="1:33" ht="14.25" customHeight="1" x14ac:dyDescent="0.15">
      <c r="A38" s="75"/>
      <c r="B38" s="102">
        <v>21</v>
      </c>
      <c r="C38" s="88" t="s">
        <v>0</v>
      </c>
      <c r="D38" s="4" t="s">
        <v>99</v>
      </c>
      <c r="E38" s="28" t="s">
        <v>3</v>
      </c>
      <c r="F38" s="28" t="s">
        <v>104</v>
      </c>
      <c r="G38" s="1">
        <v>759</v>
      </c>
      <c r="H38" s="28" t="s">
        <v>15</v>
      </c>
      <c r="I38" s="90">
        <v>1</v>
      </c>
      <c r="J38" s="126">
        <v>7</v>
      </c>
      <c r="K38" s="126">
        <v>1</v>
      </c>
      <c r="L38" s="126">
        <v>0</v>
      </c>
      <c r="M38" s="126">
        <v>1</v>
      </c>
      <c r="N38" s="126">
        <v>4</v>
      </c>
      <c r="O38" s="126">
        <v>0</v>
      </c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13"/>
      <c r="AG38" s="114">
        <f>(L38+O38+S38+W38+Z38+AD38+AF38)/(K38+L38+N38+O38+R38+S38+V38+W38+Y38+Z38+AC38+AD38+AF38)*100</f>
        <v>0</v>
      </c>
    </row>
    <row r="39" spans="1:33" ht="14.25" customHeight="1" x14ac:dyDescent="0.15">
      <c r="A39" s="75"/>
      <c r="B39" s="103"/>
      <c r="C39" s="89"/>
      <c r="D39" s="5" t="s">
        <v>101</v>
      </c>
      <c r="E39" s="110"/>
      <c r="F39" s="111"/>
      <c r="G39" s="110"/>
      <c r="H39" s="111"/>
      <c r="I39" s="123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06"/>
      <c r="AG39" s="109"/>
    </row>
    <row r="40" spans="1:33" ht="14.25" customHeight="1" x14ac:dyDescent="0.15">
      <c r="A40" s="75"/>
      <c r="B40" s="102">
        <v>23</v>
      </c>
      <c r="C40" s="88" t="s">
        <v>7</v>
      </c>
      <c r="D40" s="4" t="s">
        <v>97</v>
      </c>
      <c r="E40" s="28" t="s">
        <v>1</v>
      </c>
      <c r="F40" s="28" t="s">
        <v>4</v>
      </c>
      <c r="G40" s="1">
        <v>759</v>
      </c>
      <c r="H40" s="28" t="s">
        <v>16</v>
      </c>
      <c r="I40" s="90">
        <v>1</v>
      </c>
      <c r="J40" s="126">
        <v>2</v>
      </c>
      <c r="K40" s="126">
        <v>0</v>
      </c>
      <c r="L40" s="126">
        <v>1</v>
      </c>
      <c r="M40" s="126">
        <v>1</v>
      </c>
      <c r="N40" s="126">
        <v>0</v>
      </c>
      <c r="O40" s="126">
        <v>2</v>
      </c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>
        <v>1</v>
      </c>
      <c r="AF40" s="113">
        <v>1</v>
      </c>
      <c r="AG40" s="114">
        <f>(L40+O40+S40+W40+Z40+AD40+AF40)/(K40+L40+N40+O40+R40+S40+V40+W40+Y40+Z40+AC40+AD40+AF40)*100</f>
        <v>100</v>
      </c>
    </row>
    <row r="41" spans="1:33" ht="14.25" customHeight="1" x14ac:dyDescent="0.15">
      <c r="A41" s="75"/>
      <c r="B41" s="103"/>
      <c r="C41" s="89"/>
      <c r="D41" s="5"/>
      <c r="E41" s="110"/>
      <c r="F41" s="111"/>
      <c r="G41" s="110"/>
      <c r="H41" s="111"/>
      <c r="I41" s="123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06"/>
      <c r="AG41" s="109"/>
    </row>
    <row r="42" spans="1:33" ht="14.25" customHeight="1" x14ac:dyDescent="0.15">
      <c r="A42" s="75"/>
      <c r="B42" s="102">
        <v>24</v>
      </c>
      <c r="C42" s="88" t="s">
        <v>0</v>
      </c>
      <c r="D42" s="4" t="s">
        <v>105</v>
      </c>
      <c r="E42" s="28"/>
      <c r="F42" s="28" t="s">
        <v>92</v>
      </c>
      <c r="G42" s="1">
        <v>1898</v>
      </c>
      <c r="H42" s="28" t="s">
        <v>17</v>
      </c>
      <c r="I42" s="90">
        <v>1</v>
      </c>
      <c r="J42" s="126">
        <v>2</v>
      </c>
      <c r="K42" s="126">
        <v>1</v>
      </c>
      <c r="L42" s="126">
        <v>0</v>
      </c>
      <c r="M42" s="126">
        <v>1</v>
      </c>
      <c r="N42" s="126">
        <v>2</v>
      </c>
      <c r="O42" s="126">
        <v>0</v>
      </c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13"/>
      <c r="AG42" s="114">
        <f>(L42+O42+S42+W42+Z42+AD42+AF42)/(K42+L42+N42+O42+R42+S42+V42+W42+Y42+Z42+AC42+AD42+AF42)*100</f>
        <v>0</v>
      </c>
    </row>
    <row r="43" spans="1:33" ht="14.25" customHeight="1" x14ac:dyDescent="0.15">
      <c r="A43" s="75"/>
      <c r="B43" s="103"/>
      <c r="C43" s="89"/>
      <c r="D43" s="5"/>
      <c r="E43" s="110"/>
      <c r="F43" s="111"/>
      <c r="G43" s="110"/>
      <c r="H43" s="111"/>
      <c r="I43" s="123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06"/>
      <c r="AG43" s="109"/>
    </row>
    <row r="44" spans="1:33" ht="14.25" customHeight="1" x14ac:dyDescent="0.15">
      <c r="A44" s="75"/>
      <c r="B44" s="102">
        <v>25</v>
      </c>
      <c r="C44" s="88" t="s">
        <v>0</v>
      </c>
      <c r="D44" s="4" t="s">
        <v>94</v>
      </c>
      <c r="E44" s="28" t="s">
        <v>3</v>
      </c>
      <c r="F44" s="28" t="s">
        <v>95</v>
      </c>
      <c r="G44" s="1">
        <v>1898</v>
      </c>
      <c r="H44" s="28" t="s">
        <v>17</v>
      </c>
      <c r="I44" s="90">
        <v>1</v>
      </c>
      <c r="J44" s="126">
        <v>6</v>
      </c>
      <c r="K44" s="126">
        <v>2</v>
      </c>
      <c r="L44" s="126">
        <v>1</v>
      </c>
      <c r="M44" s="126">
        <v>1</v>
      </c>
      <c r="N44" s="126">
        <v>2</v>
      </c>
      <c r="O44" s="126">
        <v>2</v>
      </c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13"/>
      <c r="AG44" s="114">
        <f>(L44+O44+S44+W44+Z44+AD44+AF44)/(K44+L44+N44+O44+R44+S44+V44+W44+Y44+Z44+AC44+AD44+AF44)*100</f>
        <v>42.857142857142854</v>
      </c>
    </row>
    <row r="45" spans="1:33" ht="14.25" customHeight="1" x14ac:dyDescent="0.15">
      <c r="A45" s="75"/>
      <c r="B45" s="103"/>
      <c r="C45" s="89"/>
      <c r="D45" s="5" t="s">
        <v>95</v>
      </c>
      <c r="E45" s="110"/>
      <c r="F45" s="111"/>
      <c r="G45" s="110"/>
      <c r="H45" s="111"/>
      <c r="I45" s="123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06"/>
      <c r="AG45" s="109"/>
    </row>
    <row r="46" spans="1:33" ht="14.25" customHeight="1" x14ac:dyDescent="0.15">
      <c r="A46" s="75"/>
      <c r="B46" s="102">
        <v>25</v>
      </c>
      <c r="C46" s="88" t="s">
        <v>0</v>
      </c>
      <c r="D46" s="4" t="s">
        <v>94</v>
      </c>
      <c r="E46" s="28" t="s">
        <v>3</v>
      </c>
      <c r="F46" s="28" t="s">
        <v>93</v>
      </c>
      <c r="G46" s="1">
        <v>1898</v>
      </c>
      <c r="H46" s="28" t="s">
        <v>17</v>
      </c>
      <c r="I46" s="90">
        <v>1</v>
      </c>
      <c r="J46" s="126">
        <v>7</v>
      </c>
      <c r="K46" s="126">
        <v>2</v>
      </c>
      <c r="L46" s="126">
        <v>2</v>
      </c>
      <c r="M46" s="126">
        <v>1</v>
      </c>
      <c r="N46" s="126">
        <v>2</v>
      </c>
      <c r="O46" s="126">
        <v>2</v>
      </c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13"/>
      <c r="AG46" s="114">
        <f>(L46+O46+S46+W46+Z46+AD46+AF46)/(K46+L46+N46+O46+R46+S46+V46+W46+Y46+Z46+AC46+AD46+AF46)*100</f>
        <v>50</v>
      </c>
    </row>
    <row r="47" spans="1:33" ht="14.25" customHeight="1" x14ac:dyDescent="0.15">
      <c r="A47" s="75"/>
      <c r="B47" s="103"/>
      <c r="C47" s="89"/>
      <c r="D47" s="5" t="s">
        <v>100</v>
      </c>
      <c r="E47" s="110"/>
      <c r="F47" s="111"/>
      <c r="G47" s="110"/>
      <c r="H47" s="111"/>
      <c r="I47" s="123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06"/>
      <c r="AG47" s="109"/>
    </row>
    <row r="48" spans="1:33" ht="22.5" customHeight="1" thickBot="1" x14ac:dyDescent="0.2">
      <c r="A48" s="76"/>
      <c r="B48" s="118" t="s">
        <v>83</v>
      </c>
      <c r="C48" s="119"/>
      <c r="D48" s="9"/>
      <c r="E48" s="120"/>
      <c r="F48" s="121"/>
      <c r="G48" s="120"/>
      <c r="H48" s="121"/>
      <c r="I48" s="42">
        <f>SUM(I32:I47)</f>
        <v>7</v>
      </c>
      <c r="J48" s="43">
        <f t="shared" ref="J48:AF48" si="3">SUM(J32:J47)</f>
        <v>29</v>
      </c>
      <c r="K48" s="43">
        <f t="shared" si="3"/>
        <v>6</v>
      </c>
      <c r="L48" s="43">
        <f t="shared" si="3"/>
        <v>6</v>
      </c>
      <c r="M48" s="43">
        <f t="shared" si="3"/>
        <v>7</v>
      </c>
      <c r="N48" s="43">
        <f t="shared" si="3"/>
        <v>10</v>
      </c>
      <c r="O48" s="43">
        <f t="shared" si="3"/>
        <v>11</v>
      </c>
      <c r="P48" s="43">
        <f t="shared" si="3"/>
        <v>0</v>
      </c>
      <c r="Q48" s="43">
        <f t="shared" si="3"/>
        <v>0</v>
      </c>
      <c r="R48" s="43">
        <f t="shared" si="3"/>
        <v>0</v>
      </c>
      <c r="S48" s="43">
        <f t="shared" si="3"/>
        <v>0</v>
      </c>
      <c r="T48" s="43">
        <f t="shared" si="3"/>
        <v>0</v>
      </c>
      <c r="U48" s="43">
        <f t="shared" si="3"/>
        <v>0</v>
      </c>
      <c r="V48" s="43">
        <f t="shared" si="3"/>
        <v>0</v>
      </c>
      <c r="W48" s="43">
        <f t="shared" si="3"/>
        <v>0</v>
      </c>
      <c r="X48" s="43">
        <f t="shared" si="3"/>
        <v>0</v>
      </c>
      <c r="Y48" s="43">
        <f t="shared" si="3"/>
        <v>0</v>
      </c>
      <c r="Z48" s="43">
        <f t="shared" si="3"/>
        <v>0</v>
      </c>
      <c r="AA48" s="43">
        <f t="shared" si="3"/>
        <v>1</v>
      </c>
      <c r="AB48" s="43">
        <f t="shared" si="3"/>
        <v>4</v>
      </c>
      <c r="AC48" s="43">
        <f t="shared" si="3"/>
        <v>2</v>
      </c>
      <c r="AD48" s="43">
        <f t="shared" si="3"/>
        <v>0</v>
      </c>
      <c r="AE48" s="43">
        <f t="shared" si="3"/>
        <v>2</v>
      </c>
      <c r="AF48" s="43">
        <f t="shared" si="3"/>
        <v>2</v>
      </c>
      <c r="AG48" s="44">
        <f>(L48+O48+S48+W48+Z48+AD48+AF48)/(K48+L48+N48+O48+R48+S48+V48+W48+Y48+Z48+AC48+AD48+AF48)*100</f>
        <v>51.351351351351347</v>
      </c>
    </row>
    <row r="49" spans="1:33" ht="14.25" customHeight="1" x14ac:dyDescent="0.15">
      <c r="A49" s="98" t="s">
        <v>126</v>
      </c>
      <c r="B49" s="127">
        <v>13</v>
      </c>
      <c r="C49" s="101" t="s">
        <v>0</v>
      </c>
      <c r="D49" s="11" t="s">
        <v>99</v>
      </c>
      <c r="E49" s="12" t="s">
        <v>3</v>
      </c>
      <c r="F49" s="12" t="s">
        <v>92</v>
      </c>
      <c r="G49" s="15">
        <v>1673</v>
      </c>
      <c r="H49" s="12" t="s">
        <v>19</v>
      </c>
      <c r="I49" s="122">
        <v>1</v>
      </c>
      <c r="J49" s="124">
        <v>5</v>
      </c>
      <c r="K49" s="124">
        <v>0</v>
      </c>
      <c r="L49" s="124">
        <v>3</v>
      </c>
      <c r="M49" s="124">
        <v>1</v>
      </c>
      <c r="N49" s="124">
        <v>0</v>
      </c>
      <c r="O49" s="124">
        <v>3</v>
      </c>
      <c r="P49" s="124"/>
      <c r="Q49" s="124"/>
      <c r="R49" s="124"/>
      <c r="S49" s="124"/>
      <c r="T49" s="124">
        <v>1</v>
      </c>
      <c r="U49" s="124">
        <v>2</v>
      </c>
      <c r="V49" s="124"/>
      <c r="W49" s="124"/>
      <c r="X49" s="124"/>
      <c r="Y49" s="124"/>
      <c r="Z49" s="124"/>
      <c r="AA49" s="124">
        <v>1</v>
      </c>
      <c r="AB49" s="124"/>
      <c r="AC49" s="124">
        <v>2</v>
      </c>
      <c r="AD49" s="124">
        <v>0</v>
      </c>
      <c r="AE49" s="124">
        <v>1</v>
      </c>
      <c r="AF49" s="105">
        <v>1</v>
      </c>
      <c r="AG49" s="108">
        <f>(L49+O49+S49+W49+Z49+AD49+AF49)/(K49+L49+N49+O49+R49+S49+V49+W49+Y49+Z49+AC49+AD49+AF49)*100</f>
        <v>77.777777777777786</v>
      </c>
    </row>
    <row r="50" spans="1:33" ht="14.25" customHeight="1" x14ac:dyDescent="0.15">
      <c r="A50" s="75"/>
      <c r="B50" s="103"/>
      <c r="C50" s="89"/>
      <c r="D50" s="5"/>
      <c r="E50" s="110"/>
      <c r="F50" s="111"/>
      <c r="G50" s="110"/>
      <c r="H50" s="111"/>
      <c r="I50" s="123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06"/>
      <c r="AG50" s="109"/>
    </row>
    <row r="51" spans="1:33" ht="14.25" customHeight="1" x14ac:dyDescent="0.15">
      <c r="A51" s="75"/>
      <c r="B51" s="102">
        <v>13</v>
      </c>
      <c r="C51" s="88" t="s">
        <v>0</v>
      </c>
      <c r="D51" s="4" t="s">
        <v>99</v>
      </c>
      <c r="E51" s="28" t="s">
        <v>3</v>
      </c>
      <c r="F51" s="28" t="s">
        <v>93</v>
      </c>
      <c r="G51" s="1">
        <v>1673</v>
      </c>
      <c r="H51" s="28" t="s">
        <v>19</v>
      </c>
      <c r="I51" s="90">
        <v>1</v>
      </c>
      <c r="J51" s="126">
        <v>4</v>
      </c>
      <c r="K51" s="126">
        <v>0</v>
      </c>
      <c r="L51" s="126">
        <v>2</v>
      </c>
      <c r="M51" s="126">
        <v>1</v>
      </c>
      <c r="N51" s="126">
        <v>0</v>
      </c>
      <c r="O51" s="126">
        <v>5</v>
      </c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13"/>
      <c r="AG51" s="114">
        <f>(L51+O51+S51+W51+Z51+AD51+AF51)/(K51+L51+N51+O51+R51+S51+V51+W51+Y51+Z51+AC51+AD51+AF51)*100</f>
        <v>100</v>
      </c>
    </row>
    <row r="52" spans="1:33" ht="14.25" customHeight="1" x14ac:dyDescent="0.15">
      <c r="A52" s="75"/>
      <c r="B52" s="103"/>
      <c r="C52" s="89"/>
      <c r="D52" s="5"/>
      <c r="E52" s="110"/>
      <c r="F52" s="111"/>
      <c r="G52" s="110"/>
      <c r="H52" s="111"/>
      <c r="I52" s="123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06"/>
      <c r="AG52" s="109"/>
    </row>
    <row r="53" spans="1:33" ht="14.25" customHeight="1" x14ac:dyDescent="0.15">
      <c r="A53" s="75"/>
      <c r="B53" s="102">
        <v>13</v>
      </c>
      <c r="C53" s="88" t="s">
        <v>0</v>
      </c>
      <c r="D53" s="4" t="s">
        <v>99</v>
      </c>
      <c r="E53" s="28" t="s">
        <v>3</v>
      </c>
      <c r="F53" s="28" t="s">
        <v>10</v>
      </c>
      <c r="G53" s="1">
        <v>1673</v>
      </c>
      <c r="H53" s="28" t="s">
        <v>19</v>
      </c>
      <c r="I53" s="90">
        <v>1</v>
      </c>
      <c r="J53" s="126">
        <v>4</v>
      </c>
      <c r="K53" s="126">
        <v>0</v>
      </c>
      <c r="L53" s="126">
        <v>2</v>
      </c>
      <c r="M53" s="126">
        <v>1</v>
      </c>
      <c r="N53" s="126">
        <v>0</v>
      </c>
      <c r="O53" s="126">
        <v>5</v>
      </c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13"/>
      <c r="AG53" s="114">
        <f>(L53+O53+S53+W53+Z53+AD53+AF53)/(K53+L53+N53+O53+R53+S53+V53+W53+Y53+Z53+AC53+AD53+AF53)*100</f>
        <v>100</v>
      </c>
    </row>
    <row r="54" spans="1:33" ht="14.25" customHeight="1" x14ac:dyDescent="0.15">
      <c r="A54" s="75"/>
      <c r="B54" s="103"/>
      <c r="C54" s="89"/>
      <c r="D54" s="5"/>
      <c r="E54" s="110"/>
      <c r="F54" s="111"/>
      <c r="G54" s="110"/>
      <c r="H54" s="111"/>
      <c r="I54" s="123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06"/>
      <c r="AG54" s="109"/>
    </row>
    <row r="55" spans="1:33" ht="14.25" customHeight="1" x14ac:dyDescent="0.15">
      <c r="A55" s="75"/>
      <c r="B55" s="102">
        <v>17</v>
      </c>
      <c r="C55" s="88" t="s">
        <v>0</v>
      </c>
      <c r="D55" s="4" t="s">
        <v>94</v>
      </c>
      <c r="E55" s="28" t="s">
        <v>3</v>
      </c>
      <c r="F55" s="28" t="s">
        <v>92</v>
      </c>
      <c r="G55" s="1">
        <v>668</v>
      </c>
      <c r="H55" s="28" t="s">
        <v>20</v>
      </c>
      <c r="I55" s="90">
        <v>1</v>
      </c>
      <c r="J55" s="126">
        <v>6</v>
      </c>
      <c r="K55" s="126">
        <v>0</v>
      </c>
      <c r="L55" s="126">
        <v>3</v>
      </c>
      <c r="M55" s="126">
        <v>1</v>
      </c>
      <c r="N55" s="126">
        <v>0</v>
      </c>
      <c r="O55" s="126">
        <v>5</v>
      </c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13"/>
      <c r="AG55" s="114">
        <f>(L55+O55+S55+W55+Z55+AD55+AF55)/(K55+L55+N55+O55+R55+S55+V55+W55+Y55+Z55+AC55+AD55+AF55)*100</f>
        <v>100</v>
      </c>
    </row>
    <row r="56" spans="1:33" ht="14.25" customHeight="1" x14ac:dyDescent="0.15">
      <c r="A56" s="75"/>
      <c r="B56" s="103"/>
      <c r="C56" s="89"/>
      <c r="D56" s="5"/>
      <c r="E56" s="110"/>
      <c r="F56" s="111"/>
      <c r="G56" s="110"/>
      <c r="H56" s="111"/>
      <c r="I56" s="123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06"/>
      <c r="AG56" s="109"/>
    </row>
    <row r="57" spans="1:33" ht="14.25" customHeight="1" x14ac:dyDescent="0.15">
      <c r="A57" s="75"/>
      <c r="B57" s="102">
        <v>17</v>
      </c>
      <c r="C57" s="88" t="s">
        <v>0</v>
      </c>
      <c r="D57" s="4" t="s">
        <v>94</v>
      </c>
      <c r="E57" s="28" t="s">
        <v>3</v>
      </c>
      <c r="F57" s="28" t="s">
        <v>93</v>
      </c>
      <c r="G57" s="1">
        <v>668</v>
      </c>
      <c r="H57" s="28" t="s">
        <v>20</v>
      </c>
      <c r="I57" s="90">
        <v>1</v>
      </c>
      <c r="J57" s="126">
        <v>6</v>
      </c>
      <c r="K57" s="126">
        <v>0</v>
      </c>
      <c r="L57" s="126">
        <v>3</v>
      </c>
      <c r="M57" s="126">
        <v>1</v>
      </c>
      <c r="N57" s="126">
        <v>0</v>
      </c>
      <c r="O57" s="126">
        <v>5</v>
      </c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13"/>
      <c r="AG57" s="114">
        <f>(L57+O57+S57+W57+Z57+AD57+AF57)/(K57+L57+N57+O57+R57+S57+V57+W57+Y57+Z57+AC57+AD57+AF57)*100</f>
        <v>100</v>
      </c>
    </row>
    <row r="58" spans="1:33" ht="14.25" customHeight="1" x14ac:dyDescent="0.15">
      <c r="A58" s="75"/>
      <c r="B58" s="103"/>
      <c r="C58" s="89"/>
      <c r="D58" s="5" t="s">
        <v>125</v>
      </c>
      <c r="E58" s="110"/>
      <c r="F58" s="111"/>
      <c r="G58" s="110"/>
      <c r="H58" s="111"/>
      <c r="I58" s="123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06"/>
      <c r="AG58" s="109"/>
    </row>
    <row r="59" spans="1:33" ht="14.25" customHeight="1" x14ac:dyDescent="0.15">
      <c r="A59" s="75"/>
      <c r="B59" s="102">
        <v>18</v>
      </c>
      <c r="C59" s="88" t="s">
        <v>7</v>
      </c>
      <c r="D59" s="4" t="s">
        <v>97</v>
      </c>
      <c r="E59" s="28" t="s">
        <v>1</v>
      </c>
      <c r="F59" s="28" t="s">
        <v>4</v>
      </c>
      <c r="G59" s="1">
        <v>761</v>
      </c>
      <c r="H59" s="28" t="s">
        <v>21</v>
      </c>
      <c r="I59" s="90">
        <v>1</v>
      </c>
      <c r="J59" s="126">
        <v>2</v>
      </c>
      <c r="K59" s="126">
        <v>1</v>
      </c>
      <c r="L59" s="126">
        <v>1</v>
      </c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13"/>
      <c r="AG59" s="114">
        <f>(L59+O59+S59+W59+Z59+AD59+AF59)/(K59+L59+N59+O59+R59+S59+V59+W59+Y59+Z59+AC59+AD59+AF59)*100</f>
        <v>50</v>
      </c>
    </row>
    <row r="60" spans="1:33" ht="14.25" customHeight="1" x14ac:dyDescent="0.15">
      <c r="A60" s="75"/>
      <c r="B60" s="103"/>
      <c r="C60" s="89"/>
      <c r="D60" s="5"/>
      <c r="E60" s="110"/>
      <c r="F60" s="111"/>
      <c r="G60" s="110"/>
      <c r="H60" s="111"/>
      <c r="I60" s="123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06"/>
      <c r="AG60" s="109"/>
    </row>
    <row r="61" spans="1:33" ht="14.25" customHeight="1" x14ac:dyDescent="0.15">
      <c r="A61" s="75"/>
      <c r="B61" s="102"/>
      <c r="C61" s="88" t="s">
        <v>0</v>
      </c>
      <c r="D61" s="4" t="s">
        <v>105</v>
      </c>
      <c r="E61" s="28"/>
      <c r="F61" s="28"/>
      <c r="G61" s="1">
        <v>518</v>
      </c>
      <c r="H61" s="28" t="s">
        <v>23</v>
      </c>
      <c r="I61" s="90">
        <v>1</v>
      </c>
      <c r="J61" s="126">
        <v>2</v>
      </c>
      <c r="K61" s="126">
        <v>1</v>
      </c>
      <c r="L61" s="126">
        <v>0</v>
      </c>
      <c r="M61" s="126">
        <v>1</v>
      </c>
      <c r="N61" s="126">
        <v>2</v>
      </c>
      <c r="O61" s="126">
        <v>0</v>
      </c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13"/>
      <c r="AG61" s="114">
        <f>(L61+O61+S61+W61+Z61+AD61+AF61)/(K61+L61+N61+O61+R61+S61+V61+W61+Y61+Z61+AC61+AD61+AF61)*100</f>
        <v>0</v>
      </c>
    </row>
    <row r="62" spans="1:33" ht="14.25" customHeight="1" x14ac:dyDescent="0.15">
      <c r="A62" s="75"/>
      <c r="B62" s="103"/>
      <c r="C62" s="89"/>
      <c r="D62" s="5"/>
      <c r="E62" s="110"/>
      <c r="F62" s="111"/>
      <c r="G62" s="110"/>
      <c r="H62" s="111"/>
      <c r="I62" s="123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06"/>
      <c r="AG62" s="109"/>
    </row>
    <row r="63" spans="1:33" ht="22.5" customHeight="1" thickBot="1" x14ac:dyDescent="0.2">
      <c r="A63" s="76"/>
      <c r="B63" s="118" t="s">
        <v>83</v>
      </c>
      <c r="C63" s="119"/>
      <c r="D63" s="9"/>
      <c r="E63" s="120"/>
      <c r="F63" s="121"/>
      <c r="G63" s="120"/>
      <c r="H63" s="121"/>
      <c r="I63" s="42">
        <f>SUM(I49:I62)</f>
        <v>7</v>
      </c>
      <c r="J63" s="43">
        <f t="shared" ref="J63:AF63" si="4">SUM(J49:J62)</f>
        <v>29</v>
      </c>
      <c r="K63" s="43">
        <f t="shared" si="4"/>
        <v>2</v>
      </c>
      <c r="L63" s="43">
        <f t="shared" si="4"/>
        <v>14</v>
      </c>
      <c r="M63" s="43">
        <f t="shared" si="4"/>
        <v>6</v>
      </c>
      <c r="N63" s="43">
        <f t="shared" si="4"/>
        <v>2</v>
      </c>
      <c r="O63" s="43">
        <f t="shared" si="4"/>
        <v>23</v>
      </c>
      <c r="P63" s="43">
        <f t="shared" si="4"/>
        <v>0</v>
      </c>
      <c r="Q63" s="43">
        <f t="shared" si="4"/>
        <v>0</v>
      </c>
      <c r="R63" s="43">
        <f t="shared" si="4"/>
        <v>0</v>
      </c>
      <c r="S63" s="43">
        <f t="shared" si="4"/>
        <v>0</v>
      </c>
      <c r="T63" s="43">
        <f t="shared" si="4"/>
        <v>1</v>
      </c>
      <c r="U63" s="43">
        <f t="shared" si="4"/>
        <v>2</v>
      </c>
      <c r="V63" s="43">
        <f t="shared" si="4"/>
        <v>0</v>
      </c>
      <c r="W63" s="43">
        <f t="shared" si="4"/>
        <v>0</v>
      </c>
      <c r="X63" s="43">
        <f t="shared" si="4"/>
        <v>0</v>
      </c>
      <c r="Y63" s="43">
        <f t="shared" si="4"/>
        <v>0</v>
      </c>
      <c r="Z63" s="43">
        <f t="shared" si="4"/>
        <v>0</v>
      </c>
      <c r="AA63" s="43">
        <f t="shared" si="4"/>
        <v>1</v>
      </c>
      <c r="AB63" s="43">
        <f t="shared" si="4"/>
        <v>0</v>
      </c>
      <c r="AC63" s="43">
        <f t="shared" si="4"/>
        <v>2</v>
      </c>
      <c r="AD63" s="43">
        <f t="shared" si="4"/>
        <v>0</v>
      </c>
      <c r="AE63" s="43">
        <f t="shared" si="4"/>
        <v>1</v>
      </c>
      <c r="AF63" s="43">
        <f t="shared" si="4"/>
        <v>1</v>
      </c>
      <c r="AG63" s="44">
        <f>(L63+O63+S63+W63+Z63+AD63+AF63)/(K63+L63+N63+O63+R63+S63+V63+W63+Y63+Z63+AC63+AD63+AF63)*100</f>
        <v>86.36363636363636</v>
      </c>
    </row>
    <row r="64" spans="1:33" ht="14.25" customHeight="1" x14ac:dyDescent="0.15">
      <c r="A64" s="98" t="s">
        <v>29</v>
      </c>
      <c r="B64" s="127">
        <v>15</v>
      </c>
      <c r="C64" s="101" t="s">
        <v>0</v>
      </c>
      <c r="D64" s="11" t="s">
        <v>127</v>
      </c>
      <c r="E64" s="12" t="s">
        <v>3</v>
      </c>
      <c r="F64" s="12" t="s">
        <v>92</v>
      </c>
      <c r="G64" s="15">
        <v>966</v>
      </c>
      <c r="H64" s="12" t="s">
        <v>5</v>
      </c>
      <c r="I64" s="104">
        <v>1</v>
      </c>
      <c r="J64" s="105">
        <v>2</v>
      </c>
      <c r="K64" s="105">
        <v>0</v>
      </c>
      <c r="L64" s="105">
        <v>2</v>
      </c>
      <c r="M64" s="105">
        <v>1</v>
      </c>
      <c r="N64" s="105">
        <v>0</v>
      </c>
      <c r="O64" s="105">
        <v>2</v>
      </c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05"/>
      <c r="AG64" s="108">
        <f>(L64+O64+S64+W64+Z64+AD64+AF64)/(K64+L64+N64+O64+R64+S64+V64+W64+Y64+Z64+AC64+AD64+AF64)*100</f>
        <v>100</v>
      </c>
    </row>
    <row r="65" spans="1:33" ht="14.25" customHeight="1" x14ac:dyDescent="0.15">
      <c r="A65" s="75"/>
      <c r="B65" s="103"/>
      <c r="C65" s="89"/>
      <c r="D65" s="5"/>
      <c r="E65" s="110"/>
      <c r="F65" s="111"/>
      <c r="G65" s="110"/>
      <c r="H65" s="111"/>
      <c r="I65" s="115"/>
      <c r="J65" s="116"/>
      <c r="K65" s="116"/>
      <c r="L65" s="116"/>
      <c r="M65" s="116"/>
      <c r="N65" s="116"/>
      <c r="O65" s="116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06"/>
      <c r="AG65" s="109"/>
    </row>
    <row r="66" spans="1:33" ht="14.25" customHeight="1" x14ac:dyDescent="0.15">
      <c r="A66" s="75"/>
      <c r="B66" s="102">
        <v>15</v>
      </c>
      <c r="C66" s="88" t="s">
        <v>0</v>
      </c>
      <c r="D66" s="4" t="s">
        <v>127</v>
      </c>
      <c r="E66" s="28" t="s">
        <v>3</v>
      </c>
      <c r="F66" s="28" t="s">
        <v>93</v>
      </c>
      <c r="G66" s="1">
        <v>966</v>
      </c>
      <c r="H66" s="28" t="s">
        <v>5</v>
      </c>
      <c r="I66" s="83">
        <v>1</v>
      </c>
      <c r="J66" s="113">
        <v>3</v>
      </c>
      <c r="K66" s="113">
        <v>0</v>
      </c>
      <c r="L66" s="113">
        <v>3</v>
      </c>
      <c r="M66" s="113">
        <v>1</v>
      </c>
      <c r="N66" s="113">
        <v>0</v>
      </c>
      <c r="O66" s="113">
        <v>3</v>
      </c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13"/>
      <c r="AG66" s="114">
        <f>(L66+O66+S66+W66+Z66+AD66+AF66)/(K66+L66+N66+O66+R66+S66+V66+W66+Y66+Z66+AC66+AD66+AF66)*100</f>
        <v>100</v>
      </c>
    </row>
    <row r="67" spans="1:33" ht="14.25" customHeight="1" x14ac:dyDescent="0.15">
      <c r="A67" s="75"/>
      <c r="B67" s="103"/>
      <c r="C67" s="89"/>
      <c r="D67" s="5"/>
      <c r="E67" s="110"/>
      <c r="F67" s="111"/>
      <c r="G67" s="110"/>
      <c r="H67" s="111"/>
      <c r="I67" s="115"/>
      <c r="J67" s="116"/>
      <c r="K67" s="116"/>
      <c r="L67" s="116"/>
      <c r="M67" s="116"/>
      <c r="N67" s="116"/>
      <c r="O67" s="116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06"/>
      <c r="AG67" s="109"/>
    </row>
    <row r="68" spans="1:33" ht="14.25" customHeight="1" x14ac:dyDescent="0.15">
      <c r="A68" s="75"/>
      <c r="B68" s="102">
        <v>15</v>
      </c>
      <c r="C68" s="88" t="s">
        <v>0</v>
      </c>
      <c r="D68" s="4" t="s">
        <v>127</v>
      </c>
      <c r="E68" s="28" t="s">
        <v>3</v>
      </c>
      <c r="F68" s="28" t="s">
        <v>104</v>
      </c>
      <c r="G68" s="1">
        <v>966</v>
      </c>
      <c r="H68" s="28" t="s">
        <v>5</v>
      </c>
      <c r="I68" s="83">
        <v>1</v>
      </c>
      <c r="J68" s="113">
        <v>3</v>
      </c>
      <c r="K68" s="113">
        <v>0</v>
      </c>
      <c r="L68" s="113">
        <v>3</v>
      </c>
      <c r="M68" s="113">
        <v>1</v>
      </c>
      <c r="N68" s="113">
        <v>0</v>
      </c>
      <c r="O68" s="113">
        <v>3</v>
      </c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13"/>
      <c r="AG68" s="114">
        <f>(L68+O68+S68+W68+Z68+AD68+AF68)/(K68+L68+N68+O68+R68+S68+V68+W68+Y68+Z68+AC68+AD68+AF68)*100</f>
        <v>100</v>
      </c>
    </row>
    <row r="69" spans="1:33" ht="14.25" customHeight="1" x14ac:dyDescent="0.15">
      <c r="A69" s="75"/>
      <c r="B69" s="103"/>
      <c r="C69" s="89"/>
      <c r="D69" s="5"/>
      <c r="E69" s="110"/>
      <c r="F69" s="111"/>
      <c r="G69" s="110"/>
      <c r="H69" s="111"/>
      <c r="I69" s="115"/>
      <c r="J69" s="116"/>
      <c r="K69" s="116"/>
      <c r="L69" s="116"/>
      <c r="M69" s="116"/>
      <c r="N69" s="116"/>
      <c r="O69" s="116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06"/>
      <c r="AG69" s="109"/>
    </row>
    <row r="70" spans="1:33" ht="14.25" customHeight="1" x14ac:dyDescent="0.15">
      <c r="A70" s="75"/>
      <c r="B70" s="102">
        <v>21</v>
      </c>
      <c r="C70" s="88" t="s">
        <v>0</v>
      </c>
      <c r="D70" s="4" t="s">
        <v>128</v>
      </c>
      <c r="E70" s="28" t="s">
        <v>3</v>
      </c>
      <c r="F70" s="28" t="s">
        <v>92</v>
      </c>
      <c r="G70" s="1">
        <v>1783</v>
      </c>
      <c r="H70" s="28" t="s">
        <v>24</v>
      </c>
      <c r="I70" s="83">
        <v>1</v>
      </c>
      <c r="J70" s="113">
        <v>9</v>
      </c>
      <c r="K70" s="113">
        <v>3</v>
      </c>
      <c r="L70" s="113">
        <v>1</v>
      </c>
      <c r="M70" s="113">
        <v>1</v>
      </c>
      <c r="N70" s="113">
        <v>7</v>
      </c>
      <c r="O70" s="113">
        <v>1</v>
      </c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4">
        <f>(L70+O70+S70+W70+Z70+AD70+AF70)/(K70+L70+N70+O70+R70+S70+V70+W70+Y70+Z70+AC70+AD70+AF70)*100</f>
        <v>16.666666666666664</v>
      </c>
    </row>
    <row r="71" spans="1:33" ht="14.25" customHeight="1" x14ac:dyDescent="0.15">
      <c r="A71" s="75"/>
      <c r="B71" s="103"/>
      <c r="C71" s="89"/>
      <c r="D71" s="5"/>
      <c r="E71" s="110"/>
      <c r="F71" s="111"/>
      <c r="G71" s="110"/>
      <c r="H71" s="111"/>
      <c r="I71" s="115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7"/>
    </row>
    <row r="72" spans="1:33" ht="14.25" customHeight="1" x14ac:dyDescent="0.15">
      <c r="A72" s="75"/>
      <c r="B72" s="102">
        <v>21</v>
      </c>
      <c r="C72" s="88" t="s">
        <v>0</v>
      </c>
      <c r="D72" s="4" t="s">
        <v>128</v>
      </c>
      <c r="E72" s="28" t="s">
        <v>3</v>
      </c>
      <c r="F72" s="28" t="s">
        <v>93</v>
      </c>
      <c r="G72" s="1">
        <v>1783</v>
      </c>
      <c r="H72" s="28" t="s">
        <v>24</v>
      </c>
      <c r="I72" s="83">
        <v>1</v>
      </c>
      <c r="J72" s="113">
        <v>9</v>
      </c>
      <c r="K72" s="113">
        <v>3</v>
      </c>
      <c r="L72" s="113">
        <v>1</v>
      </c>
      <c r="M72" s="113">
        <v>1</v>
      </c>
      <c r="N72" s="113">
        <v>7</v>
      </c>
      <c r="O72" s="113">
        <v>1</v>
      </c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4">
        <f>(L72+O72+S72+W72+Z72+AD72+AF72)/(K72+L72+N72+O72+R72+S72+V72+W72+Y72+Z72+AC72+AD72+AF72)*100</f>
        <v>16.666666666666664</v>
      </c>
    </row>
    <row r="73" spans="1:33" ht="14.25" customHeight="1" x14ac:dyDescent="0.15">
      <c r="A73" s="75"/>
      <c r="B73" s="103"/>
      <c r="C73" s="89"/>
      <c r="D73" s="5"/>
      <c r="E73" s="110"/>
      <c r="F73" s="111"/>
      <c r="G73" s="110"/>
      <c r="H73" s="111"/>
      <c r="I73" s="115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7"/>
    </row>
    <row r="74" spans="1:33" ht="14.25" customHeight="1" x14ac:dyDescent="0.15">
      <c r="A74" s="75"/>
      <c r="B74" s="102">
        <v>21</v>
      </c>
      <c r="C74" s="88" t="s">
        <v>0</v>
      </c>
      <c r="D74" s="4" t="s">
        <v>128</v>
      </c>
      <c r="E74" s="28" t="s">
        <v>3</v>
      </c>
      <c r="F74" s="28" t="s">
        <v>104</v>
      </c>
      <c r="G74" s="1">
        <v>1783</v>
      </c>
      <c r="H74" s="28" t="s">
        <v>24</v>
      </c>
      <c r="I74" s="83">
        <v>1</v>
      </c>
      <c r="J74" s="113">
        <v>5</v>
      </c>
      <c r="K74" s="113">
        <v>0</v>
      </c>
      <c r="L74" s="113">
        <v>3</v>
      </c>
      <c r="M74" s="113">
        <v>1</v>
      </c>
      <c r="N74" s="113">
        <v>0</v>
      </c>
      <c r="O74" s="113">
        <v>4</v>
      </c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4">
        <f>(L74+O74+S74+W74+Z74+AD74+AF74)/(K74+L74+N74+O74+R74+S74+V74+W74+Y74+Z74+AC74+AD74+AF74)*100</f>
        <v>100</v>
      </c>
    </row>
    <row r="75" spans="1:33" ht="14.25" customHeight="1" x14ac:dyDescent="0.15">
      <c r="A75" s="75"/>
      <c r="B75" s="103"/>
      <c r="C75" s="89"/>
      <c r="D75" s="5"/>
      <c r="E75" s="110"/>
      <c r="F75" s="111"/>
      <c r="G75" s="110"/>
      <c r="H75" s="111"/>
      <c r="I75" s="115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7"/>
    </row>
    <row r="76" spans="1:33" ht="14.25" customHeight="1" x14ac:dyDescent="0.15">
      <c r="A76" s="75"/>
      <c r="B76" s="102">
        <v>23</v>
      </c>
      <c r="C76" s="88" t="s">
        <v>0</v>
      </c>
      <c r="D76" s="4" t="s">
        <v>129</v>
      </c>
      <c r="E76" s="28" t="s">
        <v>3</v>
      </c>
      <c r="F76" s="28" t="s">
        <v>92</v>
      </c>
      <c r="G76" s="1">
        <v>2448</v>
      </c>
      <c r="H76" s="28" t="s">
        <v>26</v>
      </c>
      <c r="I76" s="83">
        <v>1</v>
      </c>
      <c r="J76" s="113">
        <v>6</v>
      </c>
      <c r="K76" s="113">
        <v>1</v>
      </c>
      <c r="L76" s="113">
        <v>1</v>
      </c>
      <c r="M76" s="113">
        <v>1</v>
      </c>
      <c r="N76" s="113">
        <v>4</v>
      </c>
      <c r="O76" s="113">
        <v>1</v>
      </c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13"/>
      <c r="AG76" s="114">
        <f>(L76+O76+S76+W76+Z76+AD76+AF76)/(K76+L76+N76+O76+R76+S76+V76+W76+Y76+Z76+AC76+AD76+AF76)*100</f>
        <v>28.571428571428569</v>
      </c>
    </row>
    <row r="77" spans="1:33" ht="14.25" customHeight="1" x14ac:dyDescent="0.15">
      <c r="A77" s="75"/>
      <c r="B77" s="103"/>
      <c r="C77" s="89"/>
      <c r="D77" s="5"/>
      <c r="E77" s="110"/>
      <c r="F77" s="111"/>
      <c r="G77" s="110"/>
      <c r="H77" s="111"/>
      <c r="I77" s="115"/>
      <c r="J77" s="116"/>
      <c r="K77" s="116"/>
      <c r="L77" s="116"/>
      <c r="M77" s="116"/>
      <c r="N77" s="116"/>
      <c r="O77" s="116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06"/>
      <c r="AG77" s="109"/>
    </row>
    <row r="78" spans="1:33" ht="14.25" customHeight="1" x14ac:dyDescent="0.15">
      <c r="A78" s="75"/>
      <c r="B78" s="102">
        <v>23</v>
      </c>
      <c r="C78" s="88" t="s">
        <v>0</v>
      </c>
      <c r="D78" s="4" t="s">
        <v>129</v>
      </c>
      <c r="E78" s="28" t="s">
        <v>3</v>
      </c>
      <c r="F78" s="28" t="s">
        <v>93</v>
      </c>
      <c r="G78" s="1">
        <v>2448</v>
      </c>
      <c r="H78" s="28" t="s">
        <v>26</v>
      </c>
      <c r="I78" s="90">
        <v>1</v>
      </c>
      <c r="J78" s="126">
        <v>7</v>
      </c>
      <c r="K78" s="126">
        <v>2</v>
      </c>
      <c r="L78" s="126">
        <v>0</v>
      </c>
      <c r="M78" s="126">
        <v>1</v>
      </c>
      <c r="N78" s="126">
        <v>4</v>
      </c>
      <c r="O78" s="126">
        <v>1</v>
      </c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13"/>
      <c r="AG78" s="114">
        <f>(L78+O78+S78+W78+Z78+AD78+AF78)/(K78+L78+N78+O78+R78+S78+V78+W78+Y78+Z78+AC78+AD78+AF78)*100</f>
        <v>14.285714285714285</v>
      </c>
    </row>
    <row r="79" spans="1:33" ht="14.25" customHeight="1" x14ac:dyDescent="0.15">
      <c r="A79" s="75"/>
      <c r="B79" s="103"/>
      <c r="C79" s="89"/>
      <c r="D79" s="5" t="s">
        <v>131</v>
      </c>
      <c r="E79" s="110"/>
      <c r="F79" s="111"/>
      <c r="G79" s="110"/>
      <c r="H79" s="111"/>
      <c r="I79" s="123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06"/>
      <c r="AG79" s="109"/>
    </row>
    <row r="80" spans="1:33" ht="14.25" customHeight="1" x14ac:dyDescent="0.15">
      <c r="A80" s="75"/>
      <c r="B80" s="102">
        <v>23</v>
      </c>
      <c r="C80" s="88" t="s">
        <v>0</v>
      </c>
      <c r="D80" s="4" t="s">
        <v>129</v>
      </c>
      <c r="E80" s="28" t="s">
        <v>3</v>
      </c>
      <c r="F80" s="28" t="s">
        <v>93</v>
      </c>
      <c r="G80" s="1">
        <v>2448</v>
      </c>
      <c r="H80" s="28" t="s">
        <v>26</v>
      </c>
      <c r="I80" s="90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>
        <v>1</v>
      </c>
      <c r="U80" s="126">
        <v>3</v>
      </c>
      <c r="V80" s="126">
        <v>1</v>
      </c>
      <c r="W80" s="126">
        <v>0</v>
      </c>
      <c r="X80" s="126">
        <v>1</v>
      </c>
      <c r="Y80" s="126">
        <v>2</v>
      </c>
      <c r="Z80" s="126">
        <v>0</v>
      </c>
      <c r="AA80" s="126"/>
      <c r="AB80" s="126"/>
      <c r="AC80" s="126"/>
      <c r="AD80" s="126"/>
      <c r="AE80" s="126"/>
      <c r="AF80" s="113"/>
      <c r="AG80" s="114">
        <f>(L80+O80+S80+W80+Z80+AD80+AF80)/(K80+L80+N80+O80+R80+S80+V80+W80+Y80+Z80+AC80+AD80+AF80)*100</f>
        <v>0</v>
      </c>
    </row>
    <row r="81" spans="1:33" ht="14.25" customHeight="1" x14ac:dyDescent="0.15">
      <c r="A81" s="75"/>
      <c r="B81" s="103"/>
      <c r="C81" s="89"/>
      <c r="D81" s="5" t="s">
        <v>130</v>
      </c>
      <c r="E81" s="110"/>
      <c r="F81" s="111"/>
      <c r="G81" s="110"/>
      <c r="H81" s="111"/>
      <c r="I81" s="123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06"/>
      <c r="AG81" s="109"/>
    </row>
    <row r="82" spans="1:33" ht="14.25" customHeight="1" x14ac:dyDescent="0.15">
      <c r="A82" s="75"/>
      <c r="B82" s="102">
        <v>23</v>
      </c>
      <c r="C82" s="88" t="s">
        <v>0</v>
      </c>
      <c r="D82" s="4" t="s">
        <v>129</v>
      </c>
      <c r="E82" s="28" t="s">
        <v>3</v>
      </c>
      <c r="F82" s="28" t="s">
        <v>104</v>
      </c>
      <c r="G82" s="1">
        <v>2448</v>
      </c>
      <c r="H82" s="28" t="s">
        <v>26</v>
      </c>
      <c r="I82" s="90">
        <v>1</v>
      </c>
      <c r="J82" s="126">
        <v>7</v>
      </c>
      <c r="K82" s="126">
        <v>2</v>
      </c>
      <c r="L82" s="126">
        <v>0</v>
      </c>
      <c r="M82" s="126">
        <v>1</v>
      </c>
      <c r="N82" s="126">
        <v>4</v>
      </c>
      <c r="O82" s="126">
        <v>1</v>
      </c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13"/>
      <c r="AG82" s="114">
        <f>(L82+O82+S82+W82+Z82+AD82+AF82)/(K82+L82+N82+O82+R82+S82+V82+W82+Y82+Z82+AC82+AD82+AF82)*100</f>
        <v>14.285714285714285</v>
      </c>
    </row>
    <row r="83" spans="1:33" ht="14.25" customHeight="1" x14ac:dyDescent="0.15">
      <c r="A83" s="75"/>
      <c r="B83" s="103"/>
      <c r="C83" s="89"/>
      <c r="D83" s="5"/>
      <c r="E83" s="110"/>
      <c r="F83" s="111"/>
      <c r="G83" s="110"/>
      <c r="H83" s="111"/>
      <c r="I83" s="123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06"/>
      <c r="AG83" s="109"/>
    </row>
    <row r="84" spans="1:33" ht="14.25" customHeight="1" x14ac:dyDescent="0.15">
      <c r="A84" s="75"/>
      <c r="B84" s="102">
        <v>24</v>
      </c>
      <c r="C84" s="88" t="s">
        <v>7</v>
      </c>
      <c r="D84" s="4" t="s">
        <v>97</v>
      </c>
      <c r="E84" s="28" t="s">
        <v>1</v>
      </c>
      <c r="F84" s="28" t="s">
        <v>4</v>
      </c>
      <c r="G84" s="1">
        <v>909</v>
      </c>
      <c r="H84" s="28" t="s">
        <v>27</v>
      </c>
      <c r="I84" s="90">
        <v>1</v>
      </c>
      <c r="J84" s="126">
        <v>2</v>
      </c>
      <c r="K84" s="126">
        <v>0</v>
      </c>
      <c r="L84" s="126">
        <v>2</v>
      </c>
      <c r="M84" s="126">
        <v>1</v>
      </c>
      <c r="N84" s="126">
        <v>0</v>
      </c>
      <c r="O84" s="126">
        <v>2</v>
      </c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>
        <v>1</v>
      </c>
      <c r="AF84" s="113">
        <v>1</v>
      </c>
      <c r="AG84" s="114">
        <f>(L84+O84+S84+W84+Z84+AD84+AF84)/(K84+L84+N84+O84+R84+S84+V84+W84+Y84+Z84+AC84+AD84+AF84)*100</f>
        <v>100</v>
      </c>
    </row>
    <row r="85" spans="1:33" ht="14.25" customHeight="1" x14ac:dyDescent="0.15">
      <c r="A85" s="75"/>
      <c r="B85" s="103"/>
      <c r="C85" s="89"/>
      <c r="D85" s="5"/>
      <c r="E85" s="110"/>
      <c r="F85" s="111"/>
      <c r="G85" s="110"/>
      <c r="H85" s="111"/>
      <c r="I85" s="123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06"/>
      <c r="AG85" s="109"/>
    </row>
    <row r="86" spans="1:33" ht="14.25" customHeight="1" x14ac:dyDescent="0.15">
      <c r="A86" s="75"/>
      <c r="B86" s="102"/>
      <c r="C86" s="88" t="s">
        <v>0</v>
      </c>
      <c r="D86" s="4" t="s">
        <v>105</v>
      </c>
      <c r="E86" s="28"/>
      <c r="F86" s="28"/>
      <c r="G86" s="1">
        <v>909</v>
      </c>
      <c r="H86" s="28" t="s">
        <v>27</v>
      </c>
      <c r="I86" s="90">
        <v>1</v>
      </c>
      <c r="J86" s="126">
        <v>2</v>
      </c>
      <c r="K86" s="126">
        <v>1</v>
      </c>
      <c r="L86" s="126">
        <v>0</v>
      </c>
      <c r="M86" s="126">
        <v>1</v>
      </c>
      <c r="N86" s="126">
        <v>2</v>
      </c>
      <c r="O86" s="126">
        <v>0</v>
      </c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13"/>
      <c r="AG86" s="114">
        <f>(L86+O86+S86+W86+Z86+AD86+AF86)/(K86+L86+N86+O86+R86+S86+V86+W86+Y86+Z86+AC86+AD86+AF86)*100</f>
        <v>0</v>
      </c>
    </row>
    <row r="87" spans="1:33" ht="14.25" customHeight="1" x14ac:dyDescent="0.15">
      <c r="A87" s="75"/>
      <c r="B87" s="103"/>
      <c r="C87" s="89"/>
      <c r="D87" s="5"/>
      <c r="E87" s="110"/>
      <c r="F87" s="111"/>
      <c r="G87" s="110"/>
      <c r="H87" s="111"/>
      <c r="I87" s="123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06"/>
      <c r="AG87" s="109"/>
    </row>
    <row r="88" spans="1:33" ht="14.25" customHeight="1" x14ac:dyDescent="0.15">
      <c r="A88" s="75"/>
      <c r="B88" s="128"/>
      <c r="C88" s="130" t="s">
        <v>164</v>
      </c>
      <c r="D88" s="132"/>
      <c r="E88" s="25"/>
      <c r="F88" s="26"/>
      <c r="G88" s="25"/>
      <c r="H88" s="26"/>
      <c r="I88" s="134"/>
      <c r="J88" s="134"/>
      <c r="K88" s="134"/>
      <c r="L88" s="134"/>
      <c r="M88" s="134"/>
      <c r="N88" s="134"/>
      <c r="O88" s="134"/>
      <c r="P88" s="134">
        <v>1</v>
      </c>
      <c r="Q88" s="134">
        <v>6</v>
      </c>
      <c r="R88" s="134">
        <v>1</v>
      </c>
      <c r="S88" s="134">
        <v>3</v>
      </c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14">
        <f>(L88+O88+S88+W88+Z88+AD88+AF88)/(K88+L88+N88+O88+R88+S88+V88+W88+Y88+Z88+AC88+AD88+AF88)*100</f>
        <v>75</v>
      </c>
    </row>
    <row r="89" spans="1:33" ht="14.25" customHeight="1" x14ac:dyDescent="0.15">
      <c r="A89" s="75"/>
      <c r="B89" s="129"/>
      <c r="C89" s="131"/>
      <c r="D89" s="133"/>
      <c r="E89" s="25"/>
      <c r="F89" s="26"/>
      <c r="G89" s="25"/>
      <c r="H89" s="26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109"/>
    </row>
    <row r="90" spans="1:33" ht="22.5" customHeight="1" thickBot="1" x14ac:dyDescent="0.2">
      <c r="A90" s="76"/>
      <c r="B90" s="118" t="s">
        <v>83</v>
      </c>
      <c r="C90" s="119"/>
      <c r="D90" s="9"/>
      <c r="E90" s="120"/>
      <c r="F90" s="121"/>
      <c r="G90" s="120"/>
      <c r="H90" s="121"/>
      <c r="I90" s="42">
        <f t="shared" ref="I90:O90" si="5">SUM(I64:I89)</f>
        <v>11</v>
      </c>
      <c r="J90" s="43">
        <f t="shared" si="5"/>
        <v>55</v>
      </c>
      <c r="K90" s="43">
        <f t="shared" si="5"/>
        <v>12</v>
      </c>
      <c r="L90" s="43">
        <f t="shared" si="5"/>
        <v>16</v>
      </c>
      <c r="M90" s="43">
        <f t="shared" si="5"/>
        <v>11</v>
      </c>
      <c r="N90" s="43">
        <f t="shared" si="5"/>
        <v>28</v>
      </c>
      <c r="O90" s="43">
        <f t="shared" si="5"/>
        <v>19</v>
      </c>
      <c r="P90" s="43">
        <f>SUM(P64:P89)</f>
        <v>1</v>
      </c>
      <c r="Q90" s="43">
        <f>SUM(Q64:Q89)</f>
        <v>6</v>
      </c>
      <c r="R90" s="43">
        <f>SUM(R64:R89)</f>
        <v>1</v>
      </c>
      <c r="S90" s="43">
        <f>SUM(S64:S89)</f>
        <v>3</v>
      </c>
      <c r="T90" s="43">
        <f t="shared" ref="T90:AF90" si="6">SUM(T64:T89)</f>
        <v>1</v>
      </c>
      <c r="U90" s="43">
        <f t="shared" si="6"/>
        <v>3</v>
      </c>
      <c r="V90" s="43">
        <f t="shared" si="6"/>
        <v>1</v>
      </c>
      <c r="W90" s="43">
        <f t="shared" si="6"/>
        <v>0</v>
      </c>
      <c r="X90" s="43">
        <f t="shared" si="6"/>
        <v>1</v>
      </c>
      <c r="Y90" s="43">
        <f t="shared" si="6"/>
        <v>2</v>
      </c>
      <c r="Z90" s="43">
        <f t="shared" si="6"/>
        <v>0</v>
      </c>
      <c r="AA90" s="43">
        <f t="shared" si="6"/>
        <v>0</v>
      </c>
      <c r="AB90" s="43">
        <f t="shared" si="6"/>
        <v>0</v>
      </c>
      <c r="AC90" s="43">
        <f t="shared" si="6"/>
        <v>0</v>
      </c>
      <c r="AD90" s="43">
        <f t="shared" si="6"/>
        <v>0</v>
      </c>
      <c r="AE90" s="43">
        <f t="shared" si="6"/>
        <v>1</v>
      </c>
      <c r="AF90" s="43">
        <f t="shared" si="6"/>
        <v>1</v>
      </c>
      <c r="AG90" s="44">
        <f>(L90+O90+S90+W90+Z90+AD90+AF90)/(K90+L90+N90+O90+R90+S90+V90+W90+Y90+Z90+AC90+AD90+AF90)*100</f>
        <v>46.987951807228917</v>
      </c>
    </row>
    <row r="91" spans="1:33" ht="14.25" customHeight="1" x14ac:dyDescent="0.15">
      <c r="A91" s="98" t="s">
        <v>35</v>
      </c>
      <c r="B91" s="127">
        <v>21</v>
      </c>
      <c r="C91" s="101" t="s">
        <v>0</v>
      </c>
      <c r="D91" s="11" t="s">
        <v>132</v>
      </c>
      <c r="E91" s="12" t="s">
        <v>3</v>
      </c>
      <c r="F91" s="12" t="s">
        <v>92</v>
      </c>
      <c r="G91" s="15">
        <v>1113</v>
      </c>
      <c r="H91" s="12" t="s">
        <v>31</v>
      </c>
      <c r="I91" s="122">
        <v>1</v>
      </c>
      <c r="J91" s="124">
        <v>7</v>
      </c>
      <c r="K91" s="124">
        <v>1</v>
      </c>
      <c r="L91" s="124">
        <v>1</v>
      </c>
      <c r="M91" s="124">
        <v>1</v>
      </c>
      <c r="N91" s="124">
        <v>5</v>
      </c>
      <c r="O91" s="124">
        <v>1</v>
      </c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05"/>
      <c r="AG91" s="108">
        <f>(L91+O91+S91+W91+Z91+AD91+AF91)/(K91+L91+N91+O91+R91+S91+V91+W91+Y91+Z91+AC91+AD91+AF91)*100</f>
        <v>25</v>
      </c>
    </row>
    <row r="92" spans="1:33" ht="14.25" customHeight="1" x14ac:dyDescent="0.15">
      <c r="A92" s="75"/>
      <c r="B92" s="103"/>
      <c r="C92" s="89"/>
      <c r="D92" s="5"/>
      <c r="E92" s="110"/>
      <c r="F92" s="111"/>
      <c r="G92" s="110"/>
      <c r="H92" s="111"/>
      <c r="I92" s="123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06"/>
      <c r="AG92" s="109"/>
    </row>
    <row r="93" spans="1:33" ht="14.25" customHeight="1" x14ac:dyDescent="0.15">
      <c r="A93" s="75"/>
      <c r="B93" s="102">
        <v>21</v>
      </c>
      <c r="C93" s="88" t="s">
        <v>0</v>
      </c>
      <c r="D93" s="4" t="s">
        <v>132</v>
      </c>
      <c r="E93" s="28" t="s">
        <v>3</v>
      </c>
      <c r="F93" s="28" t="s">
        <v>93</v>
      </c>
      <c r="G93" s="1">
        <v>1113</v>
      </c>
      <c r="H93" s="28" t="s">
        <v>31</v>
      </c>
      <c r="I93" s="90">
        <v>1</v>
      </c>
      <c r="J93" s="126">
        <v>7</v>
      </c>
      <c r="K93" s="126">
        <v>2</v>
      </c>
      <c r="L93" s="126">
        <v>0</v>
      </c>
      <c r="M93" s="126">
        <v>1</v>
      </c>
      <c r="N93" s="126">
        <v>6</v>
      </c>
      <c r="O93" s="126">
        <v>0</v>
      </c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13"/>
      <c r="AG93" s="114">
        <f>(L93+O93+S93+W93+Z93+AD93+AF93)/(K93+L93+N93+O93+R93+S93+V93+W93+Y93+Z93+AC93+AD93+AF93)*100</f>
        <v>0</v>
      </c>
    </row>
    <row r="94" spans="1:33" ht="14.25" customHeight="1" x14ac:dyDescent="0.15">
      <c r="A94" s="75"/>
      <c r="B94" s="103"/>
      <c r="C94" s="89"/>
      <c r="D94" s="5"/>
      <c r="E94" s="110"/>
      <c r="F94" s="111"/>
      <c r="G94" s="110"/>
      <c r="H94" s="111"/>
      <c r="I94" s="123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06"/>
      <c r="AG94" s="109"/>
    </row>
    <row r="95" spans="1:33" ht="14.25" customHeight="1" x14ac:dyDescent="0.15">
      <c r="A95" s="75"/>
      <c r="B95" s="102">
        <v>21</v>
      </c>
      <c r="C95" s="88" t="s">
        <v>0</v>
      </c>
      <c r="D95" s="4" t="s">
        <v>132</v>
      </c>
      <c r="E95" s="28" t="s">
        <v>3</v>
      </c>
      <c r="F95" s="28" t="s">
        <v>10</v>
      </c>
      <c r="G95" s="1">
        <v>1113</v>
      </c>
      <c r="H95" s="28" t="s">
        <v>31</v>
      </c>
      <c r="I95" s="90">
        <v>1</v>
      </c>
      <c r="J95" s="126">
        <v>7</v>
      </c>
      <c r="K95" s="126">
        <v>2</v>
      </c>
      <c r="L95" s="126">
        <v>0</v>
      </c>
      <c r="M95" s="126">
        <v>1</v>
      </c>
      <c r="N95" s="126">
        <v>6</v>
      </c>
      <c r="O95" s="126">
        <v>0</v>
      </c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13"/>
      <c r="AG95" s="114">
        <f>(L95+O95+S95+W95+Z95+AD95+AF95)/(K95+L95+N95+O95+R95+S95+V95+W95+Y95+Z95+AC95+AD95+AF95)*100</f>
        <v>0</v>
      </c>
    </row>
    <row r="96" spans="1:33" ht="14.25" customHeight="1" x14ac:dyDescent="0.15">
      <c r="A96" s="75"/>
      <c r="B96" s="103"/>
      <c r="C96" s="89"/>
      <c r="D96" s="5"/>
      <c r="E96" s="110"/>
      <c r="F96" s="111"/>
      <c r="G96" s="110"/>
      <c r="H96" s="111"/>
      <c r="I96" s="123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06"/>
      <c r="AG96" s="109"/>
    </row>
    <row r="97" spans="1:33" ht="14.25" customHeight="1" x14ac:dyDescent="0.15">
      <c r="A97" s="75"/>
      <c r="B97" s="102">
        <v>24</v>
      </c>
      <c r="C97" s="88" t="s">
        <v>7</v>
      </c>
      <c r="D97" s="4" t="s">
        <v>97</v>
      </c>
      <c r="E97" s="28" t="s">
        <v>1</v>
      </c>
      <c r="F97" s="28" t="s">
        <v>4</v>
      </c>
      <c r="G97" s="1">
        <v>767</v>
      </c>
      <c r="H97" s="28" t="s">
        <v>32</v>
      </c>
      <c r="I97" s="83">
        <v>1</v>
      </c>
      <c r="J97" s="113">
        <v>0</v>
      </c>
      <c r="K97" s="113">
        <v>0</v>
      </c>
      <c r="L97" s="113">
        <v>1</v>
      </c>
      <c r="M97" s="113">
        <v>1</v>
      </c>
      <c r="N97" s="113">
        <v>0</v>
      </c>
      <c r="O97" s="113">
        <v>1</v>
      </c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>
        <v>1</v>
      </c>
      <c r="AF97" s="113">
        <v>1</v>
      </c>
      <c r="AG97" s="114">
        <f>(L97+O97+S97+W97+Z97+AD97+AF97)/(K97+L97+N97+O97+R97+S97+V97+W97+Y97+Z97+AC97+AD97+AF97)*100</f>
        <v>100</v>
      </c>
    </row>
    <row r="98" spans="1:33" ht="14.25" customHeight="1" x14ac:dyDescent="0.15">
      <c r="A98" s="75"/>
      <c r="B98" s="103"/>
      <c r="C98" s="89"/>
      <c r="D98" s="5"/>
      <c r="E98" s="110"/>
      <c r="F98" s="111"/>
      <c r="G98" s="110"/>
      <c r="H98" s="111"/>
      <c r="I98" s="115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7"/>
    </row>
    <row r="99" spans="1:33" ht="14.25" customHeight="1" x14ac:dyDescent="0.15">
      <c r="A99" s="75"/>
      <c r="B99" s="102">
        <v>26</v>
      </c>
      <c r="C99" s="88" t="s">
        <v>0</v>
      </c>
      <c r="D99" s="4" t="s">
        <v>128</v>
      </c>
      <c r="E99" s="28" t="s">
        <v>3</v>
      </c>
      <c r="F99" s="28" t="s">
        <v>92</v>
      </c>
      <c r="G99" s="1">
        <v>822</v>
      </c>
      <c r="H99" s="28" t="s">
        <v>33</v>
      </c>
      <c r="I99" s="90">
        <v>1</v>
      </c>
      <c r="J99" s="126">
        <v>5</v>
      </c>
      <c r="K99" s="126">
        <v>0</v>
      </c>
      <c r="L99" s="126">
        <v>3</v>
      </c>
      <c r="M99" s="126">
        <v>1</v>
      </c>
      <c r="N99" s="126">
        <v>0</v>
      </c>
      <c r="O99" s="126">
        <v>6</v>
      </c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13"/>
      <c r="AG99" s="114">
        <f>(L99+O99+S99+W99+Z99+AD99+AF99)/(K99+L99+N99+O99+R99+S99+V99+W99+Y99+Z99+AC99+AD99+AF99)*100</f>
        <v>100</v>
      </c>
    </row>
    <row r="100" spans="1:33" ht="14.25" customHeight="1" x14ac:dyDescent="0.15">
      <c r="A100" s="75"/>
      <c r="B100" s="103"/>
      <c r="C100" s="89"/>
      <c r="D100" s="5"/>
      <c r="E100" s="110"/>
      <c r="F100" s="111"/>
      <c r="G100" s="110"/>
      <c r="H100" s="111"/>
      <c r="I100" s="123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06"/>
      <c r="AG100" s="109"/>
    </row>
    <row r="101" spans="1:33" ht="14.25" customHeight="1" x14ac:dyDescent="0.15">
      <c r="A101" s="75"/>
      <c r="B101" s="102">
        <v>26</v>
      </c>
      <c r="C101" s="88" t="s">
        <v>0</v>
      </c>
      <c r="D101" s="4" t="s">
        <v>128</v>
      </c>
      <c r="E101" s="28" t="s">
        <v>3</v>
      </c>
      <c r="F101" s="28" t="s">
        <v>93</v>
      </c>
      <c r="G101" s="1">
        <v>822</v>
      </c>
      <c r="H101" s="28" t="s">
        <v>33</v>
      </c>
      <c r="I101" s="90">
        <v>1</v>
      </c>
      <c r="J101" s="126">
        <v>5</v>
      </c>
      <c r="K101" s="126">
        <v>2</v>
      </c>
      <c r="L101" s="126">
        <v>1</v>
      </c>
      <c r="M101" s="126">
        <v>1</v>
      </c>
      <c r="N101" s="126">
        <v>3</v>
      </c>
      <c r="O101" s="126">
        <v>1</v>
      </c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13"/>
      <c r="AG101" s="114">
        <f>(L101+O101+S101+W101+Z101+AD101+AF101)/(K101+L101+N101+O101+R101+S101+V101+W101+Y101+Z101+AC101+AD101+AF101)*100</f>
        <v>28.571428571428569</v>
      </c>
    </row>
    <row r="102" spans="1:33" ht="14.25" customHeight="1" x14ac:dyDescent="0.15">
      <c r="A102" s="75"/>
      <c r="B102" s="103"/>
      <c r="C102" s="89"/>
      <c r="D102" s="5"/>
      <c r="E102" s="110"/>
      <c r="F102" s="111"/>
      <c r="G102" s="110"/>
      <c r="H102" s="111"/>
      <c r="I102" s="123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06"/>
      <c r="AG102" s="109"/>
    </row>
    <row r="103" spans="1:33" ht="14.25" customHeight="1" x14ac:dyDescent="0.15">
      <c r="A103" s="75"/>
      <c r="B103" s="102">
        <v>27</v>
      </c>
      <c r="C103" s="88" t="s">
        <v>0</v>
      </c>
      <c r="D103" s="4" t="s">
        <v>133</v>
      </c>
      <c r="E103" s="28" t="s">
        <v>3</v>
      </c>
      <c r="F103" s="28" t="s">
        <v>92</v>
      </c>
      <c r="G103" s="1">
        <v>822</v>
      </c>
      <c r="H103" s="28" t="s">
        <v>33</v>
      </c>
      <c r="I103" s="90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>
        <v>1</v>
      </c>
      <c r="U103" s="126">
        <v>3</v>
      </c>
      <c r="V103" s="126">
        <v>1</v>
      </c>
      <c r="W103" s="126">
        <v>1</v>
      </c>
      <c r="X103" s="126">
        <v>1</v>
      </c>
      <c r="Y103" s="126">
        <v>2</v>
      </c>
      <c r="Z103" s="126">
        <v>1</v>
      </c>
      <c r="AA103" s="126"/>
      <c r="AB103" s="126"/>
      <c r="AC103" s="126"/>
      <c r="AD103" s="126"/>
      <c r="AE103" s="126"/>
      <c r="AF103" s="113"/>
      <c r="AG103" s="114">
        <f>(L103+O103+S103+W103+Z103+AD103+AF103)/(K103+L103+N103+O103+R103+S103+V103+W103+Y103+Z103+AC103+AD103+AF103)*100</f>
        <v>40</v>
      </c>
    </row>
    <row r="104" spans="1:33" ht="14.25" customHeight="1" x14ac:dyDescent="0.15">
      <c r="A104" s="75"/>
      <c r="B104" s="103"/>
      <c r="C104" s="89"/>
      <c r="D104" s="5"/>
      <c r="E104" s="110"/>
      <c r="F104" s="111"/>
      <c r="G104" s="110"/>
      <c r="H104" s="111"/>
      <c r="I104" s="123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06"/>
      <c r="AG104" s="109"/>
    </row>
    <row r="105" spans="1:33" ht="14.25" customHeight="1" x14ac:dyDescent="0.15">
      <c r="A105" s="75"/>
      <c r="B105" s="102">
        <v>27</v>
      </c>
      <c r="C105" s="88" t="s">
        <v>0</v>
      </c>
      <c r="D105" s="4" t="s">
        <v>133</v>
      </c>
      <c r="E105" s="28" t="s">
        <v>3</v>
      </c>
      <c r="F105" s="28" t="s">
        <v>93</v>
      </c>
      <c r="G105" s="1">
        <v>1994</v>
      </c>
      <c r="H105" s="28" t="s">
        <v>34</v>
      </c>
      <c r="I105" s="90">
        <v>1</v>
      </c>
      <c r="J105" s="126">
        <v>4</v>
      </c>
      <c r="K105" s="126">
        <v>1</v>
      </c>
      <c r="L105" s="126">
        <v>1</v>
      </c>
      <c r="M105" s="126">
        <v>1</v>
      </c>
      <c r="N105" s="126">
        <v>2</v>
      </c>
      <c r="O105" s="126">
        <v>1</v>
      </c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13"/>
      <c r="AG105" s="114">
        <f>(L105+O105+S105+W105+Z105+AD105+AF105)/(K105+L105+N105+O105+R105+S105+V105+W105+Y105+Z105+AC105+AD105+AF105)*100</f>
        <v>40</v>
      </c>
    </row>
    <row r="106" spans="1:33" ht="14.25" customHeight="1" x14ac:dyDescent="0.15">
      <c r="A106" s="75"/>
      <c r="B106" s="103"/>
      <c r="C106" s="89"/>
      <c r="D106" s="5"/>
      <c r="E106" s="110"/>
      <c r="F106" s="111"/>
      <c r="G106" s="110"/>
      <c r="H106" s="111"/>
      <c r="I106" s="123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06"/>
      <c r="AG106" s="109"/>
    </row>
    <row r="107" spans="1:33" ht="14.25" customHeight="1" x14ac:dyDescent="0.15">
      <c r="A107" s="75"/>
      <c r="B107" s="102">
        <v>27</v>
      </c>
      <c r="C107" s="88" t="s">
        <v>0</v>
      </c>
      <c r="D107" s="4" t="s">
        <v>133</v>
      </c>
      <c r="E107" s="28" t="s">
        <v>3</v>
      </c>
      <c r="F107" s="28" t="s">
        <v>10</v>
      </c>
      <c r="G107" s="1">
        <v>1994</v>
      </c>
      <c r="H107" s="28" t="s">
        <v>34</v>
      </c>
      <c r="I107" s="90">
        <v>1</v>
      </c>
      <c r="J107" s="126">
        <v>4</v>
      </c>
      <c r="K107" s="126">
        <v>1</v>
      </c>
      <c r="L107" s="126">
        <v>1</v>
      </c>
      <c r="M107" s="126">
        <v>1</v>
      </c>
      <c r="N107" s="126">
        <v>2</v>
      </c>
      <c r="O107" s="126">
        <v>1</v>
      </c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13"/>
      <c r="AG107" s="114">
        <f>(L107+O107+S107+W107+Z107+AD107+AF107)/(K107+L107+N107+O107+R107+S107+V107+W107+Y107+Z107+AC107+AD107+AF107)*100</f>
        <v>40</v>
      </c>
    </row>
    <row r="108" spans="1:33" ht="14.25" customHeight="1" x14ac:dyDescent="0.15">
      <c r="A108" s="75"/>
      <c r="B108" s="103"/>
      <c r="C108" s="89"/>
      <c r="D108" s="5"/>
      <c r="E108" s="110"/>
      <c r="F108" s="111"/>
      <c r="G108" s="110"/>
      <c r="H108" s="111"/>
      <c r="I108" s="123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06"/>
      <c r="AG108" s="109"/>
    </row>
    <row r="109" spans="1:33" ht="22.5" customHeight="1" thickBot="1" x14ac:dyDescent="0.2">
      <c r="A109" s="76"/>
      <c r="B109" s="118" t="s">
        <v>83</v>
      </c>
      <c r="C109" s="119"/>
      <c r="D109" s="9"/>
      <c r="E109" s="120"/>
      <c r="F109" s="121"/>
      <c r="G109" s="120"/>
      <c r="H109" s="121"/>
      <c r="I109" s="42">
        <f>SUM(I91:I108)</f>
        <v>8</v>
      </c>
      <c r="J109" s="43">
        <f t="shared" ref="J109:AF109" si="7">SUM(J91:J108)</f>
        <v>39</v>
      </c>
      <c r="K109" s="43">
        <f t="shared" si="7"/>
        <v>9</v>
      </c>
      <c r="L109" s="43">
        <f t="shared" si="7"/>
        <v>8</v>
      </c>
      <c r="M109" s="43">
        <f t="shared" si="7"/>
        <v>8</v>
      </c>
      <c r="N109" s="43">
        <f t="shared" si="7"/>
        <v>24</v>
      </c>
      <c r="O109" s="43">
        <f t="shared" si="7"/>
        <v>11</v>
      </c>
      <c r="P109" s="43">
        <f t="shared" si="7"/>
        <v>0</v>
      </c>
      <c r="Q109" s="43">
        <f t="shared" si="7"/>
        <v>0</v>
      </c>
      <c r="R109" s="43">
        <f t="shared" si="7"/>
        <v>0</v>
      </c>
      <c r="S109" s="43">
        <f t="shared" si="7"/>
        <v>0</v>
      </c>
      <c r="T109" s="43">
        <f t="shared" si="7"/>
        <v>1</v>
      </c>
      <c r="U109" s="43">
        <f t="shared" si="7"/>
        <v>3</v>
      </c>
      <c r="V109" s="43">
        <f t="shared" si="7"/>
        <v>1</v>
      </c>
      <c r="W109" s="43">
        <f t="shared" si="7"/>
        <v>1</v>
      </c>
      <c r="X109" s="43">
        <f t="shared" si="7"/>
        <v>1</v>
      </c>
      <c r="Y109" s="43">
        <f t="shared" si="7"/>
        <v>2</v>
      </c>
      <c r="Z109" s="43">
        <f t="shared" si="7"/>
        <v>1</v>
      </c>
      <c r="AA109" s="43">
        <f t="shared" si="7"/>
        <v>0</v>
      </c>
      <c r="AB109" s="43">
        <f t="shared" si="7"/>
        <v>0</v>
      </c>
      <c r="AC109" s="43">
        <f t="shared" si="7"/>
        <v>0</v>
      </c>
      <c r="AD109" s="43">
        <f t="shared" si="7"/>
        <v>0</v>
      </c>
      <c r="AE109" s="43">
        <f t="shared" si="7"/>
        <v>1</v>
      </c>
      <c r="AF109" s="43">
        <f t="shared" si="7"/>
        <v>1</v>
      </c>
      <c r="AG109" s="44">
        <f>(L109+O109+S109+W109+Z109+AD109+AF109)/(K109+L109+N109+O109+R109+S109+V109+W109+Y109+Z109+AC109+AD109+AF109)*100</f>
        <v>37.931034482758619</v>
      </c>
    </row>
    <row r="110" spans="1:33" ht="14.25" customHeight="1" x14ac:dyDescent="0.15">
      <c r="A110" s="98" t="s">
        <v>38</v>
      </c>
      <c r="B110" s="127">
        <v>21</v>
      </c>
      <c r="C110" s="101" t="s">
        <v>0</v>
      </c>
      <c r="D110" s="11" t="s">
        <v>161</v>
      </c>
      <c r="E110" s="12" t="s">
        <v>3</v>
      </c>
      <c r="F110" s="12" t="s">
        <v>92</v>
      </c>
      <c r="G110" s="15">
        <v>702</v>
      </c>
      <c r="H110" s="12" t="s">
        <v>30</v>
      </c>
      <c r="I110" s="122">
        <v>1</v>
      </c>
      <c r="J110" s="124">
        <v>2</v>
      </c>
      <c r="K110" s="124">
        <v>0</v>
      </c>
      <c r="L110" s="124">
        <v>1</v>
      </c>
      <c r="M110" s="122">
        <v>1</v>
      </c>
      <c r="N110" s="124">
        <v>1</v>
      </c>
      <c r="O110" s="124">
        <v>1</v>
      </c>
      <c r="P110" s="124"/>
      <c r="Q110" s="124"/>
      <c r="R110" s="124"/>
      <c r="S110" s="124"/>
      <c r="T110" s="122"/>
      <c r="U110" s="124"/>
      <c r="V110" s="124"/>
      <c r="W110" s="124"/>
      <c r="X110" s="122"/>
      <c r="Y110" s="124"/>
      <c r="Z110" s="124"/>
      <c r="AA110" s="124"/>
      <c r="AB110" s="124"/>
      <c r="AC110" s="124"/>
      <c r="AD110" s="124"/>
      <c r="AE110" s="124"/>
      <c r="AF110" s="105"/>
      <c r="AG110" s="108">
        <f>(L110+O110+S110+W110+Z110+AD110+AF110)/(K110+L110+N110+O110+R110+S110+V110+W110+Y110+Z110+AC110+AD110+AF110)*100</f>
        <v>66.666666666666657</v>
      </c>
    </row>
    <row r="111" spans="1:33" ht="14.25" customHeight="1" x14ac:dyDescent="0.15">
      <c r="A111" s="75"/>
      <c r="B111" s="103"/>
      <c r="C111" s="89"/>
      <c r="D111" s="5" t="s">
        <v>160</v>
      </c>
      <c r="E111" s="110"/>
      <c r="F111" s="111"/>
      <c r="G111" s="110"/>
      <c r="H111" s="111"/>
      <c r="I111" s="123"/>
      <c r="J111" s="125"/>
      <c r="K111" s="125"/>
      <c r="L111" s="125"/>
      <c r="M111" s="123"/>
      <c r="N111" s="125"/>
      <c r="O111" s="125"/>
      <c r="P111" s="125"/>
      <c r="Q111" s="125"/>
      <c r="R111" s="125"/>
      <c r="S111" s="125"/>
      <c r="T111" s="123"/>
      <c r="U111" s="125"/>
      <c r="V111" s="125"/>
      <c r="W111" s="125"/>
      <c r="X111" s="123"/>
      <c r="Y111" s="125"/>
      <c r="Z111" s="125"/>
      <c r="AA111" s="125"/>
      <c r="AB111" s="125"/>
      <c r="AC111" s="125"/>
      <c r="AD111" s="125"/>
      <c r="AE111" s="125"/>
      <c r="AF111" s="106"/>
      <c r="AG111" s="109"/>
    </row>
    <row r="112" spans="1:33" ht="14.25" customHeight="1" x14ac:dyDescent="0.15">
      <c r="A112" s="75"/>
      <c r="B112" s="102">
        <v>25</v>
      </c>
      <c r="C112" s="88" t="s">
        <v>0</v>
      </c>
      <c r="D112" s="4" t="s">
        <v>106</v>
      </c>
      <c r="E112" s="28" t="s">
        <v>3</v>
      </c>
      <c r="F112" s="28" t="s">
        <v>92</v>
      </c>
      <c r="G112" s="1">
        <v>2823</v>
      </c>
      <c r="H112" s="28" t="s">
        <v>36</v>
      </c>
      <c r="I112" s="90"/>
      <c r="J112" s="126"/>
      <c r="K112" s="126"/>
      <c r="L112" s="126"/>
      <c r="M112" s="90"/>
      <c r="N112" s="126"/>
      <c r="O112" s="126"/>
      <c r="P112" s="126"/>
      <c r="Q112" s="126"/>
      <c r="R112" s="126"/>
      <c r="S112" s="126"/>
      <c r="T112" s="90">
        <v>1</v>
      </c>
      <c r="U112" s="126">
        <v>2</v>
      </c>
      <c r="V112" s="126">
        <v>0</v>
      </c>
      <c r="W112" s="126">
        <v>1</v>
      </c>
      <c r="X112" s="90">
        <v>1</v>
      </c>
      <c r="Y112" s="126">
        <v>1</v>
      </c>
      <c r="Z112" s="126">
        <v>1</v>
      </c>
      <c r="AA112" s="126"/>
      <c r="AB112" s="126"/>
      <c r="AC112" s="126"/>
      <c r="AD112" s="126"/>
      <c r="AE112" s="126"/>
      <c r="AF112" s="113"/>
      <c r="AG112" s="114">
        <f>(L112+O112+S112+W112+Z112+AD112+AF112)/(K112+L112+N112+O112+R112+S112+V112+W112+Y112+Z112+AC112+AD112+AF112)*100</f>
        <v>66.666666666666657</v>
      </c>
    </row>
    <row r="113" spans="1:33" ht="14.25" customHeight="1" x14ac:dyDescent="0.15">
      <c r="A113" s="75"/>
      <c r="B113" s="103"/>
      <c r="C113" s="89"/>
      <c r="D113" s="5" t="s">
        <v>159</v>
      </c>
      <c r="E113" s="110"/>
      <c r="F113" s="111"/>
      <c r="G113" s="110"/>
      <c r="H113" s="111"/>
      <c r="I113" s="135"/>
      <c r="J113" s="136"/>
      <c r="K113" s="136"/>
      <c r="L113" s="136"/>
      <c r="M113" s="135"/>
      <c r="N113" s="136"/>
      <c r="O113" s="136"/>
      <c r="P113" s="125"/>
      <c r="Q113" s="125"/>
      <c r="R113" s="125"/>
      <c r="S113" s="125"/>
      <c r="T113" s="123"/>
      <c r="U113" s="125"/>
      <c r="V113" s="125"/>
      <c r="W113" s="125"/>
      <c r="X113" s="123"/>
      <c r="Y113" s="125"/>
      <c r="Z113" s="125"/>
      <c r="AA113" s="125"/>
      <c r="AB113" s="125"/>
      <c r="AC113" s="125"/>
      <c r="AD113" s="125"/>
      <c r="AE113" s="125"/>
      <c r="AF113" s="106"/>
      <c r="AG113" s="109"/>
    </row>
    <row r="114" spans="1:33" ht="14.25" customHeight="1" x14ac:dyDescent="0.15">
      <c r="A114" s="75"/>
      <c r="B114" s="102">
        <v>25</v>
      </c>
      <c r="C114" s="88" t="s">
        <v>0</v>
      </c>
      <c r="D114" s="4" t="s">
        <v>107</v>
      </c>
      <c r="E114" s="28" t="s">
        <v>3</v>
      </c>
      <c r="F114" s="28" t="s">
        <v>92</v>
      </c>
      <c r="G114" s="1">
        <v>2823</v>
      </c>
      <c r="H114" s="28" t="s">
        <v>36</v>
      </c>
      <c r="I114" s="90">
        <v>1</v>
      </c>
      <c r="J114" s="126">
        <v>2</v>
      </c>
      <c r="K114" s="126">
        <v>1</v>
      </c>
      <c r="L114" s="126">
        <v>1</v>
      </c>
      <c r="M114" s="90">
        <v>1</v>
      </c>
      <c r="N114" s="126">
        <v>1</v>
      </c>
      <c r="O114" s="113">
        <v>2</v>
      </c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>
        <v>1</v>
      </c>
      <c r="AF114" s="113">
        <v>1</v>
      </c>
      <c r="AG114" s="114">
        <f>(L114+O114+S114+W114+Z114+AD114+AF114)/(K114+L114+N114+O114+R114+S114+V114+W114+Y114+Z114+AC114+AD114+AF114)*100</f>
        <v>66.666666666666657</v>
      </c>
    </row>
    <row r="115" spans="1:33" ht="14.25" customHeight="1" x14ac:dyDescent="0.15">
      <c r="A115" s="75"/>
      <c r="B115" s="103"/>
      <c r="C115" s="89"/>
      <c r="D115" s="5" t="s">
        <v>110</v>
      </c>
      <c r="E115" s="110"/>
      <c r="F115" s="111"/>
      <c r="G115" s="110"/>
      <c r="H115" s="111"/>
      <c r="I115" s="123"/>
      <c r="J115" s="125"/>
      <c r="K115" s="125"/>
      <c r="L115" s="125"/>
      <c r="M115" s="123"/>
      <c r="N115" s="125"/>
      <c r="O115" s="106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06"/>
      <c r="AG115" s="109"/>
    </row>
    <row r="116" spans="1:33" ht="14.25" customHeight="1" x14ac:dyDescent="0.15">
      <c r="A116" s="75"/>
      <c r="B116" s="102">
        <v>25</v>
      </c>
      <c r="C116" s="88" t="s">
        <v>0</v>
      </c>
      <c r="D116" s="4" t="s">
        <v>113</v>
      </c>
      <c r="E116" s="28" t="s">
        <v>3</v>
      </c>
      <c r="F116" s="28" t="s">
        <v>93</v>
      </c>
      <c r="G116" s="1">
        <v>2823</v>
      </c>
      <c r="H116" s="28" t="s">
        <v>36</v>
      </c>
      <c r="I116" s="90">
        <v>1</v>
      </c>
      <c r="J116" s="126">
        <v>4</v>
      </c>
      <c r="K116" s="126">
        <v>2</v>
      </c>
      <c r="L116" s="126">
        <v>1</v>
      </c>
      <c r="M116" s="83">
        <v>1</v>
      </c>
      <c r="N116" s="126">
        <v>3</v>
      </c>
      <c r="O116" s="126">
        <v>1</v>
      </c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13"/>
      <c r="AG116" s="114">
        <f>(L116+O116+S116+W116+Z116+AD116+AF116)/(K116+L116+N116+O116+R116+S116+V116+W116+Y116+Z116+AC116+AD116+AF116)*100</f>
        <v>28.571428571428569</v>
      </c>
    </row>
    <row r="117" spans="1:33" ht="14.25" customHeight="1" x14ac:dyDescent="0.15">
      <c r="A117" s="75"/>
      <c r="B117" s="103"/>
      <c r="C117" s="89"/>
      <c r="D117" s="5" t="s">
        <v>108</v>
      </c>
      <c r="E117" s="110"/>
      <c r="F117" s="111"/>
      <c r="G117" s="110"/>
      <c r="H117" s="111"/>
      <c r="I117" s="123"/>
      <c r="J117" s="125"/>
      <c r="K117" s="125"/>
      <c r="L117" s="125"/>
      <c r="M117" s="84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06"/>
      <c r="AG117" s="109"/>
    </row>
    <row r="118" spans="1:33" ht="14.25" customHeight="1" x14ac:dyDescent="0.15">
      <c r="A118" s="75"/>
      <c r="B118" s="102">
        <v>25</v>
      </c>
      <c r="C118" s="88" t="s">
        <v>0</v>
      </c>
      <c r="D118" s="4" t="s">
        <v>112</v>
      </c>
      <c r="E118" s="28" t="s">
        <v>3</v>
      </c>
      <c r="F118" s="28" t="s">
        <v>93</v>
      </c>
      <c r="G118" s="1">
        <v>2823</v>
      </c>
      <c r="H118" s="28" t="s">
        <v>36</v>
      </c>
      <c r="I118" s="90">
        <v>1</v>
      </c>
      <c r="J118" s="126">
        <v>5</v>
      </c>
      <c r="K118" s="126">
        <v>2</v>
      </c>
      <c r="L118" s="126">
        <v>1</v>
      </c>
      <c r="M118" s="83">
        <v>1</v>
      </c>
      <c r="N118" s="126">
        <v>3</v>
      </c>
      <c r="O118" s="126">
        <v>1</v>
      </c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13"/>
      <c r="AG118" s="114">
        <f>(L118+O118+S118+W118+Z118+AD118+AF118)/(K118+L118+N118+O118+R118+S118+V118+W118+Y118+Z118+AC118+AD118+AF118)*100</f>
        <v>28.571428571428569</v>
      </c>
    </row>
    <row r="119" spans="1:33" ht="14.25" customHeight="1" x14ac:dyDescent="0.15">
      <c r="A119" s="75"/>
      <c r="B119" s="103"/>
      <c r="C119" s="89"/>
      <c r="D119" s="5" t="s">
        <v>108</v>
      </c>
      <c r="E119" s="110"/>
      <c r="F119" s="111"/>
      <c r="G119" s="110"/>
      <c r="H119" s="111"/>
      <c r="I119" s="123"/>
      <c r="J119" s="125"/>
      <c r="K119" s="125"/>
      <c r="L119" s="125"/>
      <c r="M119" s="84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06"/>
      <c r="AG119" s="109"/>
    </row>
    <row r="120" spans="1:33" ht="14.25" customHeight="1" x14ac:dyDescent="0.15">
      <c r="A120" s="75"/>
      <c r="B120" s="102">
        <v>25</v>
      </c>
      <c r="C120" s="88" t="s">
        <v>0</v>
      </c>
      <c r="D120" s="4" t="s">
        <v>113</v>
      </c>
      <c r="E120" s="28" t="s">
        <v>3</v>
      </c>
      <c r="F120" s="28" t="s">
        <v>104</v>
      </c>
      <c r="G120" s="1">
        <v>2823</v>
      </c>
      <c r="H120" s="28" t="s">
        <v>36</v>
      </c>
      <c r="I120" s="90">
        <v>1</v>
      </c>
      <c r="J120" s="126">
        <v>4</v>
      </c>
      <c r="K120" s="126">
        <v>0</v>
      </c>
      <c r="L120" s="126">
        <v>2</v>
      </c>
      <c r="M120" s="83">
        <v>1</v>
      </c>
      <c r="N120" s="126">
        <v>0</v>
      </c>
      <c r="O120" s="126">
        <v>2</v>
      </c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13"/>
      <c r="AG120" s="114">
        <f>(L120+O120+S120+W120+Z120+AD120+AF120)/(K120+L120+N120+O120+R120+S120+V120+W120+Y120+Z120+AC120+AD120+AF120)*100</f>
        <v>100</v>
      </c>
    </row>
    <row r="121" spans="1:33" ht="14.25" customHeight="1" x14ac:dyDescent="0.15">
      <c r="A121" s="75"/>
      <c r="B121" s="103"/>
      <c r="C121" s="89"/>
      <c r="D121" s="5" t="s">
        <v>109</v>
      </c>
      <c r="E121" s="110"/>
      <c r="F121" s="111"/>
      <c r="G121" s="110"/>
      <c r="H121" s="111"/>
      <c r="I121" s="123"/>
      <c r="J121" s="125"/>
      <c r="K121" s="125"/>
      <c r="L121" s="125"/>
      <c r="M121" s="84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06"/>
      <c r="AG121" s="109"/>
    </row>
    <row r="122" spans="1:33" ht="14.25" customHeight="1" x14ac:dyDescent="0.15">
      <c r="A122" s="75"/>
      <c r="B122" s="102">
        <v>25</v>
      </c>
      <c r="C122" s="88" t="s">
        <v>0</v>
      </c>
      <c r="D122" s="4" t="s">
        <v>111</v>
      </c>
      <c r="E122" s="28" t="s">
        <v>3</v>
      </c>
      <c r="F122" s="28" t="s">
        <v>104</v>
      </c>
      <c r="G122" s="1">
        <v>2823</v>
      </c>
      <c r="H122" s="28" t="s">
        <v>36</v>
      </c>
      <c r="I122" s="90">
        <v>1</v>
      </c>
      <c r="J122" s="126">
        <v>2</v>
      </c>
      <c r="K122" s="126">
        <v>1</v>
      </c>
      <c r="L122" s="126">
        <v>0</v>
      </c>
      <c r="M122" s="83">
        <v>1</v>
      </c>
      <c r="N122" s="126">
        <v>1</v>
      </c>
      <c r="O122" s="126">
        <v>1</v>
      </c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13"/>
      <c r="AG122" s="114">
        <f>(L122+O122+S122+W122+Z122+AD122+AF122)/(K122+L122+N122+O122+R122+S122+V122+W122+Y122+Z122+AC122+AD122+AF122)*100</f>
        <v>33.333333333333329</v>
      </c>
    </row>
    <row r="123" spans="1:33" ht="14.25" customHeight="1" x14ac:dyDescent="0.15">
      <c r="A123" s="75"/>
      <c r="B123" s="103"/>
      <c r="C123" s="89"/>
      <c r="D123" s="5" t="s">
        <v>109</v>
      </c>
      <c r="E123" s="110"/>
      <c r="F123" s="111"/>
      <c r="G123" s="110"/>
      <c r="H123" s="111"/>
      <c r="I123" s="123"/>
      <c r="J123" s="125"/>
      <c r="K123" s="125"/>
      <c r="L123" s="125"/>
      <c r="M123" s="84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06"/>
      <c r="AG123" s="109"/>
    </row>
    <row r="124" spans="1:33" ht="14.25" customHeight="1" x14ac:dyDescent="0.15">
      <c r="A124" s="75"/>
      <c r="B124" s="102">
        <v>27</v>
      </c>
      <c r="C124" s="88" t="s">
        <v>7</v>
      </c>
      <c r="D124" s="4" t="s">
        <v>97</v>
      </c>
      <c r="E124" s="28" t="s">
        <v>1</v>
      </c>
      <c r="F124" s="28" t="s">
        <v>4</v>
      </c>
      <c r="G124" s="1">
        <v>853</v>
      </c>
      <c r="H124" s="28" t="s">
        <v>37</v>
      </c>
      <c r="I124" s="83">
        <v>1</v>
      </c>
      <c r="J124" s="113">
        <v>5</v>
      </c>
      <c r="K124" s="113">
        <v>2</v>
      </c>
      <c r="L124" s="113">
        <v>0</v>
      </c>
      <c r="M124" s="113">
        <v>1</v>
      </c>
      <c r="N124" s="113">
        <v>4</v>
      </c>
      <c r="O124" s="113">
        <v>0</v>
      </c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>
        <v>1</v>
      </c>
      <c r="AF124" s="113">
        <v>1</v>
      </c>
      <c r="AG124" s="114">
        <f>(L124+O124+S124+W124+Z124+AD124+AF124)/(K124+L124+N124+O124+R124+S124+V124+W124+Y124+Z124+AC124+AD124+AF124)*100</f>
        <v>14.285714285714285</v>
      </c>
    </row>
    <row r="125" spans="1:33" ht="14.25" customHeight="1" x14ac:dyDescent="0.15">
      <c r="A125" s="75"/>
      <c r="B125" s="103"/>
      <c r="C125" s="89"/>
      <c r="D125" s="5"/>
      <c r="E125" s="110"/>
      <c r="F125" s="111"/>
      <c r="G125" s="110"/>
      <c r="H125" s="111"/>
      <c r="I125" s="115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7"/>
    </row>
    <row r="126" spans="1:33" ht="22.5" customHeight="1" thickBot="1" x14ac:dyDescent="0.2">
      <c r="A126" s="76"/>
      <c r="B126" s="118" t="s">
        <v>83</v>
      </c>
      <c r="C126" s="119"/>
      <c r="D126" s="9"/>
      <c r="E126" s="120"/>
      <c r="F126" s="121"/>
      <c r="G126" s="120"/>
      <c r="H126" s="121"/>
      <c r="I126" s="42">
        <f>SUM(I110:I125)</f>
        <v>7</v>
      </c>
      <c r="J126" s="43">
        <f t="shared" ref="J126:AF126" si="8">SUM(J110:J125)</f>
        <v>24</v>
      </c>
      <c r="K126" s="43">
        <f t="shared" si="8"/>
        <v>8</v>
      </c>
      <c r="L126" s="43">
        <f t="shared" si="8"/>
        <v>6</v>
      </c>
      <c r="M126" s="43">
        <f t="shared" si="8"/>
        <v>7</v>
      </c>
      <c r="N126" s="43">
        <f t="shared" si="8"/>
        <v>13</v>
      </c>
      <c r="O126" s="43">
        <f t="shared" si="8"/>
        <v>8</v>
      </c>
      <c r="P126" s="43">
        <f t="shared" si="8"/>
        <v>0</v>
      </c>
      <c r="Q126" s="43">
        <f t="shared" si="8"/>
        <v>0</v>
      </c>
      <c r="R126" s="43">
        <f t="shared" si="8"/>
        <v>0</v>
      </c>
      <c r="S126" s="43">
        <f t="shared" si="8"/>
        <v>0</v>
      </c>
      <c r="T126" s="43">
        <f t="shared" si="8"/>
        <v>1</v>
      </c>
      <c r="U126" s="43">
        <f t="shared" si="8"/>
        <v>2</v>
      </c>
      <c r="V126" s="43">
        <f t="shared" si="8"/>
        <v>0</v>
      </c>
      <c r="W126" s="43">
        <f t="shared" si="8"/>
        <v>1</v>
      </c>
      <c r="X126" s="43">
        <f t="shared" si="8"/>
        <v>1</v>
      </c>
      <c r="Y126" s="43">
        <f t="shared" si="8"/>
        <v>1</v>
      </c>
      <c r="Z126" s="43">
        <f t="shared" si="8"/>
        <v>1</v>
      </c>
      <c r="AA126" s="43">
        <f t="shared" si="8"/>
        <v>0</v>
      </c>
      <c r="AB126" s="43">
        <f t="shared" si="8"/>
        <v>0</v>
      </c>
      <c r="AC126" s="43">
        <f t="shared" si="8"/>
        <v>0</v>
      </c>
      <c r="AD126" s="43">
        <f t="shared" si="8"/>
        <v>0</v>
      </c>
      <c r="AE126" s="43">
        <f t="shared" si="8"/>
        <v>2</v>
      </c>
      <c r="AF126" s="43">
        <f t="shared" si="8"/>
        <v>2</v>
      </c>
      <c r="AG126" s="44">
        <f>(L126+O126+S126+W126+Z126+AD126+AF126)/(K126+L126+N126+O126+R126+S126+V126+W126+Y126+Z126+AC126+AD126+AF126)*100</f>
        <v>45</v>
      </c>
    </row>
    <row r="127" spans="1:33" ht="14.25" customHeight="1" x14ac:dyDescent="0.15">
      <c r="A127" s="98" t="s">
        <v>40</v>
      </c>
      <c r="B127" s="127">
        <v>16</v>
      </c>
      <c r="C127" s="101" t="s">
        <v>0</v>
      </c>
      <c r="D127" s="11" t="s">
        <v>134</v>
      </c>
      <c r="E127" s="12" t="s">
        <v>3</v>
      </c>
      <c r="F127" s="12" t="s">
        <v>92</v>
      </c>
      <c r="G127" s="15">
        <v>2759</v>
      </c>
      <c r="H127" s="12" t="s">
        <v>39</v>
      </c>
      <c r="I127" s="122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>
        <v>1</v>
      </c>
      <c r="U127" s="124">
        <v>1</v>
      </c>
      <c r="V127" s="124">
        <v>0</v>
      </c>
      <c r="W127" s="124">
        <v>1</v>
      </c>
      <c r="X127" s="124">
        <v>1</v>
      </c>
      <c r="Y127" s="124">
        <v>0</v>
      </c>
      <c r="Z127" s="124">
        <v>2</v>
      </c>
      <c r="AA127" s="124"/>
      <c r="AB127" s="124"/>
      <c r="AC127" s="124"/>
      <c r="AD127" s="124"/>
      <c r="AE127" s="124"/>
      <c r="AF127" s="105"/>
      <c r="AG127" s="108">
        <f>(L127+O127+S127+W127+Z127+AD127+AF127)/(K127+L127+N127+O127+R127+S127+V127+W127+Y127+Z127+AC127+AD127+AF127)*100</f>
        <v>100</v>
      </c>
    </row>
    <row r="128" spans="1:33" ht="14.25" customHeight="1" x14ac:dyDescent="0.15">
      <c r="A128" s="75"/>
      <c r="B128" s="103"/>
      <c r="C128" s="89"/>
      <c r="D128" s="5"/>
      <c r="E128" s="110"/>
      <c r="F128" s="111"/>
      <c r="G128" s="110"/>
      <c r="H128" s="111"/>
      <c r="I128" s="123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06"/>
      <c r="AG128" s="109"/>
    </row>
    <row r="129" spans="1:33" ht="14.25" customHeight="1" x14ac:dyDescent="0.15">
      <c r="A129" s="75"/>
      <c r="B129" s="102">
        <v>16</v>
      </c>
      <c r="C129" s="88" t="s">
        <v>0</v>
      </c>
      <c r="D129" s="4" t="s">
        <v>135</v>
      </c>
      <c r="E129" s="28" t="s">
        <v>3</v>
      </c>
      <c r="F129" s="28" t="s">
        <v>92</v>
      </c>
      <c r="G129" s="1">
        <v>2759</v>
      </c>
      <c r="H129" s="28" t="s">
        <v>39</v>
      </c>
      <c r="I129" s="90">
        <v>1</v>
      </c>
      <c r="J129" s="126">
        <v>5</v>
      </c>
      <c r="K129" s="126">
        <v>1</v>
      </c>
      <c r="L129" s="126">
        <v>1</v>
      </c>
      <c r="M129" s="126">
        <v>1</v>
      </c>
      <c r="N129" s="126">
        <v>1</v>
      </c>
      <c r="O129" s="126">
        <v>3</v>
      </c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13"/>
      <c r="AG129" s="114">
        <f>(L129+O129+S129+W129+Z129+AD129+AF129)/(K129+L129+N129+O129+R129+S129+V129+W129+Y129+Z129+AC129+AD129+AF129)*100</f>
        <v>66.666666666666657</v>
      </c>
    </row>
    <row r="130" spans="1:33" ht="14.25" customHeight="1" x14ac:dyDescent="0.15">
      <c r="A130" s="75"/>
      <c r="B130" s="103"/>
      <c r="C130" s="89"/>
      <c r="D130" s="5"/>
      <c r="E130" s="110"/>
      <c r="F130" s="111"/>
      <c r="G130" s="110"/>
      <c r="H130" s="111"/>
      <c r="I130" s="123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06"/>
      <c r="AG130" s="109"/>
    </row>
    <row r="131" spans="1:33" ht="14.25" customHeight="1" x14ac:dyDescent="0.15">
      <c r="A131" s="75"/>
      <c r="B131" s="102">
        <v>16</v>
      </c>
      <c r="C131" s="88" t="s">
        <v>0</v>
      </c>
      <c r="D131" s="4" t="s">
        <v>136</v>
      </c>
      <c r="E131" s="28" t="s">
        <v>3</v>
      </c>
      <c r="F131" s="28" t="s">
        <v>92</v>
      </c>
      <c r="G131" s="1">
        <v>2759</v>
      </c>
      <c r="H131" s="28" t="s">
        <v>39</v>
      </c>
      <c r="I131" s="90">
        <v>1</v>
      </c>
      <c r="J131" s="126">
        <v>5</v>
      </c>
      <c r="K131" s="126">
        <v>1</v>
      </c>
      <c r="L131" s="126">
        <v>1</v>
      </c>
      <c r="M131" s="126">
        <v>1</v>
      </c>
      <c r="N131" s="126">
        <v>1</v>
      </c>
      <c r="O131" s="126">
        <v>3</v>
      </c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13"/>
      <c r="AG131" s="114">
        <f>(L131+O131+S131+W131+Z131+AD131+AF131)/(K131+L131+N131+O131+R131+S131+V131+W131+Y131+Z131+AC131+AD131+AF131)*100</f>
        <v>66.666666666666657</v>
      </c>
    </row>
    <row r="132" spans="1:33" ht="14.25" customHeight="1" x14ac:dyDescent="0.15">
      <c r="A132" s="75"/>
      <c r="B132" s="103"/>
      <c r="C132" s="89"/>
      <c r="D132" s="5"/>
      <c r="E132" s="110"/>
      <c r="F132" s="111"/>
      <c r="G132" s="110"/>
      <c r="H132" s="111"/>
      <c r="I132" s="123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06"/>
      <c r="AG132" s="109"/>
    </row>
    <row r="133" spans="1:33" ht="14.25" customHeight="1" x14ac:dyDescent="0.15">
      <c r="A133" s="75"/>
      <c r="B133" s="102">
        <v>16</v>
      </c>
      <c r="C133" s="88" t="s">
        <v>0</v>
      </c>
      <c r="D133" s="4" t="s">
        <v>137</v>
      </c>
      <c r="E133" s="28" t="s">
        <v>3</v>
      </c>
      <c r="F133" s="28" t="s">
        <v>93</v>
      </c>
      <c r="G133" s="1">
        <v>2759</v>
      </c>
      <c r="H133" s="28" t="s">
        <v>39</v>
      </c>
      <c r="I133" s="90">
        <v>1</v>
      </c>
      <c r="J133" s="126">
        <v>3</v>
      </c>
      <c r="K133" s="126">
        <v>1</v>
      </c>
      <c r="L133" s="126">
        <v>1</v>
      </c>
      <c r="M133" s="126">
        <v>1</v>
      </c>
      <c r="N133" s="126">
        <v>2</v>
      </c>
      <c r="O133" s="126">
        <v>1</v>
      </c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13"/>
      <c r="AG133" s="114">
        <f>(L133+O133+S133+W133+Z133+AD133+AF133)/(K133+L133+N133+O133+R133+S133+V133+W133+Y133+Z133+AC133+AD133+AF133)*100</f>
        <v>40</v>
      </c>
    </row>
    <row r="134" spans="1:33" ht="14.25" customHeight="1" x14ac:dyDescent="0.15">
      <c r="A134" s="75"/>
      <c r="B134" s="103"/>
      <c r="C134" s="89"/>
      <c r="D134" s="5"/>
      <c r="E134" s="110"/>
      <c r="F134" s="111"/>
      <c r="G134" s="110"/>
      <c r="H134" s="111"/>
      <c r="I134" s="123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06"/>
      <c r="AG134" s="109"/>
    </row>
    <row r="135" spans="1:33" ht="14.25" customHeight="1" x14ac:dyDescent="0.15">
      <c r="A135" s="75"/>
      <c r="B135" s="102">
        <v>19</v>
      </c>
      <c r="C135" s="88" t="s">
        <v>7</v>
      </c>
      <c r="D135" s="4" t="s">
        <v>97</v>
      </c>
      <c r="E135" s="28" t="s">
        <v>1</v>
      </c>
      <c r="F135" s="28" t="s">
        <v>4</v>
      </c>
      <c r="G135" s="1">
        <v>622</v>
      </c>
      <c r="H135" s="28" t="s">
        <v>20</v>
      </c>
      <c r="I135" s="83">
        <v>1</v>
      </c>
      <c r="J135" s="113">
        <v>2</v>
      </c>
      <c r="K135" s="113">
        <v>0</v>
      </c>
      <c r="L135" s="113">
        <v>1</v>
      </c>
      <c r="M135" s="113">
        <v>1</v>
      </c>
      <c r="N135" s="113">
        <v>0</v>
      </c>
      <c r="O135" s="113">
        <v>1</v>
      </c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>
        <v>1</v>
      </c>
      <c r="AF135" s="113">
        <v>1</v>
      </c>
      <c r="AG135" s="114">
        <f>(L135+O135+S135+W135+Z135+AD135+AF135)/(K135+L135+N135+O135+R135+S135+V135+W135+Y135+Z135+AC135+AD135+AF135)*100</f>
        <v>100</v>
      </c>
    </row>
    <row r="136" spans="1:33" ht="14.25" customHeight="1" x14ac:dyDescent="0.15">
      <c r="A136" s="75"/>
      <c r="B136" s="103"/>
      <c r="C136" s="89"/>
      <c r="D136" s="5"/>
      <c r="E136" s="110"/>
      <c r="F136" s="111"/>
      <c r="G136" s="110"/>
      <c r="H136" s="111"/>
      <c r="I136" s="115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7"/>
    </row>
    <row r="137" spans="1:33" ht="14.25" customHeight="1" x14ac:dyDescent="0.15">
      <c r="A137" s="75"/>
      <c r="B137" s="102"/>
      <c r="C137" s="88" t="s">
        <v>0</v>
      </c>
      <c r="D137" s="4" t="s">
        <v>105</v>
      </c>
      <c r="E137" s="28"/>
      <c r="F137" s="28"/>
      <c r="G137" s="1">
        <v>622</v>
      </c>
      <c r="H137" s="28" t="s">
        <v>20</v>
      </c>
      <c r="I137" s="83">
        <v>1</v>
      </c>
      <c r="J137" s="113">
        <v>2</v>
      </c>
      <c r="K137" s="113">
        <v>1</v>
      </c>
      <c r="L137" s="113">
        <v>0</v>
      </c>
      <c r="M137" s="113">
        <v>1</v>
      </c>
      <c r="N137" s="113">
        <v>2</v>
      </c>
      <c r="O137" s="113">
        <v>1</v>
      </c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>
        <v>1</v>
      </c>
      <c r="AF137" s="113">
        <v>1</v>
      </c>
      <c r="AG137" s="114">
        <f>(L137+O137+S137+W137+Z137+AD137+AF137)/(K137+L137+N137+O137+R137+S137+V137+W137+Y137+Z137+AC137+AD137+AF137)*100</f>
        <v>40</v>
      </c>
    </row>
    <row r="138" spans="1:33" ht="14.25" customHeight="1" x14ac:dyDescent="0.15">
      <c r="A138" s="75"/>
      <c r="B138" s="103"/>
      <c r="C138" s="89"/>
      <c r="D138" s="5"/>
      <c r="E138" s="110"/>
      <c r="F138" s="111"/>
      <c r="G138" s="110"/>
      <c r="H138" s="111"/>
      <c r="I138" s="115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7"/>
    </row>
    <row r="139" spans="1:33" ht="22.5" customHeight="1" thickBot="1" x14ac:dyDescent="0.2">
      <c r="A139" s="76"/>
      <c r="B139" s="118" t="s">
        <v>83</v>
      </c>
      <c r="C139" s="119"/>
      <c r="D139" s="9"/>
      <c r="E139" s="120"/>
      <c r="F139" s="121"/>
      <c r="G139" s="120"/>
      <c r="H139" s="121"/>
      <c r="I139" s="42">
        <f>SUM(I127:I136)</f>
        <v>4</v>
      </c>
      <c r="J139" s="43">
        <f>SUM(J127:J138)</f>
        <v>17</v>
      </c>
      <c r="K139" s="43">
        <f t="shared" ref="K139:AF139" si="9">SUM(K127:K138)</f>
        <v>4</v>
      </c>
      <c r="L139" s="43">
        <f t="shared" si="9"/>
        <v>4</v>
      </c>
      <c r="M139" s="43">
        <f t="shared" si="9"/>
        <v>5</v>
      </c>
      <c r="N139" s="43">
        <f t="shared" si="9"/>
        <v>6</v>
      </c>
      <c r="O139" s="43">
        <f t="shared" si="9"/>
        <v>9</v>
      </c>
      <c r="P139" s="43">
        <f t="shared" si="9"/>
        <v>0</v>
      </c>
      <c r="Q139" s="43">
        <f t="shared" si="9"/>
        <v>0</v>
      </c>
      <c r="R139" s="43">
        <f t="shared" si="9"/>
        <v>0</v>
      </c>
      <c r="S139" s="43">
        <f t="shared" si="9"/>
        <v>0</v>
      </c>
      <c r="T139" s="43">
        <f t="shared" si="9"/>
        <v>1</v>
      </c>
      <c r="U139" s="43">
        <f t="shared" si="9"/>
        <v>1</v>
      </c>
      <c r="V139" s="43">
        <f t="shared" si="9"/>
        <v>0</v>
      </c>
      <c r="W139" s="43">
        <f t="shared" si="9"/>
        <v>1</v>
      </c>
      <c r="X139" s="43">
        <f t="shared" si="9"/>
        <v>1</v>
      </c>
      <c r="Y139" s="43">
        <f t="shared" si="9"/>
        <v>0</v>
      </c>
      <c r="Z139" s="43">
        <f t="shared" si="9"/>
        <v>2</v>
      </c>
      <c r="AA139" s="43">
        <f t="shared" si="9"/>
        <v>0</v>
      </c>
      <c r="AB139" s="43">
        <f t="shared" si="9"/>
        <v>0</v>
      </c>
      <c r="AC139" s="43">
        <f t="shared" si="9"/>
        <v>0</v>
      </c>
      <c r="AD139" s="43">
        <f t="shared" si="9"/>
        <v>0</v>
      </c>
      <c r="AE139" s="43">
        <f t="shared" si="9"/>
        <v>2</v>
      </c>
      <c r="AF139" s="43">
        <f t="shared" si="9"/>
        <v>2</v>
      </c>
      <c r="AG139" s="44">
        <f>(L139+O139+S139+W139+Z139+AD139+AF139)/(K139+L139+N139+O139+R139+S139+V139+W139+Y139+Z139+AC139+AD139+AF139)*100</f>
        <v>64.285714285714292</v>
      </c>
    </row>
    <row r="140" spans="1:33" ht="14.25" customHeight="1" x14ac:dyDescent="0.15">
      <c r="A140" s="98" t="s">
        <v>43</v>
      </c>
      <c r="B140" s="127">
        <v>20</v>
      </c>
      <c r="C140" s="101" t="s">
        <v>0</v>
      </c>
      <c r="D140" s="11" t="s">
        <v>99</v>
      </c>
      <c r="E140" s="12" t="s">
        <v>3</v>
      </c>
      <c r="F140" s="12" t="s">
        <v>92</v>
      </c>
      <c r="G140" s="15">
        <v>1526</v>
      </c>
      <c r="H140" s="12" t="s">
        <v>41</v>
      </c>
      <c r="I140" s="122">
        <v>1</v>
      </c>
      <c r="J140" s="124">
        <v>5</v>
      </c>
      <c r="K140" s="124">
        <v>0</v>
      </c>
      <c r="L140" s="124">
        <v>2</v>
      </c>
      <c r="M140" s="104">
        <v>1</v>
      </c>
      <c r="N140" s="124">
        <v>0</v>
      </c>
      <c r="O140" s="124">
        <v>4</v>
      </c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>
        <v>1</v>
      </c>
      <c r="AF140" s="105">
        <v>1</v>
      </c>
      <c r="AG140" s="108">
        <f>(L140+O140+S140+W140+Z140+AD140+AF140)/(K140+L140+N140+O140+R140+S140+V140+W140+Y140+Z140+AC140+AD140+AF140)*100</f>
        <v>100</v>
      </c>
    </row>
    <row r="141" spans="1:33" ht="14.25" customHeight="1" x14ac:dyDescent="0.15">
      <c r="A141" s="75"/>
      <c r="B141" s="103"/>
      <c r="C141" s="89"/>
      <c r="D141" s="5"/>
      <c r="E141" s="110"/>
      <c r="F141" s="111"/>
      <c r="G141" s="110"/>
      <c r="H141" s="111"/>
      <c r="I141" s="123"/>
      <c r="J141" s="125"/>
      <c r="K141" s="125"/>
      <c r="L141" s="125"/>
      <c r="M141" s="84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06"/>
      <c r="AG141" s="109"/>
    </row>
    <row r="142" spans="1:33" ht="14.25" customHeight="1" x14ac:dyDescent="0.15">
      <c r="A142" s="75"/>
      <c r="B142" s="102">
        <v>20</v>
      </c>
      <c r="C142" s="88" t="s">
        <v>0</v>
      </c>
      <c r="D142" s="4" t="s">
        <v>99</v>
      </c>
      <c r="E142" s="28" t="s">
        <v>3</v>
      </c>
      <c r="F142" s="28" t="s">
        <v>93</v>
      </c>
      <c r="G142" s="1">
        <v>1526</v>
      </c>
      <c r="H142" s="28" t="s">
        <v>41</v>
      </c>
      <c r="I142" s="90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>
        <v>1</v>
      </c>
      <c r="U142" s="126">
        <v>2</v>
      </c>
      <c r="V142" s="126">
        <v>0</v>
      </c>
      <c r="W142" s="126">
        <v>1</v>
      </c>
      <c r="X142" s="126">
        <v>1</v>
      </c>
      <c r="Y142" s="126">
        <v>0</v>
      </c>
      <c r="Z142" s="126">
        <v>2</v>
      </c>
      <c r="AA142" s="126"/>
      <c r="AB142" s="126"/>
      <c r="AC142" s="126"/>
      <c r="AD142" s="126"/>
      <c r="AE142" s="126"/>
      <c r="AF142" s="113"/>
      <c r="AG142" s="114">
        <f>(L142+O142+S142+W142+Z142+AD142+AF142)/(K142+L142+N142+O142+R142+S142+V142+W142+Y142+Z142+AC142+AD142+AF142)*100</f>
        <v>100</v>
      </c>
    </row>
    <row r="143" spans="1:33" ht="14.25" customHeight="1" x14ac:dyDescent="0.15">
      <c r="A143" s="75"/>
      <c r="B143" s="103"/>
      <c r="C143" s="89"/>
      <c r="D143" s="5"/>
      <c r="E143" s="110"/>
      <c r="F143" s="111"/>
      <c r="G143" s="110"/>
      <c r="H143" s="111"/>
      <c r="I143" s="123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06"/>
      <c r="AG143" s="109"/>
    </row>
    <row r="144" spans="1:33" ht="14.25" customHeight="1" x14ac:dyDescent="0.15">
      <c r="A144" s="75"/>
      <c r="B144" s="102">
        <v>20</v>
      </c>
      <c r="C144" s="88" t="s">
        <v>0</v>
      </c>
      <c r="D144" s="4" t="s">
        <v>99</v>
      </c>
      <c r="E144" s="28" t="s">
        <v>3</v>
      </c>
      <c r="F144" s="28" t="s">
        <v>10</v>
      </c>
      <c r="G144" s="1">
        <v>1526</v>
      </c>
      <c r="H144" s="28" t="s">
        <v>41</v>
      </c>
      <c r="I144" s="90">
        <v>1</v>
      </c>
      <c r="J144" s="126">
        <v>6</v>
      </c>
      <c r="K144" s="126">
        <v>2</v>
      </c>
      <c r="L144" s="126"/>
      <c r="M144" s="126">
        <v>1</v>
      </c>
      <c r="N144" s="126">
        <v>5</v>
      </c>
      <c r="O144" s="126">
        <v>0</v>
      </c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13"/>
      <c r="AG144" s="114">
        <f>(L144+O144+S144+W144+Z144+AD144+AF144)/(K144+L144+N144+O144+R144+S144+V144+W144+Y144+Z144+AC144+AD144+AF144)*100</f>
        <v>0</v>
      </c>
    </row>
    <row r="145" spans="1:33" ht="14.25" customHeight="1" x14ac:dyDescent="0.15">
      <c r="A145" s="75"/>
      <c r="B145" s="103"/>
      <c r="C145" s="89"/>
      <c r="D145" s="5"/>
      <c r="E145" s="110"/>
      <c r="F145" s="111"/>
      <c r="G145" s="110"/>
      <c r="H145" s="111"/>
      <c r="I145" s="123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06"/>
      <c r="AG145" s="109"/>
    </row>
    <row r="146" spans="1:33" ht="14.25" customHeight="1" x14ac:dyDescent="0.15">
      <c r="A146" s="75"/>
      <c r="B146" s="102">
        <v>24</v>
      </c>
      <c r="C146" s="88" t="s">
        <v>0</v>
      </c>
      <c r="D146" s="4" t="s">
        <v>94</v>
      </c>
      <c r="E146" s="28" t="s">
        <v>3</v>
      </c>
      <c r="F146" s="28" t="s">
        <v>92</v>
      </c>
      <c r="G146" s="1">
        <v>1369</v>
      </c>
      <c r="H146" s="28" t="s">
        <v>42</v>
      </c>
      <c r="I146" s="90">
        <v>1</v>
      </c>
      <c r="J146" s="126">
        <v>6</v>
      </c>
      <c r="K146" s="126">
        <v>2</v>
      </c>
      <c r="L146" s="126">
        <v>1</v>
      </c>
      <c r="M146" s="126">
        <v>1</v>
      </c>
      <c r="N146" s="126">
        <v>5</v>
      </c>
      <c r="O146" s="126">
        <v>1</v>
      </c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13"/>
      <c r="AG146" s="114">
        <f>(L146+O146+S146+W146+Z146+AD146+AF146)/(K146+L146+N146+O146+R146+S146+V146+W146+Y146+Z146+AC146+AD146+AF146)*100</f>
        <v>22.222222222222221</v>
      </c>
    </row>
    <row r="147" spans="1:33" ht="14.25" customHeight="1" x14ac:dyDescent="0.15">
      <c r="A147" s="75"/>
      <c r="B147" s="103"/>
      <c r="C147" s="89"/>
      <c r="D147" s="5"/>
      <c r="E147" s="110"/>
      <c r="F147" s="111"/>
      <c r="G147" s="110"/>
      <c r="H147" s="111"/>
      <c r="I147" s="123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06"/>
      <c r="AG147" s="109"/>
    </row>
    <row r="148" spans="1:33" ht="14.25" customHeight="1" x14ac:dyDescent="0.15">
      <c r="A148" s="75"/>
      <c r="B148" s="102">
        <v>24</v>
      </c>
      <c r="C148" s="88" t="s">
        <v>0</v>
      </c>
      <c r="D148" s="4" t="s">
        <v>94</v>
      </c>
      <c r="E148" s="28" t="s">
        <v>3</v>
      </c>
      <c r="F148" s="28" t="s">
        <v>93</v>
      </c>
      <c r="G148" s="1">
        <v>1369</v>
      </c>
      <c r="H148" s="28" t="s">
        <v>42</v>
      </c>
      <c r="I148" s="90">
        <v>1</v>
      </c>
      <c r="J148" s="126">
        <v>6</v>
      </c>
      <c r="K148" s="126">
        <v>1</v>
      </c>
      <c r="L148" s="126">
        <v>1</v>
      </c>
      <c r="M148" s="126">
        <v>1</v>
      </c>
      <c r="N148" s="126">
        <v>5</v>
      </c>
      <c r="O148" s="126">
        <v>1</v>
      </c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13"/>
      <c r="AG148" s="114">
        <f>(L148+O148+S148+W148+Z148+AD148+AF148)/(K148+L148+N148+O148+R148+S148+V148+W148+Y148+Z148+AC148+AD148+AF148)*100</f>
        <v>25</v>
      </c>
    </row>
    <row r="149" spans="1:33" ht="14.25" customHeight="1" x14ac:dyDescent="0.15">
      <c r="A149" s="75"/>
      <c r="B149" s="103"/>
      <c r="C149" s="89"/>
      <c r="D149" s="5"/>
      <c r="E149" s="110"/>
      <c r="F149" s="111"/>
      <c r="G149" s="110"/>
      <c r="H149" s="111"/>
      <c r="I149" s="123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06"/>
      <c r="AG149" s="109"/>
    </row>
    <row r="150" spans="1:33" ht="14.25" customHeight="1" x14ac:dyDescent="0.15">
      <c r="A150" s="75"/>
      <c r="B150" s="102">
        <v>26</v>
      </c>
      <c r="C150" s="88" t="s">
        <v>7</v>
      </c>
      <c r="D150" s="4" t="s">
        <v>97</v>
      </c>
      <c r="E150" s="28" t="s">
        <v>1</v>
      </c>
      <c r="F150" s="28" t="s">
        <v>4</v>
      </c>
      <c r="G150" s="1">
        <v>755</v>
      </c>
      <c r="H150" s="28" t="s">
        <v>6</v>
      </c>
      <c r="I150" s="83"/>
      <c r="J150" s="113"/>
      <c r="K150" s="113"/>
      <c r="L150" s="113"/>
      <c r="M150" s="113"/>
      <c r="N150" s="113"/>
      <c r="O150" s="113"/>
      <c r="P150" s="113">
        <v>1</v>
      </c>
      <c r="Q150" s="113">
        <v>3</v>
      </c>
      <c r="R150" s="113">
        <v>0</v>
      </c>
      <c r="S150" s="113">
        <v>3</v>
      </c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>
        <v>1</v>
      </c>
      <c r="AF150" s="113">
        <v>1</v>
      </c>
      <c r="AG150" s="137">
        <f>(L150+O150+S150+W150+Z150+AD150+AF150)/(K150+L150+N150+O150+R150+S150+V150+W150+Y150+Z150+AC150+AD150+AF150)*100</f>
        <v>100</v>
      </c>
    </row>
    <row r="151" spans="1:33" ht="14.25" customHeight="1" x14ac:dyDescent="0.15">
      <c r="A151" s="75"/>
      <c r="B151" s="103"/>
      <c r="C151" s="89"/>
      <c r="D151" s="5"/>
      <c r="E151" s="110"/>
      <c r="F151" s="111"/>
      <c r="G151" s="110"/>
      <c r="H151" s="111"/>
      <c r="I151" s="115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38"/>
    </row>
    <row r="152" spans="1:33" ht="14.25" customHeight="1" x14ac:dyDescent="0.15">
      <c r="A152" s="75"/>
      <c r="B152" s="102"/>
      <c r="C152" s="88" t="s">
        <v>0</v>
      </c>
      <c r="D152" s="4" t="s">
        <v>105</v>
      </c>
      <c r="E152" s="28"/>
      <c r="F152" s="28"/>
      <c r="G152" s="1">
        <v>755</v>
      </c>
      <c r="H152" s="28" t="s">
        <v>6</v>
      </c>
      <c r="I152" s="83">
        <v>1</v>
      </c>
      <c r="J152" s="113">
        <v>2</v>
      </c>
      <c r="K152" s="113">
        <v>1</v>
      </c>
      <c r="L152" s="113">
        <v>0</v>
      </c>
      <c r="M152" s="113">
        <v>1</v>
      </c>
      <c r="N152" s="113">
        <v>2</v>
      </c>
      <c r="O152" s="113">
        <v>0</v>
      </c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>
        <v>1</v>
      </c>
      <c r="AF152" s="113">
        <v>1</v>
      </c>
      <c r="AG152" s="137">
        <f>(L152+O152+S152+W152+Z152+AD152+AF152)/(K152+L152+N152+O152+R152+S152+V152+W152+Y152+Z152+AC152+AD152+AF152)*100</f>
        <v>25</v>
      </c>
    </row>
    <row r="153" spans="1:33" ht="14.25" customHeight="1" x14ac:dyDescent="0.15">
      <c r="A153" s="75"/>
      <c r="B153" s="103"/>
      <c r="C153" s="89"/>
      <c r="D153" s="5"/>
      <c r="E153" s="110"/>
      <c r="F153" s="111"/>
      <c r="G153" s="110"/>
      <c r="H153" s="111"/>
      <c r="I153" s="115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38"/>
    </row>
    <row r="154" spans="1:33" ht="22.5" customHeight="1" thickBot="1" x14ac:dyDescent="0.2">
      <c r="A154" s="76"/>
      <c r="B154" s="118" t="s">
        <v>83</v>
      </c>
      <c r="C154" s="119"/>
      <c r="D154" s="9"/>
      <c r="E154" s="120"/>
      <c r="F154" s="121"/>
      <c r="G154" s="120"/>
      <c r="H154" s="121"/>
      <c r="I154" s="42">
        <f t="shared" ref="I154:AF154" si="10">SUM(I140:I153)</f>
        <v>5</v>
      </c>
      <c r="J154" s="43">
        <f t="shared" si="10"/>
        <v>25</v>
      </c>
      <c r="K154" s="43">
        <f t="shared" si="10"/>
        <v>6</v>
      </c>
      <c r="L154" s="43">
        <f t="shared" si="10"/>
        <v>4</v>
      </c>
      <c r="M154" s="43">
        <f t="shared" si="10"/>
        <v>5</v>
      </c>
      <c r="N154" s="43">
        <f t="shared" si="10"/>
        <v>17</v>
      </c>
      <c r="O154" s="43">
        <f t="shared" si="10"/>
        <v>6</v>
      </c>
      <c r="P154" s="43">
        <f t="shared" si="10"/>
        <v>1</v>
      </c>
      <c r="Q154" s="43">
        <f t="shared" si="10"/>
        <v>3</v>
      </c>
      <c r="R154" s="43">
        <f t="shared" si="10"/>
        <v>0</v>
      </c>
      <c r="S154" s="43">
        <f t="shared" si="10"/>
        <v>3</v>
      </c>
      <c r="T154" s="43">
        <f t="shared" si="10"/>
        <v>1</v>
      </c>
      <c r="U154" s="43">
        <f t="shared" si="10"/>
        <v>2</v>
      </c>
      <c r="V154" s="43">
        <f t="shared" si="10"/>
        <v>0</v>
      </c>
      <c r="W154" s="43">
        <f t="shared" si="10"/>
        <v>1</v>
      </c>
      <c r="X154" s="43">
        <f t="shared" si="10"/>
        <v>1</v>
      </c>
      <c r="Y154" s="43">
        <f t="shared" si="10"/>
        <v>0</v>
      </c>
      <c r="Z154" s="43">
        <f t="shared" si="10"/>
        <v>2</v>
      </c>
      <c r="AA154" s="43">
        <f t="shared" si="10"/>
        <v>0</v>
      </c>
      <c r="AB154" s="43">
        <f t="shared" si="10"/>
        <v>0</v>
      </c>
      <c r="AC154" s="43">
        <f t="shared" si="10"/>
        <v>0</v>
      </c>
      <c r="AD154" s="43">
        <f t="shared" si="10"/>
        <v>0</v>
      </c>
      <c r="AE154" s="43">
        <f t="shared" si="10"/>
        <v>3</v>
      </c>
      <c r="AF154" s="43">
        <f t="shared" si="10"/>
        <v>3</v>
      </c>
      <c r="AG154" s="44">
        <f>(L154+O154+S154+W154+Z154+AD154+AF154)/(K154+L154+N154+O154+R154+S154+V154+W154+Y154+Z154+AC154+AD154+AF154)*100</f>
        <v>45.238095238095241</v>
      </c>
    </row>
    <row r="155" spans="1:33" ht="14.25" customHeight="1" x14ac:dyDescent="0.15">
      <c r="A155" s="98" t="s">
        <v>45</v>
      </c>
      <c r="B155" s="127">
        <v>18</v>
      </c>
      <c r="C155" s="101" t="s">
        <v>7</v>
      </c>
      <c r="D155" s="11" t="s">
        <v>97</v>
      </c>
      <c r="E155" s="12" t="s">
        <v>1</v>
      </c>
      <c r="F155" s="12" t="s">
        <v>4</v>
      </c>
      <c r="G155" s="15">
        <v>761</v>
      </c>
      <c r="H155" s="12" t="s">
        <v>25</v>
      </c>
      <c r="I155" s="122">
        <v>1</v>
      </c>
      <c r="J155" s="124">
        <v>1</v>
      </c>
      <c r="K155" s="124">
        <v>0</v>
      </c>
      <c r="L155" s="124">
        <v>1</v>
      </c>
      <c r="M155" s="124">
        <v>1</v>
      </c>
      <c r="N155" s="124">
        <v>0</v>
      </c>
      <c r="O155" s="124">
        <v>3</v>
      </c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05"/>
      <c r="AG155" s="108">
        <f>(L155+O155+S155+W155+Z155+AD155+AF155)/(K155+L155+N155+O155+R155+S155+V155+W155+Y155+Z155+AC155+AD155+AF155)*100</f>
        <v>100</v>
      </c>
    </row>
    <row r="156" spans="1:33" ht="14.25" customHeight="1" x14ac:dyDescent="0.15">
      <c r="A156" s="75"/>
      <c r="B156" s="103"/>
      <c r="C156" s="89"/>
      <c r="D156" s="5"/>
      <c r="E156" s="110"/>
      <c r="F156" s="111"/>
      <c r="G156" s="110"/>
      <c r="H156" s="111"/>
      <c r="I156" s="123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06"/>
      <c r="AG156" s="109"/>
    </row>
    <row r="157" spans="1:33" ht="14.25" customHeight="1" x14ac:dyDescent="0.15">
      <c r="A157" s="75"/>
      <c r="B157" s="102">
        <v>19</v>
      </c>
      <c r="C157" s="88" t="s">
        <v>0</v>
      </c>
      <c r="D157" s="4" t="s">
        <v>138</v>
      </c>
      <c r="E157" s="28" t="s">
        <v>3</v>
      </c>
      <c r="F157" s="28" t="s">
        <v>92</v>
      </c>
      <c r="G157" s="1">
        <v>3776</v>
      </c>
      <c r="H157" s="28" t="s">
        <v>44</v>
      </c>
      <c r="I157" s="90">
        <v>1</v>
      </c>
      <c r="J157" s="126">
        <v>3</v>
      </c>
      <c r="K157" s="126">
        <v>0</v>
      </c>
      <c r="L157" s="126">
        <v>2</v>
      </c>
      <c r="M157" s="126">
        <v>1</v>
      </c>
      <c r="N157" s="126">
        <v>0</v>
      </c>
      <c r="O157" s="126">
        <v>4</v>
      </c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>
        <v>1</v>
      </c>
      <c r="AF157" s="113">
        <v>1</v>
      </c>
      <c r="AG157" s="114">
        <f>(L157+O157+S157+W157+Z157+AD157+AF157)/(K157+L157+N157+O157+R157+S157+V157+W157+Y157+Z157+AC157+AD157+AF157)*100</f>
        <v>100</v>
      </c>
    </row>
    <row r="158" spans="1:33" ht="14.25" customHeight="1" x14ac:dyDescent="0.15">
      <c r="A158" s="75"/>
      <c r="B158" s="103"/>
      <c r="C158" s="89"/>
      <c r="D158" s="5"/>
      <c r="E158" s="110"/>
      <c r="F158" s="111"/>
      <c r="G158" s="110"/>
      <c r="H158" s="111"/>
      <c r="I158" s="123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06"/>
      <c r="AG158" s="109"/>
    </row>
    <row r="159" spans="1:33" ht="14.25" customHeight="1" x14ac:dyDescent="0.15">
      <c r="A159" s="75"/>
      <c r="B159" s="102">
        <v>19</v>
      </c>
      <c r="C159" s="88" t="s">
        <v>0</v>
      </c>
      <c r="D159" s="4" t="s">
        <v>139</v>
      </c>
      <c r="E159" s="28" t="s">
        <v>3</v>
      </c>
      <c r="F159" s="28" t="s">
        <v>92</v>
      </c>
      <c r="G159" s="1">
        <v>3776</v>
      </c>
      <c r="H159" s="28" t="s">
        <v>44</v>
      </c>
      <c r="I159" s="90">
        <v>1</v>
      </c>
      <c r="J159" s="126">
        <v>8</v>
      </c>
      <c r="K159" s="126">
        <v>1</v>
      </c>
      <c r="L159" s="126">
        <v>1</v>
      </c>
      <c r="M159" s="126">
        <v>1</v>
      </c>
      <c r="N159" s="126">
        <v>3</v>
      </c>
      <c r="O159" s="126">
        <v>2</v>
      </c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13"/>
      <c r="AG159" s="114">
        <f>(L159+O159+S159+W159+Z159+AD159+AF159)/(K159+L159+N159+O159+R159+S159+V159+W159+Y159+Z159+AC159+AD159+AF159)*100</f>
        <v>42.857142857142854</v>
      </c>
    </row>
    <row r="160" spans="1:33" ht="14.25" customHeight="1" x14ac:dyDescent="0.15">
      <c r="A160" s="75"/>
      <c r="B160" s="103"/>
      <c r="C160" s="89"/>
      <c r="D160" s="5"/>
      <c r="E160" s="110"/>
      <c r="F160" s="111"/>
      <c r="G160" s="110"/>
      <c r="H160" s="111"/>
      <c r="I160" s="123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06"/>
      <c r="AG160" s="109"/>
    </row>
    <row r="161" spans="1:33" ht="14.25" customHeight="1" x14ac:dyDescent="0.15">
      <c r="A161" s="75"/>
      <c r="B161" s="102">
        <v>19</v>
      </c>
      <c r="C161" s="88" t="s">
        <v>0</v>
      </c>
      <c r="D161" s="4" t="s">
        <v>140</v>
      </c>
      <c r="E161" s="28" t="s">
        <v>3</v>
      </c>
      <c r="F161" s="28" t="s">
        <v>93</v>
      </c>
      <c r="G161" s="1">
        <v>3776</v>
      </c>
      <c r="H161" s="28" t="s">
        <v>44</v>
      </c>
      <c r="I161" s="90">
        <v>1</v>
      </c>
      <c r="J161" s="126">
        <v>6</v>
      </c>
      <c r="K161" s="126">
        <v>1</v>
      </c>
      <c r="L161" s="126">
        <v>1</v>
      </c>
      <c r="M161" s="126">
        <v>1</v>
      </c>
      <c r="N161" s="126">
        <v>0</v>
      </c>
      <c r="O161" s="126">
        <v>0</v>
      </c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13"/>
      <c r="AG161" s="114">
        <f>(L161+O161+S161+W161+Z161+AD161+AF161)/(K161+L161+N161+O161+R161+S161+V161+W161+Y161+Z161+AC161+AD161+AF161)*100</f>
        <v>50</v>
      </c>
    </row>
    <row r="162" spans="1:33" ht="14.25" customHeight="1" x14ac:dyDescent="0.15">
      <c r="A162" s="75"/>
      <c r="B162" s="103"/>
      <c r="C162" s="89"/>
      <c r="D162" s="5"/>
      <c r="E162" s="110"/>
      <c r="F162" s="111"/>
      <c r="G162" s="110"/>
      <c r="H162" s="111"/>
      <c r="I162" s="123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06"/>
      <c r="AG162" s="109"/>
    </row>
    <row r="163" spans="1:33" ht="14.25" customHeight="1" x14ac:dyDescent="0.15">
      <c r="A163" s="75"/>
      <c r="B163" s="102">
        <v>19</v>
      </c>
      <c r="C163" s="88" t="s">
        <v>0</v>
      </c>
      <c r="D163" s="4" t="s">
        <v>141</v>
      </c>
      <c r="E163" s="28" t="s">
        <v>3</v>
      </c>
      <c r="F163" s="28" t="s">
        <v>93</v>
      </c>
      <c r="G163" s="1">
        <v>3776</v>
      </c>
      <c r="H163" s="28" t="s">
        <v>44</v>
      </c>
      <c r="I163" s="90">
        <v>1</v>
      </c>
      <c r="J163" s="126">
        <v>4</v>
      </c>
      <c r="K163" s="126">
        <v>0</v>
      </c>
      <c r="L163" s="126">
        <v>2</v>
      </c>
      <c r="M163" s="126">
        <v>1</v>
      </c>
      <c r="N163" s="126">
        <v>0</v>
      </c>
      <c r="O163" s="126">
        <v>4</v>
      </c>
      <c r="P163" s="126"/>
      <c r="Q163" s="126"/>
      <c r="R163" s="126"/>
      <c r="S163" s="126"/>
      <c r="T163" s="126">
        <v>1</v>
      </c>
      <c r="U163" s="126">
        <v>1</v>
      </c>
      <c r="V163" s="126">
        <v>2</v>
      </c>
      <c r="W163" s="126">
        <v>1</v>
      </c>
      <c r="X163" s="126">
        <v>1</v>
      </c>
      <c r="Y163" s="126">
        <v>1</v>
      </c>
      <c r="Z163" s="126">
        <v>1</v>
      </c>
      <c r="AA163" s="126"/>
      <c r="AB163" s="126"/>
      <c r="AC163" s="126"/>
      <c r="AD163" s="126"/>
      <c r="AE163" s="126"/>
      <c r="AF163" s="113"/>
      <c r="AG163" s="114">
        <f>(L163+O163+S163+W163+Z163+AD163+AF163)/(K163+L163+N163+O163+R163+S163+V163+W163+Y163+Z163+AC163+AD163+AF163)*100</f>
        <v>72.727272727272734</v>
      </c>
    </row>
    <row r="164" spans="1:33" ht="14.25" customHeight="1" x14ac:dyDescent="0.15">
      <c r="A164" s="75"/>
      <c r="B164" s="103"/>
      <c r="C164" s="89"/>
      <c r="D164" s="5"/>
      <c r="E164" s="110"/>
      <c r="F164" s="111"/>
      <c r="G164" s="110"/>
      <c r="H164" s="111"/>
      <c r="I164" s="123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06"/>
      <c r="AG164" s="109"/>
    </row>
    <row r="165" spans="1:33" ht="14.25" customHeight="1" x14ac:dyDescent="0.15">
      <c r="A165" s="75"/>
      <c r="B165" s="102">
        <v>19</v>
      </c>
      <c r="C165" s="88" t="s">
        <v>0</v>
      </c>
      <c r="D165" s="4" t="s">
        <v>142</v>
      </c>
      <c r="E165" s="28" t="s">
        <v>3</v>
      </c>
      <c r="F165" s="28" t="s">
        <v>104</v>
      </c>
      <c r="G165" s="1">
        <v>3776</v>
      </c>
      <c r="H165" s="28" t="s">
        <v>44</v>
      </c>
      <c r="I165" s="90">
        <v>1</v>
      </c>
      <c r="J165" s="126">
        <v>4</v>
      </c>
      <c r="K165" s="126">
        <v>0</v>
      </c>
      <c r="L165" s="126">
        <v>2</v>
      </c>
      <c r="M165" s="126">
        <v>1</v>
      </c>
      <c r="N165" s="126">
        <v>0</v>
      </c>
      <c r="O165" s="126">
        <v>4</v>
      </c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13"/>
      <c r="AG165" s="114">
        <f>(L165+O165+S165+W165+Z165+AD165+AF165)/(K165+L165+N165+O165+R165+S165+V165+W165+Y165+Z165+AC165+AD165+AF165)*100</f>
        <v>100</v>
      </c>
    </row>
    <row r="166" spans="1:33" ht="14.25" customHeight="1" x14ac:dyDescent="0.15">
      <c r="A166" s="75"/>
      <c r="B166" s="103"/>
      <c r="C166" s="89"/>
      <c r="D166" s="5"/>
      <c r="E166" s="110"/>
      <c r="F166" s="111"/>
      <c r="G166" s="110"/>
      <c r="H166" s="111"/>
      <c r="I166" s="123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06"/>
      <c r="AG166" s="109"/>
    </row>
    <row r="167" spans="1:33" ht="14.25" customHeight="1" x14ac:dyDescent="0.15">
      <c r="A167" s="75"/>
      <c r="B167" s="102">
        <v>19</v>
      </c>
      <c r="C167" s="88" t="s">
        <v>0</v>
      </c>
      <c r="D167" s="4" t="s">
        <v>143</v>
      </c>
      <c r="E167" s="28" t="s">
        <v>3</v>
      </c>
      <c r="F167" s="28" t="s">
        <v>104</v>
      </c>
      <c r="G167" s="1">
        <v>3776</v>
      </c>
      <c r="H167" s="28" t="s">
        <v>44</v>
      </c>
      <c r="I167" s="90">
        <v>1</v>
      </c>
      <c r="J167" s="126">
        <v>8</v>
      </c>
      <c r="K167" s="126">
        <v>1</v>
      </c>
      <c r="L167" s="126">
        <v>1</v>
      </c>
      <c r="M167" s="126">
        <v>1</v>
      </c>
      <c r="N167" s="126">
        <v>3</v>
      </c>
      <c r="O167" s="126">
        <v>2</v>
      </c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13"/>
      <c r="AG167" s="114">
        <f>(L167+O167+S167+W167+Z167+AD167+AF167)/(K167+L167+N167+O167+R167+S167+V167+W167+Y167+Z167+AC167+AD167+AF167)*100</f>
        <v>42.857142857142854</v>
      </c>
    </row>
    <row r="168" spans="1:33" ht="14.25" customHeight="1" x14ac:dyDescent="0.15">
      <c r="A168" s="75"/>
      <c r="B168" s="103"/>
      <c r="C168" s="89"/>
      <c r="D168" s="5"/>
      <c r="E168" s="110"/>
      <c r="F168" s="111"/>
      <c r="G168" s="110"/>
      <c r="H168" s="111"/>
      <c r="I168" s="123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06"/>
      <c r="AG168" s="109"/>
    </row>
    <row r="169" spans="1:33" ht="14.25" customHeight="1" x14ac:dyDescent="0.15">
      <c r="A169" s="75"/>
      <c r="B169" s="102"/>
      <c r="C169" s="88" t="s">
        <v>0</v>
      </c>
      <c r="D169" s="4" t="s">
        <v>105</v>
      </c>
      <c r="E169" s="28"/>
      <c r="F169" s="28"/>
      <c r="G169" s="1">
        <v>3776</v>
      </c>
      <c r="H169" s="28" t="s">
        <v>44</v>
      </c>
      <c r="I169" s="90">
        <v>1</v>
      </c>
      <c r="J169" s="126"/>
      <c r="K169" s="126">
        <v>0</v>
      </c>
      <c r="L169" s="126">
        <v>1</v>
      </c>
      <c r="M169" s="126">
        <v>1</v>
      </c>
      <c r="N169" s="126">
        <v>0</v>
      </c>
      <c r="O169" s="126">
        <v>1</v>
      </c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13"/>
      <c r="AG169" s="114">
        <f>(L169+O169+S169+W169+Z169+AD169+AF169)/(K169+L169+N169+O169+R169+S169+V169+W169+Y169+Z169+AC169+AD169+AF169)*100</f>
        <v>100</v>
      </c>
    </row>
    <row r="170" spans="1:33" ht="14.25" customHeight="1" x14ac:dyDescent="0.15">
      <c r="A170" s="75"/>
      <c r="B170" s="103"/>
      <c r="C170" s="89"/>
      <c r="D170" s="5"/>
      <c r="E170" s="110"/>
      <c r="F170" s="111"/>
      <c r="G170" s="110"/>
      <c r="H170" s="111"/>
      <c r="I170" s="123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06"/>
      <c r="AG170" s="109"/>
    </row>
    <row r="171" spans="1:33" ht="22.5" customHeight="1" thickBot="1" x14ac:dyDescent="0.2">
      <c r="A171" s="76"/>
      <c r="B171" s="118" t="s">
        <v>83</v>
      </c>
      <c r="C171" s="119"/>
      <c r="D171" s="9"/>
      <c r="E171" s="120"/>
      <c r="F171" s="121"/>
      <c r="G171" s="120"/>
      <c r="H171" s="121"/>
      <c r="I171" s="42">
        <f t="shared" ref="I171:O171" si="11">SUM(I155:I170)</f>
        <v>8</v>
      </c>
      <c r="J171" s="43">
        <f t="shared" si="11"/>
        <v>34</v>
      </c>
      <c r="K171" s="43">
        <f t="shared" si="11"/>
        <v>3</v>
      </c>
      <c r="L171" s="43">
        <f t="shared" si="11"/>
        <v>11</v>
      </c>
      <c r="M171" s="43">
        <f t="shared" si="11"/>
        <v>8</v>
      </c>
      <c r="N171" s="43">
        <f t="shared" si="11"/>
        <v>6</v>
      </c>
      <c r="O171" s="43">
        <f t="shared" si="11"/>
        <v>20</v>
      </c>
      <c r="P171" s="43">
        <f t="shared" ref="P171:AF171" si="12">SUM(P155:P164)</f>
        <v>0</v>
      </c>
      <c r="Q171" s="43">
        <f t="shared" si="12"/>
        <v>0</v>
      </c>
      <c r="R171" s="43">
        <f t="shared" si="12"/>
        <v>0</v>
      </c>
      <c r="S171" s="43">
        <f t="shared" si="12"/>
        <v>0</v>
      </c>
      <c r="T171" s="43">
        <f t="shared" si="12"/>
        <v>1</v>
      </c>
      <c r="U171" s="43">
        <f t="shared" si="12"/>
        <v>1</v>
      </c>
      <c r="V171" s="43">
        <f t="shared" si="12"/>
        <v>2</v>
      </c>
      <c r="W171" s="43">
        <f t="shared" si="12"/>
        <v>1</v>
      </c>
      <c r="X171" s="43">
        <f t="shared" si="12"/>
        <v>1</v>
      </c>
      <c r="Y171" s="43">
        <f t="shared" si="12"/>
        <v>1</v>
      </c>
      <c r="Z171" s="43">
        <f t="shared" si="12"/>
        <v>1</v>
      </c>
      <c r="AA171" s="43">
        <f t="shared" si="12"/>
        <v>0</v>
      </c>
      <c r="AB171" s="43">
        <f t="shared" si="12"/>
        <v>0</v>
      </c>
      <c r="AC171" s="43">
        <f t="shared" si="12"/>
        <v>0</v>
      </c>
      <c r="AD171" s="43">
        <f t="shared" si="12"/>
        <v>0</v>
      </c>
      <c r="AE171" s="43">
        <f t="shared" si="12"/>
        <v>1</v>
      </c>
      <c r="AF171" s="43">
        <f t="shared" si="12"/>
        <v>1</v>
      </c>
      <c r="AG171" s="44">
        <f>(L171+O171+S171+W171+Z171+AD171+AF171)/(K171+L171+N171+O171+R171+S171+V171+W171+Y171+Z171+AC171+AD171+AF171)*100</f>
        <v>73.91304347826086</v>
      </c>
    </row>
    <row r="172" spans="1:33" ht="14.25" customHeight="1" x14ac:dyDescent="0.15">
      <c r="A172" s="98" t="s">
        <v>47</v>
      </c>
      <c r="B172" s="139" t="s">
        <v>71</v>
      </c>
      <c r="C172" s="101" t="s">
        <v>0</v>
      </c>
      <c r="D172" s="11" t="s">
        <v>127</v>
      </c>
      <c r="E172" s="12" t="s">
        <v>3</v>
      </c>
      <c r="F172" s="12" t="s">
        <v>92</v>
      </c>
      <c r="G172" s="15">
        <v>3856</v>
      </c>
      <c r="H172" s="12" t="s">
        <v>46</v>
      </c>
      <c r="I172" s="122">
        <v>1</v>
      </c>
      <c r="J172" s="124">
        <v>8</v>
      </c>
      <c r="K172" s="124">
        <v>1</v>
      </c>
      <c r="L172" s="124">
        <v>1</v>
      </c>
      <c r="M172" s="90">
        <v>1</v>
      </c>
      <c r="N172" s="124">
        <v>3</v>
      </c>
      <c r="O172" s="124">
        <v>2</v>
      </c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05"/>
      <c r="AG172" s="108">
        <f>(L172+O172+S172+W172+Z172+AD172+AF172)/(K172+L172+N172+O172+R172+S172+V172+W172+Y172+Z172+AC172+AD172+AF172)*100</f>
        <v>42.857142857142854</v>
      </c>
    </row>
    <row r="173" spans="1:33" ht="14.25" customHeight="1" x14ac:dyDescent="0.15">
      <c r="A173" s="75"/>
      <c r="B173" s="140"/>
      <c r="C173" s="89"/>
      <c r="D173" s="5"/>
      <c r="E173" s="110"/>
      <c r="F173" s="111"/>
      <c r="G173" s="110"/>
      <c r="H173" s="111"/>
      <c r="I173" s="123"/>
      <c r="J173" s="125"/>
      <c r="K173" s="125"/>
      <c r="L173" s="125"/>
      <c r="M173" s="123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06"/>
      <c r="AG173" s="109"/>
    </row>
    <row r="174" spans="1:33" ht="14.25" customHeight="1" x14ac:dyDescent="0.15">
      <c r="A174" s="75"/>
      <c r="B174" s="141" t="s">
        <v>71</v>
      </c>
      <c r="C174" s="88" t="s">
        <v>0</v>
      </c>
      <c r="D174" s="4" t="s">
        <v>129</v>
      </c>
      <c r="E174" s="28" t="s">
        <v>3</v>
      </c>
      <c r="F174" s="28" t="s">
        <v>92</v>
      </c>
      <c r="G174" s="1">
        <v>3856</v>
      </c>
      <c r="H174" s="28" t="s">
        <v>46</v>
      </c>
      <c r="I174" s="90">
        <v>1</v>
      </c>
      <c r="J174" s="126">
        <v>4</v>
      </c>
      <c r="K174" s="126">
        <v>0</v>
      </c>
      <c r="L174" s="126">
        <v>1</v>
      </c>
      <c r="M174" s="90">
        <v>1</v>
      </c>
      <c r="N174" s="126">
        <v>1</v>
      </c>
      <c r="O174" s="126">
        <v>3</v>
      </c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>
        <v>1</v>
      </c>
      <c r="AF174" s="113">
        <v>1</v>
      </c>
      <c r="AG174" s="114">
        <f>(L174+O174+S174+W174+Z174+AD174+AF174)/(K174+L174+N174+O174+R174+S174+V174+W174+Y174+Z174+AC174+AD174+AF174)*100</f>
        <v>83.333333333333343</v>
      </c>
    </row>
    <row r="175" spans="1:33" ht="14.25" customHeight="1" x14ac:dyDescent="0.15">
      <c r="A175" s="75"/>
      <c r="B175" s="140"/>
      <c r="C175" s="89"/>
      <c r="D175" s="5"/>
      <c r="E175" s="110"/>
      <c r="F175" s="111"/>
      <c r="G175" s="110"/>
      <c r="H175" s="111"/>
      <c r="I175" s="123"/>
      <c r="J175" s="125"/>
      <c r="K175" s="125"/>
      <c r="L175" s="125"/>
      <c r="M175" s="123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06"/>
      <c r="AG175" s="109"/>
    </row>
    <row r="176" spans="1:33" ht="14.25" customHeight="1" x14ac:dyDescent="0.15">
      <c r="A176" s="75"/>
      <c r="B176" s="141" t="s">
        <v>71</v>
      </c>
      <c r="C176" s="88" t="s">
        <v>0</v>
      </c>
      <c r="D176" s="4" t="s">
        <v>127</v>
      </c>
      <c r="E176" s="28" t="s">
        <v>3</v>
      </c>
      <c r="F176" s="28" t="s">
        <v>93</v>
      </c>
      <c r="G176" s="1">
        <v>3856</v>
      </c>
      <c r="H176" s="28" t="s">
        <v>46</v>
      </c>
      <c r="I176" s="90">
        <v>1</v>
      </c>
      <c r="J176" s="126">
        <v>8</v>
      </c>
      <c r="K176" s="126">
        <v>1</v>
      </c>
      <c r="L176" s="126">
        <v>1</v>
      </c>
      <c r="M176" s="90">
        <v>1</v>
      </c>
      <c r="N176" s="126">
        <v>3</v>
      </c>
      <c r="O176" s="126">
        <v>2</v>
      </c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13"/>
      <c r="AG176" s="114">
        <f>(L176+O176+S176+W176+Z176+AD176+AF176)/(K176+L176+N176+O176+R176+S176+V176+W176+Y176+Z176+AC176+AD176+AF176)*100</f>
        <v>42.857142857142854</v>
      </c>
    </row>
    <row r="177" spans="1:33" ht="14.25" customHeight="1" x14ac:dyDescent="0.15">
      <c r="A177" s="75"/>
      <c r="B177" s="140"/>
      <c r="C177" s="89"/>
      <c r="D177" s="5"/>
      <c r="E177" s="110"/>
      <c r="F177" s="111"/>
      <c r="G177" s="110"/>
      <c r="H177" s="111"/>
      <c r="I177" s="123"/>
      <c r="J177" s="125"/>
      <c r="K177" s="125"/>
      <c r="L177" s="125"/>
      <c r="M177" s="123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06"/>
      <c r="AG177" s="109"/>
    </row>
    <row r="178" spans="1:33" ht="14.25" customHeight="1" x14ac:dyDescent="0.15">
      <c r="A178" s="75"/>
      <c r="B178" s="141" t="s">
        <v>71</v>
      </c>
      <c r="C178" s="88" t="s">
        <v>0</v>
      </c>
      <c r="D178" s="4" t="s">
        <v>129</v>
      </c>
      <c r="E178" s="28" t="s">
        <v>3</v>
      </c>
      <c r="F178" s="28" t="s">
        <v>93</v>
      </c>
      <c r="G178" s="1">
        <v>3856</v>
      </c>
      <c r="H178" s="28" t="s">
        <v>46</v>
      </c>
      <c r="I178" s="90">
        <v>1</v>
      </c>
      <c r="J178" s="126">
        <v>3</v>
      </c>
      <c r="K178" s="126">
        <v>0</v>
      </c>
      <c r="L178" s="126">
        <v>1</v>
      </c>
      <c r="M178" s="90">
        <v>1</v>
      </c>
      <c r="N178" s="126">
        <v>1</v>
      </c>
      <c r="O178" s="126">
        <v>2</v>
      </c>
      <c r="P178" s="126"/>
      <c r="Q178" s="126"/>
      <c r="R178" s="126"/>
      <c r="S178" s="126"/>
      <c r="T178" s="126">
        <v>1</v>
      </c>
      <c r="U178" s="126">
        <v>1</v>
      </c>
      <c r="V178" s="126"/>
      <c r="W178" s="126">
        <v>1</v>
      </c>
      <c r="X178" s="126">
        <v>1</v>
      </c>
      <c r="Y178" s="126"/>
      <c r="Z178" s="126">
        <v>2</v>
      </c>
      <c r="AA178" s="126"/>
      <c r="AB178" s="126"/>
      <c r="AC178" s="126"/>
      <c r="AD178" s="126"/>
      <c r="AE178" s="126"/>
      <c r="AF178" s="113"/>
      <c r="AG178" s="114">
        <f>(L178+O178+S178+W178+Z178+AD178+AF178)/(K178+L178+N178+O178+R178+S178+V178+W178+Y178+Z178+AC178+AD178+AF178)*100</f>
        <v>85.714285714285708</v>
      </c>
    </row>
    <row r="179" spans="1:33" ht="14.25" customHeight="1" x14ac:dyDescent="0.15">
      <c r="A179" s="75"/>
      <c r="B179" s="140"/>
      <c r="C179" s="89"/>
      <c r="D179" s="5"/>
      <c r="E179" s="110"/>
      <c r="F179" s="111"/>
      <c r="G179" s="110"/>
      <c r="H179" s="111"/>
      <c r="I179" s="123"/>
      <c r="J179" s="125"/>
      <c r="K179" s="125"/>
      <c r="L179" s="125"/>
      <c r="M179" s="123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06"/>
      <c r="AG179" s="109"/>
    </row>
    <row r="180" spans="1:33" ht="14.25" customHeight="1" x14ac:dyDescent="0.15">
      <c r="A180" s="75"/>
      <c r="B180" s="141" t="s">
        <v>71</v>
      </c>
      <c r="C180" s="88" t="s">
        <v>0</v>
      </c>
      <c r="D180" s="4" t="s">
        <v>127</v>
      </c>
      <c r="E180" s="28" t="s">
        <v>3</v>
      </c>
      <c r="F180" s="28" t="s">
        <v>104</v>
      </c>
      <c r="G180" s="1">
        <v>3856</v>
      </c>
      <c r="H180" s="28" t="s">
        <v>46</v>
      </c>
      <c r="I180" s="90">
        <v>1</v>
      </c>
      <c r="J180" s="126">
        <v>4</v>
      </c>
      <c r="K180" s="126">
        <v>1</v>
      </c>
      <c r="L180" s="126">
        <v>0</v>
      </c>
      <c r="M180" s="90">
        <v>1</v>
      </c>
      <c r="N180" s="126">
        <v>2</v>
      </c>
      <c r="O180" s="126">
        <v>1</v>
      </c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13"/>
      <c r="AG180" s="114">
        <f>(L180+O180+S180+W180+Z180+AD180+AF180)/(K180+L180+N180+O180+R180+S180+V180+W180+Y180+Z180+AC180+AD180+AF180)*100</f>
        <v>25</v>
      </c>
    </row>
    <row r="181" spans="1:33" ht="14.25" customHeight="1" x14ac:dyDescent="0.15">
      <c r="A181" s="75"/>
      <c r="B181" s="140"/>
      <c r="C181" s="89"/>
      <c r="D181" s="5"/>
      <c r="E181" s="110"/>
      <c r="F181" s="111"/>
      <c r="G181" s="110"/>
      <c r="H181" s="111"/>
      <c r="I181" s="123"/>
      <c r="J181" s="125"/>
      <c r="K181" s="125"/>
      <c r="L181" s="125"/>
      <c r="M181" s="123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06"/>
      <c r="AG181" s="109"/>
    </row>
    <row r="182" spans="1:33" ht="14.25" customHeight="1" x14ac:dyDescent="0.15">
      <c r="A182" s="75"/>
      <c r="B182" s="141" t="s">
        <v>71</v>
      </c>
      <c r="C182" s="88" t="s">
        <v>0</v>
      </c>
      <c r="D182" s="4" t="s">
        <v>129</v>
      </c>
      <c r="E182" s="28" t="s">
        <v>3</v>
      </c>
      <c r="F182" s="28" t="s">
        <v>104</v>
      </c>
      <c r="G182" s="1">
        <v>3856</v>
      </c>
      <c r="H182" s="28" t="s">
        <v>46</v>
      </c>
      <c r="I182" s="90">
        <v>1</v>
      </c>
      <c r="J182" s="126">
        <v>8</v>
      </c>
      <c r="K182" s="126">
        <v>1</v>
      </c>
      <c r="L182" s="126">
        <v>1</v>
      </c>
      <c r="M182" s="90">
        <v>1</v>
      </c>
      <c r="N182" s="126">
        <v>3</v>
      </c>
      <c r="O182" s="126">
        <v>2</v>
      </c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13"/>
      <c r="AG182" s="114">
        <f>(L182+O182+S182+W182+Z182+AD182+AF182)/(K182+L182+N182+O182+R182+S182+V182+W182+Y182+Z182+AC182+AD182+AF182)*100</f>
        <v>42.857142857142854</v>
      </c>
    </row>
    <row r="183" spans="1:33" ht="14.25" customHeight="1" x14ac:dyDescent="0.15">
      <c r="A183" s="75"/>
      <c r="B183" s="140"/>
      <c r="C183" s="89"/>
      <c r="D183" s="5"/>
      <c r="E183" s="110"/>
      <c r="F183" s="111"/>
      <c r="G183" s="110"/>
      <c r="H183" s="111"/>
      <c r="I183" s="123"/>
      <c r="J183" s="125"/>
      <c r="K183" s="125"/>
      <c r="L183" s="125"/>
      <c r="M183" s="123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06"/>
      <c r="AG183" s="109"/>
    </row>
    <row r="184" spans="1:33" ht="14.25" customHeight="1" x14ac:dyDescent="0.15">
      <c r="A184" s="75"/>
      <c r="B184" s="102">
        <v>2</v>
      </c>
      <c r="C184" s="88" t="s">
        <v>7</v>
      </c>
      <c r="D184" s="4" t="s">
        <v>97</v>
      </c>
      <c r="E184" s="28" t="s">
        <v>1</v>
      </c>
      <c r="F184" s="28" t="s">
        <v>4</v>
      </c>
      <c r="G184" s="1">
        <v>773</v>
      </c>
      <c r="H184" s="28" t="s">
        <v>46</v>
      </c>
      <c r="I184" s="90">
        <v>1</v>
      </c>
      <c r="J184" s="126">
        <v>1</v>
      </c>
      <c r="K184" s="126">
        <v>0</v>
      </c>
      <c r="L184" s="126">
        <v>1</v>
      </c>
      <c r="M184" s="90">
        <v>1</v>
      </c>
      <c r="N184" s="126">
        <v>0</v>
      </c>
      <c r="O184" s="126">
        <v>1</v>
      </c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13"/>
      <c r="AG184" s="114">
        <f>(L184+O184+S184+W184+Z184+AD184+AF184)/(K184+L184+N184+O184+R184+S184+V184+W184+Y184+Z184+AC184+AD184+AF184)*100</f>
        <v>100</v>
      </c>
    </row>
    <row r="185" spans="1:33" ht="14.25" customHeight="1" x14ac:dyDescent="0.15">
      <c r="A185" s="75"/>
      <c r="B185" s="103"/>
      <c r="C185" s="89"/>
      <c r="D185" s="5"/>
      <c r="E185" s="110"/>
      <c r="F185" s="111"/>
      <c r="G185" s="110"/>
      <c r="H185" s="111"/>
      <c r="I185" s="123"/>
      <c r="J185" s="125"/>
      <c r="K185" s="125"/>
      <c r="L185" s="125"/>
      <c r="M185" s="123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06"/>
      <c r="AG185" s="109"/>
    </row>
    <row r="186" spans="1:33" ht="14.25" customHeight="1" x14ac:dyDescent="0.15">
      <c r="A186" s="75"/>
      <c r="B186" s="102">
        <v>4</v>
      </c>
      <c r="C186" s="88" t="s">
        <v>0</v>
      </c>
      <c r="D186" s="4" t="s">
        <v>144</v>
      </c>
      <c r="E186" s="28" t="s">
        <v>3</v>
      </c>
      <c r="F186" s="28" t="s">
        <v>92</v>
      </c>
      <c r="G186" s="1">
        <v>763</v>
      </c>
      <c r="H186" s="28" t="s">
        <v>28</v>
      </c>
      <c r="I186" s="90">
        <v>1</v>
      </c>
      <c r="J186" s="126">
        <v>5</v>
      </c>
      <c r="K186" s="126">
        <v>1</v>
      </c>
      <c r="L186" s="126">
        <v>1</v>
      </c>
      <c r="M186" s="90">
        <v>1</v>
      </c>
      <c r="N186" s="126">
        <v>4</v>
      </c>
      <c r="O186" s="126">
        <v>1</v>
      </c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13"/>
      <c r="AG186" s="114">
        <f>(L186+O186+S186+W186+Z186+AD186+AF186)/(K186+L186+N186+O186+R186+S186+V186+W186+Y186+Z186+AC186+AD186+AF186)*100</f>
        <v>28.571428571428569</v>
      </c>
    </row>
    <row r="187" spans="1:33" ht="14.25" customHeight="1" x14ac:dyDescent="0.15">
      <c r="A187" s="75"/>
      <c r="B187" s="103"/>
      <c r="C187" s="89"/>
      <c r="D187" s="5"/>
      <c r="E187" s="110"/>
      <c r="F187" s="111"/>
      <c r="G187" s="110"/>
      <c r="H187" s="111"/>
      <c r="I187" s="123"/>
      <c r="J187" s="125"/>
      <c r="K187" s="125"/>
      <c r="L187" s="125"/>
      <c r="M187" s="123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06"/>
      <c r="AG187" s="109"/>
    </row>
    <row r="188" spans="1:33" ht="14.25" customHeight="1" x14ac:dyDescent="0.15">
      <c r="A188" s="75"/>
      <c r="B188" s="102">
        <v>4</v>
      </c>
      <c r="C188" s="88" t="s">
        <v>0</v>
      </c>
      <c r="D188" s="4" t="s">
        <v>144</v>
      </c>
      <c r="E188" s="28" t="s">
        <v>3</v>
      </c>
      <c r="F188" s="28" t="s">
        <v>2</v>
      </c>
      <c r="G188" s="1">
        <v>763</v>
      </c>
      <c r="H188" s="28" t="s">
        <v>28</v>
      </c>
      <c r="I188" s="90">
        <v>1</v>
      </c>
      <c r="J188" s="126">
        <v>7</v>
      </c>
      <c r="K188" s="126">
        <v>1</v>
      </c>
      <c r="L188" s="126">
        <v>1</v>
      </c>
      <c r="M188" s="90">
        <v>1</v>
      </c>
      <c r="N188" s="126">
        <v>5</v>
      </c>
      <c r="O188" s="126">
        <v>1</v>
      </c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13"/>
      <c r="AG188" s="114">
        <f>(L188+O188+S188+W188+Z188+AD188+AF188)/(K188+L188+N188+O188+R188+S188+V188+W188+Y188+Z188+AC188+AD188+AF188)*100</f>
        <v>25</v>
      </c>
    </row>
    <row r="189" spans="1:33" ht="14.25" customHeight="1" x14ac:dyDescent="0.15">
      <c r="A189" s="75"/>
      <c r="B189" s="103"/>
      <c r="C189" s="89"/>
      <c r="D189" s="5"/>
      <c r="E189" s="110"/>
      <c r="F189" s="111"/>
      <c r="G189" s="110"/>
      <c r="H189" s="111"/>
      <c r="I189" s="123"/>
      <c r="J189" s="125"/>
      <c r="K189" s="125"/>
      <c r="L189" s="125"/>
      <c r="M189" s="123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06"/>
      <c r="AG189" s="109"/>
    </row>
    <row r="190" spans="1:33" ht="14.25" customHeight="1" x14ac:dyDescent="0.15">
      <c r="A190" s="75"/>
      <c r="B190" s="102"/>
      <c r="C190" s="88" t="s">
        <v>0</v>
      </c>
      <c r="D190" s="4" t="s">
        <v>105</v>
      </c>
      <c r="E190" s="28"/>
      <c r="F190" s="28"/>
      <c r="G190" s="1">
        <v>763</v>
      </c>
      <c r="H190" s="28" t="s">
        <v>28</v>
      </c>
      <c r="I190" s="90">
        <v>1</v>
      </c>
      <c r="J190" s="126">
        <v>5</v>
      </c>
      <c r="K190" s="126">
        <v>1</v>
      </c>
      <c r="L190" s="126">
        <v>0</v>
      </c>
      <c r="M190" s="90">
        <v>1</v>
      </c>
      <c r="N190" s="126">
        <v>4</v>
      </c>
      <c r="O190" s="126">
        <v>0</v>
      </c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13"/>
      <c r="AG190" s="114">
        <f>(L190+O190+S190+W190+Z190+AD190+AF190)/(K190+L190+N190+O190+R190+S190+V190+W190+Y190+Z190+AC190+AD190+AF190)*100</f>
        <v>0</v>
      </c>
    </row>
    <row r="191" spans="1:33" ht="14.25" customHeight="1" x14ac:dyDescent="0.15">
      <c r="A191" s="75"/>
      <c r="B191" s="103"/>
      <c r="C191" s="89"/>
      <c r="D191" s="5"/>
      <c r="E191" s="110"/>
      <c r="F191" s="111"/>
      <c r="G191" s="110"/>
      <c r="H191" s="111"/>
      <c r="I191" s="123"/>
      <c r="J191" s="125"/>
      <c r="K191" s="125"/>
      <c r="L191" s="125"/>
      <c r="M191" s="123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06"/>
      <c r="AG191" s="109"/>
    </row>
    <row r="192" spans="1:33" ht="22.5" customHeight="1" thickBot="1" x14ac:dyDescent="0.2">
      <c r="A192" s="76"/>
      <c r="B192" s="118" t="s">
        <v>83</v>
      </c>
      <c r="C192" s="119"/>
      <c r="D192" s="9"/>
      <c r="E192" s="120"/>
      <c r="F192" s="121"/>
      <c r="G192" s="120"/>
      <c r="H192" s="121"/>
      <c r="I192" s="42">
        <f t="shared" ref="I192:AF192" si="13">SUM(I172:I191)</f>
        <v>10</v>
      </c>
      <c r="J192" s="43">
        <f t="shared" si="13"/>
        <v>53</v>
      </c>
      <c r="K192" s="43">
        <f t="shared" si="13"/>
        <v>7</v>
      </c>
      <c r="L192" s="43">
        <f t="shared" si="13"/>
        <v>8</v>
      </c>
      <c r="M192" s="43">
        <f t="shared" si="13"/>
        <v>10</v>
      </c>
      <c r="N192" s="43">
        <f t="shared" si="13"/>
        <v>26</v>
      </c>
      <c r="O192" s="43">
        <f t="shared" si="13"/>
        <v>15</v>
      </c>
      <c r="P192" s="43">
        <f t="shared" si="13"/>
        <v>0</v>
      </c>
      <c r="Q192" s="43">
        <f t="shared" si="13"/>
        <v>0</v>
      </c>
      <c r="R192" s="43">
        <f t="shared" si="13"/>
        <v>0</v>
      </c>
      <c r="S192" s="43">
        <f t="shared" si="13"/>
        <v>0</v>
      </c>
      <c r="T192" s="43">
        <f t="shared" si="13"/>
        <v>1</v>
      </c>
      <c r="U192" s="43">
        <f t="shared" si="13"/>
        <v>1</v>
      </c>
      <c r="V192" s="43">
        <f t="shared" si="13"/>
        <v>0</v>
      </c>
      <c r="W192" s="43">
        <f t="shared" si="13"/>
        <v>1</v>
      </c>
      <c r="X192" s="43">
        <f t="shared" si="13"/>
        <v>1</v>
      </c>
      <c r="Y192" s="43">
        <f t="shared" si="13"/>
        <v>0</v>
      </c>
      <c r="Z192" s="43">
        <f t="shared" si="13"/>
        <v>2</v>
      </c>
      <c r="AA192" s="43">
        <f t="shared" si="13"/>
        <v>0</v>
      </c>
      <c r="AB192" s="43">
        <f t="shared" si="13"/>
        <v>0</v>
      </c>
      <c r="AC192" s="43">
        <f t="shared" si="13"/>
        <v>0</v>
      </c>
      <c r="AD192" s="43">
        <f t="shared" si="13"/>
        <v>0</v>
      </c>
      <c r="AE192" s="43">
        <f t="shared" si="13"/>
        <v>1</v>
      </c>
      <c r="AF192" s="43">
        <f t="shared" si="13"/>
        <v>1</v>
      </c>
      <c r="AG192" s="44">
        <f>(L192+O192+S192+W192+Z192+AD192+AF192)/(K192+L192+N192+O192+R192+S192+V192+W192+Y192+Z192+AC192+AD192+AF192)*100</f>
        <v>45</v>
      </c>
    </row>
    <row r="193" spans="1:33" ht="14.25" customHeight="1" x14ac:dyDescent="0.15">
      <c r="A193" s="98" t="s">
        <v>52</v>
      </c>
      <c r="B193" s="127">
        <v>19</v>
      </c>
      <c r="C193" s="101" t="s">
        <v>0</v>
      </c>
      <c r="D193" s="11"/>
      <c r="E193" s="12" t="s">
        <v>3</v>
      </c>
      <c r="F193" s="12" t="s">
        <v>92</v>
      </c>
      <c r="G193" s="15">
        <v>2118</v>
      </c>
      <c r="H193" s="12" t="s">
        <v>21</v>
      </c>
      <c r="I193" s="122">
        <v>1</v>
      </c>
      <c r="J193" s="124">
        <v>6</v>
      </c>
      <c r="K193" s="124">
        <v>0</v>
      </c>
      <c r="L193" s="124">
        <v>2</v>
      </c>
      <c r="M193" s="124">
        <v>1</v>
      </c>
      <c r="N193" s="124">
        <v>0</v>
      </c>
      <c r="O193" s="124">
        <v>4</v>
      </c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>
        <v>1</v>
      </c>
      <c r="AF193" s="105">
        <v>1</v>
      </c>
      <c r="AG193" s="108">
        <f>(L193+O193+S193+W193+Z193+AD193+AF193)/(K193+L193+N193+O193+R193+S193+V193+W193+Y193+Z193+AC193+AD193+AF193)*100</f>
        <v>100</v>
      </c>
    </row>
    <row r="194" spans="1:33" ht="14.25" customHeight="1" x14ac:dyDescent="0.15">
      <c r="A194" s="75"/>
      <c r="B194" s="103"/>
      <c r="C194" s="89"/>
      <c r="D194" s="5"/>
      <c r="E194" s="110"/>
      <c r="F194" s="111"/>
      <c r="G194" s="110"/>
      <c r="H194" s="111"/>
      <c r="I194" s="123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06"/>
      <c r="AG194" s="109"/>
    </row>
    <row r="195" spans="1:33" ht="14.25" customHeight="1" x14ac:dyDescent="0.15">
      <c r="A195" s="75"/>
      <c r="B195" s="102">
        <v>19</v>
      </c>
      <c r="C195" s="88" t="s">
        <v>0</v>
      </c>
      <c r="D195" s="4"/>
      <c r="E195" s="28" t="s">
        <v>3</v>
      </c>
      <c r="F195" s="28" t="s">
        <v>93</v>
      </c>
      <c r="G195" s="1">
        <v>2118</v>
      </c>
      <c r="H195" s="28" t="s">
        <v>21</v>
      </c>
      <c r="I195" s="90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>
        <v>1</v>
      </c>
      <c r="U195" s="126">
        <v>7</v>
      </c>
      <c r="V195" s="126">
        <v>0</v>
      </c>
      <c r="W195" s="126">
        <v>2</v>
      </c>
      <c r="X195" s="126">
        <v>1</v>
      </c>
      <c r="Y195" s="126">
        <v>4</v>
      </c>
      <c r="Z195" s="126">
        <v>1</v>
      </c>
      <c r="AA195" s="126"/>
      <c r="AB195" s="126"/>
      <c r="AC195" s="126"/>
      <c r="AD195" s="126"/>
      <c r="AE195" s="126"/>
      <c r="AF195" s="113"/>
      <c r="AG195" s="114">
        <f>(L195+O195+S195+W195+Z195+AD195+AF195)/(K195+L195+N195+O195+R195+S195+V195+W195+Y195+Z195+AC195+AD195+AF195)*100</f>
        <v>42.857142857142854</v>
      </c>
    </row>
    <row r="196" spans="1:33" ht="14.25" customHeight="1" x14ac:dyDescent="0.15">
      <c r="A196" s="75"/>
      <c r="B196" s="103"/>
      <c r="C196" s="89"/>
      <c r="D196" s="5"/>
      <c r="E196" s="110"/>
      <c r="F196" s="111"/>
      <c r="G196" s="110"/>
      <c r="H196" s="111"/>
      <c r="I196" s="123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06"/>
      <c r="AG196" s="109"/>
    </row>
    <row r="197" spans="1:33" ht="14.25" customHeight="1" x14ac:dyDescent="0.15">
      <c r="A197" s="75"/>
      <c r="B197" s="102">
        <v>19</v>
      </c>
      <c r="C197" s="88" t="s">
        <v>0</v>
      </c>
      <c r="D197" s="4"/>
      <c r="E197" s="28" t="s">
        <v>3</v>
      </c>
      <c r="F197" s="28" t="s">
        <v>104</v>
      </c>
      <c r="G197" s="1">
        <v>2118</v>
      </c>
      <c r="H197" s="28" t="s">
        <v>21</v>
      </c>
      <c r="I197" s="90">
        <v>1</v>
      </c>
      <c r="J197" s="126">
        <v>4</v>
      </c>
      <c r="K197" s="126">
        <v>0</v>
      </c>
      <c r="L197" s="126">
        <v>2</v>
      </c>
      <c r="M197" s="126">
        <v>1</v>
      </c>
      <c r="N197" s="126">
        <v>0</v>
      </c>
      <c r="O197" s="126">
        <v>3</v>
      </c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13"/>
      <c r="AG197" s="114">
        <f>(L197+O197+S197+W197+Z197+AD197+AF197)/(K197+L197+N197+O197+R197+S197+V197+W197+Y197+Z197+AC197+AD197+AF197)*100</f>
        <v>100</v>
      </c>
    </row>
    <row r="198" spans="1:33" ht="14.25" customHeight="1" x14ac:dyDescent="0.15">
      <c r="A198" s="75"/>
      <c r="B198" s="103"/>
      <c r="C198" s="89"/>
      <c r="D198" s="5"/>
      <c r="E198" s="110"/>
      <c r="F198" s="111"/>
      <c r="G198" s="110"/>
      <c r="H198" s="111"/>
      <c r="I198" s="123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06"/>
      <c r="AG198" s="109"/>
    </row>
    <row r="199" spans="1:33" ht="14.25" customHeight="1" x14ac:dyDescent="0.15">
      <c r="A199" s="75"/>
      <c r="B199" s="141" t="s">
        <v>145</v>
      </c>
      <c r="C199" s="88" t="s">
        <v>0</v>
      </c>
      <c r="D199" s="142" t="s">
        <v>146</v>
      </c>
      <c r="E199" s="28" t="s">
        <v>3</v>
      </c>
      <c r="F199" s="28" t="s">
        <v>92</v>
      </c>
      <c r="G199" s="1">
        <v>2224</v>
      </c>
      <c r="H199" s="28" t="s">
        <v>49</v>
      </c>
      <c r="I199" s="90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>
        <v>1</v>
      </c>
      <c r="U199" s="126">
        <v>3</v>
      </c>
      <c r="V199" s="126">
        <v>1</v>
      </c>
      <c r="W199" s="126">
        <v>0</v>
      </c>
      <c r="X199" s="126">
        <v>1</v>
      </c>
      <c r="Y199" s="126">
        <v>2</v>
      </c>
      <c r="Z199" s="126">
        <v>0</v>
      </c>
      <c r="AA199" s="126"/>
      <c r="AB199" s="126"/>
      <c r="AC199" s="126"/>
      <c r="AD199" s="126"/>
      <c r="AE199" s="126"/>
      <c r="AF199" s="113"/>
      <c r="AG199" s="114">
        <f>(L199+O199+S199+W199+Z199+AD199+AF199)/(K199+L199+N199+O199+R199+S199+V199+W199+Y199+Z199+AC199+AD199+AF199)*100</f>
        <v>0</v>
      </c>
    </row>
    <row r="200" spans="1:33" ht="14.25" customHeight="1" x14ac:dyDescent="0.15">
      <c r="A200" s="75"/>
      <c r="B200" s="140"/>
      <c r="C200" s="89"/>
      <c r="D200" s="143"/>
      <c r="E200" s="110"/>
      <c r="F200" s="111"/>
      <c r="G200" s="110"/>
      <c r="H200" s="111"/>
      <c r="I200" s="123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06"/>
      <c r="AG200" s="109"/>
    </row>
    <row r="201" spans="1:33" ht="14.25" customHeight="1" x14ac:dyDescent="0.15">
      <c r="A201" s="75"/>
      <c r="B201" s="102">
        <v>21</v>
      </c>
      <c r="C201" s="88" t="s">
        <v>0</v>
      </c>
      <c r="D201" s="4"/>
      <c r="E201" s="28" t="s">
        <v>3</v>
      </c>
      <c r="F201" s="28" t="s">
        <v>92</v>
      </c>
      <c r="G201" s="1">
        <v>2224</v>
      </c>
      <c r="H201" s="28" t="s">
        <v>49</v>
      </c>
      <c r="I201" s="90">
        <v>1</v>
      </c>
      <c r="J201" s="126">
        <v>7</v>
      </c>
      <c r="K201" s="126">
        <v>2</v>
      </c>
      <c r="L201" s="126">
        <v>2</v>
      </c>
      <c r="M201" s="126">
        <v>1</v>
      </c>
      <c r="N201" s="126">
        <v>2</v>
      </c>
      <c r="O201" s="126">
        <v>2</v>
      </c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13"/>
      <c r="AG201" s="114">
        <f>(L201+O201+S201+W201+Z201+AD201+AF201)/(K201+L201+N201+O201+R201+S201+V201+W201+Y201+Z201+AC201+AD201+AF201)*100</f>
        <v>50</v>
      </c>
    </row>
    <row r="202" spans="1:33" ht="14.25" customHeight="1" x14ac:dyDescent="0.15">
      <c r="A202" s="75"/>
      <c r="B202" s="103"/>
      <c r="C202" s="89"/>
      <c r="D202" s="5"/>
      <c r="E202" s="110"/>
      <c r="F202" s="111"/>
      <c r="G202" s="110"/>
      <c r="H202" s="111"/>
      <c r="I202" s="123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06"/>
      <c r="AG202" s="109"/>
    </row>
    <row r="203" spans="1:33" ht="14.25" customHeight="1" x14ac:dyDescent="0.15">
      <c r="A203" s="75"/>
      <c r="B203" s="102">
        <v>21</v>
      </c>
      <c r="C203" s="88" t="s">
        <v>0</v>
      </c>
      <c r="D203" s="4"/>
      <c r="E203" s="28" t="s">
        <v>3</v>
      </c>
      <c r="F203" s="28" t="s">
        <v>93</v>
      </c>
      <c r="G203" s="1">
        <v>2224</v>
      </c>
      <c r="H203" s="28" t="s">
        <v>49</v>
      </c>
      <c r="I203" s="90">
        <v>1</v>
      </c>
      <c r="J203" s="126">
        <v>7</v>
      </c>
      <c r="K203" s="126">
        <v>2</v>
      </c>
      <c r="L203" s="126">
        <v>2</v>
      </c>
      <c r="M203" s="126">
        <v>1</v>
      </c>
      <c r="N203" s="126">
        <v>2</v>
      </c>
      <c r="O203" s="126">
        <v>2</v>
      </c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13"/>
      <c r="AG203" s="114">
        <f>(L203+O203+S203+W203+Z203+AD203+AF203)/(K203+L203+N203+O203+R203+S203+V203+W203+Y203+Z203+AC203+AD203+AF203)*100</f>
        <v>50</v>
      </c>
    </row>
    <row r="204" spans="1:33" ht="14.25" customHeight="1" x14ac:dyDescent="0.15">
      <c r="A204" s="75"/>
      <c r="B204" s="103"/>
      <c r="C204" s="89"/>
      <c r="D204" s="5"/>
      <c r="E204" s="110"/>
      <c r="F204" s="111"/>
      <c r="G204" s="110"/>
      <c r="H204" s="111"/>
      <c r="I204" s="123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06"/>
      <c r="AG204" s="109"/>
    </row>
    <row r="205" spans="1:33" ht="14.25" customHeight="1" x14ac:dyDescent="0.15">
      <c r="A205" s="75"/>
      <c r="B205" s="102">
        <v>26</v>
      </c>
      <c r="C205" s="88" t="s">
        <v>7</v>
      </c>
      <c r="D205" s="4" t="s">
        <v>97</v>
      </c>
      <c r="E205" s="28" t="s">
        <v>50</v>
      </c>
      <c r="F205" s="28" t="s">
        <v>4</v>
      </c>
      <c r="G205" s="1">
        <v>1138</v>
      </c>
      <c r="H205" s="28" t="s">
        <v>51</v>
      </c>
      <c r="I205" s="90">
        <v>1</v>
      </c>
      <c r="J205" s="126">
        <v>3</v>
      </c>
      <c r="K205" s="126">
        <v>0</v>
      </c>
      <c r="L205" s="126">
        <v>2</v>
      </c>
      <c r="M205" s="126">
        <v>1</v>
      </c>
      <c r="N205" s="126">
        <v>0</v>
      </c>
      <c r="O205" s="126">
        <v>3</v>
      </c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>
        <v>1</v>
      </c>
      <c r="AF205" s="113">
        <v>1</v>
      </c>
      <c r="AG205" s="114">
        <f>(L205+O205+S205+W205+Z205+AD205+AF205)/(K205+L205+N205+O205+R205+S205+V205+W205+Y205+Z205+AC205+AD205+AF205)*100</f>
        <v>100</v>
      </c>
    </row>
    <row r="206" spans="1:33" ht="14.25" customHeight="1" x14ac:dyDescent="0.15">
      <c r="A206" s="75"/>
      <c r="B206" s="103"/>
      <c r="C206" s="89"/>
      <c r="D206" s="5"/>
      <c r="E206" s="110"/>
      <c r="F206" s="111"/>
      <c r="G206" s="110"/>
      <c r="H206" s="111"/>
      <c r="I206" s="123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06"/>
      <c r="AG206" s="109"/>
    </row>
    <row r="207" spans="1:33" ht="22.5" customHeight="1" thickBot="1" x14ac:dyDescent="0.2">
      <c r="A207" s="76"/>
      <c r="B207" s="118" t="s">
        <v>83</v>
      </c>
      <c r="C207" s="119"/>
      <c r="D207" s="9"/>
      <c r="E207" s="120"/>
      <c r="F207" s="121"/>
      <c r="G207" s="120"/>
      <c r="H207" s="121"/>
      <c r="I207" s="42">
        <f t="shared" ref="I207:AF207" si="14">SUM(I193:I206)</f>
        <v>5</v>
      </c>
      <c r="J207" s="43">
        <f t="shared" si="14"/>
        <v>27</v>
      </c>
      <c r="K207" s="43">
        <f t="shared" si="14"/>
        <v>4</v>
      </c>
      <c r="L207" s="43">
        <f t="shared" si="14"/>
        <v>10</v>
      </c>
      <c r="M207" s="43">
        <f t="shared" si="14"/>
        <v>5</v>
      </c>
      <c r="N207" s="43">
        <f t="shared" si="14"/>
        <v>4</v>
      </c>
      <c r="O207" s="43">
        <f t="shared" si="14"/>
        <v>14</v>
      </c>
      <c r="P207" s="43">
        <f t="shared" si="14"/>
        <v>0</v>
      </c>
      <c r="Q207" s="43">
        <f t="shared" si="14"/>
        <v>0</v>
      </c>
      <c r="R207" s="43">
        <f t="shared" si="14"/>
        <v>0</v>
      </c>
      <c r="S207" s="43">
        <f t="shared" si="14"/>
        <v>0</v>
      </c>
      <c r="T207" s="43">
        <f t="shared" si="14"/>
        <v>2</v>
      </c>
      <c r="U207" s="43">
        <f t="shared" si="14"/>
        <v>10</v>
      </c>
      <c r="V207" s="43">
        <f t="shared" si="14"/>
        <v>1</v>
      </c>
      <c r="W207" s="43">
        <f t="shared" si="14"/>
        <v>2</v>
      </c>
      <c r="X207" s="43">
        <f t="shared" si="14"/>
        <v>2</v>
      </c>
      <c r="Y207" s="43">
        <f t="shared" si="14"/>
        <v>6</v>
      </c>
      <c r="Z207" s="43">
        <f t="shared" si="14"/>
        <v>1</v>
      </c>
      <c r="AA207" s="43">
        <f t="shared" si="14"/>
        <v>0</v>
      </c>
      <c r="AB207" s="43">
        <f t="shared" si="14"/>
        <v>0</v>
      </c>
      <c r="AC207" s="43">
        <f t="shared" si="14"/>
        <v>0</v>
      </c>
      <c r="AD207" s="43">
        <f t="shared" si="14"/>
        <v>0</v>
      </c>
      <c r="AE207" s="43">
        <f t="shared" si="14"/>
        <v>2</v>
      </c>
      <c r="AF207" s="43">
        <f t="shared" si="14"/>
        <v>2</v>
      </c>
      <c r="AG207" s="44">
        <f>(L207+O207+S207+W207+Z207+AD207+AF207)/(K207+L207+N207+O207+R207+S207+V207+W207+Y207+Z207+AC207+AD207+AF207)*100</f>
        <v>65.909090909090907</v>
      </c>
    </row>
    <row r="208" spans="1:33" ht="14.25" customHeight="1" x14ac:dyDescent="0.15">
      <c r="A208" s="75" t="s">
        <v>55</v>
      </c>
      <c r="B208" s="144" t="s">
        <v>72</v>
      </c>
      <c r="C208" s="145" t="s">
        <v>0</v>
      </c>
      <c r="D208" s="7" t="s">
        <v>114</v>
      </c>
      <c r="E208" s="29" t="s">
        <v>3</v>
      </c>
      <c r="F208" s="29" t="s">
        <v>92</v>
      </c>
      <c r="G208" s="8">
        <v>1674</v>
      </c>
      <c r="H208" s="29" t="s">
        <v>53</v>
      </c>
      <c r="I208" s="146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6">
        <v>1</v>
      </c>
      <c r="U208" s="147">
        <v>2</v>
      </c>
      <c r="V208" s="147">
        <v>0</v>
      </c>
      <c r="W208" s="147">
        <v>2</v>
      </c>
      <c r="X208" s="146">
        <v>1</v>
      </c>
      <c r="Y208" s="147">
        <v>0</v>
      </c>
      <c r="Z208" s="147">
        <v>2</v>
      </c>
      <c r="AA208" s="124"/>
      <c r="AB208" s="124"/>
      <c r="AC208" s="124"/>
      <c r="AD208" s="105"/>
      <c r="AE208" s="147"/>
      <c r="AF208" s="148"/>
      <c r="AG208" s="149">
        <f>(L208+O208+S208+W208+Z208+AD208+AF208)/(K208+L208+N208+O208+R208+S208+V208+W208+Y208+Z208+AC208+AD208+AF208)*100</f>
        <v>100</v>
      </c>
    </row>
    <row r="209" spans="1:33" ht="14.25" customHeight="1" x14ac:dyDescent="0.15">
      <c r="A209" s="75"/>
      <c r="B209" s="140"/>
      <c r="C209" s="89"/>
      <c r="D209" s="5"/>
      <c r="E209" s="110"/>
      <c r="F209" s="111"/>
      <c r="G209" s="110"/>
      <c r="H209" s="111"/>
      <c r="I209" s="123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3"/>
      <c r="U209" s="125"/>
      <c r="V209" s="125"/>
      <c r="W209" s="125"/>
      <c r="X209" s="123"/>
      <c r="Y209" s="125"/>
      <c r="Z209" s="125"/>
      <c r="AA209" s="125"/>
      <c r="AB209" s="125"/>
      <c r="AC209" s="125"/>
      <c r="AD209" s="106"/>
      <c r="AE209" s="125"/>
      <c r="AF209" s="106"/>
      <c r="AG209" s="109"/>
    </row>
    <row r="210" spans="1:33" ht="14.25" customHeight="1" x14ac:dyDescent="0.15">
      <c r="A210" s="75"/>
      <c r="B210" s="141" t="s">
        <v>72</v>
      </c>
      <c r="C210" s="88" t="s">
        <v>0</v>
      </c>
      <c r="D210" s="4" t="s">
        <v>115</v>
      </c>
      <c r="E210" s="28" t="s">
        <v>3</v>
      </c>
      <c r="F210" s="28" t="s">
        <v>93</v>
      </c>
      <c r="G210" s="1">
        <v>1674</v>
      </c>
      <c r="H210" s="28" t="s">
        <v>53</v>
      </c>
      <c r="I210" s="90"/>
      <c r="J210" s="126"/>
      <c r="K210" s="126"/>
      <c r="L210" s="126"/>
      <c r="M210" s="126">
        <v>1</v>
      </c>
      <c r="N210" s="126">
        <v>10</v>
      </c>
      <c r="O210" s="126">
        <v>1</v>
      </c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  <c r="AF210" s="113"/>
      <c r="AG210" s="114">
        <f>(L210+O210+S210+W210+Z210+AD210+AF210)/(K210+L210+N210+O210+R210+S210+V210+W210+Y210+Z210+AC210+AD210+AF210)*100</f>
        <v>9.0909090909090917</v>
      </c>
    </row>
    <row r="211" spans="1:33" ht="14.25" customHeight="1" x14ac:dyDescent="0.15">
      <c r="A211" s="75"/>
      <c r="B211" s="140"/>
      <c r="C211" s="89"/>
      <c r="D211" s="5" t="s">
        <v>108</v>
      </c>
      <c r="E211" s="110"/>
      <c r="F211" s="111"/>
      <c r="G211" s="110"/>
      <c r="H211" s="111"/>
      <c r="I211" s="123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06"/>
      <c r="AG211" s="109"/>
    </row>
    <row r="212" spans="1:33" ht="14.25" customHeight="1" x14ac:dyDescent="0.15">
      <c r="A212" s="75"/>
      <c r="B212" s="141" t="s">
        <v>72</v>
      </c>
      <c r="C212" s="88" t="s">
        <v>0</v>
      </c>
      <c r="D212" s="4" t="s">
        <v>115</v>
      </c>
      <c r="E212" s="28" t="s">
        <v>3</v>
      </c>
      <c r="F212" s="28" t="s">
        <v>10</v>
      </c>
      <c r="G212" s="1">
        <v>1674</v>
      </c>
      <c r="H212" s="28" t="s">
        <v>53</v>
      </c>
      <c r="I212" s="90">
        <v>1</v>
      </c>
      <c r="J212" s="126">
        <v>11</v>
      </c>
      <c r="K212" s="126">
        <v>6</v>
      </c>
      <c r="L212" s="126">
        <v>1</v>
      </c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  <c r="AF212" s="113"/>
      <c r="AG212" s="114">
        <f>(L212+O212+S212+W212+Z212+AD212+AF212)/(K212+L212+N212+O212+R212+S212+V212+W212+Y212+Z212+AC212+AD212+AF212)*100</f>
        <v>14.285714285714285</v>
      </c>
    </row>
    <row r="213" spans="1:33" ht="14.25" customHeight="1" x14ac:dyDescent="0.15">
      <c r="A213" s="75"/>
      <c r="B213" s="140"/>
      <c r="C213" s="89"/>
      <c r="D213" s="5" t="s">
        <v>109</v>
      </c>
      <c r="E213" s="110"/>
      <c r="F213" s="111"/>
      <c r="G213" s="110"/>
      <c r="H213" s="111"/>
      <c r="I213" s="123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06"/>
      <c r="AG213" s="109"/>
    </row>
    <row r="214" spans="1:33" ht="14.25" customHeight="1" x14ac:dyDescent="0.15">
      <c r="A214" s="75"/>
      <c r="B214" s="102">
        <v>32</v>
      </c>
      <c r="C214" s="88" t="s">
        <v>7</v>
      </c>
      <c r="D214" s="4"/>
      <c r="E214" s="28" t="s">
        <v>50</v>
      </c>
      <c r="F214" s="28" t="s">
        <v>2</v>
      </c>
      <c r="G214" s="1">
        <v>992</v>
      </c>
      <c r="H214" s="28" t="s">
        <v>56</v>
      </c>
      <c r="I214" s="90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13"/>
      <c r="AG214" s="114">
        <v>0</v>
      </c>
    </row>
    <row r="215" spans="1:33" ht="14.25" customHeight="1" x14ac:dyDescent="0.15">
      <c r="A215" s="75"/>
      <c r="B215" s="103"/>
      <c r="C215" s="89"/>
      <c r="D215" s="5"/>
      <c r="E215" s="110"/>
      <c r="F215" s="111"/>
      <c r="G215" s="110"/>
      <c r="H215" s="111"/>
      <c r="I215" s="123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06"/>
      <c r="AG215" s="109"/>
    </row>
    <row r="216" spans="1:33" ht="14.25" customHeight="1" x14ac:dyDescent="0.15">
      <c r="A216" s="75"/>
      <c r="B216" s="102">
        <v>34</v>
      </c>
      <c r="C216" s="88" t="s">
        <v>0</v>
      </c>
      <c r="D216" s="4" t="s">
        <v>116</v>
      </c>
      <c r="E216" s="28" t="s">
        <v>3</v>
      </c>
      <c r="F216" s="28" t="s">
        <v>92</v>
      </c>
      <c r="G216" s="1">
        <v>1043</v>
      </c>
      <c r="H216" s="28" t="s">
        <v>8</v>
      </c>
      <c r="I216" s="90">
        <v>1</v>
      </c>
      <c r="J216" s="126">
        <v>2</v>
      </c>
      <c r="K216" s="126">
        <v>0</v>
      </c>
      <c r="L216" s="126">
        <v>1</v>
      </c>
      <c r="M216" s="90">
        <v>1</v>
      </c>
      <c r="N216" s="126">
        <v>1</v>
      </c>
      <c r="O216" s="126">
        <v>3</v>
      </c>
      <c r="P216" s="126"/>
      <c r="Q216" s="126"/>
      <c r="R216" s="126"/>
      <c r="S216" s="113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>
        <v>1</v>
      </c>
      <c r="AF216" s="113">
        <v>1</v>
      </c>
      <c r="AG216" s="114">
        <f>(L216+O216+S216+W216+Z216+AD216+AF216)/(K216+L216+N216+O216+R216+S216+V216+W216+Y216+Z216+AC216+AD216+AF216)*100</f>
        <v>83.333333333333343</v>
      </c>
    </row>
    <row r="217" spans="1:33" ht="14.25" customHeight="1" x14ac:dyDescent="0.15">
      <c r="A217" s="75"/>
      <c r="B217" s="103"/>
      <c r="C217" s="89"/>
      <c r="D217" s="5"/>
      <c r="E217" s="110"/>
      <c r="F217" s="111"/>
      <c r="G217" s="110"/>
      <c r="H217" s="111"/>
      <c r="I217" s="123"/>
      <c r="J217" s="125"/>
      <c r="K217" s="125"/>
      <c r="L217" s="125"/>
      <c r="M217" s="123"/>
      <c r="N217" s="125"/>
      <c r="O217" s="125"/>
      <c r="P217" s="125"/>
      <c r="Q217" s="125"/>
      <c r="R217" s="125"/>
      <c r="S217" s="106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06"/>
      <c r="AG217" s="109"/>
    </row>
    <row r="218" spans="1:33" ht="14.25" customHeight="1" x14ac:dyDescent="0.15">
      <c r="A218" s="75"/>
      <c r="B218" s="102">
        <v>35</v>
      </c>
      <c r="C218" s="88" t="s">
        <v>0</v>
      </c>
      <c r="D218" s="4" t="s">
        <v>117</v>
      </c>
      <c r="E218" s="28" t="s">
        <v>3</v>
      </c>
      <c r="F218" s="28" t="s">
        <v>92</v>
      </c>
      <c r="G218" s="1">
        <v>1043</v>
      </c>
      <c r="H218" s="28" t="s">
        <v>8</v>
      </c>
      <c r="I218" s="90">
        <v>1</v>
      </c>
      <c r="J218" s="126">
        <v>4</v>
      </c>
      <c r="K218" s="126">
        <v>1</v>
      </c>
      <c r="L218" s="126">
        <v>1</v>
      </c>
      <c r="M218" s="126">
        <v>1</v>
      </c>
      <c r="N218" s="126">
        <v>2</v>
      </c>
      <c r="O218" s="126">
        <v>1</v>
      </c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13"/>
      <c r="AG218" s="114">
        <f>(L218+O218+S218+W218+Z218+AD218+AF218)/(K218+L218+N218+O218+R218+S218+V218+W218+Y218+Z218+AC218+AD218+AF218)*100</f>
        <v>40</v>
      </c>
    </row>
    <row r="219" spans="1:33" ht="14.25" customHeight="1" x14ac:dyDescent="0.15">
      <c r="A219" s="75"/>
      <c r="B219" s="103"/>
      <c r="C219" s="89"/>
      <c r="D219" s="5" t="s">
        <v>110</v>
      </c>
      <c r="E219" s="110"/>
      <c r="F219" s="111"/>
      <c r="G219" s="110"/>
      <c r="H219" s="111"/>
      <c r="I219" s="123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06"/>
      <c r="AG219" s="109"/>
    </row>
    <row r="220" spans="1:33" ht="14.25" customHeight="1" x14ac:dyDescent="0.15">
      <c r="A220" s="75"/>
      <c r="B220" s="102">
        <v>35</v>
      </c>
      <c r="C220" s="88" t="s">
        <v>0</v>
      </c>
      <c r="D220" s="4" t="s">
        <v>118</v>
      </c>
      <c r="E220" s="28" t="s">
        <v>3</v>
      </c>
      <c r="F220" s="28" t="s">
        <v>93</v>
      </c>
      <c r="G220" s="1">
        <v>1043</v>
      </c>
      <c r="H220" s="28" t="s">
        <v>8</v>
      </c>
      <c r="I220" s="90">
        <v>1</v>
      </c>
      <c r="J220" s="126">
        <v>4</v>
      </c>
      <c r="K220" s="126">
        <v>1</v>
      </c>
      <c r="L220" s="126">
        <v>1</v>
      </c>
      <c r="M220" s="126">
        <v>1</v>
      </c>
      <c r="N220" s="126">
        <v>3</v>
      </c>
      <c r="O220" s="126">
        <v>1</v>
      </c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  <c r="AF220" s="113"/>
      <c r="AG220" s="114">
        <f>(L220+O220+S220+W220+Z220+AD220+AF220)/(K220+L220+N220+O220+R220+S220+V220+W220+Y220+Z220+AC220+AD220+AF220)*100</f>
        <v>33.333333333333329</v>
      </c>
    </row>
    <row r="221" spans="1:33" ht="14.25" customHeight="1" x14ac:dyDescent="0.15">
      <c r="A221" s="75"/>
      <c r="B221" s="103"/>
      <c r="C221" s="89"/>
      <c r="D221" s="5" t="s">
        <v>108</v>
      </c>
      <c r="E221" s="110"/>
      <c r="F221" s="111"/>
      <c r="G221" s="110"/>
      <c r="H221" s="111"/>
      <c r="I221" s="123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06"/>
      <c r="AG221" s="109"/>
    </row>
    <row r="222" spans="1:33" ht="14.25" customHeight="1" x14ac:dyDescent="0.15">
      <c r="A222" s="75"/>
      <c r="B222" s="102">
        <v>35</v>
      </c>
      <c r="C222" s="88" t="s">
        <v>0</v>
      </c>
      <c r="D222" s="4" t="s">
        <v>118</v>
      </c>
      <c r="E222" s="28" t="s">
        <v>3</v>
      </c>
      <c r="F222" s="28" t="s">
        <v>104</v>
      </c>
      <c r="G222" s="1">
        <v>1043</v>
      </c>
      <c r="H222" s="28" t="s">
        <v>8</v>
      </c>
      <c r="I222" s="90">
        <v>1</v>
      </c>
      <c r="J222" s="126">
        <v>4</v>
      </c>
      <c r="K222" s="126">
        <v>1</v>
      </c>
      <c r="L222" s="126">
        <v>1</v>
      </c>
      <c r="M222" s="126">
        <v>1</v>
      </c>
      <c r="N222" s="126">
        <v>3</v>
      </c>
      <c r="O222" s="126">
        <v>1</v>
      </c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  <c r="AF222" s="113"/>
      <c r="AG222" s="114">
        <f>(L222+O222+S222+W222+Z222+AD222+AF222)/(K222+L222+N222+O222+R222+S222+V222+W222+Y222+Z222+AC222+AD222+AF222)*100</f>
        <v>33.333333333333329</v>
      </c>
    </row>
    <row r="223" spans="1:33" ht="14.25" customHeight="1" x14ac:dyDescent="0.15">
      <c r="A223" s="75"/>
      <c r="B223" s="103"/>
      <c r="C223" s="89"/>
      <c r="D223" s="5" t="s">
        <v>109</v>
      </c>
      <c r="E223" s="110"/>
      <c r="F223" s="111"/>
      <c r="G223" s="110"/>
      <c r="H223" s="111"/>
      <c r="I223" s="123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06"/>
      <c r="AG223" s="109"/>
    </row>
    <row r="224" spans="1:33" ht="14.25" customHeight="1" x14ac:dyDescent="0.15">
      <c r="A224" s="75"/>
      <c r="B224" s="102">
        <v>40</v>
      </c>
      <c r="C224" s="88" t="s">
        <v>0</v>
      </c>
      <c r="D224" s="4" t="s">
        <v>119</v>
      </c>
      <c r="E224" s="28" t="s">
        <v>3</v>
      </c>
      <c r="F224" s="28" t="s">
        <v>4</v>
      </c>
      <c r="G224" s="1">
        <v>80</v>
      </c>
      <c r="H224" s="28" t="s">
        <v>22</v>
      </c>
      <c r="I224" s="90">
        <v>1</v>
      </c>
      <c r="J224" s="126">
        <v>8</v>
      </c>
      <c r="K224" s="126">
        <v>0</v>
      </c>
      <c r="L224" s="126">
        <v>5</v>
      </c>
      <c r="M224" s="126">
        <v>1</v>
      </c>
      <c r="N224" s="126">
        <v>0</v>
      </c>
      <c r="O224" s="126">
        <v>9</v>
      </c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>
        <v>1</v>
      </c>
      <c r="AF224" s="113">
        <v>1</v>
      </c>
      <c r="AG224" s="114">
        <f>(L224+O224+S224+W224+Z224+AD224+AF224)/(K224+L224+N224+O224+R224+S224+V224+W224+Y224+Z224+AC224+AD224+AF224)*100</f>
        <v>100</v>
      </c>
    </row>
    <row r="225" spans="1:33" ht="14.25" customHeight="1" x14ac:dyDescent="0.15">
      <c r="A225" s="75"/>
      <c r="B225" s="103"/>
      <c r="C225" s="89"/>
      <c r="D225" s="5"/>
      <c r="E225" s="110"/>
      <c r="F225" s="111"/>
      <c r="G225" s="110"/>
      <c r="H225" s="111"/>
      <c r="I225" s="123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06"/>
      <c r="AG225" s="109"/>
    </row>
    <row r="226" spans="1:33" ht="14.25" customHeight="1" x14ac:dyDescent="0.15">
      <c r="A226" s="75"/>
      <c r="B226" s="102">
        <v>43</v>
      </c>
      <c r="C226" s="88" t="s">
        <v>0</v>
      </c>
      <c r="D226" s="4" t="s">
        <v>120</v>
      </c>
      <c r="E226" s="28" t="s">
        <v>3</v>
      </c>
      <c r="F226" s="28" t="s">
        <v>92</v>
      </c>
      <c r="G226" s="1">
        <v>1511</v>
      </c>
      <c r="H226" s="28" t="s">
        <v>13</v>
      </c>
      <c r="I226" s="90">
        <v>1</v>
      </c>
      <c r="J226" s="126">
        <v>10</v>
      </c>
      <c r="K226" s="126">
        <v>2</v>
      </c>
      <c r="L226" s="126">
        <v>1</v>
      </c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6"/>
      <c r="AB226" s="126"/>
      <c r="AC226" s="126"/>
      <c r="AD226" s="126"/>
      <c r="AE226" s="126"/>
      <c r="AF226" s="113"/>
      <c r="AG226" s="114">
        <f>(L226+O226+S226+W226+Z226+AD226+AF226)/(K226+L226+N226+O226+R226+S226+V226+W226+Y226+Z226+AC226+AD226+AF226)*100</f>
        <v>33.333333333333329</v>
      </c>
    </row>
    <row r="227" spans="1:33" ht="14.25" customHeight="1" x14ac:dyDescent="0.15">
      <c r="A227" s="75"/>
      <c r="B227" s="103"/>
      <c r="C227" s="89"/>
      <c r="D227" s="5" t="s">
        <v>110</v>
      </c>
      <c r="E227" s="110"/>
      <c r="F227" s="111"/>
      <c r="G227" s="110"/>
      <c r="H227" s="111"/>
      <c r="I227" s="123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06"/>
      <c r="AG227" s="109"/>
    </row>
    <row r="228" spans="1:33" ht="14.25" customHeight="1" x14ac:dyDescent="0.15">
      <c r="A228" s="75"/>
      <c r="B228" s="102">
        <v>43</v>
      </c>
      <c r="C228" s="88" t="s">
        <v>0</v>
      </c>
      <c r="D228" s="4" t="s">
        <v>120</v>
      </c>
      <c r="E228" s="28" t="s">
        <v>3</v>
      </c>
      <c r="F228" s="28" t="s">
        <v>93</v>
      </c>
      <c r="G228" s="1">
        <v>1511</v>
      </c>
      <c r="H228" s="28" t="s">
        <v>13</v>
      </c>
      <c r="I228" s="90"/>
      <c r="J228" s="126"/>
      <c r="K228" s="126"/>
      <c r="L228" s="126"/>
      <c r="M228" s="126">
        <v>1</v>
      </c>
      <c r="N228" s="126">
        <v>7</v>
      </c>
      <c r="O228" s="126">
        <v>1</v>
      </c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13"/>
      <c r="AG228" s="114">
        <f>(L228+O228+S228+W228+Z228+AD228+AF228)/(K228+L228+N228+O228+R228+S228+V228+W228+Y228+Z228+AC228+AD228+AF228)*100</f>
        <v>12.5</v>
      </c>
    </row>
    <row r="229" spans="1:33" ht="14.25" customHeight="1" x14ac:dyDescent="0.15">
      <c r="A229" s="75"/>
      <c r="B229" s="103"/>
      <c r="C229" s="89"/>
      <c r="D229" s="5" t="s">
        <v>108</v>
      </c>
      <c r="E229" s="110"/>
      <c r="F229" s="111"/>
      <c r="G229" s="110"/>
      <c r="H229" s="111"/>
      <c r="I229" s="123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06"/>
      <c r="AG229" s="109"/>
    </row>
    <row r="230" spans="1:33" ht="14.25" customHeight="1" x14ac:dyDescent="0.15">
      <c r="A230" s="75"/>
      <c r="B230" s="102">
        <v>44</v>
      </c>
      <c r="C230" s="88" t="s">
        <v>0</v>
      </c>
      <c r="D230" s="4" t="s">
        <v>121</v>
      </c>
      <c r="E230" s="28" t="s">
        <v>3</v>
      </c>
      <c r="F230" s="28" t="s">
        <v>93</v>
      </c>
      <c r="G230" s="1">
        <v>1076</v>
      </c>
      <c r="H230" s="28" t="s">
        <v>54</v>
      </c>
      <c r="I230" s="90">
        <v>1</v>
      </c>
      <c r="J230" s="126">
        <v>2</v>
      </c>
      <c r="K230" s="126">
        <v>1</v>
      </c>
      <c r="L230" s="126">
        <v>1</v>
      </c>
      <c r="M230" s="126">
        <v>1</v>
      </c>
      <c r="N230" s="126">
        <v>2</v>
      </c>
      <c r="O230" s="126">
        <v>0</v>
      </c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13"/>
      <c r="AG230" s="114">
        <f>(L230+O230+S230+W230+Z230+AD230+AF230)/(K230+L230+N230+O230+R230+S230+V230+W230+Y230+Z230+AC230+AD230+AF230)*100</f>
        <v>25</v>
      </c>
    </row>
    <row r="231" spans="1:33" ht="14.25" customHeight="1" x14ac:dyDescent="0.15">
      <c r="A231" s="75"/>
      <c r="B231" s="103"/>
      <c r="C231" s="89"/>
      <c r="D231" s="5" t="s">
        <v>108</v>
      </c>
      <c r="E231" s="110"/>
      <c r="F231" s="111"/>
      <c r="G231" s="110"/>
      <c r="H231" s="111"/>
      <c r="I231" s="123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06"/>
      <c r="AG231" s="109"/>
    </row>
    <row r="232" spans="1:33" ht="14.25" customHeight="1" x14ac:dyDescent="0.15">
      <c r="A232" s="75"/>
      <c r="B232" s="102">
        <v>44</v>
      </c>
      <c r="C232" s="88" t="s">
        <v>0</v>
      </c>
      <c r="D232" s="4" t="s">
        <v>121</v>
      </c>
      <c r="E232" s="28" t="s">
        <v>3</v>
      </c>
      <c r="F232" s="28" t="s">
        <v>10</v>
      </c>
      <c r="G232" s="1">
        <v>1076</v>
      </c>
      <c r="H232" s="28" t="s">
        <v>54</v>
      </c>
      <c r="I232" s="90">
        <v>1</v>
      </c>
      <c r="J232" s="126">
        <v>4</v>
      </c>
      <c r="K232" s="126">
        <v>2</v>
      </c>
      <c r="L232" s="126">
        <v>0</v>
      </c>
      <c r="M232" s="126">
        <v>1</v>
      </c>
      <c r="N232" s="126">
        <v>4</v>
      </c>
      <c r="O232" s="126">
        <v>0</v>
      </c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13"/>
      <c r="AG232" s="114">
        <f>(L232+O232+S232+W232+Z232+AD232+AF232)/(K232+L232+N232+O232+R232+S232+V232+W232+Y232+Z232+AC232+AD232+AF232)*100</f>
        <v>0</v>
      </c>
    </row>
    <row r="233" spans="1:33" ht="14.25" customHeight="1" x14ac:dyDescent="0.15">
      <c r="A233" s="75"/>
      <c r="B233" s="103"/>
      <c r="C233" s="89"/>
      <c r="D233" s="5" t="s">
        <v>109</v>
      </c>
      <c r="E233" s="110"/>
      <c r="F233" s="111"/>
      <c r="G233" s="110"/>
      <c r="H233" s="111"/>
      <c r="I233" s="123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06"/>
      <c r="AG233" s="109"/>
    </row>
    <row r="234" spans="1:33" ht="22.5" customHeight="1" thickBot="1" x14ac:dyDescent="0.2">
      <c r="A234" s="76"/>
      <c r="B234" s="118" t="s">
        <v>83</v>
      </c>
      <c r="C234" s="119"/>
      <c r="D234" s="9"/>
      <c r="E234" s="120"/>
      <c r="F234" s="121"/>
      <c r="G234" s="120"/>
      <c r="H234" s="121"/>
      <c r="I234" s="42">
        <f t="shared" ref="I234:AF234" si="15">SUM(I208:I233)</f>
        <v>9</v>
      </c>
      <c r="J234" s="43">
        <f t="shared" si="15"/>
        <v>49</v>
      </c>
      <c r="K234" s="43">
        <f t="shared" si="15"/>
        <v>14</v>
      </c>
      <c r="L234" s="43">
        <f t="shared" si="15"/>
        <v>12</v>
      </c>
      <c r="M234" s="43">
        <f t="shared" si="15"/>
        <v>9</v>
      </c>
      <c r="N234" s="43">
        <f t="shared" si="15"/>
        <v>32</v>
      </c>
      <c r="O234" s="43">
        <f t="shared" si="15"/>
        <v>17</v>
      </c>
      <c r="P234" s="43">
        <f t="shared" si="15"/>
        <v>0</v>
      </c>
      <c r="Q234" s="43">
        <f t="shared" si="15"/>
        <v>0</v>
      </c>
      <c r="R234" s="43">
        <f t="shared" si="15"/>
        <v>0</v>
      </c>
      <c r="S234" s="43">
        <f t="shared" si="15"/>
        <v>0</v>
      </c>
      <c r="T234" s="43">
        <f t="shared" si="15"/>
        <v>1</v>
      </c>
      <c r="U234" s="43">
        <f t="shared" si="15"/>
        <v>2</v>
      </c>
      <c r="V234" s="43">
        <f t="shared" si="15"/>
        <v>0</v>
      </c>
      <c r="W234" s="43">
        <f t="shared" si="15"/>
        <v>2</v>
      </c>
      <c r="X234" s="43">
        <f t="shared" si="15"/>
        <v>1</v>
      </c>
      <c r="Y234" s="43">
        <f t="shared" si="15"/>
        <v>0</v>
      </c>
      <c r="Z234" s="43">
        <f t="shared" si="15"/>
        <v>2</v>
      </c>
      <c r="AA234" s="43">
        <f t="shared" si="15"/>
        <v>0</v>
      </c>
      <c r="AB234" s="43">
        <f t="shared" si="15"/>
        <v>0</v>
      </c>
      <c r="AC234" s="43">
        <f t="shared" si="15"/>
        <v>0</v>
      </c>
      <c r="AD234" s="43">
        <f t="shared" si="15"/>
        <v>0</v>
      </c>
      <c r="AE234" s="43">
        <f t="shared" si="15"/>
        <v>2</v>
      </c>
      <c r="AF234" s="43">
        <f t="shared" si="15"/>
        <v>2</v>
      </c>
      <c r="AG234" s="44">
        <f>(L234+O234+S234+W234+Z234+AD234+AF234)/(K234+L234+N234+O234+R234+S234+V234+W234+Y234+Z234+AC234+AD234+AF234)*100</f>
        <v>43.209876543209873</v>
      </c>
    </row>
    <row r="235" spans="1:33" ht="14.25" customHeight="1" x14ac:dyDescent="0.15">
      <c r="A235" s="98" t="s">
        <v>58</v>
      </c>
      <c r="B235" s="127">
        <v>15</v>
      </c>
      <c r="C235" s="101" t="s">
        <v>0</v>
      </c>
      <c r="D235" s="11" t="s">
        <v>116</v>
      </c>
      <c r="E235" s="12" t="s">
        <v>3</v>
      </c>
      <c r="F235" s="12" t="s">
        <v>92</v>
      </c>
      <c r="G235" s="15">
        <v>1113</v>
      </c>
      <c r="H235" s="12" t="s">
        <v>5</v>
      </c>
      <c r="I235" s="122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>
        <v>1</v>
      </c>
      <c r="U235" s="124">
        <v>3</v>
      </c>
      <c r="V235" s="124">
        <v>0</v>
      </c>
      <c r="W235" s="124">
        <v>0</v>
      </c>
      <c r="X235" s="124">
        <v>1</v>
      </c>
      <c r="Y235" s="124"/>
      <c r="Z235" s="124">
        <v>2</v>
      </c>
      <c r="AA235" s="124"/>
      <c r="AB235" s="124"/>
      <c r="AC235" s="124"/>
      <c r="AD235" s="124"/>
      <c r="AE235" s="124">
        <v>1</v>
      </c>
      <c r="AF235" s="105">
        <v>1</v>
      </c>
      <c r="AG235" s="108">
        <f>(L235+O235+S235+W235+Z235+AD235+AF235)/(K235+L235+N235+O235+R235+S235+V235+W235+Y235+Z235+AC235+AD235+AF235)*100</f>
        <v>100</v>
      </c>
    </row>
    <row r="236" spans="1:33" ht="14.25" customHeight="1" x14ac:dyDescent="0.15">
      <c r="A236" s="75"/>
      <c r="B236" s="103"/>
      <c r="C236" s="89"/>
      <c r="D236" s="5"/>
      <c r="E236" s="110"/>
      <c r="F236" s="111"/>
      <c r="G236" s="110"/>
      <c r="H236" s="111"/>
      <c r="I236" s="123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06"/>
      <c r="AG236" s="109"/>
    </row>
    <row r="237" spans="1:33" ht="14.25" customHeight="1" x14ac:dyDescent="0.15">
      <c r="A237" s="75"/>
      <c r="B237" s="102">
        <v>17</v>
      </c>
      <c r="C237" s="88" t="s">
        <v>7</v>
      </c>
      <c r="D237" s="4"/>
      <c r="E237" s="28" t="s">
        <v>50</v>
      </c>
      <c r="F237" s="28" t="s">
        <v>2</v>
      </c>
      <c r="G237" s="1">
        <v>992</v>
      </c>
      <c r="H237" s="28" t="s">
        <v>56</v>
      </c>
      <c r="I237" s="150"/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4"/>
      <c r="AG237" s="114">
        <v>0</v>
      </c>
    </row>
    <row r="238" spans="1:33" ht="14.25" customHeight="1" x14ac:dyDescent="0.15">
      <c r="A238" s="75"/>
      <c r="B238" s="103"/>
      <c r="C238" s="89"/>
      <c r="D238" s="5"/>
      <c r="E238" s="110"/>
      <c r="F238" s="111"/>
      <c r="G238" s="110"/>
      <c r="H238" s="111"/>
      <c r="I238" s="151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53"/>
      <c r="AB238" s="153"/>
      <c r="AC238" s="153"/>
      <c r="AD238" s="153"/>
      <c r="AE238" s="153"/>
      <c r="AF238" s="155"/>
      <c r="AG238" s="109"/>
    </row>
    <row r="239" spans="1:33" ht="14.25" customHeight="1" x14ac:dyDescent="0.15">
      <c r="A239" s="75"/>
      <c r="B239" s="102">
        <v>25</v>
      </c>
      <c r="C239" s="88" t="s">
        <v>0</v>
      </c>
      <c r="D239" s="4" t="s">
        <v>144</v>
      </c>
      <c r="E239" s="28" t="s">
        <v>3</v>
      </c>
      <c r="F239" s="28" t="s">
        <v>92</v>
      </c>
      <c r="G239" s="1">
        <v>1295</v>
      </c>
      <c r="H239" s="28" t="s">
        <v>48</v>
      </c>
      <c r="I239" s="90">
        <v>1</v>
      </c>
      <c r="J239" s="126">
        <v>7</v>
      </c>
      <c r="K239" s="126">
        <v>1</v>
      </c>
      <c r="L239" s="126">
        <v>1</v>
      </c>
      <c r="M239" s="126">
        <v>1</v>
      </c>
      <c r="N239" s="126">
        <v>4</v>
      </c>
      <c r="O239" s="126">
        <v>1</v>
      </c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13"/>
      <c r="AG239" s="114">
        <f>(L239+O239+S239+W239+Z239+AD239+AF239)/(K239+L239+N239+O239+R239+S239+V239+W239+Y239+Z239+AC239+AD239+AF239)*100</f>
        <v>28.571428571428569</v>
      </c>
    </row>
    <row r="240" spans="1:33" ht="14.25" customHeight="1" x14ac:dyDescent="0.15">
      <c r="A240" s="75"/>
      <c r="B240" s="103"/>
      <c r="C240" s="89"/>
      <c r="D240" s="4" t="s">
        <v>148</v>
      </c>
      <c r="E240" s="110"/>
      <c r="F240" s="111"/>
      <c r="G240" s="110"/>
      <c r="H240" s="111"/>
      <c r="I240" s="123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06"/>
      <c r="AG240" s="109"/>
    </row>
    <row r="241" spans="1:33" ht="14.25" customHeight="1" x14ac:dyDescent="0.15">
      <c r="A241" s="75"/>
      <c r="B241" s="102">
        <v>25</v>
      </c>
      <c r="C241" s="88" t="s">
        <v>0</v>
      </c>
      <c r="D241" s="4" t="s">
        <v>144</v>
      </c>
      <c r="E241" s="28" t="s">
        <v>3</v>
      </c>
      <c r="F241" s="28" t="s">
        <v>2</v>
      </c>
      <c r="G241" s="1">
        <v>1295</v>
      </c>
      <c r="H241" s="28" t="s">
        <v>48</v>
      </c>
      <c r="I241" s="90">
        <v>1</v>
      </c>
      <c r="J241" s="126">
        <v>7</v>
      </c>
      <c r="K241" s="126">
        <v>1</v>
      </c>
      <c r="L241" s="126">
        <v>1</v>
      </c>
      <c r="M241" s="126">
        <v>1</v>
      </c>
      <c r="N241" s="126">
        <v>4</v>
      </c>
      <c r="O241" s="126">
        <v>1</v>
      </c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13"/>
      <c r="AG241" s="114">
        <f>(L241+O241+S241+W241+Z241+AD241+AF241)/(K241+L241+N241+O241+R241+S241+V241+W241+Y241+Z241+AC241+AD241+AF241)*100</f>
        <v>28.571428571428569</v>
      </c>
    </row>
    <row r="242" spans="1:33" ht="14.25" customHeight="1" x14ac:dyDescent="0.15">
      <c r="A242" s="75"/>
      <c r="B242" s="103"/>
      <c r="C242" s="89"/>
      <c r="D242" s="5" t="s">
        <v>149</v>
      </c>
      <c r="E242" s="110"/>
      <c r="F242" s="111"/>
      <c r="G242" s="110"/>
      <c r="H242" s="111"/>
      <c r="I242" s="123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06"/>
      <c r="AG242" s="109"/>
    </row>
    <row r="243" spans="1:33" ht="14.25" customHeight="1" x14ac:dyDescent="0.15">
      <c r="A243" s="75"/>
      <c r="B243" s="102">
        <v>26</v>
      </c>
      <c r="C243" s="88" t="s">
        <v>0</v>
      </c>
      <c r="D243" s="4" t="s">
        <v>115</v>
      </c>
      <c r="E243" s="28" t="s">
        <v>3</v>
      </c>
      <c r="F243" s="28" t="s">
        <v>92</v>
      </c>
      <c r="G243" s="1">
        <v>170</v>
      </c>
      <c r="H243" s="28" t="s">
        <v>48</v>
      </c>
      <c r="I243" s="90">
        <v>1</v>
      </c>
      <c r="J243" s="126">
        <v>7</v>
      </c>
      <c r="K243" s="126">
        <v>0</v>
      </c>
      <c r="L243" s="126">
        <v>5</v>
      </c>
      <c r="M243" s="126">
        <v>1</v>
      </c>
      <c r="N243" s="126">
        <v>0</v>
      </c>
      <c r="O243" s="126">
        <v>8</v>
      </c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13"/>
      <c r="AG243" s="114">
        <f>(L243+O243+S243+W243+Z243+AD243+AF243)/(K243+L243+N243+O243+R243+S243+V243+W243+Y243+Z243+AC243+AD243+AF243)*100</f>
        <v>100</v>
      </c>
    </row>
    <row r="244" spans="1:33" ht="14.25" customHeight="1" x14ac:dyDescent="0.15">
      <c r="A244" s="75"/>
      <c r="B244" s="103"/>
      <c r="C244" s="89"/>
      <c r="D244" s="5" t="s">
        <v>150</v>
      </c>
      <c r="E244" s="110"/>
      <c r="F244" s="111"/>
      <c r="G244" s="110"/>
      <c r="H244" s="111"/>
      <c r="I244" s="123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06"/>
      <c r="AG244" s="109"/>
    </row>
    <row r="245" spans="1:33" ht="14.25" customHeight="1" x14ac:dyDescent="0.15">
      <c r="A245" s="75"/>
      <c r="B245" s="102">
        <v>26</v>
      </c>
      <c r="C245" s="88" t="s">
        <v>0</v>
      </c>
      <c r="D245" s="4" t="s">
        <v>115</v>
      </c>
      <c r="E245" s="28" t="s">
        <v>3</v>
      </c>
      <c r="F245" s="28" t="s">
        <v>2</v>
      </c>
      <c r="G245" s="1">
        <v>170</v>
      </c>
      <c r="H245" s="28" t="s">
        <v>48</v>
      </c>
      <c r="I245" s="90">
        <v>1</v>
      </c>
      <c r="J245" s="126">
        <v>6</v>
      </c>
      <c r="K245" s="126">
        <v>4</v>
      </c>
      <c r="L245" s="126">
        <v>0</v>
      </c>
      <c r="M245" s="126">
        <v>1</v>
      </c>
      <c r="N245" s="126">
        <v>10</v>
      </c>
      <c r="O245" s="126">
        <v>1</v>
      </c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>
        <v>1</v>
      </c>
      <c r="AF245" s="113">
        <v>1</v>
      </c>
      <c r="AG245" s="114">
        <f>(L245+O245+S245+W245+Z245+AD245+AF245)/(K245+L245+N245+O245+R245+S245+V245+W245+Y245+Z245+AC245+AD245+AF245)*100</f>
        <v>12.5</v>
      </c>
    </row>
    <row r="246" spans="1:33" ht="14.25" customHeight="1" x14ac:dyDescent="0.15">
      <c r="A246" s="75"/>
      <c r="B246" s="103"/>
      <c r="C246" s="89"/>
      <c r="D246" s="5" t="s">
        <v>151</v>
      </c>
      <c r="E246" s="110"/>
      <c r="F246" s="111"/>
      <c r="G246" s="110"/>
      <c r="H246" s="111"/>
      <c r="I246" s="123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06"/>
      <c r="AG246" s="109"/>
    </row>
    <row r="247" spans="1:33" ht="14.25" customHeight="1" x14ac:dyDescent="0.15">
      <c r="A247" s="75"/>
      <c r="B247" s="156" t="s">
        <v>152</v>
      </c>
      <c r="C247" s="88" t="s">
        <v>0</v>
      </c>
      <c r="D247" s="4" t="s">
        <v>153</v>
      </c>
      <c r="E247" s="28" t="s">
        <v>3</v>
      </c>
      <c r="F247" s="28" t="s">
        <v>92</v>
      </c>
      <c r="G247" s="1">
        <v>170</v>
      </c>
      <c r="H247" s="28" t="s">
        <v>48</v>
      </c>
      <c r="I247" s="150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  <c r="AA247" s="152"/>
      <c r="AB247" s="152"/>
      <c r="AC247" s="152"/>
      <c r="AD247" s="152"/>
      <c r="AE247" s="152"/>
      <c r="AF247" s="154"/>
      <c r="AG247" s="114">
        <v>0</v>
      </c>
    </row>
    <row r="248" spans="1:33" ht="14.25" customHeight="1" x14ac:dyDescent="0.15">
      <c r="A248" s="75"/>
      <c r="B248" s="100"/>
      <c r="C248" s="89"/>
      <c r="D248" s="5"/>
      <c r="E248" s="110"/>
      <c r="F248" s="111"/>
      <c r="G248" s="110"/>
      <c r="H248" s="111"/>
      <c r="I248" s="151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53"/>
      <c r="AB248" s="153"/>
      <c r="AC248" s="153"/>
      <c r="AD248" s="153"/>
      <c r="AE248" s="153"/>
      <c r="AF248" s="155"/>
      <c r="AG248" s="109"/>
    </row>
    <row r="249" spans="1:33" ht="14.25" customHeight="1" x14ac:dyDescent="0.15">
      <c r="A249" s="75"/>
      <c r="B249" s="102">
        <v>32</v>
      </c>
      <c r="C249" s="88" t="s">
        <v>0</v>
      </c>
      <c r="D249" s="4" t="s">
        <v>147</v>
      </c>
      <c r="E249" s="28" t="s">
        <v>3</v>
      </c>
      <c r="F249" s="28" t="s">
        <v>4</v>
      </c>
      <c r="G249" s="1">
        <v>10</v>
      </c>
      <c r="H249" s="28" t="s">
        <v>57</v>
      </c>
      <c r="I249" s="90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>
        <v>1</v>
      </c>
      <c r="Y249" s="126">
        <v>2</v>
      </c>
      <c r="Z249" s="126">
        <v>1</v>
      </c>
      <c r="AA249" s="126"/>
      <c r="AB249" s="126"/>
      <c r="AC249" s="126"/>
      <c r="AD249" s="126"/>
      <c r="AE249" s="126"/>
      <c r="AF249" s="113"/>
      <c r="AG249" s="114">
        <f>(L249+O249+S249+W249+Z249+AD249+AF249)/(K249+L249+N249+O249+R249+S249+V249+W249+Y249+Z249+AC249+AD249+AF249)*100</f>
        <v>33.333333333333329</v>
      </c>
    </row>
    <row r="250" spans="1:33" ht="14.25" customHeight="1" x14ac:dyDescent="0.15">
      <c r="A250" s="75"/>
      <c r="B250" s="103"/>
      <c r="C250" s="89"/>
      <c r="D250" s="5"/>
      <c r="E250" s="110"/>
      <c r="F250" s="111"/>
      <c r="G250" s="110"/>
      <c r="H250" s="111"/>
      <c r="I250" s="123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06"/>
      <c r="AG250" s="109"/>
    </row>
    <row r="251" spans="1:33" ht="22.5" customHeight="1" thickBot="1" x14ac:dyDescent="0.2">
      <c r="A251" s="76"/>
      <c r="B251" s="118" t="s">
        <v>83</v>
      </c>
      <c r="C251" s="119"/>
      <c r="D251" s="9"/>
      <c r="E251" s="120"/>
      <c r="F251" s="121"/>
      <c r="G251" s="120"/>
      <c r="H251" s="121"/>
      <c r="I251" s="42">
        <f t="shared" ref="I251:AF251" si="16">SUM(I235:I250)</f>
        <v>4</v>
      </c>
      <c r="J251" s="43">
        <f t="shared" si="16"/>
        <v>27</v>
      </c>
      <c r="K251" s="43">
        <f t="shared" si="16"/>
        <v>6</v>
      </c>
      <c r="L251" s="43">
        <f t="shared" si="16"/>
        <v>7</v>
      </c>
      <c r="M251" s="43">
        <f t="shared" si="16"/>
        <v>4</v>
      </c>
      <c r="N251" s="43">
        <f t="shared" si="16"/>
        <v>18</v>
      </c>
      <c r="O251" s="43">
        <f t="shared" si="16"/>
        <v>11</v>
      </c>
      <c r="P251" s="43">
        <f t="shared" si="16"/>
        <v>0</v>
      </c>
      <c r="Q251" s="43">
        <f t="shared" si="16"/>
        <v>0</v>
      </c>
      <c r="R251" s="43">
        <f t="shared" si="16"/>
        <v>0</v>
      </c>
      <c r="S251" s="43">
        <f t="shared" si="16"/>
        <v>0</v>
      </c>
      <c r="T251" s="43">
        <f t="shared" si="16"/>
        <v>1</v>
      </c>
      <c r="U251" s="43">
        <f t="shared" si="16"/>
        <v>3</v>
      </c>
      <c r="V251" s="43">
        <f t="shared" si="16"/>
        <v>0</v>
      </c>
      <c r="W251" s="43">
        <f t="shared" si="16"/>
        <v>0</v>
      </c>
      <c r="X251" s="43">
        <f t="shared" si="16"/>
        <v>2</v>
      </c>
      <c r="Y251" s="43">
        <f t="shared" si="16"/>
        <v>2</v>
      </c>
      <c r="Z251" s="43">
        <f t="shared" si="16"/>
        <v>3</v>
      </c>
      <c r="AA251" s="43">
        <f t="shared" si="16"/>
        <v>0</v>
      </c>
      <c r="AB251" s="43">
        <f t="shared" si="16"/>
        <v>0</v>
      </c>
      <c r="AC251" s="43">
        <f t="shared" si="16"/>
        <v>0</v>
      </c>
      <c r="AD251" s="43">
        <f t="shared" si="16"/>
        <v>0</v>
      </c>
      <c r="AE251" s="43">
        <f t="shared" si="16"/>
        <v>2</v>
      </c>
      <c r="AF251" s="43">
        <f t="shared" si="16"/>
        <v>2</v>
      </c>
      <c r="AG251" s="44">
        <f>(L251+O251+S251+W251+Z251+AD251+AF251)/(K251+L251+N251+O251+R251+S251+V251+W251+Y251+Z251+AC251+AD251+AF251)*100</f>
        <v>46.938775510204081</v>
      </c>
    </row>
    <row r="252" spans="1:33" ht="14.25" customHeight="1" x14ac:dyDescent="0.15">
      <c r="A252" s="157" t="s">
        <v>80</v>
      </c>
      <c r="B252" s="160">
        <v>19</v>
      </c>
      <c r="C252" s="161" t="s">
        <v>7</v>
      </c>
      <c r="D252" s="16" t="s">
        <v>97</v>
      </c>
      <c r="E252" s="12" t="s">
        <v>50</v>
      </c>
      <c r="F252" s="12" t="s">
        <v>4</v>
      </c>
      <c r="G252" s="15">
        <v>795</v>
      </c>
      <c r="H252" s="12" t="s">
        <v>31</v>
      </c>
      <c r="I252" s="162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  <c r="Z252" s="163"/>
      <c r="AA252" s="163"/>
      <c r="AB252" s="163"/>
      <c r="AC252" s="163"/>
      <c r="AD252" s="163"/>
      <c r="AE252" s="163"/>
      <c r="AF252" s="164"/>
      <c r="AG252" s="108">
        <v>0</v>
      </c>
    </row>
    <row r="253" spans="1:33" ht="14.25" customHeight="1" x14ac:dyDescent="0.15">
      <c r="A253" s="158"/>
      <c r="B253" s="77"/>
      <c r="C253" s="78"/>
      <c r="D253" s="6"/>
      <c r="E253" s="87"/>
      <c r="F253" s="87"/>
      <c r="G253" s="87"/>
      <c r="H253" s="87"/>
      <c r="I253" s="151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  <c r="Z253" s="153"/>
      <c r="AA253" s="153"/>
      <c r="AB253" s="153"/>
      <c r="AC253" s="153"/>
      <c r="AD253" s="153"/>
      <c r="AE253" s="153"/>
      <c r="AF253" s="155"/>
      <c r="AG253" s="109"/>
    </row>
    <row r="254" spans="1:33" ht="14.25" customHeight="1" x14ac:dyDescent="0.15">
      <c r="A254" s="158"/>
      <c r="B254" s="77">
        <v>24</v>
      </c>
      <c r="C254" s="88" t="s">
        <v>0</v>
      </c>
      <c r="D254" s="6"/>
      <c r="E254" s="28" t="s">
        <v>3</v>
      </c>
      <c r="F254" s="28" t="s">
        <v>92</v>
      </c>
      <c r="G254" s="1">
        <v>124</v>
      </c>
      <c r="H254" s="28" t="s">
        <v>59</v>
      </c>
      <c r="I254" s="90">
        <v>1</v>
      </c>
      <c r="J254" s="126">
        <v>5</v>
      </c>
      <c r="K254" s="126">
        <v>1</v>
      </c>
      <c r="L254" s="126">
        <v>2</v>
      </c>
      <c r="M254" s="126">
        <v>1</v>
      </c>
      <c r="N254" s="126">
        <v>1</v>
      </c>
      <c r="O254" s="126">
        <v>4</v>
      </c>
      <c r="P254" s="126"/>
      <c r="Q254" s="126"/>
      <c r="R254" s="126"/>
      <c r="S254" s="126"/>
      <c r="T254" s="126">
        <v>1</v>
      </c>
      <c r="U254" s="126">
        <v>2</v>
      </c>
      <c r="V254" s="126">
        <v>1</v>
      </c>
      <c r="W254" s="126">
        <v>0</v>
      </c>
      <c r="X254" s="126">
        <v>1</v>
      </c>
      <c r="Y254" s="126">
        <v>1</v>
      </c>
      <c r="Z254" s="126">
        <v>1</v>
      </c>
      <c r="AA254" s="126"/>
      <c r="AB254" s="126"/>
      <c r="AC254" s="126"/>
      <c r="AD254" s="126"/>
      <c r="AE254" s="126">
        <v>1</v>
      </c>
      <c r="AF254" s="113">
        <v>1</v>
      </c>
      <c r="AG254" s="114">
        <f>(L254+O254+S254+W254+Z254+AD254+AF254)/(K254+L254+N254+O254+R254+S254+V254+W254+Y254+Z254+AC254+AD254+AF254)*100</f>
        <v>66.666666666666657</v>
      </c>
    </row>
    <row r="255" spans="1:33" ht="14.25" customHeight="1" x14ac:dyDescent="0.15">
      <c r="A255" s="158"/>
      <c r="B255" s="77"/>
      <c r="C255" s="89"/>
      <c r="D255" s="6"/>
      <c r="E255" s="110"/>
      <c r="F255" s="111"/>
      <c r="G255" s="87"/>
      <c r="H255" s="87"/>
      <c r="I255" s="123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06"/>
      <c r="AG255" s="109"/>
    </row>
    <row r="256" spans="1:33" ht="14.25" customHeight="1" x14ac:dyDescent="0.15">
      <c r="A256" s="158"/>
      <c r="B256" s="77">
        <v>24</v>
      </c>
      <c r="C256" s="88" t="s">
        <v>0</v>
      </c>
      <c r="D256" s="6"/>
      <c r="E256" s="28" t="s">
        <v>3</v>
      </c>
      <c r="F256" s="28" t="s">
        <v>93</v>
      </c>
      <c r="G256" s="1">
        <v>124</v>
      </c>
      <c r="H256" s="28" t="s">
        <v>59</v>
      </c>
      <c r="I256" s="90">
        <v>1</v>
      </c>
      <c r="J256" s="126">
        <v>4</v>
      </c>
      <c r="K256" s="126">
        <v>1</v>
      </c>
      <c r="L256" s="126">
        <v>1</v>
      </c>
      <c r="M256" s="126">
        <v>1</v>
      </c>
      <c r="N256" s="126">
        <v>3</v>
      </c>
      <c r="O256" s="126">
        <v>1</v>
      </c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13"/>
      <c r="AG256" s="114">
        <f>(L256+O256+S256+W256+Z256+AD256+AF256)/(K256+L256+N256+O256+R256+S256+V256+W256+Y256+Z256+AC256+AD256+AF256)*100</f>
        <v>33.333333333333329</v>
      </c>
    </row>
    <row r="257" spans="1:33" ht="14.25" customHeight="1" x14ac:dyDescent="0.15">
      <c r="A257" s="158"/>
      <c r="B257" s="77"/>
      <c r="C257" s="89"/>
      <c r="D257" s="6"/>
      <c r="E257" s="110"/>
      <c r="F257" s="111"/>
      <c r="G257" s="87"/>
      <c r="H257" s="87"/>
      <c r="I257" s="123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06"/>
      <c r="AG257" s="109"/>
    </row>
    <row r="258" spans="1:33" ht="14.25" customHeight="1" x14ac:dyDescent="0.15">
      <c r="A258" s="158"/>
      <c r="B258" s="77">
        <v>27</v>
      </c>
      <c r="C258" s="78" t="s">
        <v>7</v>
      </c>
      <c r="D258" s="6" t="s">
        <v>154</v>
      </c>
      <c r="E258" s="28" t="s">
        <v>3</v>
      </c>
      <c r="F258" s="28" t="s">
        <v>4</v>
      </c>
      <c r="G258" s="1">
        <v>11</v>
      </c>
      <c r="H258" s="28" t="s">
        <v>31</v>
      </c>
      <c r="I258" s="90">
        <v>1</v>
      </c>
      <c r="J258" s="126">
        <v>4</v>
      </c>
      <c r="K258" s="126">
        <v>0</v>
      </c>
      <c r="L258" s="126">
        <v>0</v>
      </c>
      <c r="M258" s="126">
        <v>1</v>
      </c>
      <c r="N258" s="126">
        <v>3</v>
      </c>
      <c r="O258" s="126">
        <v>0</v>
      </c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13"/>
      <c r="AG258" s="114">
        <f>(L258+O258+S258+W258+Z258+AD258+AF258)/(K258+L258+N258+O258+R258+S258+V258+W258+Y258+Z258+AC258+AD258+AF258)*100</f>
        <v>0</v>
      </c>
    </row>
    <row r="259" spans="1:33" ht="14.25" customHeight="1" x14ac:dyDescent="0.15">
      <c r="A259" s="158"/>
      <c r="B259" s="77"/>
      <c r="C259" s="78"/>
      <c r="D259" s="6"/>
      <c r="E259" s="87"/>
      <c r="F259" s="87"/>
      <c r="G259" s="87"/>
      <c r="H259" s="87"/>
      <c r="I259" s="123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06"/>
      <c r="AG259" s="109"/>
    </row>
    <row r="260" spans="1:33" ht="22.5" customHeight="1" thickBot="1" x14ac:dyDescent="0.2">
      <c r="A260" s="159"/>
      <c r="B260" s="96" t="s">
        <v>83</v>
      </c>
      <c r="C260" s="96"/>
      <c r="D260" s="10"/>
      <c r="E260" s="97"/>
      <c r="F260" s="97"/>
      <c r="G260" s="97"/>
      <c r="H260" s="97"/>
      <c r="I260" s="42">
        <f t="shared" ref="I260:AF260" si="17">SUM(I252:I259)</f>
        <v>3</v>
      </c>
      <c r="J260" s="43">
        <f t="shared" si="17"/>
        <v>13</v>
      </c>
      <c r="K260" s="43">
        <f t="shared" si="17"/>
        <v>2</v>
      </c>
      <c r="L260" s="43">
        <f t="shared" si="17"/>
        <v>3</v>
      </c>
      <c r="M260" s="43">
        <f t="shared" si="17"/>
        <v>3</v>
      </c>
      <c r="N260" s="43">
        <f t="shared" si="17"/>
        <v>7</v>
      </c>
      <c r="O260" s="43">
        <f t="shared" si="17"/>
        <v>5</v>
      </c>
      <c r="P260" s="43">
        <f t="shared" si="17"/>
        <v>0</v>
      </c>
      <c r="Q260" s="43">
        <f t="shared" si="17"/>
        <v>0</v>
      </c>
      <c r="R260" s="43">
        <f t="shared" si="17"/>
        <v>0</v>
      </c>
      <c r="S260" s="43">
        <f t="shared" si="17"/>
        <v>0</v>
      </c>
      <c r="T260" s="43">
        <f t="shared" si="17"/>
        <v>1</v>
      </c>
      <c r="U260" s="43">
        <f t="shared" si="17"/>
        <v>2</v>
      </c>
      <c r="V260" s="43">
        <f t="shared" si="17"/>
        <v>1</v>
      </c>
      <c r="W260" s="43">
        <f t="shared" si="17"/>
        <v>0</v>
      </c>
      <c r="X260" s="43">
        <f t="shared" si="17"/>
        <v>1</v>
      </c>
      <c r="Y260" s="43">
        <f t="shared" si="17"/>
        <v>1</v>
      </c>
      <c r="Z260" s="43">
        <f t="shared" si="17"/>
        <v>1</v>
      </c>
      <c r="AA260" s="43">
        <f t="shared" si="17"/>
        <v>0</v>
      </c>
      <c r="AB260" s="43">
        <f t="shared" si="17"/>
        <v>0</v>
      </c>
      <c r="AC260" s="43">
        <f t="shared" si="17"/>
        <v>0</v>
      </c>
      <c r="AD260" s="43">
        <f t="shared" si="17"/>
        <v>0</v>
      </c>
      <c r="AE260" s="43">
        <f t="shared" si="17"/>
        <v>1</v>
      </c>
      <c r="AF260" s="43">
        <f t="shared" si="17"/>
        <v>1</v>
      </c>
      <c r="AG260" s="44">
        <f>(L260+O260+S260+W260+Z260+AD260+AF260)/(K260+L260+N260+O260+R260+S260+V260+W260+Y260+Z260+AC260+AD260+AF260)*100</f>
        <v>47.619047619047613</v>
      </c>
    </row>
    <row r="261" spans="1:33" ht="21.75" customHeight="1" x14ac:dyDescent="0.15">
      <c r="A261" s="165" t="s">
        <v>89</v>
      </c>
      <c r="B261" s="167" t="s">
        <v>90</v>
      </c>
      <c r="C261" s="167"/>
      <c r="D261" s="52"/>
      <c r="E261" s="168"/>
      <c r="F261" s="168"/>
      <c r="G261" s="168"/>
      <c r="H261" s="168"/>
      <c r="I261" s="53">
        <f t="shared" ref="I261:AF261" si="18">(I16-I12)+(I30-I28)+(I48-I40)+(I63-I59)+(I90-I84)+(I109-I97)+(I126-I124)+(I139-I135)+(I154-I152)+(I171-I155)+(I192-I184)</f>
        <v>65</v>
      </c>
      <c r="J261" s="48">
        <f t="shared" si="18"/>
        <v>327</v>
      </c>
      <c r="K261" s="48">
        <f t="shared" si="18"/>
        <v>56</v>
      </c>
      <c r="L261" s="48">
        <f t="shared" si="18"/>
        <v>80</v>
      </c>
      <c r="M261" s="54">
        <f t="shared" si="18"/>
        <v>66</v>
      </c>
      <c r="N261" s="48">
        <f t="shared" si="18"/>
        <v>132</v>
      </c>
      <c r="O261" s="48">
        <f t="shared" si="18"/>
        <v>138</v>
      </c>
      <c r="P261" s="54">
        <f t="shared" si="18"/>
        <v>2</v>
      </c>
      <c r="Q261" s="48">
        <f t="shared" si="18"/>
        <v>9</v>
      </c>
      <c r="R261" s="48">
        <f t="shared" si="18"/>
        <v>1</v>
      </c>
      <c r="S261" s="48">
        <f t="shared" si="18"/>
        <v>6</v>
      </c>
      <c r="T261" s="54">
        <f t="shared" si="18"/>
        <v>9</v>
      </c>
      <c r="U261" s="48">
        <f t="shared" si="18"/>
        <v>19</v>
      </c>
      <c r="V261" s="48">
        <f t="shared" si="18"/>
        <v>4</v>
      </c>
      <c r="W261" s="48">
        <f t="shared" si="18"/>
        <v>7</v>
      </c>
      <c r="X261" s="54">
        <f t="shared" si="18"/>
        <v>8</v>
      </c>
      <c r="Y261" s="48">
        <f t="shared" si="18"/>
        <v>6</v>
      </c>
      <c r="Z261" s="48">
        <f t="shared" si="18"/>
        <v>12</v>
      </c>
      <c r="AA261" s="54">
        <f t="shared" si="18"/>
        <v>3</v>
      </c>
      <c r="AB261" s="48">
        <f t="shared" si="18"/>
        <v>6</v>
      </c>
      <c r="AC261" s="48">
        <f t="shared" si="18"/>
        <v>6</v>
      </c>
      <c r="AD261" s="48">
        <f t="shared" si="18"/>
        <v>0</v>
      </c>
      <c r="AE261" s="54">
        <f t="shared" si="18"/>
        <v>9</v>
      </c>
      <c r="AF261" s="48">
        <f t="shared" si="18"/>
        <v>11</v>
      </c>
      <c r="AG261" s="49">
        <f>(L261+O261+S261+W261+Z261+AD261+AF261)/(K261+L261+N261+O261+R261+S261+V261+W261+Y261+Z261+AC261+AD261+AF261)*100</f>
        <v>55.337690631808279</v>
      </c>
    </row>
    <row r="262" spans="1:33" ht="21.75" customHeight="1" x14ac:dyDescent="0.15">
      <c r="A262" s="166"/>
      <c r="B262" s="169" t="s">
        <v>87</v>
      </c>
      <c r="C262" s="169"/>
      <c r="D262" s="55"/>
      <c r="E262" s="87"/>
      <c r="F262" s="87"/>
      <c r="G262" s="87"/>
      <c r="H262" s="87"/>
      <c r="I262" s="56">
        <f t="shared" ref="I262:AF262" si="19">I12+I28+I40+I59+I84+I97+I124+I135+I152+I155+I184</f>
        <v>11</v>
      </c>
      <c r="J262" s="40">
        <f t="shared" si="19"/>
        <v>24</v>
      </c>
      <c r="K262" s="40">
        <f t="shared" si="19"/>
        <v>7</v>
      </c>
      <c r="L262" s="40">
        <f t="shared" si="19"/>
        <v>8</v>
      </c>
      <c r="M262" s="57">
        <f t="shared" si="19"/>
        <v>9</v>
      </c>
      <c r="N262" s="40">
        <f t="shared" si="19"/>
        <v>12</v>
      </c>
      <c r="O262" s="40">
        <f t="shared" si="19"/>
        <v>10</v>
      </c>
      <c r="P262" s="57">
        <f t="shared" si="19"/>
        <v>0</v>
      </c>
      <c r="Q262" s="40">
        <f t="shared" si="19"/>
        <v>0</v>
      </c>
      <c r="R262" s="40">
        <f t="shared" si="19"/>
        <v>0</v>
      </c>
      <c r="S262" s="40">
        <f t="shared" si="19"/>
        <v>0</v>
      </c>
      <c r="T262" s="57">
        <f t="shared" si="19"/>
        <v>0</v>
      </c>
      <c r="U262" s="40">
        <f t="shared" si="19"/>
        <v>0</v>
      </c>
      <c r="V262" s="40">
        <f t="shared" si="19"/>
        <v>0</v>
      </c>
      <c r="W262" s="40">
        <f t="shared" si="19"/>
        <v>0</v>
      </c>
      <c r="X262" s="57">
        <f t="shared" si="19"/>
        <v>0</v>
      </c>
      <c r="Y262" s="40">
        <f t="shared" si="19"/>
        <v>0</v>
      </c>
      <c r="Z262" s="40">
        <f t="shared" si="19"/>
        <v>0</v>
      </c>
      <c r="AA262" s="57">
        <f t="shared" si="19"/>
        <v>0</v>
      </c>
      <c r="AB262" s="40">
        <f t="shared" si="19"/>
        <v>0</v>
      </c>
      <c r="AC262" s="40">
        <f t="shared" si="19"/>
        <v>0</v>
      </c>
      <c r="AD262" s="40">
        <f t="shared" si="19"/>
        <v>0</v>
      </c>
      <c r="AE262" s="57">
        <f t="shared" si="19"/>
        <v>7</v>
      </c>
      <c r="AF262" s="40">
        <f t="shared" si="19"/>
        <v>7</v>
      </c>
      <c r="AG262" s="41">
        <f>(L262+O262+S262+W262+Z262+AD262+AF262)/(K262+L262+N262+O262+R262+S262+V262+W262+Y262+Z262+AC262+AD262+AF262)*100</f>
        <v>56.81818181818182</v>
      </c>
    </row>
    <row r="263" spans="1:33" ht="21.75" customHeight="1" x14ac:dyDescent="0.15">
      <c r="A263" s="166"/>
      <c r="B263" s="170" t="s">
        <v>162</v>
      </c>
      <c r="C263" s="169"/>
      <c r="D263" s="55"/>
      <c r="E263" s="171"/>
      <c r="F263" s="172"/>
      <c r="G263" s="27"/>
      <c r="H263" s="27"/>
      <c r="I263" s="56">
        <f>I42+I61+I86+I137+I152+I169+I190</f>
        <v>7</v>
      </c>
      <c r="J263" s="40">
        <f t="shared" ref="J263:AF263" si="20">+J14+J42+J61+J86+J137+J152+J169+J190</f>
        <v>15</v>
      </c>
      <c r="K263" s="40">
        <f t="shared" si="20"/>
        <v>6</v>
      </c>
      <c r="L263" s="40">
        <f t="shared" si="20"/>
        <v>1</v>
      </c>
      <c r="M263" s="57">
        <f t="shared" si="20"/>
        <v>7</v>
      </c>
      <c r="N263" s="40">
        <f t="shared" si="20"/>
        <v>14</v>
      </c>
      <c r="O263" s="40">
        <f t="shared" si="20"/>
        <v>2</v>
      </c>
      <c r="P263" s="57">
        <f t="shared" si="20"/>
        <v>0</v>
      </c>
      <c r="Q263" s="40">
        <f t="shared" si="20"/>
        <v>0</v>
      </c>
      <c r="R263" s="40">
        <f t="shared" si="20"/>
        <v>0</v>
      </c>
      <c r="S263" s="40">
        <f t="shared" si="20"/>
        <v>0</v>
      </c>
      <c r="T263" s="57">
        <f t="shared" si="20"/>
        <v>0</v>
      </c>
      <c r="U263" s="40">
        <f t="shared" si="20"/>
        <v>0</v>
      </c>
      <c r="V263" s="40">
        <f t="shared" si="20"/>
        <v>0</v>
      </c>
      <c r="W263" s="40">
        <f t="shared" si="20"/>
        <v>0</v>
      </c>
      <c r="X263" s="57">
        <f t="shared" si="20"/>
        <v>0</v>
      </c>
      <c r="Y263" s="40">
        <f t="shared" si="20"/>
        <v>0</v>
      </c>
      <c r="Z263" s="40">
        <f t="shared" si="20"/>
        <v>0</v>
      </c>
      <c r="AA263" s="57">
        <f t="shared" si="20"/>
        <v>0</v>
      </c>
      <c r="AB263" s="40">
        <f t="shared" si="20"/>
        <v>0</v>
      </c>
      <c r="AC263" s="40">
        <f t="shared" si="20"/>
        <v>0</v>
      </c>
      <c r="AD263" s="40">
        <f t="shared" si="20"/>
        <v>0</v>
      </c>
      <c r="AE263" s="57">
        <f t="shared" si="20"/>
        <v>2</v>
      </c>
      <c r="AF263" s="40">
        <f t="shared" si="20"/>
        <v>2</v>
      </c>
      <c r="AG263" s="41"/>
    </row>
    <row r="264" spans="1:33" ht="21.75" customHeight="1" x14ac:dyDescent="0.15">
      <c r="A264" s="166"/>
      <c r="B264" s="170" t="s">
        <v>164</v>
      </c>
      <c r="C264" s="169"/>
      <c r="D264" s="55"/>
      <c r="E264" s="171"/>
      <c r="F264" s="172"/>
      <c r="G264" s="27"/>
      <c r="H264" s="27"/>
      <c r="I264" s="56"/>
      <c r="J264" s="40"/>
      <c r="K264" s="40"/>
      <c r="L264" s="40"/>
      <c r="M264" s="57"/>
      <c r="N264" s="40"/>
      <c r="O264" s="40"/>
      <c r="P264" s="57">
        <f>+P88</f>
        <v>1</v>
      </c>
      <c r="Q264" s="40">
        <v>6</v>
      </c>
      <c r="R264" s="40">
        <v>1</v>
      </c>
      <c r="S264" s="40">
        <v>2</v>
      </c>
      <c r="T264" s="57"/>
      <c r="U264" s="40"/>
      <c r="V264" s="40"/>
      <c r="W264" s="40"/>
      <c r="X264" s="57"/>
      <c r="Y264" s="40"/>
      <c r="Z264" s="40"/>
      <c r="AA264" s="57"/>
      <c r="AB264" s="40"/>
      <c r="AC264" s="40"/>
      <c r="AD264" s="40"/>
      <c r="AE264" s="57"/>
      <c r="AF264" s="40"/>
      <c r="AG264" s="41"/>
    </row>
    <row r="265" spans="1:33" ht="22.5" customHeight="1" x14ac:dyDescent="0.15">
      <c r="A265" s="166"/>
      <c r="B265" s="173" t="s">
        <v>163</v>
      </c>
      <c r="C265" s="174"/>
      <c r="D265" s="55"/>
      <c r="E265" s="87"/>
      <c r="F265" s="87"/>
      <c r="G265" s="87"/>
      <c r="H265" s="87"/>
      <c r="I265" s="56">
        <f>SUM(I261:I262)</f>
        <v>76</v>
      </c>
      <c r="J265" s="40">
        <f t="shared" ref="J265:AF265" si="21">SUM(J261:J262)</f>
        <v>351</v>
      </c>
      <c r="K265" s="40">
        <f t="shared" si="21"/>
        <v>63</v>
      </c>
      <c r="L265" s="40">
        <f t="shared" si="21"/>
        <v>88</v>
      </c>
      <c r="M265" s="57">
        <f t="shared" si="21"/>
        <v>75</v>
      </c>
      <c r="N265" s="40">
        <f t="shared" si="21"/>
        <v>144</v>
      </c>
      <c r="O265" s="40">
        <f t="shared" si="21"/>
        <v>148</v>
      </c>
      <c r="P265" s="57">
        <f t="shared" si="21"/>
        <v>2</v>
      </c>
      <c r="Q265" s="40">
        <f t="shared" si="21"/>
        <v>9</v>
      </c>
      <c r="R265" s="40">
        <f t="shared" si="21"/>
        <v>1</v>
      </c>
      <c r="S265" s="40">
        <f t="shared" si="21"/>
        <v>6</v>
      </c>
      <c r="T265" s="57">
        <f t="shared" si="21"/>
        <v>9</v>
      </c>
      <c r="U265" s="40">
        <f t="shared" si="21"/>
        <v>19</v>
      </c>
      <c r="V265" s="40">
        <f t="shared" si="21"/>
        <v>4</v>
      </c>
      <c r="W265" s="40">
        <f t="shared" si="21"/>
        <v>7</v>
      </c>
      <c r="X265" s="57">
        <f t="shared" si="21"/>
        <v>8</v>
      </c>
      <c r="Y265" s="40">
        <f t="shared" si="21"/>
        <v>6</v>
      </c>
      <c r="Z265" s="40">
        <f t="shared" si="21"/>
        <v>12</v>
      </c>
      <c r="AA265" s="57">
        <f t="shared" si="21"/>
        <v>3</v>
      </c>
      <c r="AB265" s="40">
        <f t="shared" si="21"/>
        <v>6</v>
      </c>
      <c r="AC265" s="40">
        <f t="shared" si="21"/>
        <v>6</v>
      </c>
      <c r="AD265" s="40">
        <f t="shared" si="21"/>
        <v>0</v>
      </c>
      <c r="AE265" s="57">
        <f t="shared" si="21"/>
        <v>16</v>
      </c>
      <c r="AF265" s="40">
        <f t="shared" si="21"/>
        <v>18</v>
      </c>
      <c r="AG265" s="41">
        <f t="shared" ref="AG265:AG270" si="22">(L265+O265+S265+W265+Z265+AD265+AF265)/(K265+L265+N265+O265+R265+S265+V265+W265+Y265+Z265+AC265+AD265+AF265)*100</f>
        <v>55.467196819085487</v>
      </c>
    </row>
    <row r="266" spans="1:33" ht="21.75" customHeight="1" x14ac:dyDescent="0.15">
      <c r="A266" s="166" t="s">
        <v>91</v>
      </c>
      <c r="B266" s="169" t="s">
        <v>90</v>
      </c>
      <c r="C266" s="169"/>
      <c r="D266" s="55"/>
      <c r="E266" s="87"/>
      <c r="F266" s="87"/>
      <c r="G266" s="87"/>
      <c r="H266" s="87"/>
      <c r="I266" s="56">
        <f t="shared" ref="I266:AF266" si="23">(I207-I205)+(I234-I210)+(I251-I237)+(I260-I252-I258)</f>
        <v>19</v>
      </c>
      <c r="J266" s="40">
        <f t="shared" si="23"/>
        <v>109</v>
      </c>
      <c r="K266" s="40">
        <f t="shared" si="23"/>
        <v>26</v>
      </c>
      <c r="L266" s="40">
        <f t="shared" si="23"/>
        <v>30</v>
      </c>
      <c r="M266" s="57">
        <f t="shared" si="23"/>
        <v>18</v>
      </c>
      <c r="N266" s="40">
        <f t="shared" si="23"/>
        <v>48</v>
      </c>
      <c r="O266" s="40">
        <f t="shared" si="23"/>
        <v>43</v>
      </c>
      <c r="P266" s="57">
        <f t="shared" si="23"/>
        <v>0</v>
      </c>
      <c r="Q266" s="40">
        <f t="shared" si="23"/>
        <v>0</v>
      </c>
      <c r="R266" s="40">
        <f t="shared" si="23"/>
        <v>0</v>
      </c>
      <c r="S266" s="40">
        <f t="shared" si="23"/>
        <v>0</v>
      </c>
      <c r="T266" s="57">
        <f t="shared" si="23"/>
        <v>5</v>
      </c>
      <c r="U266" s="40">
        <f t="shared" si="23"/>
        <v>17</v>
      </c>
      <c r="V266" s="40">
        <f t="shared" si="23"/>
        <v>2</v>
      </c>
      <c r="W266" s="40">
        <f t="shared" si="23"/>
        <v>4</v>
      </c>
      <c r="X266" s="57">
        <f t="shared" si="23"/>
        <v>6</v>
      </c>
      <c r="Y266" s="40">
        <f t="shared" si="23"/>
        <v>9</v>
      </c>
      <c r="Z266" s="40">
        <f t="shared" si="23"/>
        <v>7</v>
      </c>
      <c r="AA266" s="57">
        <f t="shared" si="23"/>
        <v>0</v>
      </c>
      <c r="AB266" s="40">
        <f t="shared" si="23"/>
        <v>0</v>
      </c>
      <c r="AC266" s="40">
        <f t="shared" si="23"/>
        <v>0</v>
      </c>
      <c r="AD266" s="40">
        <f t="shared" si="23"/>
        <v>0</v>
      </c>
      <c r="AE266" s="57">
        <f t="shared" si="23"/>
        <v>6</v>
      </c>
      <c r="AF266" s="40">
        <f t="shared" si="23"/>
        <v>6</v>
      </c>
      <c r="AG266" s="41">
        <f t="shared" si="22"/>
        <v>51.428571428571423</v>
      </c>
    </row>
    <row r="267" spans="1:33" ht="21.75" customHeight="1" x14ac:dyDescent="0.15">
      <c r="A267" s="166"/>
      <c r="B267" s="169" t="s">
        <v>87</v>
      </c>
      <c r="C267" s="169"/>
      <c r="D267" s="55"/>
      <c r="E267" s="87"/>
      <c r="F267" s="87"/>
      <c r="G267" s="87"/>
      <c r="H267" s="87"/>
      <c r="I267" s="56">
        <f t="shared" ref="I267:AF267" si="24">I205+I210+I237+I252+I258</f>
        <v>2</v>
      </c>
      <c r="J267" s="40">
        <f t="shared" si="24"/>
        <v>7</v>
      </c>
      <c r="K267" s="40">
        <f t="shared" si="24"/>
        <v>0</v>
      </c>
      <c r="L267" s="40">
        <f t="shared" si="24"/>
        <v>2</v>
      </c>
      <c r="M267" s="57">
        <f t="shared" si="24"/>
        <v>3</v>
      </c>
      <c r="N267" s="40">
        <f t="shared" si="24"/>
        <v>13</v>
      </c>
      <c r="O267" s="40">
        <f t="shared" si="24"/>
        <v>4</v>
      </c>
      <c r="P267" s="57">
        <f t="shared" si="24"/>
        <v>0</v>
      </c>
      <c r="Q267" s="40">
        <f t="shared" si="24"/>
        <v>0</v>
      </c>
      <c r="R267" s="40">
        <f t="shared" si="24"/>
        <v>0</v>
      </c>
      <c r="S267" s="40">
        <f t="shared" si="24"/>
        <v>0</v>
      </c>
      <c r="T267" s="57">
        <f t="shared" si="24"/>
        <v>0</v>
      </c>
      <c r="U267" s="40">
        <f t="shared" si="24"/>
        <v>0</v>
      </c>
      <c r="V267" s="40">
        <f t="shared" si="24"/>
        <v>0</v>
      </c>
      <c r="W267" s="40">
        <f t="shared" si="24"/>
        <v>0</v>
      </c>
      <c r="X267" s="57">
        <f t="shared" si="24"/>
        <v>0</v>
      </c>
      <c r="Y267" s="40">
        <f t="shared" si="24"/>
        <v>0</v>
      </c>
      <c r="Z267" s="40">
        <f t="shared" si="24"/>
        <v>0</v>
      </c>
      <c r="AA267" s="57">
        <f t="shared" si="24"/>
        <v>0</v>
      </c>
      <c r="AB267" s="40">
        <f t="shared" si="24"/>
        <v>0</v>
      </c>
      <c r="AC267" s="40">
        <f t="shared" si="24"/>
        <v>0</v>
      </c>
      <c r="AD267" s="40">
        <f t="shared" si="24"/>
        <v>0</v>
      </c>
      <c r="AE267" s="57">
        <f t="shared" si="24"/>
        <v>1</v>
      </c>
      <c r="AF267" s="40">
        <f t="shared" si="24"/>
        <v>1</v>
      </c>
      <c r="AG267" s="41">
        <f t="shared" si="22"/>
        <v>35</v>
      </c>
    </row>
    <row r="268" spans="1:33" ht="22.5" customHeight="1" x14ac:dyDescent="0.15">
      <c r="A268" s="166"/>
      <c r="B268" s="169" t="s">
        <v>83</v>
      </c>
      <c r="C268" s="169"/>
      <c r="D268" s="55"/>
      <c r="E268" s="87"/>
      <c r="F268" s="87"/>
      <c r="G268" s="87"/>
      <c r="H268" s="87"/>
      <c r="I268" s="56">
        <f t="shared" ref="I268:AF268" si="25">SUM(I266:I267)</f>
        <v>21</v>
      </c>
      <c r="J268" s="40">
        <f t="shared" si="25"/>
        <v>116</v>
      </c>
      <c r="K268" s="40">
        <f t="shared" si="25"/>
        <v>26</v>
      </c>
      <c r="L268" s="40">
        <f t="shared" si="25"/>
        <v>32</v>
      </c>
      <c r="M268" s="57">
        <f t="shared" si="25"/>
        <v>21</v>
      </c>
      <c r="N268" s="40">
        <f t="shared" si="25"/>
        <v>61</v>
      </c>
      <c r="O268" s="40">
        <f t="shared" si="25"/>
        <v>47</v>
      </c>
      <c r="P268" s="57">
        <f t="shared" si="25"/>
        <v>0</v>
      </c>
      <c r="Q268" s="40">
        <f t="shared" si="25"/>
        <v>0</v>
      </c>
      <c r="R268" s="40">
        <f t="shared" si="25"/>
        <v>0</v>
      </c>
      <c r="S268" s="40">
        <f t="shared" si="25"/>
        <v>0</v>
      </c>
      <c r="T268" s="57">
        <f t="shared" si="25"/>
        <v>5</v>
      </c>
      <c r="U268" s="40">
        <f t="shared" si="25"/>
        <v>17</v>
      </c>
      <c r="V268" s="40">
        <f t="shared" si="25"/>
        <v>2</v>
      </c>
      <c r="W268" s="40">
        <f t="shared" si="25"/>
        <v>4</v>
      </c>
      <c r="X268" s="57">
        <f t="shared" si="25"/>
        <v>6</v>
      </c>
      <c r="Y268" s="40">
        <f t="shared" si="25"/>
        <v>9</v>
      </c>
      <c r="Z268" s="40">
        <f t="shared" si="25"/>
        <v>7</v>
      </c>
      <c r="AA268" s="57">
        <f t="shared" si="25"/>
        <v>0</v>
      </c>
      <c r="AB268" s="40">
        <f t="shared" si="25"/>
        <v>0</v>
      </c>
      <c r="AC268" s="40">
        <f t="shared" si="25"/>
        <v>0</v>
      </c>
      <c r="AD268" s="40">
        <f t="shared" si="25"/>
        <v>0</v>
      </c>
      <c r="AE268" s="57">
        <f t="shared" si="25"/>
        <v>7</v>
      </c>
      <c r="AF268" s="40">
        <f t="shared" si="25"/>
        <v>7</v>
      </c>
      <c r="AG268" s="41">
        <f t="shared" si="22"/>
        <v>49.743589743589745</v>
      </c>
    </row>
    <row r="269" spans="1:33" ht="21.75" customHeight="1" x14ac:dyDescent="0.15">
      <c r="A269" s="166" t="s">
        <v>83</v>
      </c>
      <c r="B269" s="169" t="s">
        <v>90</v>
      </c>
      <c r="C269" s="169"/>
      <c r="D269" s="55"/>
      <c r="E269" s="87"/>
      <c r="F269" s="87"/>
      <c r="G269" s="87"/>
      <c r="H269" s="87"/>
      <c r="I269" s="56">
        <f t="shared" ref="I269:AF270" si="26">I261+I266</f>
        <v>84</v>
      </c>
      <c r="J269" s="40">
        <f t="shared" si="26"/>
        <v>436</v>
      </c>
      <c r="K269" s="40">
        <f t="shared" si="26"/>
        <v>82</v>
      </c>
      <c r="L269" s="40">
        <f t="shared" si="26"/>
        <v>110</v>
      </c>
      <c r="M269" s="57">
        <f t="shared" si="26"/>
        <v>84</v>
      </c>
      <c r="N269" s="40">
        <f t="shared" si="26"/>
        <v>180</v>
      </c>
      <c r="O269" s="40">
        <f t="shared" si="26"/>
        <v>181</v>
      </c>
      <c r="P269" s="57">
        <f t="shared" si="26"/>
        <v>2</v>
      </c>
      <c r="Q269" s="40">
        <f t="shared" si="26"/>
        <v>9</v>
      </c>
      <c r="R269" s="40">
        <f t="shared" si="26"/>
        <v>1</v>
      </c>
      <c r="S269" s="40">
        <f t="shared" si="26"/>
        <v>6</v>
      </c>
      <c r="T269" s="57">
        <f t="shared" si="26"/>
        <v>14</v>
      </c>
      <c r="U269" s="40">
        <f t="shared" si="26"/>
        <v>36</v>
      </c>
      <c r="V269" s="40">
        <f t="shared" si="26"/>
        <v>6</v>
      </c>
      <c r="W269" s="40">
        <f t="shared" si="26"/>
        <v>11</v>
      </c>
      <c r="X269" s="57">
        <f t="shared" si="26"/>
        <v>14</v>
      </c>
      <c r="Y269" s="40">
        <f t="shared" si="26"/>
        <v>15</v>
      </c>
      <c r="Z269" s="40">
        <f t="shared" si="26"/>
        <v>19</v>
      </c>
      <c r="AA269" s="57">
        <f t="shared" si="26"/>
        <v>3</v>
      </c>
      <c r="AB269" s="40">
        <f t="shared" si="26"/>
        <v>6</v>
      </c>
      <c r="AC269" s="40">
        <f t="shared" si="26"/>
        <v>6</v>
      </c>
      <c r="AD269" s="40">
        <f t="shared" si="26"/>
        <v>0</v>
      </c>
      <c r="AE269" s="57">
        <f t="shared" si="26"/>
        <v>15</v>
      </c>
      <c r="AF269" s="40">
        <f t="shared" si="26"/>
        <v>17</v>
      </c>
      <c r="AG269" s="41">
        <f t="shared" si="22"/>
        <v>54.25867507886435</v>
      </c>
    </row>
    <row r="270" spans="1:33" ht="21.75" customHeight="1" x14ac:dyDescent="0.15">
      <c r="A270" s="166"/>
      <c r="B270" s="169" t="s">
        <v>87</v>
      </c>
      <c r="C270" s="169"/>
      <c r="D270" s="55"/>
      <c r="E270" s="87"/>
      <c r="F270" s="87"/>
      <c r="G270" s="87"/>
      <c r="H270" s="87"/>
      <c r="I270" s="56">
        <f t="shared" si="26"/>
        <v>13</v>
      </c>
      <c r="J270" s="40">
        <f t="shared" si="26"/>
        <v>31</v>
      </c>
      <c r="K270" s="40">
        <f t="shared" si="26"/>
        <v>7</v>
      </c>
      <c r="L270" s="40">
        <f t="shared" si="26"/>
        <v>10</v>
      </c>
      <c r="M270" s="57">
        <f t="shared" si="26"/>
        <v>12</v>
      </c>
      <c r="N270" s="40">
        <f t="shared" si="26"/>
        <v>25</v>
      </c>
      <c r="O270" s="40">
        <f t="shared" si="26"/>
        <v>14</v>
      </c>
      <c r="P270" s="57">
        <f t="shared" si="26"/>
        <v>0</v>
      </c>
      <c r="Q270" s="40">
        <f t="shared" si="26"/>
        <v>0</v>
      </c>
      <c r="R270" s="40">
        <f t="shared" si="26"/>
        <v>0</v>
      </c>
      <c r="S270" s="40">
        <f t="shared" si="26"/>
        <v>0</v>
      </c>
      <c r="T270" s="57">
        <f t="shared" si="26"/>
        <v>0</v>
      </c>
      <c r="U270" s="40">
        <f t="shared" si="26"/>
        <v>0</v>
      </c>
      <c r="V270" s="40">
        <f t="shared" si="26"/>
        <v>0</v>
      </c>
      <c r="W270" s="40">
        <f t="shared" si="26"/>
        <v>0</v>
      </c>
      <c r="X270" s="57">
        <f t="shared" si="26"/>
        <v>0</v>
      </c>
      <c r="Y270" s="40">
        <f t="shared" si="26"/>
        <v>0</v>
      </c>
      <c r="Z270" s="40">
        <f t="shared" si="26"/>
        <v>0</v>
      </c>
      <c r="AA270" s="57">
        <f t="shared" si="26"/>
        <v>0</v>
      </c>
      <c r="AB270" s="40">
        <f t="shared" si="26"/>
        <v>0</v>
      </c>
      <c r="AC270" s="40">
        <f t="shared" si="26"/>
        <v>0</v>
      </c>
      <c r="AD270" s="40">
        <f t="shared" si="26"/>
        <v>0</v>
      </c>
      <c r="AE270" s="57">
        <f t="shared" si="26"/>
        <v>8</v>
      </c>
      <c r="AF270" s="40">
        <f t="shared" si="26"/>
        <v>8</v>
      </c>
      <c r="AG270" s="41">
        <f t="shared" si="22"/>
        <v>50</v>
      </c>
    </row>
    <row r="271" spans="1:33" ht="21.75" customHeight="1" x14ac:dyDescent="0.15">
      <c r="A271" s="166"/>
      <c r="B271" s="170" t="s">
        <v>162</v>
      </c>
      <c r="C271" s="169"/>
      <c r="D271" s="55"/>
      <c r="E271" s="171"/>
      <c r="F271" s="172"/>
      <c r="G271" s="27"/>
      <c r="H271" s="27"/>
      <c r="I271" s="56"/>
      <c r="J271" s="40"/>
      <c r="K271" s="40"/>
      <c r="L271" s="40"/>
      <c r="M271" s="57"/>
      <c r="N271" s="40"/>
      <c r="O271" s="40"/>
      <c r="P271" s="57"/>
      <c r="Q271" s="40"/>
      <c r="R271" s="40"/>
      <c r="S271" s="40"/>
      <c r="T271" s="57"/>
      <c r="U271" s="40"/>
      <c r="V271" s="40"/>
      <c r="W271" s="40"/>
      <c r="X271" s="57"/>
      <c r="Y271" s="40"/>
      <c r="Z271" s="40"/>
      <c r="AA271" s="57"/>
      <c r="AB271" s="40"/>
      <c r="AC271" s="40"/>
      <c r="AD271" s="40"/>
      <c r="AE271" s="57"/>
      <c r="AF271" s="40"/>
      <c r="AG271" s="41"/>
    </row>
    <row r="272" spans="1:33" ht="22.5" customHeight="1" x14ac:dyDescent="0.15">
      <c r="A272" s="166"/>
      <c r="B272" s="169" t="s">
        <v>83</v>
      </c>
      <c r="C272" s="169"/>
      <c r="D272" s="55"/>
      <c r="E272" s="87"/>
      <c r="F272" s="87"/>
      <c r="G272" s="87"/>
      <c r="H272" s="87"/>
      <c r="I272" s="58">
        <f t="shared" ref="I272:AF272" si="27">I265+I268</f>
        <v>97</v>
      </c>
      <c r="J272" s="59">
        <f t="shared" si="27"/>
        <v>467</v>
      </c>
      <c r="K272" s="59">
        <f t="shared" si="27"/>
        <v>89</v>
      </c>
      <c r="L272" s="59">
        <f t="shared" si="27"/>
        <v>120</v>
      </c>
      <c r="M272" s="60">
        <f t="shared" si="27"/>
        <v>96</v>
      </c>
      <c r="N272" s="59">
        <f t="shared" si="27"/>
        <v>205</v>
      </c>
      <c r="O272" s="59">
        <f t="shared" si="27"/>
        <v>195</v>
      </c>
      <c r="P272" s="60">
        <f t="shared" si="27"/>
        <v>2</v>
      </c>
      <c r="Q272" s="59">
        <f t="shared" si="27"/>
        <v>9</v>
      </c>
      <c r="R272" s="59">
        <f t="shared" si="27"/>
        <v>1</v>
      </c>
      <c r="S272" s="59">
        <f t="shared" si="27"/>
        <v>6</v>
      </c>
      <c r="T272" s="60">
        <f t="shared" si="27"/>
        <v>14</v>
      </c>
      <c r="U272" s="59">
        <f t="shared" si="27"/>
        <v>36</v>
      </c>
      <c r="V272" s="59">
        <f t="shared" si="27"/>
        <v>6</v>
      </c>
      <c r="W272" s="59">
        <f t="shared" si="27"/>
        <v>11</v>
      </c>
      <c r="X272" s="60">
        <f t="shared" si="27"/>
        <v>14</v>
      </c>
      <c r="Y272" s="59">
        <f t="shared" si="27"/>
        <v>15</v>
      </c>
      <c r="Z272" s="59">
        <f t="shared" si="27"/>
        <v>19</v>
      </c>
      <c r="AA272" s="60">
        <f t="shared" si="27"/>
        <v>3</v>
      </c>
      <c r="AB272" s="59">
        <f t="shared" si="27"/>
        <v>6</v>
      </c>
      <c r="AC272" s="59">
        <f t="shared" si="27"/>
        <v>6</v>
      </c>
      <c r="AD272" s="59">
        <f t="shared" si="27"/>
        <v>0</v>
      </c>
      <c r="AE272" s="60">
        <f t="shared" si="27"/>
        <v>23</v>
      </c>
      <c r="AF272" s="59">
        <f t="shared" si="27"/>
        <v>25</v>
      </c>
      <c r="AG272" s="41">
        <f>(L272+O272+S272+W272+Z272+AD272+AF272)/(K272+L272+N272+O272+R272+S272+V272+W272+Y272+Z272+AC272+AD272+AF272)*100</f>
        <v>53.868194842406879</v>
      </c>
    </row>
    <row r="275" spans="9:15" ht="30" customHeight="1" x14ac:dyDescent="0.15">
      <c r="I275" s="175"/>
      <c r="J275" s="72"/>
      <c r="K275" s="176" t="s">
        <v>156</v>
      </c>
      <c r="L275" s="177"/>
      <c r="M275" s="61" t="s">
        <v>158</v>
      </c>
      <c r="N275" s="178" t="s">
        <v>155</v>
      </c>
      <c r="O275" s="178"/>
    </row>
    <row r="276" spans="9:15" ht="30" customHeight="1" x14ac:dyDescent="0.15">
      <c r="I276" s="62" t="s">
        <v>157</v>
      </c>
      <c r="J276" s="63"/>
      <c r="K276" s="179">
        <f>L269+O269+S269+AF269</f>
        <v>314</v>
      </c>
      <c r="L276" s="178"/>
      <c r="M276" s="64">
        <f>AF269</f>
        <v>17</v>
      </c>
      <c r="N276" s="179">
        <f>K269+N269+R269</f>
        <v>263</v>
      </c>
      <c r="O276" s="178"/>
    </row>
    <row r="277" spans="9:15" ht="30" customHeight="1" x14ac:dyDescent="0.15">
      <c r="I277" s="62" t="s">
        <v>97</v>
      </c>
      <c r="J277" s="63"/>
      <c r="K277" s="179">
        <f>L270+O270+S270+AF270</f>
        <v>32</v>
      </c>
      <c r="L277" s="178"/>
      <c r="M277" s="64">
        <f>AF270</f>
        <v>8</v>
      </c>
      <c r="N277" s="179">
        <f>K270+N270+R270</f>
        <v>32</v>
      </c>
      <c r="O277" s="178"/>
    </row>
  </sheetData>
  <mergeCells count="3567">
    <mergeCell ref="K277:L277"/>
    <mergeCell ref="N277:O277"/>
    <mergeCell ref="A269:A272"/>
    <mergeCell ref="B269:C269"/>
    <mergeCell ref="E269:F269"/>
    <mergeCell ref="G269:H269"/>
    <mergeCell ref="B270:C270"/>
    <mergeCell ref="E270:F270"/>
    <mergeCell ref="G270:H270"/>
    <mergeCell ref="B271:C271"/>
    <mergeCell ref="E271:F271"/>
    <mergeCell ref="B272:C272"/>
    <mergeCell ref="E272:F272"/>
    <mergeCell ref="G272:H272"/>
    <mergeCell ref="I275:J275"/>
    <mergeCell ref="K275:L275"/>
    <mergeCell ref="N275:O275"/>
    <mergeCell ref="K276:L276"/>
    <mergeCell ref="N276:O276"/>
    <mergeCell ref="AA258:AA259"/>
    <mergeCell ref="A261:A265"/>
    <mergeCell ref="B261:C261"/>
    <mergeCell ref="E261:F261"/>
    <mergeCell ref="G261:H261"/>
    <mergeCell ref="B262:C262"/>
    <mergeCell ref="E262:F262"/>
    <mergeCell ref="G262:H262"/>
    <mergeCell ref="B263:C263"/>
    <mergeCell ref="E263:F263"/>
    <mergeCell ref="B264:C264"/>
    <mergeCell ref="E264:F264"/>
    <mergeCell ref="B265:C265"/>
    <mergeCell ref="E265:F265"/>
    <mergeCell ref="G265:H265"/>
    <mergeCell ref="A266:A268"/>
    <mergeCell ref="B266:C266"/>
    <mergeCell ref="E266:F266"/>
    <mergeCell ref="G266:H266"/>
    <mergeCell ref="B267:C267"/>
    <mergeCell ref="E267:F267"/>
    <mergeCell ref="G267:H267"/>
    <mergeCell ref="B268:C268"/>
    <mergeCell ref="E268:F268"/>
    <mergeCell ref="G268:H268"/>
    <mergeCell ref="AF256:AF257"/>
    <mergeCell ref="AG256:AG257"/>
    <mergeCell ref="E257:F257"/>
    <mergeCell ref="G257:H257"/>
    <mergeCell ref="B258:B259"/>
    <mergeCell ref="C258:C259"/>
    <mergeCell ref="I258:I259"/>
    <mergeCell ref="J258:J259"/>
    <mergeCell ref="K258:K259"/>
    <mergeCell ref="L258:L259"/>
    <mergeCell ref="M258:M259"/>
    <mergeCell ref="N258:N259"/>
    <mergeCell ref="O258:O259"/>
    <mergeCell ref="P258:P259"/>
    <mergeCell ref="Q258:Q259"/>
    <mergeCell ref="AB258:AB259"/>
    <mergeCell ref="AC258:AC259"/>
    <mergeCell ref="R258:R259"/>
    <mergeCell ref="S258:S259"/>
    <mergeCell ref="T258:T259"/>
    <mergeCell ref="U258:U259"/>
    <mergeCell ref="V258:V259"/>
    <mergeCell ref="W258:W259"/>
    <mergeCell ref="AD258:AD259"/>
    <mergeCell ref="AE258:AE259"/>
    <mergeCell ref="AF258:AF259"/>
    <mergeCell ref="AG258:AG259"/>
    <mergeCell ref="E259:F259"/>
    <mergeCell ref="G259:H259"/>
    <mergeCell ref="X258:X259"/>
    <mergeCell ref="Y258:Y259"/>
    <mergeCell ref="Z258:Z259"/>
    <mergeCell ref="AC254:AC255"/>
    <mergeCell ref="AD254:AD255"/>
    <mergeCell ref="AE254:AE255"/>
    <mergeCell ref="AF254:AF255"/>
    <mergeCell ref="AG254:AG255"/>
    <mergeCell ref="E255:F255"/>
    <mergeCell ref="G255:H255"/>
    <mergeCell ref="B256:B257"/>
    <mergeCell ref="C256:C257"/>
    <mergeCell ref="I256:I257"/>
    <mergeCell ref="J256:J257"/>
    <mergeCell ref="K256:K257"/>
    <mergeCell ref="L256:L257"/>
    <mergeCell ref="M256:M257"/>
    <mergeCell ref="N256:N257"/>
    <mergeCell ref="O256:O257"/>
    <mergeCell ref="P256:P257"/>
    <mergeCell ref="Q256:Q257"/>
    <mergeCell ref="R256:R257"/>
    <mergeCell ref="S256:S257"/>
    <mergeCell ref="T256:T257"/>
    <mergeCell ref="U256:U257"/>
    <mergeCell ref="V256:V257"/>
    <mergeCell ref="W256:W257"/>
    <mergeCell ref="X256:X257"/>
    <mergeCell ref="Y256:Y257"/>
    <mergeCell ref="Z256:Z257"/>
    <mergeCell ref="AA256:AA257"/>
    <mergeCell ref="AB256:AB257"/>
    <mergeCell ref="AC256:AC257"/>
    <mergeCell ref="AD256:AD257"/>
    <mergeCell ref="AE256:AE257"/>
    <mergeCell ref="Z252:Z253"/>
    <mergeCell ref="AA252:AA253"/>
    <mergeCell ref="AB252:AB253"/>
    <mergeCell ref="AC252:AC253"/>
    <mergeCell ref="AD252:AD253"/>
    <mergeCell ref="AE252:AE253"/>
    <mergeCell ref="AF252:AF253"/>
    <mergeCell ref="AG252:AG253"/>
    <mergeCell ref="E253:F253"/>
    <mergeCell ref="G253:H253"/>
    <mergeCell ref="B254:B255"/>
    <mergeCell ref="C254:C255"/>
    <mergeCell ref="I254:I255"/>
    <mergeCell ref="J254:J255"/>
    <mergeCell ref="K254:K255"/>
    <mergeCell ref="L254:L255"/>
    <mergeCell ref="M254:M255"/>
    <mergeCell ref="N254:N255"/>
    <mergeCell ref="O254:O255"/>
    <mergeCell ref="P254:P255"/>
    <mergeCell ref="Q254:Q255"/>
    <mergeCell ref="R254:R255"/>
    <mergeCell ref="S254:S255"/>
    <mergeCell ref="T254:T255"/>
    <mergeCell ref="U254:U255"/>
    <mergeCell ref="V254:V255"/>
    <mergeCell ref="W254:W255"/>
    <mergeCell ref="X254:X255"/>
    <mergeCell ref="Y254:Y255"/>
    <mergeCell ref="Z254:Z255"/>
    <mergeCell ref="AA254:AA255"/>
    <mergeCell ref="AB254:AB255"/>
    <mergeCell ref="G250:H250"/>
    <mergeCell ref="X249:X250"/>
    <mergeCell ref="Y249:Y250"/>
    <mergeCell ref="Z249:Z250"/>
    <mergeCell ref="AA249:AA250"/>
    <mergeCell ref="B251:C251"/>
    <mergeCell ref="E251:F251"/>
    <mergeCell ref="G251:H251"/>
    <mergeCell ref="A252:A260"/>
    <mergeCell ref="B252:B253"/>
    <mergeCell ref="C252:C253"/>
    <mergeCell ref="B260:C260"/>
    <mergeCell ref="E260:F260"/>
    <mergeCell ref="G260:H260"/>
    <mergeCell ref="A235:A251"/>
    <mergeCell ref="I252:I253"/>
    <mergeCell ref="J252:J253"/>
    <mergeCell ref="K252:K253"/>
    <mergeCell ref="L252:L253"/>
    <mergeCell ref="M252:M253"/>
    <mergeCell ref="N252:N253"/>
    <mergeCell ref="O252:O253"/>
    <mergeCell ref="P252:P253"/>
    <mergeCell ref="Q252:Q253"/>
    <mergeCell ref="R252:R253"/>
    <mergeCell ref="S252:S253"/>
    <mergeCell ref="T252:T253"/>
    <mergeCell ref="U252:U253"/>
    <mergeCell ref="V252:V253"/>
    <mergeCell ref="W252:W253"/>
    <mergeCell ref="X252:X253"/>
    <mergeCell ref="Y252:Y253"/>
    <mergeCell ref="AB247:AB248"/>
    <mergeCell ref="AC247:AC248"/>
    <mergeCell ref="AD247:AD248"/>
    <mergeCell ref="AE247:AE248"/>
    <mergeCell ref="AF247:AF248"/>
    <mergeCell ref="AG247:AG248"/>
    <mergeCell ref="E248:F248"/>
    <mergeCell ref="G248:H248"/>
    <mergeCell ref="B249:B250"/>
    <mergeCell ref="C249:C250"/>
    <mergeCell ref="I249:I250"/>
    <mergeCell ref="J249:J250"/>
    <mergeCell ref="K249:K250"/>
    <mergeCell ref="L249:L250"/>
    <mergeCell ref="M249:M250"/>
    <mergeCell ref="N249:N250"/>
    <mergeCell ref="O249:O250"/>
    <mergeCell ref="P249:P250"/>
    <mergeCell ref="Q249:Q250"/>
    <mergeCell ref="AB249:AB250"/>
    <mergeCell ref="AC249:AC250"/>
    <mergeCell ref="R249:R250"/>
    <mergeCell ref="S249:S250"/>
    <mergeCell ref="T249:T250"/>
    <mergeCell ref="U249:U250"/>
    <mergeCell ref="V249:V250"/>
    <mergeCell ref="W249:W250"/>
    <mergeCell ref="AD249:AD250"/>
    <mergeCell ref="AE249:AE250"/>
    <mergeCell ref="AF249:AF250"/>
    <mergeCell ref="AG249:AG250"/>
    <mergeCell ref="E250:F250"/>
    <mergeCell ref="G246:H246"/>
    <mergeCell ref="X245:X246"/>
    <mergeCell ref="Y245:Y246"/>
    <mergeCell ref="Z245:Z246"/>
    <mergeCell ref="AA245:AA246"/>
    <mergeCell ref="B247:B248"/>
    <mergeCell ref="C247:C248"/>
    <mergeCell ref="I247:I248"/>
    <mergeCell ref="J247:J248"/>
    <mergeCell ref="K247:K248"/>
    <mergeCell ref="L247:L248"/>
    <mergeCell ref="M247:M248"/>
    <mergeCell ref="N247:N248"/>
    <mergeCell ref="O247:O248"/>
    <mergeCell ref="P247:P248"/>
    <mergeCell ref="Q247:Q248"/>
    <mergeCell ref="R247:R248"/>
    <mergeCell ref="S247:S248"/>
    <mergeCell ref="T247:T248"/>
    <mergeCell ref="U247:U248"/>
    <mergeCell ref="V247:V248"/>
    <mergeCell ref="W247:W248"/>
    <mergeCell ref="X247:X248"/>
    <mergeCell ref="Y247:Y248"/>
    <mergeCell ref="Z247:Z248"/>
    <mergeCell ref="AA247:AA248"/>
    <mergeCell ref="AB243:AB244"/>
    <mergeCell ref="AC243:AC244"/>
    <mergeCell ref="AD243:AD244"/>
    <mergeCell ref="AE243:AE244"/>
    <mergeCell ref="AF243:AF244"/>
    <mergeCell ref="AG243:AG244"/>
    <mergeCell ref="E244:F244"/>
    <mergeCell ref="G244:H244"/>
    <mergeCell ref="B245:B246"/>
    <mergeCell ref="C245:C246"/>
    <mergeCell ref="I245:I246"/>
    <mergeCell ref="J245:J246"/>
    <mergeCell ref="K245:K246"/>
    <mergeCell ref="L245:L246"/>
    <mergeCell ref="M245:M246"/>
    <mergeCell ref="N245:N246"/>
    <mergeCell ref="O245:O246"/>
    <mergeCell ref="P245:P246"/>
    <mergeCell ref="Q245:Q246"/>
    <mergeCell ref="AB245:AB246"/>
    <mergeCell ref="AC245:AC246"/>
    <mergeCell ref="R245:R246"/>
    <mergeCell ref="S245:S246"/>
    <mergeCell ref="T245:T246"/>
    <mergeCell ref="U245:U246"/>
    <mergeCell ref="V245:V246"/>
    <mergeCell ref="W245:W246"/>
    <mergeCell ref="AD245:AD246"/>
    <mergeCell ref="AE245:AE246"/>
    <mergeCell ref="AF245:AF246"/>
    <mergeCell ref="AG245:AG246"/>
    <mergeCell ref="E246:F246"/>
    <mergeCell ref="X241:X242"/>
    <mergeCell ref="Y241:Y242"/>
    <mergeCell ref="Z241:Z242"/>
    <mergeCell ref="AA241:AA242"/>
    <mergeCell ref="B243:B244"/>
    <mergeCell ref="C243:C244"/>
    <mergeCell ref="I243:I244"/>
    <mergeCell ref="J243:J244"/>
    <mergeCell ref="K243:K244"/>
    <mergeCell ref="L243:L244"/>
    <mergeCell ref="M243:M244"/>
    <mergeCell ref="N243:N244"/>
    <mergeCell ref="O243:O244"/>
    <mergeCell ref="P243:P244"/>
    <mergeCell ref="Q243:Q244"/>
    <mergeCell ref="R243:R244"/>
    <mergeCell ref="S243:S244"/>
    <mergeCell ref="T243:T244"/>
    <mergeCell ref="U243:U244"/>
    <mergeCell ref="V243:V244"/>
    <mergeCell ref="W243:W244"/>
    <mergeCell ref="X243:X244"/>
    <mergeCell ref="Y243:Y244"/>
    <mergeCell ref="Z243:Z244"/>
    <mergeCell ref="AA243:AA244"/>
    <mergeCell ref="AC239:AC240"/>
    <mergeCell ref="AD239:AD240"/>
    <mergeCell ref="AE239:AE240"/>
    <mergeCell ref="AF239:AF240"/>
    <mergeCell ref="AG239:AG240"/>
    <mergeCell ref="E240:F240"/>
    <mergeCell ref="G240:H240"/>
    <mergeCell ref="B241:B242"/>
    <mergeCell ref="C241:C242"/>
    <mergeCell ref="I241:I242"/>
    <mergeCell ref="J241:J242"/>
    <mergeCell ref="K241:K242"/>
    <mergeCell ref="L241:L242"/>
    <mergeCell ref="M241:M242"/>
    <mergeCell ref="N241:N242"/>
    <mergeCell ref="O241:O242"/>
    <mergeCell ref="P241:P242"/>
    <mergeCell ref="Q241:Q242"/>
    <mergeCell ref="AB241:AB242"/>
    <mergeCell ref="AC241:AC242"/>
    <mergeCell ref="R241:R242"/>
    <mergeCell ref="S241:S242"/>
    <mergeCell ref="T241:T242"/>
    <mergeCell ref="U241:U242"/>
    <mergeCell ref="V241:V242"/>
    <mergeCell ref="W241:W242"/>
    <mergeCell ref="AD241:AD242"/>
    <mergeCell ref="AE241:AE242"/>
    <mergeCell ref="AF241:AF242"/>
    <mergeCell ref="AG241:AG242"/>
    <mergeCell ref="E242:F242"/>
    <mergeCell ref="G242:H242"/>
    <mergeCell ref="AC237:AC238"/>
    <mergeCell ref="AD237:AD238"/>
    <mergeCell ref="AE237:AE238"/>
    <mergeCell ref="AF237:AF238"/>
    <mergeCell ref="AG237:AG238"/>
    <mergeCell ref="E238:F238"/>
    <mergeCell ref="G238:H238"/>
    <mergeCell ref="W237:W238"/>
    <mergeCell ref="X237:X238"/>
    <mergeCell ref="Y237:Y238"/>
    <mergeCell ref="B239:B240"/>
    <mergeCell ref="C239:C240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Q239:Q240"/>
    <mergeCell ref="R239:R240"/>
    <mergeCell ref="S239:S240"/>
    <mergeCell ref="T239:T240"/>
    <mergeCell ref="U239:U240"/>
    <mergeCell ref="V239:V240"/>
    <mergeCell ref="W239:W240"/>
    <mergeCell ref="X239:X240"/>
    <mergeCell ref="Y239:Y240"/>
    <mergeCell ref="Z239:Z240"/>
    <mergeCell ref="AA239:AA240"/>
    <mergeCell ref="AB239:AB240"/>
    <mergeCell ref="AC235:AC236"/>
    <mergeCell ref="R235:R236"/>
    <mergeCell ref="S235:S236"/>
    <mergeCell ref="T235:T236"/>
    <mergeCell ref="U235:U236"/>
    <mergeCell ref="V235:V236"/>
    <mergeCell ref="W235:W236"/>
    <mergeCell ref="AD235:AD236"/>
    <mergeCell ref="AE235:AE236"/>
    <mergeCell ref="AF235:AF236"/>
    <mergeCell ref="AG235:AG236"/>
    <mergeCell ref="E236:F236"/>
    <mergeCell ref="G236:H236"/>
    <mergeCell ref="X235:X236"/>
    <mergeCell ref="Y235:Y236"/>
    <mergeCell ref="Z235:Z236"/>
    <mergeCell ref="AA235:AA236"/>
    <mergeCell ref="B235:B236"/>
    <mergeCell ref="C235:C236"/>
    <mergeCell ref="I235:I236"/>
    <mergeCell ref="J235:J236"/>
    <mergeCell ref="K235:K236"/>
    <mergeCell ref="B237:B238"/>
    <mergeCell ref="C237:C238"/>
    <mergeCell ref="I237:I238"/>
    <mergeCell ref="J237:J238"/>
    <mergeCell ref="K237:K238"/>
    <mergeCell ref="L235:L236"/>
    <mergeCell ref="M235:M236"/>
    <mergeCell ref="N235:N236"/>
    <mergeCell ref="O235:O236"/>
    <mergeCell ref="P235:P236"/>
    <mergeCell ref="Q235:Q236"/>
    <mergeCell ref="AB235:AB236"/>
    <mergeCell ref="L237:L238"/>
    <mergeCell ref="M237:M238"/>
    <mergeCell ref="N237:N238"/>
    <mergeCell ref="O237:O238"/>
    <mergeCell ref="P237:P238"/>
    <mergeCell ref="Z237:Z238"/>
    <mergeCell ref="AA237:AA238"/>
    <mergeCell ref="AB237:AB238"/>
    <mergeCell ref="Q237:Q238"/>
    <mergeCell ref="R237:R238"/>
    <mergeCell ref="S237:S238"/>
    <mergeCell ref="T237:T238"/>
    <mergeCell ref="U237:U238"/>
    <mergeCell ref="V237:V238"/>
    <mergeCell ref="AB232:AB233"/>
    <mergeCell ref="AC232:AC233"/>
    <mergeCell ref="AD232:AD233"/>
    <mergeCell ref="S232:S233"/>
    <mergeCell ref="T232:T233"/>
    <mergeCell ref="U232:U233"/>
    <mergeCell ref="V232:V233"/>
    <mergeCell ref="W232:W233"/>
    <mergeCell ref="X232:X233"/>
    <mergeCell ref="AE232:AE233"/>
    <mergeCell ref="AF232:AF233"/>
    <mergeCell ref="AG232:AG233"/>
    <mergeCell ref="E233:F233"/>
    <mergeCell ref="G233:H233"/>
    <mergeCell ref="B234:C234"/>
    <mergeCell ref="E234:F234"/>
    <mergeCell ref="G234:H234"/>
    <mergeCell ref="Y232:Y233"/>
    <mergeCell ref="Z232:Z233"/>
    <mergeCell ref="G231:H231"/>
    <mergeCell ref="X230:X231"/>
    <mergeCell ref="Y230:Y231"/>
    <mergeCell ref="Z230:Z231"/>
    <mergeCell ref="AA230:AA231"/>
    <mergeCell ref="B232:B233"/>
    <mergeCell ref="C232:C233"/>
    <mergeCell ref="I232:I233"/>
    <mergeCell ref="J232:J233"/>
    <mergeCell ref="K232:K233"/>
    <mergeCell ref="L232:L233"/>
    <mergeCell ref="M232:M233"/>
    <mergeCell ref="N232:N233"/>
    <mergeCell ref="O232:O233"/>
    <mergeCell ref="P232:P233"/>
    <mergeCell ref="Q232:Q233"/>
    <mergeCell ref="R232:R233"/>
    <mergeCell ref="AA232:AA233"/>
    <mergeCell ref="AB228:AB229"/>
    <mergeCell ref="AC228:AC229"/>
    <mergeCell ref="AD228:AD229"/>
    <mergeCell ref="AE228:AE229"/>
    <mergeCell ref="AF228:AF229"/>
    <mergeCell ref="AG228:AG229"/>
    <mergeCell ref="E229:F229"/>
    <mergeCell ref="G229:H229"/>
    <mergeCell ref="B230:B231"/>
    <mergeCell ref="C230:C231"/>
    <mergeCell ref="I230:I231"/>
    <mergeCell ref="J230:J231"/>
    <mergeCell ref="K230:K231"/>
    <mergeCell ref="L230:L231"/>
    <mergeCell ref="M230:M231"/>
    <mergeCell ref="N230:N231"/>
    <mergeCell ref="O230:O231"/>
    <mergeCell ref="P230:P231"/>
    <mergeCell ref="Q230:Q231"/>
    <mergeCell ref="AB230:AB231"/>
    <mergeCell ref="AC230:AC231"/>
    <mergeCell ref="R230:R231"/>
    <mergeCell ref="S230:S231"/>
    <mergeCell ref="T230:T231"/>
    <mergeCell ref="U230:U231"/>
    <mergeCell ref="V230:V231"/>
    <mergeCell ref="W230:W231"/>
    <mergeCell ref="AD230:AD231"/>
    <mergeCell ref="AE230:AE231"/>
    <mergeCell ref="AF230:AF231"/>
    <mergeCell ref="AG230:AG231"/>
    <mergeCell ref="E231:F231"/>
    <mergeCell ref="G227:H227"/>
    <mergeCell ref="X226:X227"/>
    <mergeCell ref="Y226:Y227"/>
    <mergeCell ref="Z226:Z227"/>
    <mergeCell ref="AA226:AA227"/>
    <mergeCell ref="B228:B229"/>
    <mergeCell ref="C228:C229"/>
    <mergeCell ref="I228:I229"/>
    <mergeCell ref="J228:J229"/>
    <mergeCell ref="K228:K229"/>
    <mergeCell ref="L228:L229"/>
    <mergeCell ref="M228:M229"/>
    <mergeCell ref="N228:N229"/>
    <mergeCell ref="O228:O229"/>
    <mergeCell ref="P228:P229"/>
    <mergeCell ref="Q228:Q229"/>
    <mergeCell ref="R228:R229"/>
    <mergeCell ref="S228:S229"/>
    <mergeCell ref="T228:T229"/>
    <mergeCell ref="U228:U229"/>
    <mergeCell ref="V228:V229"/>
    <mergeCell ref="W228:W229"/>
    <mergeCell ref="X228:X229"/>
    <mergeCell ref="Y228:Y229"/>
    <mergeCell ref="Z228:Z229"/>
    <mergeCell ref="AA228:AA229"/>
    <mergeCell ref="AB224:AB225"/>
    <mergeCell ref="AC224:AC225"/>
    <mergeCell ref="AD224:AD225"/>
    <mergeCell ref="AE224:AE225"/>
    <mergeCell ref="AF224:AF225"/>
    <mergeCell ref="AG224:AG225"/>
    <mergeCell ref="E225:F225"/>
    <mergeCell ref="G225:H225"/>
    <mergeCell ref="B226:B227"/>
    <mergeCell ref="C226:C227"/>
    <mergeCell ref="I226:I227"/>
    <mergeCell ref="J226:J227"/>
    <mergeCell ref="K226:K227"/>
    <mergeCell ref="L226:L227"/>
    <mergeCell ref="M226:M227"/>
    <mergeCell ref="N226:N227"/>
    <mergeCell ref="O226:O227"/>
    <mergeCell ref="P226:P227"/>
    <mergeCell ref="Q226:Q227"/>
    <mergeCell ref="AB226:AB227"/>
    <mergeCell ref="AC226:AC227"/>
    <mergeCell ref="R226:R227"/>
    <mergeCell ref="S226:S227"/>
    <mergeCell ref="T226:T227"/>
    <mergeCell ref="U226:U227"/>
    <mergeCell ref="V226:V227"/>
    <mergeCell ref="W226:W227"/>
    <mergeCell ref="AD226:AD227"/>
    <mergeCell ref="AE226:AE227"/>
    <mergeCell ref="AF226:AF227"/>
    <mergeCell ref="AG226:AG227"/>
    <mergeCell ref="E227:F227"/>
    <mergeCell ref="G223:H223"/>
    <mergeCell ref="X222:X223"/>
    <mergeCell ref="Y222:Y223"/>
    <mergeCell ref="Z222:Z223"/>
    <mergeCell ref="AA222:AA223"/>
    <mergeCell ref="B224:B225"/>
    <mergeCell ref="C224:C225"/>
    <mergeCell ref="I224:I225"/>
    <mergeCell ref="J224:J225"/>
    <mergeCell ref="K224:K225"/>
    <mergeCell ref="L224:L225"/>
    <mergeCell ref="M224:M225"/>
    <mergeCell ref="N224:N225"/>
    <mergeCell ref="O224:O225"/>
    <mergeCell ref="P224:P225"/>
    <mergeCell ref="Q224:Q225"/>
    <mergeCell ref="R224:R225"/>
    <mergeCell ref="S224:S225"/>
    <mergeCell ref="T224:T225"/>
    <mergeCell ref="U224:U225"/>
    <mergeCell ref="V224:V225"/>
    <mergeCell ref="W224:W225"/>
    <mergeCell ref="X224:X225"/>
    <mergeCell ref="Y224:Y225"/>
    <mergeCell ref="Z224:Z225"/>
    <mergeCell ref="AA224:AA225"/>
    <mergeCell ref="AB220:AB221"/>
    <mergeCell ref="AC220:AC221"/>
    <mergeCell ref="AD220:AD221"/>
    <mergeCell ref="AE220:AE221"/>
    <mergeCell ref="AF220:AF221"/>
    <mergeCell ref="AG220:AG221"/>
    <mergeCell ref="E221:F221"/>
    <mergeCell ref="G221:H221"/>
    <mergeCell ref="B222:B223"/>
    <mergeCell ref="C222:C223"/>
    <mergeCell ref="I222:I223"/>
    <mergeCell ref="J222:J223"/>
    <mergeCell ref="K222:K223"/>
    <mergeCell ref="L222:L223"/>
    <mergeCell ref="M222:M223"/>
    <mergeCell ref="N222:N223"/>
    <mergeCell ref="O222:O223"/>
    <mergeCell ref="P222:P223"/>
    <mergeCell ref="Q222:Q223"/>
    <mergeCell ref="AB222:AB223"/>
    <mergeCell ref="AC222:AC223"/>
    <mergeCell ref="R222:R223"/>
    <mergeCell ref="S222:S223"/>
    <mergeCell ref="T222:T223"/>
    <mergeCell ref="U222:U223"/>
    <mergeCell ref="V222:V223"/>
    <mergeCell ref="W222:W223"/>
    <mergeCell ref="AD222:AD223"/>
    <mergeCell ref="AE222:AE223"/>
    <mergeCell ref="AF222:AF223"/>
    <mergeCell ref="AG222:AG223"/>
    <mergeCell ref="E223:F223"/>
    <mergeCell ref="G219:H219"/>
    <mergeCell ref="X218:X219"/>
    <mergeCell ref="Y218:Y219"/>
    <mergeCell ref="Z218:Z219"/>
    <mergeCell ref="AA218:AA219"/>
    <mergeCell ref="B220:B221"/>
    <mergeCell ref="C220:C221"/>
    <mergeCell ref="I220:I221"/>
    <mergeCell ref="J220:J221"/>
    <mergeCell ref="K220:K221"/>
    <mergeCell ref="L220:L221"/>
    <mergeCell ref="M220:M221"/>
    <mergeCell ref="N220:N221"/>
    <mergeCell ref="O220:O221"/>
    <mergeCell ref="P220:P221"/>
    <mergeCell ref="Q220:Q221"/>
    <mergeCell ref="R220:R221"/>
    <mergeCell ref="S220:S221"/>
    <mergeCell ref="T220:T221"/>
    <mergeCell ref="U220:U221"/>
    <mergeCell ref="V220:V221"/>
    <mergeCell ref="W220:W221"/>
    <mergeCell ref="X220:X221"/>
    <mergeCell ref="Y220:Y221"/>
    <mergeCell ref="Z220:Z221"/>
    <mergeCell ref="AA220:AA221"/>
    <mergeCell ref="AB216:AB217"/>
    <mergeCell ref="AC216:AC217"/>
    <mergeCell ref="AD216:AD217"/>
    <mergeCell ref="AE216:AE217"/>
    <mergeCell ref="AF216:AF217"/>
    <mergeCell ref="AG216:AG217"/>
    <mergeCell ref="E217:F217"/>
    <mergeCell ref="G217:H217"/>
    <mergeCell ref="B218:B219"/>
    <mergeCell ref="C218:C219"/>
    <mergeCell ref="I218:I219"/>
    <mergeCell ref="J218:J219"/>
    <mergeCell ref="K218:K219"/>
    <mergeCell ref="L218:L219"/>
    <mergeCell ref="M218:M219"/>
    <mergeCell ref="N218:N219"/>
    <mergeCell ref="O218:O219"/>
    <mergeCell ref="P218:P219"/>
    <mergeCell ref="Q218:Q219"/>
    <mergeCell ref="AB218:AB219"/>
    <mergeCell ref="AC218:AC219"/>
    <mergeCell ref="R218:R219"/>
    <mergeCell ref="S218:S219"/>
    <mergeCell ref="T218:T219"/>
    <mergeCell ref="U218:U219"/>
    <mergeCell ref="V218:V219"/>
    <mergeCell ref="W218:W219"/>
    <mergeCell ref="AD218:AD219"/>
    <mergeCell ref="AE218:AE219"/>
    <mergeCell ref="AF218:AF219"/>
    <mergeCell ref="AG218:AG219"/>
    <mergeCell ref="E219:F219"/>
    <mergeCell ref="X214:X215"/>
    <mergeCell ref="Y214:Y215"/>
    <mergeCell ref="Z214:Z215"/>
    <mergeCell ref="AA214:AA215"/>
    <mergeCell ref="B216:B217"/>
    <mergeCell ref="C216:C217"/>
    <mergeCell ref="I216:I217"/>
    <mergeCell ref="J216:J217"/>
    <mergeCell ref="K216:K217"/>
    <mergeCell ref="L216:L217"/>
    <mergeCell ref="M216:M217"/>
    <mergeCell ref="N216:N217"/>
    <mergeCell ref="O216:O217"/>
    <mergeCell ref="P216:P217"/>
    <mergeCell ref="Q216:Q217"/>
    <mergeCell ref="R216:R217"/>
    <mergeCell ref="S216:S217"/>
    <mergeCell ref="T216:T217"/>
    <mergeCell ref="U216:U217"/>
    <mergeCell ref="V216:V217"/>
    <mergeCell ref="W216:W217"/>
    <mergeCell ref="X216:X217"/>
    <mergeCell ref="Y216:Y217"/>
    <mergeCell ref="Z216:Z217"/>
    <mergeCell ref="AA216:AA217"/>
    <mergeCell ref="AC212:AC213"/>
    <mergeCell ref="AD212:AD213"/>
    <mergeCell ref="AE212:AE213"/>
    <mergeCell ref="AF212:AF213"/>
    <mergeCell ref="AG212:AG213"/>
    <mergeCell ref="E213:F213"/>
    <mergeCell ref="G213:H213"/>
    <mergeCell ref="B214:B215"/>
    <mergeCell ref="C214:C215"/>
    <mergeCell ref="I214:I215"/>
    <mergeCell ref="J214:J215"/>
    <mergeCell ref="K214:K215"/>
    <mergeCell ref="L214:L215"/>
    <mergeCell ref="M214:M215"/>
    <mergeCell ref="N214:N215"/>
    <mergeCell ref="O214:O215"/>
    <mergeCell ref="P214:P215"/>
    <mergeCell ref="Q214:Q215"/>
    <mergeCell ref="AB214:AB215"/>
    <mergeCell ref="AC214:AC215"/>
    <mergeCell ref="R214:R215"/>
    <mergeCell ref="S214:S215"/>
    <mergeCell ref="T214:T215"/>
    <mergeCell ref="U214:U215"/>
    <mergeCell ref="V214:V215"/>
    <mergeCell ref="W214:W215"/>
    <mergeCell ref="AD214:AD215"/>
    <mergeCell ref="AE214:AE215"/>
    <mergeCell ref="AF214:AF215"/>
    <mergeCell ref="AG214:AG215"/>
    <mergeCell ref="E215:F215"/>
    <mergeCell ref="G215:H215"/>
    <mergeCell ref="AC210:AC211"/>
    <mergeCell ref="AD210:AD211"/>
    <mergeCell ref="AE210:AE211"/>
    <mergeCell ref="AF210:AF211"/>
    <mergeCell ref="AG210:AG211"/>
    <mergeCell ref="E211:F211"/>
    <mergeCell ref="G211:H211"/>
    <mergeCell ref="W210:W211"/>
    <mergeCell ref="X210:X211"/>
    <mergeCell ref="Y210:Y211"/>
    <mergeCell ref="B212:B213"/>
    <mergeCell ref="C212:C213"/>
    <mergeCell ref="I212:I213"/>
    <mergeCell ref="J212:J213"/>
    <mergeCell ref="K212:K213"/>
    <mergeCell ref="L212:L213"/>
    <mergeCell ref="M212:M213"/>
    <mergeCell ref="N212:N213"/>
    <mergeCell ref="O212:O213"/>
    <mergeCell ref="P212:P213"/>
    <mergeCell ref="Q212:Q213"/>
    <mergeCell ref="R212:R213"/>
    <mergeCell ref="S212:S213"/>
    <mergeCell ref="T212:T213"/>
    <mergeCell ref="U212:U213"/>
    <mergeCell ref="V212:V213"/>
    <mergeCell ref="W212:W213"/>
    <mergeCell ref="X212:X213"/>
    <mergeCell ref="Y212:Y213"/>
    <mergeCell ref="Z212:Z213"/>
    <mergeCell ref="AA212:AA213"/>
    <mergeCell ref="AB212:AB213"/>
    <mergeCell ref="AC208:AC209"/>
    <mergeCell ref="R208:R209"/>
    <mergeCell ref="S208:S209"/>
    <mergeCell ref="T208:T209"/>
    <mergeCell ref="U208:U209"/>
    <mergeCell ref="V208:V209"/>
    <mergeCell ref="W208:W209"/>
    <mergeCell ref="AD208:AD209"/>
    <mergeCell ref="AE208:AE209"/>
    <mergeCell ref="AF208:AF209"/>
    <mergeCell ref="AG208:AG209"/>
    <mergeCell ref="E209:F209"/>
    <mergeCell ref="G209:H209"/>
    <mergeCell ref="X208:X209"/>
    <mergeCell ref="Y208:Y209"/>
    <mergeCell ref="Z208:Z209"/>
    <mergeCell ref="AA208:AA209"/>
    <mergeCell ref="A208:A234"/>
    <mergeCell ref="B208:B209"/>
    <mergeCell ref="C208:C209"/>
    <mergeCell ref="I208:I209"/>
    <mergeCell ref="J208:J209"/>
    <mergeCell ref="K208:K209"/>
    <mergeCell ref="B210:B211"/>
    <mergeCell ref="C210:C211"/>
    <mergeCell ref="I210:I211"/>
    <mergeCell ref="J210:J211"/>
    <mergeCell ref="L208:L209"/>
    <mergeCell ref="M208:M209"/>
    <mergeCell ref="N208:N209"/>
    <mergeCell ref="O208:O209"/>
    <mergeCell ref="P208:P209"/>
    <mergeCell ref="Q208:Q209"/>
    <mergeCell ref="AB208:AB209"/>
    <mergeCell ref="K210:K211"/>
    <mergeCell ref="L210:L211"/>
    <mergeCell ref="M210:M211"/>
    <mergeCell ref="N210:N211"/>
    <mergeCell ref="O210:O211"/>
    <mergeCell ref="P210:P211"/>
    <mergeCell ref="Z210:Z211"/>
    <mergeCell ref="AA210:AA211"/>
    <mergeCell ref="AB210:AB211"/>
    <mergeCell ref="Q210:Q211"/>
    <mergeCell ref="R210:R211"/>
    <mergeCell ref="S210:S211"/>
    <mergeCell ref="T210:T211"/>
    <mergeCell ref="U210:U211"/>
    <mergeCell ref="V210:V211"/>
    <mergeCell ref="AB205:AB206"/>
    <mergeCell ref="AC205:AC206"/>
    <mergeCell ref="AD205:AD206"/>
    <mergeCell ref="S205:S206"/>
    <mergeCell ref="T205:T206"/>
    <mergeCell ref="U205:U206"/>
    <mergeCell ref="V205:V206"/>
    <mergeCell ref="W205:W206"/>
    <mergeCell ref="X205:X206"/>
    <mergeCell ref="AE205:AE206"/>
    <mergeCell ref="AF205:AF206"/>
    <mergeCell ref="AG205:AG206"/>
    <mergeCell ref="E206:F206"/>
    <mergeCell ref="G206:H206"/>
    <mergeCell ref="B207:C207"/>
    <mergeCell ref="E207:F207"/>
    <mergeCell ref="G207:H207"/>
    <mergeCell ref="Y205:Y206"/>
    <mergeCell ref="Z205:Z206"/>
    <mergeCell ref="G204:H204"/>
    <mergeCell ref="X203:X204"/>
    <mergeCell ref="Y203:Y204"/>
    <mergeCell ref="Z203:Z204"/>
    <mergeCell ref="AA203:AA204"/>
    <mergeCell ref="B205:B206"/>
    <mergeCell ref="C205:C206"/>
    <mergeCell ref="I205:I206"/>
    <mergeCell ref="J205:J206"/>
    <mergeCell ref="K205:K206"/>
    <mergeCell ref="L205:L206"/>
    <mergeCell ref="M205:M206"/>
    <mergeCell ref="N205:N206"/>
    <mergeCell ref="O205:O206"/>
    <mergeCell ref="P205:P206"/>
    <mergeCell ref="Q205:Q206"/>
    <mergeCell ref="R205:R206"/>
    <mergeCell ref="AA205:AA206"/>
    <mergeCell ref="AB201:AB202"/>
    <mergeCell ref="AC201:AC202"/>
    <mergeCell ref="AD201:AD202"/>
    <mergeCell ref="AE201:AE202"/>
    <mergeCell ref="AF201:AF202"/>
    <mergeCell ref="AG201:AG202"/>
    <mergeCell ref="E202:F202"/>
    <mergeCell ref="G202:H202"/>
    <mergeCell ref="B203:B204"/>
    <mergeCell ref="C203:C204"/>
    <mergeCell ref="I203:I204"/>
    <mergeCell ref="J203:J204"/>
    <mergeCell ref="K203:K204"/>
    <mergeCell ref="L203:L204"/>
    <mergeCell ref="M203:M204"/>
    <mergeCell ref="N203:N204"/>
    <mergeCell ref="O203:O204"/>
    <mergeCell ref="P203:P204"/>
    <mergeCell ref="Q203:Q204"/>
    <mergeCell ref="AB203:AB204"/>
    <mergeCell ref="AC203:AC204"/>
    <mergeCell ref="R203:R204"/>
    <mergeCell ref="S203:S204"/>
    <mergeCell ref="T203:T204"/>
    <mergeCell ref="U203:U204"/>
    <mergeCell ref="V203:V204"/>
    <mergeCell ref="W203:W204"/>
    <mergeCell ref="AD203:AD204"/>
    <mergeCell ref="AE203:AE204"/>
    <mergeCell ref="AF203:AF204"/>
    <mergeCell ref="AG203:AG204"/>
    <mergeCell ref="E204:F204"/>
    <mergeCell ref="V199:V200"/>
    <mergeCell ref="AC199:AC200"/>
    <mergeCell ref="AD199:AD200"/>
    <mergeCell ref="AE199:AE200"/>
    <mergeCell ref="AF199:AF200"/>
    <mergeCell ref="AG199:AG200"/>
    <mergeCell ref="E200:F200"/>
    <mergeCell ref="G200:H200"/>
    <mergeCell ref="W199:W200"/>
    <mergeCell ref="X199:X200"/>
    <mergeCell ref="Y199:Y200"/>
    <mergeCell ref="B201:B202"/>
    <mergeCell ref="C201:C202"/>
    <mergeCell ref="I201:I202"/>
    <mergeCell ref="J201:J202"/>
    <mergeCell ref="K201:K202"/>
    <mergeCell ref="L201:L202"/>
    <mergeCell ref="M201:M202"/>
    <mergeCell ref="N201:N202"/>
    <mergeCell ref="O201:O202"/>
    <mergeCell ref="P201:P202"/>
    <mergeCell ref="Q201:Q202"/>
    <mergeCell ref="R201:R202"/>
    <mergeCell ref="S201:S202"/>
    <mergeCell ref="T201:T202"/>
    <mergeCell ref="U201:U202"/>
    <mergeCell ref="V201:V202"/>
    <mergeCell ref="W201:W202"/>
    <mergeCell ref="X201:X202"/>
    <mergeCell ref="Y201:Y202"/>
    <mergeCell ref="Z201:Z202"/>
    <mergeCell ref="AA201:AA202"/>
    <mergeCell ref="W197:W198"/>
    <mergeCell ref="X197:X198"/>
    <mergeCell ref="Y197:Y198"/>
    <mergeCell ref="Z197:Z198"/>
    <mergeCell ref="AA197:AA198"/>
    <mergeCell ref="AB197:AB198"/>
    <mergeCell ref="AC197:AC198"/>
    <mergeCell ref="AD197:AD198"/>
    <mergeCell ref="AE197:AE198"/>
    <mergeCell ref="AF197:AF198"/>
    <mergeCell ref="AG197:AG198"/>
    <mergeCell ref="E198:F198"/>
    <mergeCell ref="G198:H198"/>
    <mergeCell ref="B199:B200"/>
    <mergeCell ref="C199:C200"/>
    <mergeCell ref="D199:D200"/>
    <mergeCell ref="I199:I200"/>
    <mergeCell ref="J199:J200"/>
    <mergeCell ref="K199:K200"/>
    <mergeCell ref="L199:L200"/>
    <mergeCell ref="M199:M200"/>
    <mergeCell ref="N199:N200"/>
    <mergeCell ref="O199:O200"/>
    <mergeCell ref="P199:P200"/>
    <mergeCell ref="Z199:Z200"/>
    <mergeCell ref="AA199:AA200"/>
    <mergeCell ref="AB199:AB200"/>
    <mergeCell ref="Q199:Q200"/>
    <mergeCell ref="R199:R200"/>
    <mergeCell ref="S199:S200"/>
    <mergeCell ref="T199:T200"/>
    <mergeCell ref="U199:U200"/>
    <mergeCell ref="Q195:Q196"/>
    <mergeCell ref="R195:R196"/>
    <mergeCell ref="S195:S196"/>
    <mergeCell ref="T195:T196"/>
    <mergeCell ref="U195:U196"/>
    <mergeCell ref="V195:V196"/>
    <mergeCell ref="AC195:AC196"/>
    <mergeCell ref="AD195:AD196"/>
    <mergeCell ref="AE195:AE196"/>
    <mergeCell ref="AF195:AF196"/>
    <mergeCell ref="AG195:AG196"/>
    <mergeCell ref="E196:F196"/>
    <mergeCell ref="G196:H196"/>
    <mergeCell ref="W195:W196"/>
    <mergeCell ref="X195:X196"/>
    <mergeCell ref="Y195:Y196"/>
    <mergeCell ref="B197:B198"/>
    <mergeCell ref="C197:C198"/>
    <mergeCell ref="I197:I198"/>
    <mergeCell ref="J197:J198"/>
    <mergeCell ref="K197:K198"/>
    <mergeCell ref="L197:L198"/>
    <mergeCell ref="M197:M198"/>
    <mergeCell ref="N197:N198"/>
    <mergeCell ref="O197:O198"/>
    <mergeCell ref="P197:P198"/>
    <mergeCell ref="Q197:Q198"/>
    <mergeCell ref="R197:R198"/>
    <mergeCell ref="S197:S198"/>
    <mergeCell ref="T197:T198"/>
    <mergeCell ref="U197:U198"/>
    <mergeCell ref="V197:V198"/>
    <mergeCell ref="AC193:AC194"/>
    <mergeCell ref="R193:R194"/>
    <mergeCell ref="S193:S194"/>
    <mergeCell ref="T193:T194"/>
    <mergeCell ref="U193:U194"/>
    <mergeCell ref="V193:V194"/>
    <mergeCell ref="W193:W194"/>
    <mergeCell ref="AD193:AD194"/>
    <mergeCell ref="AE193:AE194"/>
    <mergeCell ref="AF193:AF194"/>
    <mergeCell ref="AG193:AG194"/>
    <mergeCell ref="E194:F194"/>
    <mergeCell ref="G194:H194"/>
    <mergeCell ref="X193:X194"/>
    <mergeCell ref="Y193:Y194"/>
    <mergeCell ref="Z193:Z194"/>
    <mergeCell ref="AA193:AA194"/>
    <mergeCell ref="B192:C192"/>
    <mergeCell ref="E192:F192"/>
    <mergeCell ref="G192:H192"/>
    <mergeCell ref="Z190:Z191"/>
    <mergeCell ref="AA190:AA191"/>
    <mergeCell ref="AB190:AB191"/>
    <mergeCell ref="A193:A207"/>
    <mergeCell ref="B193:B194"/>
    <mergeCell ref="C193:C194"/>
    <mergeCell ref="I193:I194"/>
    <mergeCell ref="J193:J194"/>
    <mergeCell ref="K193:K194"/>
    <mergeCell ref="B195:B196"/>
    <mergeCell ref="C195:C196"/>
    <mergeCell ref="I195:I196"/>
    <mergeCell ref="J195:J196"/>
    <mergeCell ref="L193:L194"/>
    <mergeCell ref="M193:M194"/>
    <mergeCell ref="N193:N194"/>
    <mergeCell ref="O193:O194"/>
    <mergeCell ref="P193:P194"/>
    <mergeCell ref="Q193:Q194"/>
    <mergeCell ref="AB193:AB194"/>
    <mergeCell ref="K195:K196"/>
    <mergeCell ref="L195:L196"/>
    <mergeCell ref="M195:M196"/>
    <mergeCell ref="N195:N196"/>
    <mergeCell ref="O195:O196"/>
    <mergeCell ref="P195:P196"/>
    <mergeCell ref="Z195:Z196"/>
    <mergeCell ref="AA195:AA196"/>
    <mergeCell ref="AB195:AB196"/>
    <mergeCell ref="AE188:AE189"/>
    <mergeCell ref="AF188:AF189"/>
    <mergeCell ref="AG188:AG189"/>
    <mergeCell ref="E189:F189"/>
    <mergeCell ref="G189:H189"/>
    <mergeCell ref="B190:B191"/>
    <mergeCell ref="C190:C191"/>
    <mergeCell ref="I190:I191"/>
    <mergeCell ref="J190:J191"/>
    <mergeCell ref="K190:K191"/>
    <mergeCell ref="L190:L191"/>
    <mergeCell ref="M190:M191"/>
    <mergeCell ref="N190:N191"/>
    <mergeCell ref="O190:O191"/>
    <mergeCell ref="P190:P191"/>
    <mergeCell ref="Q190:Q191"/>
    <mergeCell ref="R190:R191"/>
    <mergeCell ref="S190:S191"/>
    <mergeCell ref="AC190:AC191"/>
    <mergeCell ref="AD190:AD191"/>
    <mergeCell ref="AE190:AE191"/>
    <mergeCell ref="T190:T191"/>
    <mergeCell ref="U190:U191"/>
    <mergeCell ref="V190:V191"/>
    <mergeCell ref="W190:W191"/>
    <mergeCell ref="X190:X191"/>
    <mergeCell ref="Y190:Y191"/>
    <mergeCell ref="AF190:AF191"/>
    <mergeCell ref="AG190:AG191"/>
    <mergeCell ref="E191:F191"/>
    <mergeCell ref="G191:H191"/>
    <mergeCell ref="AD186:AD187"/>
    <mergeCell ref="AE186:AE187"/>
    <mergeCell ref="AF186:AF187"/>
    <mergeCell ref="AG186:AG187"/>
    <mergeCell ref="E187:F187"/>
    <mergeCell ref="G187:H187"/>
    <mergeCell ref="X186:X187"/>
    <mergeCell ref="Y186:Y187"/>
    <mergeCell ref="Z186:Z187"/>
    <mergeCell ref="AA186:AA187"/>
    <mergeCell ref="I188:I189"/>
    <mergeCell ref="J188:J189"/>
    <mergeCell ref="K188:K189"/>
    <mergeCell ref="L188:L189"/>
    <mergeCell ref="M188:M189"/>
    <mergeCell ref="N188:N189"/>
    <mergeCell ref="O188:O189"/>
    <mergeCell ref="P188:P189"/>
    <mergeCell ref="Q188:Q189"/>
    <mergeCell ref="R188:R189"/>
    <mergeCell ref="S188:S189"/>
    <mergeCell ref="T188:T189"/>
    <mergeCell ref="U188:U189"/>
    <mergeCell ref="V188:V189"/>
    <mergeCell ref="W188:W189"/>
    <mergeCell ref="X188:X189"/>
    <mergeCell ref="Y188:Y189"/>
    <mergeCell ref="Z188:Z189"/>
    <mergeCell ref="AA188:AA189"/>
    <mergeCell ref="AB188:AB189"/>
    <mergeCell ref="AC188:AC189"/>
    <mergeCell ref="AD188:AD189"/>
    <mergeCell ref="E185:F185"/>
    <mergeCell ref="G185:H185"/>
    <mergeCell ref="B186:B187"/>
    <mergeCell ref="C186:C187"/>
    <mergeCell ref="I186:I187"/>
    <mergeCell ref="J186:J187"/>
    <mergeCell ref="K186:K187"/>
    <mergeCell ref="L186:L187"/>
    <mergeCell ref="M186:M187"/>
    <mergeCell ref="N186:N187"/>
    <mergeCell ref="O186:O187"/>
    <mergeCell ref="P186:P187"/>
    <mergeCell ref="Q186:Q187"/>
    <mergeCell ref="AB186:AB187"/>
    <mergeCell ref="AC186:AC187"/>
    <mergeCell ref="R186:R187"/>
    <mergeCell ref="S186:S187"/>
    <mergeCell ref="T186:T187"/>
    <mergeCell ref="U186:U187"/>
    <mergeCell ref="V186:V187"/>
    <mergeCell ref="W186:W187"/>
    <mergeCell ref="AE182:AE183"/>
    <mergeCell ref="AF182:AF183"/>
    <mergeCell ref="AG182:AG183"/>
    <mergeCell ref="E183:F183"/>
    <mergeCell ref="G183:H183"/>
    <mergeCell ref="B184:B185"/>
    <mergeCell ref="C184:C185"/>
    <mergeCell ref="I184:I185"/>
    <mergeCell ref="J184:J185"/>
    <mergeCell ref="K184:K185"/>
    <mergeCell ref="L184:L185"/>
    <mergeCell ref="M184:M185"/>
    <mergeCell ref="N184:N185"/>
    <mergeCell ref="O184:O185"/>
    <mergeCell ref="P184:P185"/>
    <mergeCell ref="Q184:Q185"/>
    <mergeCell ref="R184:R185"/>
    <mergeCell ref="S184:S185"/>
    <mergeCell ref="T184:T185"/>
    <mergeCell ref="U184:U185"/>
    <mergeCell ref="V184:V185"/>
    <mergeCell ref="W184:W185"/>
    <mergeCell ref="X184:X185"/>
    <mergeCell ref="Y184:Y185"/>
    <mergeCell ref="Z184:Z185"/>
    <mergeCell ref="AA184:AA185"/>
    <mergeCell ref="AB184:AB185"/>
    <mergeCell ref="AC184:AC185"/>
    <mergeCell ref="AD184:AD185"/>
    <mergeCell ref="AE184:AE185"/>
    <mergeCell ref="AF184:AF185"/>
    <mergeCell ref="AG184:AG185"/>
    <mergeCell ref="AB180:AB181"/>
    <mergeCell ref="AC180:AC181"/>
    <mergeCell ref="AD180:AD181"/>
    <mergeCell ref="AE180:AE181"/>
    <mergeCell ref="AF180:AF181"/>
    <mergeCell ref="AG180:AG181"/>
    <mergeCell ref="E181:F181"/>
    <mergeCell ref="G181:H181"/>
    <mergeCell ref="B182:B183"/>
    <mergeCell ref="C182:C183"/>
    <mergeCell ref="I182:I183"/>
    <mergeCell ref="J182:J183"/>
    <mergeCell ref="K182:K183"/>
    <mergeCell ref="L182:L183"/>
    <mergeCell ref="M182:M183"/>
    <mergeCell ref="N182:N183"/>
    <mergeCell ref="O182:O183"/>
    <mergeCell ref="P182:P183"/>
    <mergeCell ref="Q182:Q183"/>
    <mergeCell ref="R182:R183"/>
    <mergeCell ref="S182:S183"/>
    <mergeCell ref="T182:T183"/>
    <mergeCell ref="U182:U183"/>
    <mergeCell ref="V182:V183"/>
    <mergeCell ref="W182:W183"/>
    <mergeCell ref="X182:X183"/>
    <mergeCell ref="Y182:Y183"/>
    <mergeCell ref="Z182:Z183"/>
    <mergeCell ref="AA182:AA183"/>
    <mergeCell ref="AB182:AB183"/>
    <mergeCell ref="AC182:AC183"/>
    <mergeCell ref="AD182:AD183"/>
    <mergeCell ref="AA178:AA179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Q180:Q181"/>
    <mergeCell ref="R180:R181"/>
    <mergeCell ref="S180:S181"/>
    <mergeCell ref="T180:T181"/>
    <mergeCell ref="U180:U181"/>
    <mergeCell ref="V180:V181"/>
    <mergeCell ref="W180:W181"/>
    <mergeCell ref="X180:X181"/>
    <mergeCell ref="Y180:Y181"/>
    <mergeCell ref="Z180:Z181"/>
    <mergeCell ref="AA180:AA181"/>
    <mergeCell ref="AF176:AF177"/>
    <mergeCell ref="AG176:AG177"/>
    <mergeCell ref="E177:F177"/>
    <mergeCell ref="G177:H177"/>
    <mergeCell ref="B178:B179"/>
    <mergeCell ref="C178:C179"/>
    <mergeCell ref="I178:I179"/>
    <mergeCell ref="J178:J179"/>
    <mergeCell ref="K178:K179"/>
    <mergeCell ref="L178:L179"/>
    <mergeCell ref="M178:M179"/>
    <mergeCell ref="N178:N179"/>
    <mergeCell ref="O178:O179"/>
    <mergeCell ref="P178:P179"/>
    <mergeCell ref="Q178:Q179"/>
    <mergeCell ref="AB178:AB179"/>
    <mergeCell ref="AC178:AC179"/>
    <mergeCell ref="R178:R179"/>
    <mergeCell ref="S178:S179"/>
    <mergeCell ref="T178:T179"/>
    <mergeCell ref="U178:U179"/>
    <mergeCell ref="V178:V179"/>
    <mergeCell ref="W178:W179"/>
    <mergeCell ref="AD178:AD179"/>
    <mergeCell ref="AE178:AE179"/>
    <mergeCell ref="AF178:AF179"/>
    <mergeCell ref="AG178:AG179"/>
    <mergeCell ref="E179:F179"/>
    <mergeCell ref="G179:H179"/>
    <mergeCell ref="X178:X179"/>
    <mergeCell ref="Y178:Y179"/>
    <mergeCell ref="Z178:Z179"/>
    <mergeCell ref="AC174:AC175"/>
    <mergeCell ref="AD174:AD175"/>
    <mergeCell ref="AE174:AE175"/>
    <mergeCell ref="AF174:AF175"/>
    <mergeCell ref="AG174:AG175"/>
    <mergeCell ref="E175:F175"/>
    <mergeCell ref="G175:H175"/>
    <mergeCell ref="B176:B177"/>
    <mergeCell ref="C176:C177"/>
    <mergeCell ref="I176:I177"/>
    <mergeCell ref="J176:J177"/>
    <mergeCell ref="K176:K177"/>
    <mergeCell ref="L176:L177"/>
    <mergeCell ref="M176:M177"/>
    <mergeCell ref="N176:N177"/>
    <mergeCell ref="O176:O177"/>
    <mergeCell ref="P176:P177"/>
    <mergeCell ref="Q176:Q177"/>
    <mergeCell ref="R176:R177"/>
    <mergeCell ref="S176:S177"/>
    <mergeCell ref="T176:T177"/>
    <mergeCell ref="U176:U177"/>
    <mergeCell ref="V176:V177"/>
    <mergeCell ref="W176:W177"/>
    <mergeCell ref="X176:X177"/>
    <mergeCell ref="Y176:Y177"/>
    <mergeCell ref="Z176:Z177"/>
    <mergeCell ref="AA176:AA177"/>
    <mergeCell ref="AB176:AB177"/>
    <mergeCell ref="AC176:AC177"/>
    <mergeCell ref="AD176:AD177"/>
    <mergeCell ref="AE176:AE177"/>
    <mergeCell ref="Z172:Z173"/>
    <mergeCell ref="AA172:AA173"/>
    <mergeCell ref="AB172:AB173"/>
    <mergeCell ref="AC172:AC173"/>
    <mergeCell ref="AD172:AD173"/>
    <mergeCell ref="AE172:AE173"/>
    <mergeCell ref="AF172:AF173"/>
    <mergeCell ref="AG172:AG173"/>
    <mergeCell ref="E173:F173"/>
    <mergeCell ref="G173:H173"/>
    <mergeCell ref="B174:B175"/>
    <mergeCell ref="C174:C175"/>
    <mergeCell ref="I174:I175"/>
    <mergeCell ref="J174:J175"/>
    <mergeCell ref="K174:K175"/>
    <mergeCell ref="L174:L175"/>
    <mergeCell ref="M174:M175"/>
    <mergeCell ref="N174:N175"/>
    <mergeCell ref="O174:O175"/>
    <mergeCell ref="P174:P175"/>
    <mergeCell ref="Q174:Q175"/>
    <mergeCell ref="R174:R175"/>
    <mergeCell ref="S174:S175"/>
    <mergeCell ref="T174:T175"/>
    <mergeCell ref="U174:U175"/>
    <mergeCell ref="V174:V175"/>
    <mergeCell ref="W174:W175"/>
    <mergeCell ref="X174:X175"/>
    <mergeCell ref="Y174:Y175"/>
    <mergeCell ref="Z174:Z175"/>
    <mergeCell ref="AA174:AA175"/>
    <mergeCell ref="AB174:AB175"/>
    <mergeCell ref="G170:H170"/>
    <mergeCell ref="X169:X170"/>
    <mergeCell ref="Y169:Y170"/>
    <mergeCell ref="Z169:Z170"/>
    <mergeCell ref="AA169:AA170"/>
    <mergeCell ref="B171:C171"/>
    <mergeCell ref="E171:F171"/>
    <mergeCell ref="G171:H171"/>
    <mergeCell ref="A172:A192"/>
    <mergeCell ref="B172:B173"/>
    <mergeCell ref="C172:C173"/>
    <mergeCell ref="B180:B181"/>
    <mergeCell ref="C180:C181"/>
    <mergeCell ref="B188:B189"/>
    <mergeCell ref="C188:C189"/>
    <mergeCell ref="I172:I173"/>
    <mergeCell ref="J172:J173"/>
    <mergeCell ref="K172:K173"/>
    <mergeCell ref="L172:L173"/>
    <mergeCell ref="M172:M173"/>
    <mergeCell ref="N172:N173"/>
    <mergeCell ref="O172:O173"/>
    <mergeCell ref="P172:P173"/>
    <mergeCell ref="Q172:Q173"/>
    <mergeCell ref="R172:R173"/>
    <mergeCell ref="S172:S173"/>
    <mergeCell ref="T172:T173"/>
    <mergeCell ref="U172:U173"/>
    <mergeCell ref="V172:V173"/>
    <mergeCell ref="W172:W173"/>
    <mergeCell ref="X172:X173"/>
    <mergeCell ref="Y172:Y173"/>
    <mergeCell ref="AB167:AB168"/>
    <mergeCell ref="AC167:AC168"/>
    <mergeCell ref="AD167:AD168"/>
    <mergeCell ref="AE167:AE168"/>
    <mergeCell ref="AF167:AF168"/>
    <mergeCell ref="AG167:AG168"/>
    <mergeCell ref="E168:F168"/>
    <mergeCell ref="G168:H168"/>
    <mergeCell ref="B169:B170"/>
    <mergeCell ref="C169:C170"/>
    <mergeCell ref="I169:I170"/>
    <mergeCell ref="J169:J170"/>
    <mergeCell ref="K169:K170"/>
    <mergeCell ref="L169:L170"/>
    <mergeCell ref="M169:M170"/>
    <mergeCell ref="N169:N170"/>
    <mergeCell ref="O169:O170"/>
    <mergeCell ref="P169:P170"/>
    <mergeCell ref="Q169:Q170"/>
    <mergeCell ref="AB169:AB170"/>
    <mergeCell ref="AC169:AC170"/>
    <mergeCell ref="R169:R170"/>
    <mergeCell ref="S169:S170"/>
    <mergeCell ref="T169:T170"/>
    <mergeCell ref="U169:U170"/>
    <mergeCell ref="V169:V170"/>
    <mergeCell ref="W169:W170"/>
    <mergeCell ref="AD169:AD170"/>
    <mergeCell ref="AE169:AE170"/>
    <mergeCell ref="AF169:AF170"/>
    <mergeCell ref="AG169:AG170"/>
    <mergeCell ref="E170:F170"/>
    <mergeCell ref="G166:H166"/>
    <mergeCell ref="X165:X166"/>
    <mergeCell ref="Y165:Y166"/>
    <mergeCell ref="Z165:Z166"/>
    <mergeCell ref="AA165:AA166"/>
    <mergeCell ref="B167:B168"/>
    <mergeCell ref="C167:C168"/>
    <mergeCell ref="I167:I168"/>
    <mergeCell ref="J167:J168"/>
    <mergeCell ref="K167:K168"/>
    <mergeCell ref="L167:L168"/>
    <mergeCell ref="M167:M168"/>
    <mergeCell ref="N167:N168"/>
    <mergeCell ref="O167:O168"/>
    <mergeCell ref="P167:P168"/>
    <mergeCell ref="Q167:Q168"/>
    <mergeCell ref="R167:R168"/>
    <mergeCell ref="S167:S168"/>
    <mergeCell ref="T167:T168"/>
    <mergeCell ref="U167:U168"/>
    <mergeCell ref="V167:V168"/>
    <mergeCell ref="W167:W168"/>
    <mergeCell ref="X167:X168"/>
    <mergeCell ref="Y167:Y168"/>
    <mergeCell ref="Z167:Z168"/>
    <mergeCell ref="AA167:AA168"/>
    <mergeCell ref="AB163:AB164"/>
    <mergeCell ref="AC163:AC164"/>
    <mergeCell ref="AD163:AD164"/>
    <mergeCell ref="AE163:AE164"/>
    <mergeCell ref="AF163:AF164"/>
    <mergeCell ref="AG163:AG164"/>
    <mergeCell ref="E164:F164"/>
    <mergeCell ref="G164:H164"/>
    <mergeCell ref="B165:B166"/>
    <mergeCell ref="C165:C166"/>
    <mergeCell ref="I165:I166"/>
    <mergeCell ref="J165:J166"/>
    <mergeCell ref="K165:K166"/>
    <mergeCell ref="L165:L166"/>
    <mergeCell ref="M165:M166"/>
    <mergeCell ref="N165:N166"/>
    <mergeCell ref="O165:O166"/>
    <mergeCell ref="P165:P166"/>
    <mergeCell ref="Q165:Q166"/>
    <mergeCell ref="AB165:AB166"/>
    <mergeCell ref="AC165:AC166"/>
    <mergeCell ref="R165:R166"/>
    <mergeCell ref="S165:S166"/>
    <mergeCell ref="T165:T166"/>
    <mergeCell ref="U165:U166"/>
    <mergeCell ref="V165:V166"/>
    <mergeCell ref="W165:W166"/>
    <mergeCell ref="AD165:AD166"/>
    <mergeCell ref="AE165:AE166"/>
    <mergeCell ref="AF165:AF166"/>
    <mergeCell ref="AG165:AG166"/>
    <mergeCell ref="E166:F166"/>
    <mergeCell ref="X161:X162"/>
    <mergeCell ref="Y161:Y162"/>
    <mergeCell ref="Z161:Z162"/>
    <mergeCell ref="AA161:AA162"/>
    <mergeCell ref="B163:B164"/>
    <mergeCell ref="C163:C164"/>
    <mergeCell ref="I163:I164"/>
    <mergeCell ref="J163:J164"/>
    <mergeCell ref="K163:K164"/>
    <mergeCell ref="L163:L164"/>
    <mergeCell ref="M163:M164"/>
    <mergeCell ref="N163:N164"/>
    <mergeCell ref="O163:O164"/>
    <mergeCell ref="P163:P164"/>
    <mergeCell ref="Q163:Q164"/>
    <mergeCell ref="R163:R164"/>
    <mergeCell ref="S163:S164"/>
    <mergeCell ref="T163:T164"/>
    <mergeCell ref="U163:U164"/>
    <mergeCell ref="V163:V164"/>
    <mergeCell ref="W163:W164"/>
    <mergeCell ref="X163:X164"/>
    <mergeCell ref="Y163:Y164"/>
    <mergeCell ref="Z163:Z164"/>
    <mergeCell ref="AA163:AA164"/>
    <mergeCell ref="AC159:AC160"/>
    <mergeCell ref="AD159:AD160"/>
    <mergeCell ref="AE159:AE160"/>
    <mergeCell ref="AF159:AF160"/>
    <mergeCell ref="AG159:AG160"/>
    <mergeCell ref="E160:F160"/>
    <mergeCell ref="G160:H160"/>
    <mergeCell ref="B161:B162"/>
    <mergeCell ref="C161:C162"/>
    <mergeCell ref="I161:I162"/>
    <mergeCell ref="J161:J162"/>
    <mergeCell ref="K161:K162"/>
    <mergeCell ref="L161:L162"/>
    <mergeCell ref="M161:M162"/>
    <mergeCell ref="N161:N162"/>
    <mergeCell ref="O161:O162"/>
    <mergeCell ref="P161:P162"/>
    <mergeCell ref="Q161:Q162"/>
    <mergeCell ref="AB161:AB162"/>
    <mergeCell ref="AC161:AC162"/>
    <mergeCell ref="R161:R162"/>
    <mergeCell ref="S161:S162"/>
    <mergeCell ref="T161:T162"/>
    <mergeCell ref="U161:U162"/>
    <mergeCell ref="V161:V162"/>
    <mergeCell ref="W161:W162"/>
    <mergeCell ref="AD161:AD162"/>
    <mergeCell ref="AE161:AE162"/>
    <mergeCell ref="AF161:AF162"/>
    <mergeCell ref="AG161:AG162"/>
    <mergeCell ref="E162:F162"/>
    <mergeCell ref="G162:H162"/>
    <mergeCell ref="AC157:AC158"/>
    <mergeCell ref="AD157:AD158"/>
    <mergeCell ref="AE157:AE158"/>
    <mergeCell ref="AF157:AF158"/>
    <mergeCell ref="AG157:AG158"/>
    <mergeCell ref="E158:F158"/>
    <mergeCell ref="G158:H158"/>
    <mergeCell ref="W157:W158"/>
    <mergeCell ref="X157:X158"/>
    <mergeCell ref="Y157:Y158"/>
    <mergeCell ref="B159:B160"/>
    <mergeCell ref="C159:C160"/>
    <mergeCell ref="I159:I160"/>
    <mergeCell ref="J159:J160"/>
    <mergeCell ref="K159:K160"/>
    <mergeCell ref="L159:L160"/>
    <mergeCell ref="M159:M160"/>
    <mergeCell ref="N159:N160"/>
    <mergeCell ref="O159:O160"/>
    <mergeCell ref="P159:P160"/>
    <mergeCell ref="Q159:Q160"/>
    <mergeCell ref="R159:R160"/>
    <mergeCell ref="S159:S160"/>
    <mergeCell ref="T159:T160"/>
    <mergeCell ref="U159:U160"/>
    <mergeCell ref="V159:V160"/>
    <mergeCell ref="W159:W160"/>
    <mergeCell ref="X159:X160"/>
    <mergeCell ref="Y159:Y160"/>
    <mergeCell ref="Z159:Z160"/>
    <mergeCell ref="AA159:AA160"/>
    <mergeCell ref="AB159:AB160"/>
    <mergeCell ref="AC155:AC156"/>
    <mergeCell ref="R155:R156"/>
    <mergeCell ref="S155:S156"/>
    <mergeCell ref="T155:T156"/>
    <mergeCell ref="U155:U156"/>
    <mergeCell ref="V155:V156"/>
    <mergeCell ref="W155:W156"/>
    <mergeCell ref="AD155:AD156"/>
    <mergeCell ref="AE155:AE156"/>
    <mergeCell ref="AF155:AF156"/>
    <mergeCell ref="AG155:AG156"/>
    <mergeCell ref="E156:F156"/>
    <mergeCell ref="G156:H156"/>
    <mergeCell ref="X155:X156"/>
    <mergeCell ref="Y155:Y156"/>
    <mergeCell ref="Z155:Z156"/>
    <mergeCell ref="AA155:AA156"/>
    <mergeCell ref="A155:A171"/>
    <mergeCell ref="B155:B156"/>
    <mergeCell ref="C155:C156"/>
    <mergeCell ref="I155:I156"/>
    <mergeCell ref="J155:J156"/>
    <mergeCell ref="K155:K156"/>
    <mergeCell ref="B157:B158"/>
    <mergeCell ref="C157:C158"/>
    <mergeCell ref="I157:I158"/>
    <mergeCell ref="J157:J158"/>
    <mergeCell ref="L155:L156"/>
    <mergeCell ref="M155:M156"/>
    <mergeCell ref="N155:N156"/>
    <mergeCell ref="O155:O156"/>
    <mergeCell ref="P155:P156"/>
    <mergeCell ref="Q155:Q156"/>
    <mergeCell ref="AB155:AB156"/>
    <mergeCell ref="K157:K158"/>
    <mergeCell ref="L157:L158"/>
    <mergeCell ref="M157:M158"/>
    <mergeCell ref="N157:N158"/>
    <mergeCell ref="O157:O158"/>
    <mergeCell ref="P157:P158"/>
    <mergeCell ref="Z157:Z158"/>
    <mergeCell ref="AA157:AA158"/>
    <mergeCell ref="AB157:AB158"/>
    <mergeCell ref="Q157:Q158"/>
    <mergeCell ref="R157:R158"/>
    <mergeCell ref="S157:S158"/>
    <mergeCell ref="T157:T158"/>
    <mergeCell ref="U157:U158"/>
    <mergeCell ref="V157:V158"/>
    <mergeCell ref="AC152:AC153"/>
    <mergeCell ref="AD152:AD153"/>
    <mergeCell ref="S152:S153"/>
    <mergeCell ref="T152:T153"/>
    <mergeCell ref="U152:U153"/>
    <mergeCell ref="V152:V153"/>
    <mergeCell ref="W152:W153"/>
    <mergeCell ref="X152:X153"/>
    <mergeCell ref="AE152:AE153"/>
    <mergeCell ref="AF152:AF153"/>
    <mergeCell ref="AG152:AG153"/>
    <mergeCell ref="E153:F153"/>
    <mergeCell ref="G153:H153"/>
    <mergeCell ref="B154:C154"/>
    <mergeCell ref="E154:F154"/>
    <mergeCell ref="G154:H154"/>
    <mergeCell ref="Y152:Y153"/>
    <mergeCell ref="Z152:Z153"/>
    <mergeCell ref="Y150:Y151"/>
    <mergeCell ref="Z150:Z151"/>
    <mergeCell ref="AA150:AA151"/>
    <mergeCell ref="B152:B153"/>
    <mergeCell ref="C152:C153"/>
    <mergeCell ref="I152:I153"/>
    <mergeCell ref="J152:J153"/>
    <mergeCell ref="K152:K153"/>
    <mergeCell ref="L152:L153"/>
    <mergeCell ref="M152:M153"/>
    <mergeCell ref="N152:N153"/>
    <mergeCell ref="O152:O153"/>
    <mergeCell ref="P152:P153"/>
    <mergeCell ref="Q152:Q153"/>
    <mergeCell ref="R152:R153"/>
    <mergeCell ref="AA152:AA153"/>
    <mergeCell ref="AB152:AB153"/>
    <mergeCell ref="AD148:AD149"/>
    <mergeCell ref="AE148:AE149"/>
    <mergeCell ref="AF148:AF149"/>
    <mergeCell ref="AG148:AG149"/>
    <mergeCell ref="E149:F149"/>
    <mergeCell ref="G149:H149"/>
    <mergeCell ref="B150:B151"/>
    <mergeCell ref="C150:C151"/>
    <mergeCell ref="I150:I151"/>
    <mergeCell ref="J150:J151"/>
    <mergeCell ref="K150:K151"/>
    <mergeCell ref="L150:L151"/>
    <mergeCell ref="M150:M151"/>
    <mergeCell ref="N150:N151"/>
    <mergeCell ref="O150:O151"/>
    <mergeCell ref="P150:P151"/>
    <mergeCell ref="Q150:Q151"/>
    <mergeCell ref="AB150:AB151"/>
    <mergeCell ref="AC150:AC151"/>
    <mergeCell ref="R150:R151"/>
    <mergeCell ref="S150:S151"/>
    <mergeCell ref="T150:T151"/>
    <mergeCell ref="U150:U151"/>
    <mergeCell ref="V150:V151"/>
    <mergeCell ref="W150:W151"/>
    <mergeCell ref="AD150:AD151"/>
    <mergeCell ref="AE150:AE151"/>
    <mergeCell ref="AF150:AF151"/>
    <mergeCell ref="AG150:AG151"/>
    <mergeCell ref="E151:F151"/>
    <mergeCell ref="G151:H151"/>
    <mergeCell ref="X150:X151"/>
    <mergeCell ref="AE146:AE147"/>
    <mergeCell ref="AF146:AF147"/>
    <mergeCell ref="AG146:AG147"/>
    <mergeCell ref="E147:F147"/>
    <mergeCell ref="G147:H147"/>
    <mergeCell ref="X146:X147"/>
    <mergeCell ref="Y146:Y147"/>
    <mergeCell ref="Z146:Z147"/>
    <mergeCell ref="AA146:AA147"/>
    <mergeCell ref="B148:B149"/>
    <mergeCell ref="C148:C149"/>
    <mergeCell ref="I148:I149"/>
    <mergeCell ref="J148:J149"/>
    <mergeCell ref="K148:K149"/>
    <mergeCell ref="L148:L149"/>
    <mergeCell ref="M148:M149"/>
    <mergeCell ref="N148:N149"/>
    <mergeCell ref="O148:O149"/>
    <mergeCell ref="P148:P149"/>
    <mergeCell ref="Q148:Q149"/>
    <mergeCell ref="R148:R149"/>
    <mergeCell ref="S148:S149"/>
    <mergeCell ref="T148:T149"/>
    <mergeCell ref="U148:U149"/>
    <mergeCell ref="V148:V149"/>
    <mergeCell ref="W148:W149"/>
    <mergeCell ref="X148:X149"/>
    <mergeCell ref="Y148:Y149"/>
    <mergeCell ref="Z148:Z149"/>
    <mergeCell ref="AA148:AA149"/>
    <mergeCell ref="AB148:AB149"/>
    <mergeCell ref="AC148:AC149"/>
    <mergeCell ref="X144:X145"/>
    <mergeCell ref="Y144:Y145"/>
    <mergeCell ref="Z144:Z145"/>
    <mergeCell ref="AA144:AA145"/>
    <mergeCell ref="AB144:AB145"/>
    <mergeCell ref="AC144:AC145"/>
    <mergeCell ref="AD144:AD145"/>
    <mergeCell ref="AE144:AE145"/>
    <mergeCell ref="AF144:AF145"/>
    <mergeCell ref="AG144:AG145"/>
    <mergeCell ref="E145:F145"/>
    <mergeCell ref="G145:H145"/>
    <mergeCell ref="B146:B147"/>
    <mergeCell ref="C146:C147"/>
    <mergeCell ref="I146:I147"/>
    <mergeCell ref="J146:J147"/>
    <mergeCell ref="K146:K147"/>
    <mergeCell ref="L146:L147"/>
    <mergeCell ref="M146:M147"/>
    <mergeCell ref="N146:N147"/>
    <mergeCell ref="O146:O147"/>
    <mergeCell ref="P146:P147"/>
    <mergeCell ref="Q146:Q147"/>
    <mergeCell ref="AB146:AB147"/>
    <mergeCell ref="AC146:AC147"/>
    <mergeCell ref="R146:R147"/>
    <mergeCell ref="S146:S147"/>
    <mergeCell ref="T146:T147"/>
    <mergeCell ref="U146:U147"/>
    <mergeCell ref="V146:V147"/>
    <mergeCell ref="W146:W147"/>
    <mergeCell ref="AD146:AD147"/>
    <mergeCell ref="B144:B145"/>
    <mergeCell ref="C144:C145"/>
    <mergeCell ref="I144:I145"/>
    <mergeCell ref="J144:J145"/>
    <mergeCell ref="K144:K145"/>
    <mergeCell ref="L144:L145"/>
    <mergeCell ref="M144:M145"/>
    <mergeCell ref="N144:N145"/>
    <mergeCell ref="O144:O145"/>
    <mergeCell ref="P144:P145"/>
    <mergeCell ref="Q144:Q145"/>
    <mergeCell ref="R144:R145"/>
    <mergeCell ref="S144:S145"/>
    <mergeCell ref="T144:T145"/>
    <mergeCell ref="U144:U145"/>
    <mergeCell ref="V144:V145"/>
    <mergeCell ref="W144:W145"/>
    <mergeCell ref="AA142:AA143"/>
    <mergeCell ref="AB142:AB143"/>
    <mergeCell ref="Q142:Q143"/>
    <mergeCell ref="R142:R143"/>
    <mergeCell ref="S142:S143"/>
    <mergeCell ref="T142:T143"/>
    <mergeCell ref="U142:U143"/>
    <mergeCell ref="V142:V143"/>
    <mergeCell ref="AC142:AC143"/>
    <mergeCell ref="AD142:AD143"/>
    <mergeCell ref="AE142:AE143"/>
    <mergeCell ref="AF142:AF143"/>
    <mergeCell ref="AG142:AG143"/>
    <mergeCell ref="E143:F143"/>
    <mergeCell ref="G143:H143"/>
    <mergeCell ref="W142:W143"/>
    <mergeCell ref="X142:X143"/>
    <mergeCell ref="Y142:Y143"/>
    <mergeCell ref="AC140:AC141"/>
    <mergeCell ref="R140:R141"/>
    <mergeCell ref="S140:S141"/>
    <mergeCell ref="T140:T141"/>
    <mergeCell ref="U140:U141"/>
    <mergeCell ref="V140:V141"/>
    <mergeCell ref="W140:W141"/>
    <mergeCell ref="AD140:AD141"/>
    <mergeCell ref="AE140:AE141"/>
    <mergeCell ref="AF140:AF141"/>
    <mergeCell ref="AG140:AG141"/>
    <mergeCell ref="E141:F141"/>
    <mergeCell ref="G141:H141"/>
    <mergeCell ref="X140:X141"/>
    <mergeCell ref="Y140:Y141"/>
    <mergeCell ref="Z140:Z141"/>
    <mergeCell ref="AA140:AA141"/>
    <mergeCell ref="E138:F138"/>
    <mergeCell ref="G138:H138"/>
    <mergeCell ref="B139:C139"/>
    <mergeCell ref="E139:F139"/>
    <mergeCell ref="G139:H139"/>
    <mergeCell ref="Z137:Z138"/>
    <mergeCell ref="AA137:AA138"/>
    <mergeCell ref="AB137:AB138"/>
    <mergeCell ref="A140:A154"/>
    <mergeCell ref="B140:B141"/>
    <mergeCell ref="C140:C141"/>
    <mergeCell ref="I140:I141"/>
    <mergeCell ref="J140:J141"/>
    <mergeCell ref="K140:K141"/>
    <mergeCell ref="B142:B143"/>
    <mergeCell ref="C142:C143"/>
    <mergeCell ref="I142:I143"/>
    <mergeCell ref="J142:J143"/>
    <mergeCell ref="L140:L141"/>
    <mergeCell ref="M140:M141"/>
    <mergeCell ref="N140:N141"/>
    <mergeCell ref="O140:O141"/>
    <mergeCell ref="P140:P141"/>
    <mergeCell ref="Q140:Q141"/>
    <mergeCell ref="AB140:AB141"/>
    <mergeCell ref="K142:K143"/>
    <mergeCell ref="L142:L143"/>
    <mergeCell ref="M142:M143"/>
    <mergeCell ref="N142:N143"/>
    <mergeCell ref="O142:O143"/>
    <mergeCell ref="P142:P143"/>
    <mergeCell ref="Z142:Z143"/>
    <mergeCell ref="AB135:AB136"/>
    <mergeCell ref="AC135:AC136"/>
    <mergeCell ref="AD135:AD136"/>
    <mergeCell ref="AE135:AE136"/>
    <mergeCell ref="AF135:AF136"/>
    <mergeCell ref="AG135:AG136"/>
    <mergeCell ref="E136:F136"/>
    <mergeCell ref="G136:H136"/>
    <mergeCell ref="B137:B138"/>
    <mergeCell ref="C137:C138"/>
    <mergeCell ref="I137:I138"/>
    <mergeCell ref="J137:J138"/>
    <mergeCell ref="K137:K138"/>
    <mergeCell ref="L137:L138"/>
    <mergeCell ref="M137:M138"/>
    <mergeCell ref="N137:N138"/>
    <mergeCell ref="O137:O138"/>
    <mergeCell ref="P137:P138"/>
    <mergeCell ref="Q137:Q138"/>
    <mergeCell ref="R137:R138"/>
    <mergeCell ref="S137:S138"/>
    <mergeCell ref="AC137:AC138"/>
    <mergeCell ref="AD137:AD138"/>
    <mergeCell ref="AE137:AE138"/>
    <mergeCell ref="T137:T138"/>
    <mergeCell ref="U137:U138"/>
    <mergeCell ref="V137:V138"/>
    <mergeCell ref="W137:W138"/>
    <mergeCell ref="X137:X138"/>
    <mergeCell ref="Y137:Y138"/>
    <mergeCell ref="AF137:AF138"/>
    <mergeCell ref="AG137:AG138"/>
    <mergeCell ref="AA133:AA134"/>
    <mergeCell ref="I135:I136"/>
    <mergeCell ref="J135:J136"/>
    <mergeCell ref="K135:K136"/>
    <mergeCell ref="L135:L136"/>
    <mergeCell ref="M135:M136"/>
    <mergeCell ref="N135:N136"/>
    <mergeCell ref="O135:O136"/>
    <mergeCell ref="P135:P136"/>
    <mergeCell ref="Q135:Q136"/>
    <mergeCell ref="R135:R136"/>
    <mergeCell ref="S135:S136"/>
    <mergeCell ref="T135:T136"/>
    <mergeCell ref="U135:U136"/>
    <mergeCell ref="V135:V136"/>
    <mergeCell ref="W135:W136"/>
    <mergeCell ref="X135:X136"/>
    <mergeCell ref="Y135:Y136"/>
    <mergeCell ref="Z135:Z136"/>
    <mergeCell ref="AA135:AA136"/>
    <mergeCell ref="AF131:AF132"/>
    <mergeCell ref="AG131:AG132"/>
    <mergeCell ref="E132:F132"/>
    <mergeCell ref="G132:H132"/>
    <mergeCell ref="B133:B134"/>
    <mergeCell ref="C133:C134"/>
    <mergeCell ref="I133:I134"/>
    <mergeCell ref="J133:J134"/>
    <mergeCell ref="K133:K134"/>
    <mergeCell ref="L133:L134"/>
    <mergeCell ref="M133:M134"/>
    <mergeCell ref="N133:N134"/>
    <mergeCell ref="O133:O134"/>
    <mergeCell ref="P133:P134"/>
    <mergeCell ref="Q133:Q134"/>
    <mergeCell ref="AB133:AB134"/>
    <mergeCell ref="AC133:AC134"/>
    <mergeCell ref="R133:R134"/>
    <mergeCell ref="S133:S134"/>
    <mergeCell ref="T133:T134"/>
    <mergeCell ref="U133:U134"/>
    <mergeCell ref="V133:V134"/>
    <mergeCell ref="W133:W134"/>
    <mergeCell ref="AD133:AD134"/>
    <mergeCell ref="AE133:AE134"/>
    <mergeCell ref="AF133:AF134"/>
    <mergeCell ref="AG133:AG134"/>
    <mergeCell ref="E134:F134"/>
    <mergeCell ref="G134:H134"/>
    <mergeCell ref="X133:X134"/>
    <mergeCell ref="Y133:Y134"/>
    <mergeCell ref="Z133:Z134"/>
    <mergeCell ref="AC129:AC130"/>
    <mergeCell ref="AD129:AD130"/>
    <mergeCell ref="AE129:AE130"/>
    <mergeCell ref="AF129:AF130"/>
    <mergeCell ref="AG129:AG130"/>
    <mergeCell ref="E130:F130"/>
    <mergeCell ref="G130:H130"/>
    <mergeCell ref="B131:B132"/>
    <mergeCell ref="C131:C132"/>
    <mergeCell ref="I131:I132"/>
    <mergeCell ref="J131:J132"/>
    <mergeCell ref="K131:K132"/>
    <mergeCell ref="L131:L132"/>
    <mergeCell ref="M131:M132"/>
    <mergeCell ref="N131:N132"/>
    <mergeCell ref="O131:O132"/>
    <mergeCell ref="P131:P132"/>
    <mergeCell ref="Q131:Q132"/>
    <mergeCell ref="R131:R132"/>
    <mergeCell ref="S131:S132"/>
    <mergeCell ref="T131:T132"/>
    <mergeCell ref="U131:U132"/>
    <mergeCell ref="V131:V132"/>
    <mergeCell ref="W131:W132"/>
    <mergeCell ref="X131:X132"/>
    <mergeCell ref="Y131:Y132"/>
    <mergeCell ref="Z131:Z132"/>
    <mergeCell ref="AA131:AA132"/>
    <mergeCell ref="AB131:AB132"/>
    <mergeCell ref="AC131:AC132"/>
    <mergeCell ref="AD131:AD132"/>
    <mergeCell ref="AE131:AE132"/>
    <mergeCell ref="Z127:Z128"/>
    <mergeCell ref="AA127:AA128"/>
    <mergeCell ref="AB127:AB128"/>
    <mergeCell ref="AC127:AC128"/>
    <mergeCell ref="AD127:AD128"/>
    <mergeCell ref="AE127:AE128"/>
    <mergeCell ref="AF127:AF128"/>
    <mergeCell ref="AG127:AG128"/>
    <mergeCell ref="E128:F128"/>
    <mergeCell ref="G128:H128"/>
    <mergeCell ref="B129:B130"/>
    <mergeCell ref="C129:C130"/>
    <mergeCell ref="I129:I130"/>
    <mergeCell ref="J129:J130"/>
    <mergeCell ref="K129:K130"/>
    <mergeCell ref="L129:L130"/>
    <mergeCell ref="M129:M130"/>
    <mergeCell ref="N129:N130"/>
    <mergeCell ref="O129:O130"/>
    <mergeCell ref="P129:P130"/>
    <mergeCell ref="Q129:Q130"/>
    <mergeCell ref="R129:R130"/>
    <mergeCell ref="S129:S130"/>
    <mergeCell ref="T129:T130"/>
    <mergeCell ref="U129:U130"/>
    <mergeCell ref="V129:V130"/>
    <mergeCell ref="W129:W130"/>
    <mergeCell ref="X129:X130"/>
    <mergeCell ref="Y129:Y130"/>
    <mergeCell ref="Z129:Z130"/>
    <mergeCell ref="AA129:AA130"/>
    <mergeCell ref="AB129:AB130"/>
    <mergeCell ref="G125:H125"/>
    <mergeCell ref="X124:X125"/>
    <mergeCell ref="Y124:Y125"/>
    <mergeCell ref="Z124:Z125"/>
    <mergeCell ref="AA124:AA125"/>
    <mergeCell ref="B126:C126"/>
    <mergeCell ref="E126:F126"/>
    <mergeCell ref="G126:H126"/>
    <mergeCell ref="A127:A139"/>
    <mergeCell ref="B127:B128"/>
    <mergeCell ref="C127:C128"/>
    <mergeCell ref="B135:B136"/>
    <mergeCell ref="C135:C136"/>
    <mergeCell ref="A110:A126"/>
    <mergeCell ref="B110:B111"/>
    <mergeCell ref="I127:I128"/>
    <mergeCell ref="J127:J128"/>
    <mergeCell ref="K127:K128"/>
    <mergeCell ref="L127:L128"/>
    <mergeCell ref="M127:M128"/>
    <mergeCell ref="N127:N128"/>
    <mergeCell ref="O127:O128"/>
    <mergeCell ref="P127:P128"/>
    <mergeCell ref="Q127:Q128"/>
    <mergeCell ref="R127:R128"/>
    <mergeCell ref="S127:S128"/>
    <mergeCell ref="T127:T128"/>
    <mergeCell ref="U127:U128"/>
    <mergeCell ref="V127:V128"/>
    <mergeCell ref="W127:W128"/>
    <mergeCell ref="X127:X128"/>
    <mergeCell ref="Y127:Y128"/>
    <mergeCell ref="AB122:AB123"/>
    <mergeCell ref="AC122:AC123"/>
    <mergeCell ref="AD122:AD123"/>
    <mergeCell ref="AE122:AE123"/>
    <mergeCell ref="AF122:AF123"/>
    <mergeCell ref="AG122:AG123"/>
    <mergeCell ref="E123:F123"/>
    <mergeCell ref="G123:H123"/>
    <mergeCell ref="B124:B125"/>
    <mergeCell ref="C124:C125"/>
    <mergeCell ref="I124:I125"/>
    <mergeCell ref="J124:J125"/>
    <mergeCell ref="K124:K125"/>
    <mergeCell ref="L124:L125"/>
    <mergeCell ref="M124:M125"/>
    <mergeCell ref="N124:N125"/>
    <mergeCell ref="O124:O125"/>
    <mergeCell ref="P124:P125"/>
    <mergeCell ref="Q124:Q125"/>
    <mergeCell ref="AB124:AB125"/>
    <mergeCell ref="AC124:AC125"/>
    <mergeCell ref="R124:R125"/>
    <mergeCell ref="S124:S125"/>
    <mergeCell ref="T124:T125"/>
    <mergeCell ref="U124:U125"/>
    <mergeCell ref="V124:V125"/>
    <mergeCell ref="W124:W125"/>
    <mergeCell ref="AD124:AD125"/>
    <mergeCell ref="AE124:AE125"/>
    <mergeCell ref="AF124:AF125"/>
    <mergeCell ref="AG124:AG125"/>
    <mergeCell ref="E125:F125"/>
    <mergeCell ref="Y120:Y121"/>
    <mergeCell ref="Z120:Z121"/>
    <mergeCell ref="AA120:AA121"/>
    <mergeCell ref="B122:B123"/>
    <mergeCell ref="C122:C123"/>
    <mergeCell ref="I122:I123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R122:R123"/>
    <mergeCell ref="S122:S123"/>
    <mergeCell ref="T122:T123"/>
    <mergeCell ref="U122:U123"/>
    <mergeCell ref="V122:V123"/>
    <mergeCell ref="W122:W123"/>
    <mergeCell ref="X122:X123"/>
    <mergeCell ref="Y122:Y123"/>
    <mergeCell ref="Z122:Z123"/>
    <mergeCell ref="AA122:AA123"/>
    <mergeCell ref="AD118:AD119"/>
    <mergeCell ref="AE118:AE119"/>
    <mergeCell ref="AF118:AF119"/>
    <mergeCell ref="AG118:AG119"/>
    <mergeCell ref="E119:F119"/>
    <mergeCell ref="G119:H119"/>
    <mergeCell ref="B120:B121"/>
    <mergeCell ref="C120:C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AB120:AB121"/>
    <mergeCell ref="AC120:AC121"/>
    <mergeCell ref="R120:R121"/>
    <mergeCell ref="S120:S121"/>
    <mergeCell ref="T120:T121"/>
    <mergeCell ref="U120:U121"/>
    <mergeCell ref="V120:V121"/>
    <mergeCell ref="W120:W121"/>
    <mergeCell ref="AD120:AD121"/>
    <mergeCell ref="AE120:AE121"/>
    <mergeCell ref="AF120:AF121"/>
    <mergeCell ref="AG120:AG121"/>
    <mergeCell ref="E121:F121"/>
    <mergeCell ref="G121:H121"/>
    <mergeCell ref="X120:X121"/>
    <mergeCell ref="AE116:AE117"/>
    <mergeCell ref="AF116:AF117"/>
    <mergeCell ref="AG116:AG117"/>
    <mergeCell ref="E117:F117"/>
    <mergeCell ref="G117:H117"/>
    <mergeCell ref="X116:X117"/>
    <mergeCell ref="Y116:Y117"/>
    <mergeCell ref="Z116:Z117"/>
    <mergeCell ref="AA116:AA117"/>
    <mergeCell ref="B118:B119"/>
    <mergeCell ref="C118:C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T118:T119"/>
    <mergeCell ref="U118:U119"/>
    <mergeCell ref="V118:V119"/>
    <mergeCell ref="W118:W119"/>
    <mergeCell ref="X118:X119"/>
    <mergeCell ref="Y118:Y119"/>
    <mergeCell ref="Z118:Z119"/>
    <mergeCell ref="AA118:AA119"/>
    <mergeCell ref="AB118:AB119"/>
    <mergeCell ref="AC118:AC119"/>
    <mergeCell ref="X114:X115"/>
    <mergeCell ref="Y114:Y115"/>
    <mergeCell ref="Z114:Z115"/>
    <mergeCell ref="AA114:AA115"/>
    <mergeCell ref="AB114:AB115"/>
    <mergeCell ref="AC114:AC115"/>
    <mergeCell ref="AD114:AD115"/>
    <mergeCell ref="AE114:AE115"/>
    <mergeCell ref="AF114:AF115"/>
    <mergeCell ref="AG114:AG115"/>
    <mergeCell ref="E115:F115"/>
    <mergeCell ref="G115:H115"/>
    <mergeCell ref="B116:B117"/>
    <mergeCell ref="C116:C117"/>
    <mergeCell ref="I116:I117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AB116:AB117"/>
    <mergeCell ref="AC116:AC117"/>
    <mergeCell ref="R116:R117"/>
    <mergeCell ref="S116:S117"/>
    <mergeCell ref="T116:T117"/>
    <mergeCell ref="U116:U117"/>
    <mergeCell ref="V116:V117"/>
    <mergeCell ref="W116:W117"/>
    <mergeCell ref="AD116:AD117"/>
    <mergeCell ref="B114:B115"/>
    <mergeCell ref="C114:C115"/>
    <mergeCell ref="I114:I115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R114:R115"/>
    <mergeCell ref="S114:S115"/>
    <mergeCell ref="T114:T115"/>
    <mergeCell ref="U114:U115"/>
    <mergeCell ref="V114:V115"/>
    <mergeCell ref="W114:W115"/>
    <mergeCell ref="AD110:AD111"/>
    <mergeCell ref="AE110:AE111"/>
    <mergeCell ref="AF110:AF111"/>
    <mergeCell ref="AG110:AG111"/>
    <mergeCell ref="E111:F111"/>
    <mergeCell ref="G111:H111"/>
    <mergeCell ref="X110:X111"/>
    <mergeCell ref="Y110:Y111"/>
    <mergeCell ref="Z110:Z111"/>
    <mergeCell ref="AA110:AA111"/>
    <mergeCell ref="L112:L113"/>
    <mergeCell ref="M112:M113"/>
    <mergeCell ref="N112:N113"/>
    <mergeCell ref="O112:O113"/>
    <mergeCell ref="P112:P113"/>
    <mergeCell ref="Z112:Z113"/>
    <mergeCell ref="AA112:AA113"/>
    <mergeCell ref="AB112:AB113"/>
    <mergeCell ref="Q112:Q113"/>
    <mergeCell ref="R112:R113"/>
    <mergeCell ref="S112:S113"/>
    <mergeCell ref="T112:T113"/>
    <mergeCell ref="U112:U113"/>
    <mergeCell ref="V112:V113"/>
    <mergeCell ref="AC112:AC113"/>
    <mergeCell ref="AD112:AD113"/>
    <mergeCell ref="AE112:AE113"/>
    <mergeCell ref="AF112:AF113"/>
    <mergeCell ref="AG112:AG113"/>
    <mergeCell ref="E113:F113"/>
    <mergeCell ref="G113:H113"/>
    <mergeCell ref="W112:W113"/>
    <mergeCell ref="C110:C111"/>
    <mergeCell ref="I110:I111"/>
    <mergeCell ref="J110:J111"/>
    <mergeCell ref="K110:K111"/>
    <mergeCell ref="B112:B113"/>
    <mergeCell ref="C112:C113"/>
    <mergeCell ref="I112:I113"/>
    <mergeCell ref="J112:J113"/>
    <mergeCell ref="K112:K113"/>
    <mergeCell ref="L110:L111"/>
    <mergeCell ref="M110:M111"/>
    <mergeCell ref="N110:N111"/>
    <mergeCell ref="O110:O111"/>
    <mergeCell ref="P110:P111"/>
    <mergeCell ref="Q110:Q111"/>
    <mergeCell ref="AB110:AB111"/>
    <mergeCell ref="AC110:AC111"/>
    <mergeCell ref="R110:R111"/>
    <mergeCell ref="S110:S111"/>
    <mergeCell ref="T110:T111"/>
    <mergeCell ref="U110:U111"/>
    <mergeCell ref="V110:V111"/>
    <mergeCell ref="W110:W111"/>
    <mergeCell ref="X112:X113"/>
    <mergeCell ref="Y112:Y113"/>
    <mergeCell ref="AB107:AB108"/>
    <mergeCell ref="AC107:AC108"/>
    <mergeCell ref="AD107:AD108"/>
    <mergeCell ref="S107:S108"/>
    <mergeCell ref="T107:T108"/>
    <mergeCell ref="U107:U108"/>
    <mergeCell ref="V107:V108"/>
    <mergeCell ref="W107:W108"/>
    <mergeCell ref="X107:X108"/>
    <mergeCell ref="AE107:AE108"/>
    <mergeCell ref="AF107:AF108"/>
    <mergeCell ref="AG107:AG108"/>
    <mergeCell ref="E108:F108"/>
    <mergeCell ref="G108:H108"/>
    <mergeCell ref="B109:C109"/>
    <mergeCell ref="E109:F109"/>
    <mergeCell ref="G109:H109"/>
    <mergeCell ref="Y107:Y108"/>
    <mergeCell ref="Z107:Z108"/>
    <mergeCell ref="G106:H106"/>
    <mergeCell ref="X105:X106"/>
    <mergeCell ref="Y105:Y106"/>
    <mergeCell ref="Z105:Z106"/>
    <mergeCell ref="AA105:AA106"/>
    <mergeCell ref="B107:B108"/>
    <mergeCell ref="C107:C108"/>
    <mergeCell ref="I107:I108"/>
    <mergeCell ref="J107:J108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AA107:AA108"/>
    <mergeCell ref="AB103:AB104"/>
    <mergeCell ref="AC103:AC104"/>
    <mergeCell ref="AD103:AD104"/>
    <mergeCell ref="AE103:AE104"/>
    <mergeCell ref="AF103:AF104"/>
    <mergeCell ref="AG103:AG104"/>
    <mergeCell ref="E104:F104"/>
    <mergeCell ref="G104:H104"/>
    <mergeCell ref="B105:B106"/>
    <mergeCell ref="C105:C106"/>
    <mergeCell ref="I105:I106"/>
    <mergeCell ref="J105:J106"/>
    <mergeCell ref="K105:K106"/>
    <mergeCell ref="L105:L106"/>
    <mergeCell ref="M105:M106"/>
    <mergeCell ref="N105:N106"/>
    <mergeCell ref="O105:O106"/>
    <mergeCell ref="P105:P106"/>
    <mergeCell ref="Q105:Q106"/>
    <mergeCell ref="AB105:AB106"/>
    <mergeCell ref="AC105:AC106"/>
    <mergeCell ref="R105:R106"/>
    <mergeCell ref="S105:S106"/>
    <mergeCell ref="T105:T106"/>
    <mergeCell ref="U105:U106"/>
    <mergeCell ref="V105:V106"/>
    <mergeCell ref="W105:W106"/>
    <mergeCell ref="AD105:AD106"/>
    <mergeCell ref="AE105:AE106"/>
    <mergeCell ref="AF105:AF106"/>
    <mergeCell ref="AG105:AG106"/>
    <mergeCell ref="E106:F106"/>
    <mergeCell ref="G102:H102"/>
    <mergeCell ref="X101:X102"/>
    <mergeCell ref="Y101:Y102"/>
    <mergeCell ref="Z101:Z102"/>
    <mergeCell ref="AA101:AA102"/>
    <mergeCell ref="B103:B104"/>
    <mergeCell ref="C103:C104"/>
    <mergeCell ref="I103:I104"/>
    <mergeCell ref="J103:J104"/>
    <mergeCell ref="K103:K104"/>
    <mergeCell ref="L103:L104"/>
    <mergeCell ref="M103:M104"/>
    <mergeCell ref="N103:N104"/>
    <mergeCell ref="O103:O104"/>
    <mergeCell ref="P103:P104"/>
    <mergeCell ref="Q103:Q104"/>
    <mergeCell ref="R103:R104"/>
    <mergeCell ref="S103:S104"/>
    <mergeCell ref="T103:T104"/>
    <mergeCell ref="U103:U104"/>
    <mergeCell ref="V103:V104"/>
    <mergeCell ref="W103:W104"/>
    <mergeCell ref="X103:X104"/>
    <mergeCell ref="Y103:Y104"/>
    <mergeCell ref="Z103:Z104"/>
    <mergeCell ref="AA103:AA104"/>
    <mergeCell ref="AB99:AB100"/>
    <mergeCell ref="AC99:AC100"/>
    <mergeCell ref="AD99:AD100"/>
    <mergeCell ref="AE99:AE100"/>
    <mergeCell ref="AF99:AF100"/>
    <mergeCell ref="AG99:AG100"/>
    <mergeCell ref="E100:F100"/>
    <mergeCell ref="G100:H100"/>
    <mergeCell ref="B101:B102"/>
    <mergeCell ref="C101:C102"/>
    <mergeCell ref="I101:I102"/>
    <mergeCell ref="J101:J102"/>
    <mergeCell ref="K101:K102"/>
    <mergeCell ref="L101:L102"/>
    <mergeCell ref="M101:M102"/>
    <mergeCell ref="N101:N102"/>
    <mergeCell ref="O101:O102"/>
    <mergeCell ref="P101:P102"/>
    <mergeCell ref="Q101:Q102"/>
    <mergeCell ref="AB101:AB102"/>
    <mergeCell ref="AC101:AC102"/>
    <mergeCell ref="R101:R102"/>
    <mergeCell ref="S101:S102"/>
    <mergeCell ref="T101:T102"/>
    <mergeCell ref="U101:U102"/>
    <mergeCell ref="V101:V102"/>
    <mergeCell ref="W101:W102"/>
    <mergeCell ref="AD101:AD102"/>
    <mergeCell ref="AE101:AE102"/>
    <mergeCell ref="AF101:AF102"/>
    <mergeCell ref="AG101:AG102"/>
    <mergeCell ref="E102:F102"/>
    <mergeCell ref="X97:X98"/>
    <mergeCell ref="Y97:Y98"/>
    <mergeCell ref="Z97:Z98"/>
    <mergeCell ref="AA97:AA98"/>
    <mergeCell ref="B99:B100"/>
    <mergeCell ref="C99:C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Q99:Q100"/>
    <mergeCell ref="R99:R100"/>
    <mergeCell ref="S99:S100"/>
    <mergeCell ref="T99:T100"/>
    <mergeCell ref="U99:U100"/>
    <mergeCell ref="V99:V100"/>
    <mergeCell ref="W99:W100"/>
    <mergeCell ref="X99:X100"/>
    <mergeCell ref="Y99:Y100"/>
    <mergeCell ref="Z99:Z100"/>
    <mergeCell ref="AA99:AA100"/>
    <mergeCell ref="AC95:AC96"/>
    <mergeCell ref="AD95:AD96"/>
    <mergeCell ref="AE95:AE96"/>
    <mergeCell ref="AF95:AF96"/>
    <mergeCell ref="AG95:AG96"/>
    <mergeCell ref="E96:F96"/>
    <mergeCell ref="G96:H96"/>
    <mergeCell ref="B97:B98"/>
    <mergeCell ref="C97:C98"/>
    <mergeCell ref="I97:I98"/>
    <mergeCell ref="J97:J98"/>
    <mergeCell ref="K97:K98"/>
    <mergeCell ref="L97:L98"/>
    <mergeCell ref="M97:M98"/>
    <mergeCell ref="N97:N98"/>
    <mergeCell ref="O97:O98"/>
    <mergeCell ref="P97:P98"/>
    <mergeCell ref="Q97:Q98"/>
    <mergeCell ref="AB97:AB98"/>
    <mergeCell ref="AC97:AC98"/>
    <mergeCell ref="R97:R98"/>
    <mergeCell ref="S97:S98"/>
    <mergeCell ref="T97:T98"/>
    <mergeCell ref="U97:U98"/>
    <mergeCell ref="V97:V98"/>
    <mergeCell ref="W97:W98"/>
    <mergeCell ref="AD97:AD98"/>
    <mergeCell ref="AE97:AE98"/>
    <mergeCell ref="AF97:AF98"/>
    <mergeCell ref="AG97:AG98"/>
    <mergeCell ref="E98:F98"/>
    <mergeCell ref="G98:H98"/>
    <mergeCell ref="AC93:AC94"/>
    <mergeCell ref="AD93:AD94"/>
    <mergeCell ref="AE93:AE94"/>
    <mergeCell ref="AF93:AF94"/>
    <mergeCell ref="AG93:AG94"/>
    <mergeCell ref="E94:F94"/>
    <mergeCell ref="G94:H94"/>
    <mergeCell ref="W93:W94"/>
    <mergeCell ref="X93:X94"/>
    <mergeCell ref="Y93:Y94"/>
    <mergeCell ref="B95:B96"/>
    <mergeCell ref="C95:C96"/>
    <mergeCell ref="I95:I96"/>
    <mergeCell ref="J95:J96"/>
    <mergeCell ref="K95:K96"/>
    <mergeCell ref="L95:L96"/>
    <mergeCell ref="M95:M96"/>
    <mergeCell ref="N95:N96"/>
    <mergeCell ref="O95:O96"/>
    <mergeCell ref="P95:P96"/>
    <mergeCell ref="Q95:Q96"/>
    <mergeCell ref="R95:R96"/>
    <mergeCell ref="S95:S96"/>
    <mergeCell ref="T95:T96"/>
    <mergeCell ref="U95:U96"/>
    <mergeCell ref="V95:V96"/>
    <mergeCell ref="W95:W96"/>
    <mergeCell ref="X95:X96"/>
    <mergeCell ref="Y95:Y96"/>
    <mergeCell ref="Z95:Z96"/>
    <mergeCell ref="AA95:AA96"/>
    <mergeCell ref="AB95:AB96"/>
    <mergeCell ref="AC91:AC92"/>
    <mergeCell ref="R91:R92"/>
    <mergeCell ref="S91:S92"/>
    <mergeCell ref="T91:T92"/>
    <mergeCell ref="U91:U92"/>
    <mergeCell ref="V91:V92"/>
    <mergeCell ref="W91:W92"/>
    <mergeCell ref="AD91:AD92"/>
    <mergeCell ref="AE91:AE92"/>
    <mergeCell ref="AF91:AF92"/>
    <mergeCell ref="AG91:AG92"/>
    <mergeCell ref="E92:F92"/>
    <mergeCell ref="G92:H92"/>
    <mergeCell ref="X91:X92"/>
    <mergeCell ref="Y91:Y92"/>
    <mergeCell ref="Z91:Z92"/>
    <mergeCell ref="AA91:AA92"/>
    <mergeCell ref="A91:A109"/>
    <mergeCell ref="B91:B92"/>
    <mergeCell ref="C91:C92"/>
    <mergeCell ref="I91:I92"/>
    <mergeCell ref="J91:J92"/>
    <mergeCell ref="K91:K92"/>
    <mergeCell ref="B93:B94"/>
    <mergeCell ref="C93:C94"/>
    <mergeCell ref="I93:I94"/>
    <mergeCell ref="J93:J94"/>
    <mergeCell ref="L91:L92"/>
    <mergeCell ref="M91:M92"/>
    <mergeCell ref="N91:N92"/>
    <mergeCell ref="O91:O92"/>
    <mergeCell ref="P91:P92"/>
    <mergeCell ref="Q91:Q92"/>
    <mergeCell ref="AB91:AB92"/>
    <mergeCell ref="K93:K94"/>
    <mergeCell ref="L93:L94"/>
    <mergeCell ref="M93:M94"/>
    <mergeCell ref="N93:N94"/>
    <mergeCell ref="O93:O94"/>
    <mergeCell ref="P93:P94"/>
    <mergeCell ref="Z93:Z94"/>
    <mergeCell ref="AA93:AA94"/>
    <mergeCell ref="AB93:AB94"/>
    <mergeCell ref="Q93:Q94"/>
    <mergeCell ref="R93:R94"/>
    <mergeCell ref="S93:S94"/>
    <mergeCell ref="T93:T94"/>
    <mergeCell ref="U93:U94"/>
    <mergeCell ref="V93:V94"/>
    <mergeCell ref="AB88:AB89"/>
    <mergeCell ref="AC88:AC89"/>
    <mergeCell ref="R88:R89"/>
    <mergeCell ref="S88:S89"/>
    <mergeCell ref="T88:T89"/>
    <mergeCell ref="U88:U89"/>
    <mergeCell ref="V88:V89"/>
    <mergeCell ref="W88:W89"/>
    <mergeCell ref="AD88:AD89"/>
    <mergeCell ref="AE88:AE89"/>
    <mergeCell ref="AF88:AF89"/>
    <mergeCell ref="AG88:AG89"/>
    <mergeCell ref="B90:C90"/>
    <mergeCell ref="E90:F90"/>
    <mergeCell ref="G90:H90"/>
    <mergeCell ref="X88:X89"/>
    <mergeCell ref="Y88:Y89"/>
    <mergeCell ref="Z88:Z89"/>
    <mergeCell ref="G87:H87"/>
    <mergeCell ref="X86:X87"/>
    <mergeCell ref="Y86:Y87"/>
    <mergeCell ref="Z86:Z87"/>
    <mergeCell ref="AA86:AA87"/>
    <mergeCell ref="B88:B89"/>
    <mergeCell ref="C88:C89"/>
    <mergeCell ref="D88:D89"/>
    <mergeCell ref="I88:I89"/>
    <mergeCell ref="J88:J89"/>
    <mergeCell ref="K88:K89"/>
    <mergeCell ref="L88:L89"/>
    <mergeCell ref="M88:M89"/>
    <mergeCell ref="N88:N89"/>
    <mergeCell ref="O88:O89"/>
    <mergeCell ref="P88:P89"/>
    <mergeCell ref="Q88:Q89"/>
    <mergeCell ref="AA88:AA89"/>
    <mergeCell ref="AB84:AB85"/>
    <mergeCell ref="AC84:AC85"/>
    <mergeCell ref="AD84:AD85"/>
    <mergeCell ref="AE84:AE85"/>
    <mergeCell ref="AF84:AF85"/>
    <mergeCell ref="AG84:AG85"/>
    <mergeCell ref="E85:F85"/>
    <mergeCell ref="G85:H85"/>
    <mergeCell ref="B86:B87"/>
    <mergeCell ref="C86:C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AB86:AB87"/>
    <mergeCell ref="AC86:AC87"/>
    <mergeCell ref="R86:R87"/>
    <mergeCell ref="S86:S87"/>
    <mergeCell ref="T86:T87"/>
    <mergeCell ref="U86:U87"/>
    <mergeCell ref="V86:V87"/>
    <mergeCell ref="W86:W87"/>
    <mergeCell ref="AD86:AD87"/>
    <mergeCell ref="AE86:AE87"/>
    <mergeCell ref="AF86:AF87"/>
    <mergeCell ref="AG86:AG87"/>
    <mergeCell ref="E87:F87"/>
    <mergeCell ref="G83:H83"/>
    <mergeCell ref="X82:X83"/>
    <mergeCell ref="Y82:Y83"/>
    <mergeCell ref="Z82:Z83"/>
    <mergeCell ref="AA82:AA83"/>
    <mergeCell ref="B84:B85"/>
    <mergeCell ref="C84:C85"/>
    <mergeCell ref="I84:I85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  <mergeCell ref="U84:U85"/>
    <mergeCell ref="V84:V85"/>
    <mergeCell ref="W84:W85"/>
    <mergeCell ref="X84:X85"/>
    <mergeCell ref="Y84:Y85"/>
    <mergeCell ref="Z84:Z85"/>
    <mergeCell ref="AA84:AA85"/>
    <mergeCell ref="AB80:AB81"/>
    <mergeCell ref="AC80:AC81"/>
    <mergeCell ref="AD80:AD81"/>
    <mergeCell ref="AE80:AE81"/>
    <mergeCell ref="AF80:AF81"/>
    <mergeCell ref="AG80:AG81"/>
    <mergeCell ref="E81:F81"/>
    <mergeCell ref="G81:H81"/>
    <mergeCell ref="B82:B83"/>
    <mergeCell ref="C82:C83"/>
    <mergeCell ref="I82:I83"/>
    <mergeCell ref="J82:J83"/>
    <mergeCell ref="K82:K83"/>
    <mergeCell ref="L82:L83"/>
    <mergeCell ref="M82:M83"/>
    <mergeCell ref="N82:N83"/>
    <mergeCell ref="O82:O83"/>
    <mergeCell ref="P82:P83"/>
    <mergeCell ref="Q82:Q83"/>
    <mergeCell ref="AB82:AB83"/>
    <mergeCell ref="AC82:AC83"/>
    <mergeCell ref="R82:R83"/>
    <mergeCell ref="S82:S83"/>
    <mergeCell ref="T82:T83"/>
    <mergeCell ref="U82:U83"/>
    <mergeCell ref="V82:V83"/>
    <mergeCell ref="W82:W83"/>
    <mergeCell ref="AD82:AD83"/>
    <mergeCell ref="AE82:AE83"/>
    <mergeCell ref="AF82:AF83"/>
    <mergeCell ref="AG82:AG83"/>
    <mergeCell ref="E83:F83"/>
    <mergeCell ref="G79:H79"/>
    <mergeCell ref="X78:X79"/>
    <mergeCell ref="Y78:Y79"/>
    <mergeCell ref="Z78:Z79"/>
    <mergeCell ref="AA78:AA79"/>
    <mergeCell ref="B80:B81"/>
    <mergeCell ref="C80:C81"/>
    <mergeCell ref="I80:I81"/>
    <mergeCell ref="J80:J81"/>
    <mergeCell ref="K80:K81"/>
    <mergeCell ref="L80:L81"/>
    <mergeCell ref="M80:M81"/>
    <mergeCell ref="N80:N81"/>
    <mergeCell ref="O80:O81"/>
    <mergeCell ref="P80:P81"/>
    <mergeCell ref="Q80:Q81"/>
    <mergeCell ref="R80:R81"/>
    <mergeCell ref="S80:S81"/>
    <mergeCell ref="T80:T81"/>
    <mergeCell ref="U80:U81"/>
    <mergeCell ref="V80:V81"/>
    <mergeCell ref="W80:W81"/>
    <mergeCell ref="X80:X81"/>
    <mergeCell ref="Y80:Y81"/>
    <mergeCell ref="Z80:Z81"/>
    <mergeCell ref="AA80:AA81"/>
    <mergeCell ref="AB76:AB77"/>
    <mergeCell ref="AC76:AC77"/>
    <mergeCell ref="AD76:AD77"/>
    <mergeCell ref="AE76:AE77"/>
    <mergeCell ref="AF76:AF77"/>
    <mergeCell ref="AG76:AG77"/>
    <mergeCell ref="E77:F77"/>
    <mergeCell ref="G77:H77"/>
    <mergeCell ref="B78:B79"/>
    <mergeCell ref="C78:C79"/>
    <mergeCell ref="I78:I79"/>
    <mergeCell ref="J78:J79"/>
    <mergeCell ref="K78:K79"/>
    <mergeCell ref="L78:L79"/>
    <mergeCell ref="M78:M79"/>
    <mergeCell ref="N78:N79"/>
    <mergeCell ref="O78:O79"/>
    <mergeCell ref="P78:P79"/>
    <mergeCell ref="Q78:Q79"/>
    <mergeCell ref="AB78:AB79"/>
    <mergeCell ref="AC78:AC79"/>
    <mergeCell ref="R78:R79"/>
    <mergeCell ref="S78:S79"/>
    <mergeCell ref="T78:T79"/>
    <mergeCell ref="U78:U79"/>
    <mergeCell ref="V78:V79"/>
    <mergeCell ref="W78:W79"/>
    <mergeCell ref="AD78:AD79"/>
    <mergeCell ref="AE78:AE79"/>
    <mergeCell ref="AF78:AF79"/>
    <mergeCell ref="AG78:AG79"/>
    <mergeCell ref="E79:F79"/>
    <mergeCell ref="G75:H75"/>
    <mergeCell ref="X74:X75"/>
    <mergeCell ref="Y74:Y75"/>
    <mergeCell ref="Z74:Z75"/>
    <mergeCell ref="AA74:AA75"/>
    <mergeCell ref="B76:B77"/>
    <mergeCell ref="C76:C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U76:U77"/>
    <mergeCell ref="V76:V77"/>
    <mergeCell ref="W76:W77"/>
    <mergeCell ref="X76:X77"/>
    <mergeCell ref="Y76:Y77"/>
    <mergeCell ref="Z76:Z77"/>
    <mergeCell ref="AA76:AA77"/>
    <mergeCell ref="AB72:AB73"/>
    <mergeCell ref="AC72:AC73"/>
    <mergeCell ref="AD72:AD73"/>
    <mergeCell ref="AE72:AE73"/>
    <mergeCell ref="AF72:AF73"/>
    <mergeCell ref="AG72:AG73"/>
    <mergeCell ref="E73:F73"/>
    <mergeCell ref="G73:H73"/>
    <mergeCell ref="B74:B75"/>
    <mergeCell ref="C74:C75"/>
    <mergeCell ref="I74:I75"/>
    <mergeCell ref="J74:J75"/>
    <mergeCell ref="K74:K75"/>
    <mergeCell ref="L74:L75"/>
    <mergeCell ref="M74:M75"/>
    <mergeCell ref="N74:N75"/>
    <mergeCell ref="O74:O75"/>
    <mergeCell ref="P74:P75"/>
    <mergeCell ref="Q74:Q75"/>
    <mergeCell ref="AB74:AB75"/>
    <mergeCell ref="AC74:AC75"/>
    <mergeCell ref="R74:R75"/>
    <mergeCell ref="S74:S75"/>
    <mergeCell ref="T74:T75"/>
    <mergeCell ref="U74:U75"/>
    <mergeCell ref="V74:V75"/>
    <mergeCell ref="W74:W75"/>
    <mergeCell ref="AD74:AD75"/>
    <mergeCell ref="AE74:AE75"/>
    <mergeCell ref="AF74:AF75"/>
    <mergeCell ref="AG74:AG75"/>
    <mergeCell ref="E75:F75"/>
    <mergeCell ref="G71:H71"/>
    <mergeCell ref="X70:X71"/>
    <mergeCell ref="Y70:Y71"/>
    <mergeCell ref="Z70:Z71"/>
    <mergeCell ref="AA70:AA71"/>
    <mergeCell ref="B72:B73"/>
    <mergeCell ref="C72:C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U72:U73"/>
    <mergeCell ref="V72:V73"/>
    <mergeCell ref="W72:W73"/>
    <mergeCell ref="X72:X73"/>
    <mergeCell ref="Y72:Y73"/>
    <mergeCell ref="Z72:Z73"/>
    <mergeCell ref="AA72:AA73"/>
    <mergeCell ref="AB68:AB69"/>
    <mergeCell ref="AC68:AC69"/>
    <mergeCell ref="AD68:AD69"/>
    <mergeCell ref="AE68:AE69"/>
    <mergeCell ref="AF68:AF69"/>
    <mergeCell ref="AG68:AG69"/>
    <mergeCell ref="E69:F69"/>
    <mergeCell ref="G69:H69"/>
    <mergeCell ref="B70:B71"/>
    <mergeCell ref="C70:C71"/>
    <mergeCell ref="I70:I71"/>
    <mergeCell ref="J70:J71"/>
    <mergeCell ref="K70:K71"/>
    <mergeCell ref="L70:L71"/>
    <mergeCell ref="M70:M71"/>
    <mergeCell ref="N70:N71"/>
    <mergeCell ref="O70:O71"/>
    <mergeCell ref="P70:P71"/>
    <mergeCell ref="Q70:Q71"/>
    <mergeCell ref="AB70:AB71"/>
    <mergeCell ref="AC70:AC71"/>
    <mergeCell ref="R70:R71"/>
    <mergeCell ref="S70:S71"/>
    <mergeCell ref="T70:T71"/>
    <mergeCell ref="U70:U71"/>
    <mergeCell ref="V70:V71"/>
    <mergeCell ref="W70:W71"/>
    <mergeCell ref="AD70:AD71"/>
    <mergeCell ref="AE70:AE71"/>
    <mergeCell ref="AF70:AF71"/>
    <mergeCell ref="AG70:AG71"/>
    <mergeCell ref="E71:F71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V68:V69"/>
    <mergeCell ref="W68:W69"/>
    <mergeCell ref="X68:X69"/>
    <mergeCell ref="Y68:Y69"/>
    <mergeCell ref="Z68:Z69"/>
    <mergeCell ref="AA68:AA69"/>
    <mergeCell ref="AA66:AA67"/>
    <mergeCell ref="AB66:AB67"/>
    <mergeCell ref="Q66:Q67"/>
    <mergeCell ref="R66:R67"/>
    <mergeCell ref="S66:S67"/>
    <mergeCell ref="T66:T67"/>
    <mergeCell ref="U66:U67"/>
    <mergeCell ref="V66:V67"/>
    <mergeCell ref="AC66:AC67"/>
    <mergeCell ref="AD66:AD67"/>
    <mergeCell ref="AE66:AE67"/>
    <mergeCell ref="AF66:AF67"/>
    <mergeCell ref="AG66:AG67"/>
    <mergeCell ref="E67:F67"/>
    <mergeCell ref="G67:H67"/>
    <mergeCell ref="W66:W67"/>
    <mergeCell ref="X66:X67"/>
    <mergeCell ref="Y66:Y67"/>
    <mergeCell ref="AB64:AB65"/>
    <mergeCell ref="AC64:AC65"/>
    <mergeCell ref="R64:R65"/>
    <mergeCell ref="S64:S65"/>
    <mergeCell ref="T64:T65"/>
    <mergeCell ref="U64:U65"/>
    <mergeCell ref="V64:V65"/>
    <mergeCell ref="W64:W65"/>
    <mergeCell ref="AD64:AD65"/>
    <mergeCell ref="AE64:AE65"/>
    <mergeCell ref="AF64:AF65"/>
    <mergeCell ref="AG64:AG65"/>
    <mergeCell ref="E65:F65"/>
    <mergeCell ref="G65:H65"/>
    <mergeCell ref="X64:X65"/>
    <mergeCell ref="Y64:Y65"/>
    <mergeCell ref="Z64:Z65"/>
    <mergeCell ref="AA64:AA65"/>
    <mergeCell ref="B63:C63"/>
    <mergeCell ref="E63:F63"/>
    <mergeCell ref="G63:H63"/>
    <mergeCell ref="Y61:Y62"/>
    <mergeCell ref="Z61:Z62"/>
    <mergeCell ref="A64:A90"/>
    <mergeCell ref="B64:B65"/>
    <mergeCell ref="C64:C65"/>
    <mergeCell ref="I64:I65"/>
    <mergeCell ref="J64:J65"/>
    <mergeCell ref="K64:K65"/>
    <mergeCell ref="B66:B67"/>
    <mergeCell ref="C66:C67"/>
    <mergeCell ref="I66:I67"/>
    <mergeCell ref="J66:J67"/>
    <mergeCell ref="L64:L65"/>
    <mergeCell ref="M64:M65"/>
    <mergeCell ref="N64:N65"/>
    <mergeCell ref="O64:O65"/>
    <mergeCell ref="P64:P65"/>
    <mergeCell ref="Q64:Q65"/>
    <mergeCell ref="K66:K67"/>
    <mergeCell ref="L66:L67"/>
    <mergeCell ref="M66:M67"/>
    <mergeCell ref="N66:N67"/>
    <mergeCell ref="O66:O67"/>
    <mergeCell ref="P66:P67"/>
    <mergeCell ref="Z66:Z67"/>
    <mergeCell ref="B68:B69"/>
    <mergeCell ref="C68:C69"/>
    <mergeCell ref="I68:I69"/>
    <mergeCell ref="J68:J69"/>
    <mergeCell ref="AE59:AE60"/>
    <mergeCell ref="AF59:AF60"/>
    <mergeCell ref="AG59:AG60"/>
    <mergeCell ref="E60:F60"/>
    <mergeCell ref="G60:H60"/>
    <mergeCell ref="B61:B62"/>
    <mergeCell ref="C61:C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AA61:AA62"/>
    <mergeCell ref="AB61:AB62"/>
    <mergeCell ref="AC61:AC62"/>
    <mergeCell ref="AD61:AD62"/>
    <mergeCell ref="S61:S62"/>
    <mergeCell ref="T61:T62"/>
    <mergeCell ref="U61:U62"/>
    <mergeCell ref="V61:V62"/>
    <mergeCell ref="W61:W62"/>
    <mergeCell ref="X61:X62"/>
    <mergeCell ref="AE61:AE62"/>
    <mergeCell ref="AF61:AF62"/>
    <mergeCell ref="AG61:AG62"/>
    <mergeCell ref="E62:F62"/>
    <mergeCell ref="G62:H62"/>
    <mergeCell ref="AB57:AB58"/>
    <mergeCell ref="AC57:AC58"/>
    <mergeCell ref="AD57:AD58"/>
    <mergeCell ref="AE57:AE58"/>
    <mergeCell ref="AF57:AF58"/>
    <mergeCell ref="AG57:AG58"/>
    <mergeCell ref="E58:F58"/>
    <mergeCell ref="G58:H58"/>
    <mergeCell ref="B59:B60"/>
    <mergeCell ref="C59:C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D59:AD60"/>
    <mergeCell ref="AA55:AA56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X57:X58"/>
    <mergeCell ref="Y57:Y58"/>
    <mergeCell ref="Z57:Z58"/>
    <mergeCell ref="AA57:AA58"/>
    <mergeCell ref="AF53:AF54"/>
    <mergeCell ref="AG53:AG54"/>
    <mergeCell ref="E54:F54"/>
    <mergeCell ref="G54:H54"/>
    <mergeCell ref="B55:B56"/>
    <mergeCell ref="C55:C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AB55:AB56"/>
    <mergeCell ref="AC55:AC56"/>
    <mergeCell ref="R55:R56"/>
    <mergeCell ref="S55:S56"/>
    <mergeCell ref="T55:T56"/>
    <mergeCell ref="U55:U56"/>
    <mergeCell ref="V55:V56"/>
    <mergeCell ref="W55:W56"/>
    <mergeCell ref="AD55:AD56"/>
    <mergeCell ref="AE55:AE56"/>
    <mergeCell ref="AF55:AF56"/>
    <mergeCell ref="AG55:AG56"/>
    <mergeCell ref="E56:F56"/>
    <mergeCell ref="G56:H56"/>
    <mergeCell ref="X55:X56"/>
    <mergeCell ref="Y55:Y56"/>
    <mergeCell ref="Z55:Z56"/>
    <mergeCell ref="AC51:AC52"/>
    <mergeCell ref="AD51:AD52"/>
    <mergeCell ref="AE51:AE52"/>
    <mergeCell ref="AF51:AF52"/>
    <mergeCell ref="AG51:AG52"/>
    <mergeCell ref="E52:F52"/>
    <mergeCell ref="G52:H52"/>
    <mergeCell ref="B53:B54"/>
    <mergeCell ref="C53:C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Z49:Z50"/>
    <mergeCell ref="AA49:AA50"/>
    <mergeCell ref="AB49:AB50"/>
    <mergeCell ref="AC49:AC50"/>
    <mergeCell ref="AD49:AD50"/>
    <mergeCell ref="AE49:AE50"/>
    <mergeCell ref="AF49:AF50"/>
    <mergeCell ref="AG49:AG50"/>
    <mergeCell ref="E50:F50"/>
    <mergeCell ref="G50:H50"/>
    <mergeCell ref="B51:B52"/>
    <mergeCell ref="C51:C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V51:V52"/>
    <mergeCell ref="W51:W52"/>
    <mergeCell ref="X51:X52"/>
    <mergeCell ref="Y51:Y52"/>
    <mergeCell ref="Z51:Z52"/>
    <mergeCell ref="AA51:AA52"/>
    <mergeCell ref="AB51:AB52"/>
    <mergeCell ref="G47:H47"/>
    <mergeCell ref="X46:X47"/>
    <mergeCell ref="Y46:Y47"/>
    <mergeCell ref="Z46:Z47"/>
    <mergeCell ref="AA46:AA47"/>
    <mergeCell ref="B48:C48"/>
    <mergeCell ref="E48:F48"/>
    <mergeCell ref="G48:H48"/>
    <mergeCell ref="A49:A63"/>
    <mergeCell ref="B49:B50"/>
    <mergeCell ref="C49:C50"/>
    <mergeCell ref="B57:B58"/>
    <mergeCell ref="C57:C58"/>
    <mergeCell ref="A32:A48"/>
    <mergeCell ref="B32:B33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V49:V50"/>
    <mergeCell ref="W49:W50"/>
    <mergeCell ref="X49:X50"/>
    <mergeCell ref="Y49:Y50"/>
    <mergeCell ref="AB44:AB45"/>
    <mergeCell ref="AC44:AC45"/>
    <mergeCell ref="AD44:AD45"/>
    <mergeCell ref="AE44:AE45"/>
    <mergeCell ref="AF44:AF45"/>
    <mergeCell ref="AG44:AG45"/>
    <mergeCell ref="E45:F45"/>
    <mergeCell ref="G45:H45"/>
    <mergeCell ref="B46:B47"/>
    <mergeCell ref="C46:C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AB46:AB47"/>
    <mergeCell ref="AC46:AC47"/>
    <mergeCell ref="R46:R47"/>
    <mergeCell ref="S46:S47"/>
    <mergeCell ref="T46:T47"/>
    <mergeCell ref="U46:U47"/>
    <mergeCell ref="V46:V47"/>
    <mergeCell ref="W46:W47"/>
    <mergeCell ref="AD46:AD47"/>
    <mergeCell ref="AE46:AE47"/>
    <mergeCell ref="AF46:AF47"/>
    <mergeCell ref="AG46:AG47"/>
    <mergeCell ref="E47:F47"/>
    <mergeCell ref="G43:H43"/>
    <mergeCell ref="X42:X43"/>
    <mergeCell ref="Y42:Y43"/>
    <mergeCell ref="Z42:Z43"/>
    <mergeCell ref="AA42:AA43"/>
    <mergeCell ref="B44:B45"/>
    <mergeCell ref="C44:C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T44:T45"/>
    <mergeCell ref="U44:U45"/>
    <mergeCell ref="V44:V45"/>
    <mergeCell ref="W44:W45"/>
    <mergeCell ref="X44:X45"/>
    <mergeCell ref="Y44:Y45"/>
    <mergeCell ref="Z44:Z45"/>
    <mergeCell ref="AA44:AA45"/>
    <mergeCell ref="AB40:AB41"/>
    <mergeCell ref="AC40:AC41"/>
    <mergeCell ref="AD40:AD41"/>
    <mergeCell ref="AE40:AE41"/>
    <mergeCell ref="AF40:AF41"/>
    <mergeCell ref="AG40:AG41"/>
    <mergeCell ref="E41:F41"/>
    <mergeCell ref="G41:H41"/>
    <mergeCell ref="B42:B43"/>
    <mergeCell ref="C42:C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AB42:AB43"/>
    <mergeCell ref="AC42:AC43"/>
    <mergeCell ref="R42:R43"/>
    <mergeCell ref="S42:S43"/>
    <mergeCell ref="T42:T43"/>
    <mergeCell ref="U42:U43"/>
    <mergeCell ref="V42:V43"/>
    <mergeCell ref="W42:W43"/>
    <mergeCell ref="AD42:AD43"/>
    <mergeCell ref="AE42:AE43"/>
    <mergeCell ref="AF42:AF43"/>
    <mergeCell ref="AG42:AG43"/>
    <mergeCell ref="E43:F43"/>
    <mergeCell ref="G39:H39"/>
    <mergeCell ref="X38:X39"/>
    <mergeCell ref="Y38:Y39"/>
    <mergeCell ref="Z38:Z39"/>
    <mergeCell ref="AA38:AA39"/>
    <mergeCell ref="B40:B41"/>
    <mergeCell ref="C40:C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Y40:Y41"/>
    <mergeCell ref="Z40:Z41"/>
    <mergeCell ref="AA40:AA41"/>
    <mergeCell ref="AB36:AB37"/>
    <mergeCell ref="AC36:AC37"/>
    <mergeCell ref="AD36:AD37"/>
    <mergeCell ref="AE36:AE37"/>
    <mergeCell ref="AF36:AF37"/>
    <mergeCell ref="AG36:AG37"/>
    <mergeCell ref="E37:F37"/>
    <mergeCell ref="G37:H37"/>
    <mergeCell ref="B38:B39"/>
    <mergeCell ref="C38:C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AB38:AB39"/>
    <mergeCell ref="AC38:AC39"/>
    <mergeCell ref="R38:R39"/>
    <mergeCell ref="S38:S39"/>
    <mergeCell ref="T38:T39"/>
    <mergeCell ref="U38:U39"/>
    <mergeCell ref="V38:V39"/>
    <mergeCell ref="W38:W39"/>
    <mergeCell ref="AD38:AD39"/>
    <mergeCell ref="AE38:AE39"/>
    <mergeCell ref="AF38:AF39"/>
    <mergeCell ref="AG38:AG39"/>
    <mergeCell ref="E39:F39"/>
    <mergeCell ref="V34:V35"/>
    <mergeCell ref="AC34:AC35"/>
    <mergeCell ref="AD34:AD35"/>
    <mergeCell ref="AE34:AE35"/>
    <mergeCell ref="AF34:AF35"/>
    <mergeCell ref="AG34:AG35"/>
    <mergeCell ref="E35:F35"/>
    <mergeCell ref="G35:H35"/>
    <mergeCell ref="W34:W35"/>
    <mergeCell ref="X34:X35"/>
    <mergeCell ref="Y34:Y35"/>
    <mergeCell ref="B36:B37"/>
    <mergeCell ref="C36:C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W36:W37"/>
    <mergeCell ref="X36:X37"/>
    <mergeCell ref="Y36:Y37"/>
    <mergeCell ref="Z36:Z37"/>
    <mergeCell ref="AA36:AA37"/>
    <mergeCell ref="AC32:AC33"/>
    <mergeCell ref="R32:R33"/>
    <mergeCell ref="S32:S33"/>
    <mergeCell ref="T32:T33"/>
    <mergeCell ref="U32:U33"/>
    <mergeCell ref="V32:V33"/>
    <mergeCell ref="W32:W33"/>
    <mergeCell ref="AD32:AD33"/>
    <mergeCell ref="AE32:AE33"/>
    <mergeCell ref="AF32:AF33"/>
    <mergeCell ref="AG32:AG33"/>
    <mergeCell ref="E33:F33"/>
    <mergeCell ref="G33:H33"/>
    <mergeCell ref="X32:X33"/>
    <mergeCell ref="Y32:Y33"/>
    <mergeCell ref="Z32:Z33"/>
    <mergeCell ref="AA32:AA33"/>
    <mergeCell ref="Z28:Z29"/>
    <mergeCell ref="AA28:AA29"/>
    <mergeCell ref="AB28:AB29"/>
    <mergeCell ref="C32:C33"/>
    <mergeCell ref="I32:I33"/>
    <mergeCell ref="J32:J33"/>
    <mergeCell ref="K32:K33"/>
    <mergeCell ref="B34:B35"/>
    <mergeCell ref="C34:C35"/>
    <mergeCell ref="I34:I35"/>
    <mergeCell ref="J34:J35"/>
    <mergeCell ref="K34:K35"/>
    <mergeCell ref="L32:L33"/>
    <mergeCell ref="M32:M33"/>
    <mergeCell ref="N32:N33"/>
    <mergeCell ref="O32:O33"/>
    <mergeCell ref="P32:P33"/>
    <mergeCell ref="Q32:Q33"/>
    <mergeCell ref="AB32:AB33"/>
    <mergeCell ref="L34:L35"/>
    <mergeCell ref="M34:M35"/>
    <mergeCell ref="N34:N35"/>
    <mergeCell ref="O34:O35"/>
    <mergeCell ref="P34:P35"/>
    <mergeCell ref="Z34:Z35"/>
    <mergeCell ref="AA34:AA35"/>
    <mergeCell ref="AB34:AB35"/>
    <mergeCell ref="Q34:Q35"/>
    <mergeCell ref="R34:R35"/>
    <mergeCell ref="S34:S35"/>
    <mergeCell ref="T34:T35"/>
    <mergeCell ref="U34:U35"/>
    <mergeCell ref="AB26:AB27"/>
    <mergeCell ref="AC26:AC27"/>
    <mergeCell ref="AD26:AD27"/>
    <mergeCell ref="AE26:AE27"/>
    <mergeCell ref="AF26:AF27"/>
    <mergeCell ref="AG26:AG27"/>
    <mergeCell ref="E27:F27"/>
    <mergeCell ref="G27:H27"/>
    <mergeCell ref="B28:B29"/>
    <mergeCell ref="C28:C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AF28:AF29"/>
    <mergeCell ref="AG28:AG29"/>
    <mergeCell ref="X24:X25"/>
    <mergeCell ref="Y24:Y25"/>
    <mergeCell ref="Z24:Z25"/>
    <mergeCell ref="AA24:AA25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AA22:AA23"/>
    <mergeCell ref="AB22:AB23"/>
    <mergeCell ref="AC22:AC23"/>
    <mergeCell ref="AD22:AD23"/>
    <mergeCell ref="AE22:AE23"/>
    <mergeCell ref="AF22:AF23"/>
    <mergeCell ref="AG22:AG23"/>
    <mergeCell ref="E23:F23"/>
    <mergeCell ref="G23:H23"/>
    <mergeCell ref="B24:B25"/>
    <mergeCell ref="C24:C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AB24:AB25"/>
    <mergeCell ref="AC24:AC25"/>
    <mergeCell ref="R24:R25"/>
    <mergeCell ref="S24:S25"/>
    <mergeCell ref="T24:T25"/>
    <mergeCell ref="U24:U25"/>
    <mergeCell ref="V24:V25"/>
    <mergeCell ref="W24:W25"/>
    <mergeCell ref="AD24:AD25"/>
    <mergeCell ref="AE24:AE25"/>
    <mergeCell ref="AF24:AF25"/>
    <mergeCell ref="AG24:AG25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G20:AG21"/>
    <mergeCell ref="E21:F21"/>
    <mergeCell ref="G21:H21"/>
    <mergeCell ref="B22:B23"/>
    <mergeCell ref="C22:C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E19:F19"/>
    <mergeCell ref="G19:H19"/>
    <mergeCell ref="B20:B21"/>
    <mergeCell ref="C20:C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A18:A30"/>
    <mergeCell ref="B18:B19"/>
    <mergeCell ref="C18:C19"/>
    <mergeCell ref="B26:B27"/>
    <mergeCell ref="C26:C27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E25:F25"/>
    <mergeCell ref="G25:H25"/>
    <mergeCell ref="E29:F29"/>
    <mergeCell ref="G29:H29"/>
    <mergeCell ref="B30:C30"/>
    <mergeCell ref="E30:F30"/>
    <mergeCell ref="G30:H30"/>
    <mergeCell ref="AB12:AB13"/>
    <mergeCell ref="AC12:AC13"/>
    <mergeCell ref="AD12:AD13"/>
    <mergeCell ref="AE12:AE13"/>
    <mergeCell ref="AF12:AF13"/>
    <mergeCell ref="AG12:AG13"/>
    <mergeCell ref="E13:F13"/>
    <mergeCell ref="G13:H13"/>
    <mergeCell ref="B14:B15"/>
    <mergeCell ref="C14:C15"/>
    <mergeCell ref="I14:AF15"/>
    <mergeCell ref="AG14:AG15"/>
    <mergeCell ref="E15:F15"/>
    <mergeCell ref="G15:H15"/>
    <mergeCell ref="B16:C16"/>
    <mergeCell ref="E16:F16"/>
    <mergeCell ref="G16:H16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AA12:AA13"/>
    <mergeCell ref="AF8:AF9"/>
    <mergeCell ref="AG8:AG9"/>
    <mergeCell ref="E9:F9"/>
    <mergeCell ref="G9:H9"/>
    <mergeCell ref="B10:B11"/>
    <mergeCell ref="C10:C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AB10:AB11"/>
    <mergeCell ref="AC10:AC11"/>
    <mergeCell ref="R10:R11"/>
    <mergeCell ref="S10:S11"/>
    <mergeCell ref="T10:T11"/>
    <mergeCell ref="U10:U11"/>
    <mergeCell ref="V10:V11"/>
    <mergeCell ref="W10:W11"/>
    <mergeCell ref="AD10:AD11"/>
    <mergeCell ref="AE10:AE11"/>
    <mergeCell ref="AF10:AF11"/>
    <mergeCell ref="AG10:AG11"/>
    <mergeCell ref="E11:F11"/>
    <mergeCell ref="G11:H11"/>
    <mergeCell ref="X10:X11"/>
    <mergeCell ref="Y10:Y11"/>
    <mergeCell ref="Z10:Z11"/>
    <mergeCell ref="AF6:AF7"/>
    <mergeCell ref="AG6:AG7"/>
    <mergeCell ref="E7:F7"/>
    <mergeCell ref="G7:H7"/>
    <mergeCell ref="X6:X7"/>
    <mergeCell ref="Y6:Y7"/>
    <mergeCell ref="Z6:Z7"/>
    <mergeCell ref="AA6:AA7"/>
    <mergeCell ref="B8:B9"/>
    <mergeCell ref="C8:C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A4:AA5"/>
    <mergeCell ref="AB4:AB5"/>
    <mergeCell ref="AC4:AD4"/>
    <mergeCell ref="AE4:AE5"/>
    <mergeCell ref="A6:A16"/>
    <mergeCell ref="B6:B7"/>
    <mergeCell ref="C6:C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AB6:AB7"/>
    <mergeCell ref="AC6:AC7"/>
    <mergeCell ref="R6:R7"/>
    <mergeCell ref="S6:S7"/>
    <mergeCell ref="T6:T7"/>
    <mergeCell ref="U6:U7"/>
    <mergeCell ref="V6:V7"/>
    <mergeCell ref="W6:W7"/>
    <mergeCell ref="AD6:AD7"/>
    <mergeCell ref="AE6:AE7"/>
    <mergeCell ref="AE8:AE9"/>
    <mergeCell ref="AA10:AA11"/>
    <mergeCell ref="B12:B13"/>
    <mergeCell ref="C12:C13"/>
    <mergeCell ref="I12:I13"/>
    <mergeCell ref="J12:J13"/>
    <mergeCell ref="A2:A5"/>
    <mergeCell ref="B2:B5"/>
    <mergeCell ref="C2:C5"/>
    <mergeCell ref="E2:E3"/>
    <mergeCell ref="F2:F3"/>
    <mergeCell ref="G2:G3"/>
    <mergeCell ref="H2:H3"/>
    <mergeCell ref="I2:S2"/>
    <mergeCell ref="T2:AD2"/>
    <mergeCell ref="AE2:AF3"/>
    <mergeCell ref="AG2:AG5"/>
    <mergeCell ref="I3:L3"/>
    <mergeCell ref="M3:O3"/>
    <mergeCell ref="P3:S3"/>
    <mergeCell ref="T3:W3"/>
    <mergeCell ref="X3:Z3"/>
    <mergeCell ref="AA3:AD3"/>
    <mergeCell ref="E4:F5"/>
    <mergeCell ref="G4:H5"/>
    <mergeCell ref="I4:I5"/>
    <mergeCell ref="J4:J5"/>
    <mergeCell ref="K4:L4"/>
    <mergeCell ref="M4:M5"/>
    <mergeCell ref="N4:O4"/>
    <mergeCell ref="P4:P5"/>
    <mergeCell ref="Q4:Q5"/>
    <mergeCell ref="R4:S4"/>
    <mergeCell ref="T4:T5"/>
    <mergeCell ref="U4:U5"/>
    <mergeCell ref="V4:W4"/>
    <mergeCell ref="X4:X5"/>
    <mergeCell ref="Y4:Z4"/>
  </mergeCells>
  <phoneticPr fontId="3"/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56" fitToHeight="0" orientation="portrait" blackAndWhite="1" r:id="rId1"/>
  <rowBreaks count="3" manualBreakCount="3">
    <brk id="90" max="32" man="1"/>
    <brk id="171" max="32" man="1"/>
    <brk id="26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学校施設（校舎・屋内運動場）のトイレ状況</vt:lpstr>
      <vt:lpstr>'学校施設（校舎・屋内運動場）のトイレ状況'!Print_Area</vt:lpstr>
      <vt:lpstr>'学校施設（校舎・屋内運動場）のトイレ状況'!Print_Titles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2024-02-28T06:29:56Z</dcterms:created>
  <dcterms:modified xsi:type="dcterms:W3CDTF">2024-02-28T07:39:49Z</dcterms:modified>
  <cp:category/>
</cp:coreProperties>
</file>