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/>
  <xr:revisionPtr revIDLastSave="0" documentId="8_{2F139DF4-F519-42EC-95EC-3B8D98A47D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県下の犯罪情勢" sheetId="30746" r:id="rId1"/>
  </sheets>
  <definedNames>
    <definedName name="_xlnm._FilterDatabase" localSheetId="0" hidden="1">県下の犯罪情勢!$A$5:$AD$39</definedName>
    <definedName name="_xlnm.Print_Area" localSheetId="0">県下の犯罪情勢!$A$1:$M$73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30746" l="1"/>
  <c r="D38" i="30746"/>
  <c r="E34" i="30746"/>
  <c r="D34" i="30746"/>
  <c r="D29" i="30746"/>
  <c r="E29" i="30746"/>
  <c r="D26" i="30746"/>
  <c r="E11" i="30746" l="1"/>
  <c r="D11" i="30746"/>
  <c r="E6" i="30746"/>
  <c r="Q5" i="30746" s="1"/>
  <c r="Q6" i="30746" s="1"/>
  <c r="D6" i="30746"/>
  <c r="D5" i="30746" l="1"/>
  <c r="H36" i="30746" s="1"/>
  <c r="P5" i="30746"/>
  <c r="P6" i="30746" s="1"/>
  <c r="E5" i="30746"/>
  <c r="H7" i="30746" l="1"/>
  <c r="H17" i="30746"/>
  <c r="H8" i="30746"/>
  <c r="H19" i="30746"/>
  <c r="H10" i="30746"/>
  <c r="H12" i="30746"/>
  <c r="H14" i="30746"/>
  <c r="H24" i="30746"/>
  <c r="H9" i="30746"/>
  <c r="H15" i="30746"/>
  <c r="H29" i="30746"/>
  <c r="H21" i="30746"/>
  <c r="H13" i="30746"/>
  <c r="H18" i="30746"/>
  <c r="H22" i="30746"/>
  <c r="H32" i="30746"/>
  <c r="H20" i="30746"/>
  <c r="H26" i="30746"/>
  <c r="H34" i="30746"/>
  <c r="H37" i="30746"/>
  <c r="H23" i="30746"/>
  <c r="H28" i="30746"/>
  <c r="H33" i="30746"/>
  <c r="H38" i="30746"/>
  <c r="H25" i="30746"/>
  <c r="H31" i="30746"/>
  <c r="H35" i="30746"/>
  <c r="H30" i="30746"/>
  <c r="H27" i="30746"/>
  <c r="H16" i="30746"/>
  <c r="H11" i="30746"/>
  <c r="H6" i="30746"/>
  <c r="F32" i="30746"/>
  <c r="F33" i="30746"/>
  <c r="F18" i="30746"/>
  <c r="F19" i="30746"/>
  <c r="F20" i="30746"/>
  <c r="F21" i="30746"/>
  <c r="F22" i="30746"/>
  <c r="F23" i="30746"/>
  <c r="F24" i="30746"/>
  <c r="F25" i="30746"/>
  <c r="F7" i="30746"/>
  <c r="F8" i="30746"/>
  <c r="F9" i="30746"/>
  <c r="F10" i="30746"/>
  <c r="F11" i="30746"/>
  <c r="F12" i="30746"/>
  <c r="F13" i="30746"/>
  <c r="F14" i="30746"/>
  <c r="F15" i="30746"/>
  <c r="F5" i="30746" l="1"/>
  <c r="G9" i="30746" l="1"/>
  <c r="G5" i="30746"/>
  <c r="F37" i="30746" l="1"/>
  <c r="G37" i="30746" s="1"/>
  <c r="F36" i="30746"/>
  <c r="G36" i="30746" s="1"/>
  <c r="F35" i="30746"/>
  <c r="G35" i="30746" s="1"/>
  <c r="G33" i="30746"/>
  <c r="G32" i="30746"/>
  <c r="F31" i="30746"/>
  <c r="F30" i="30746"/>
  <c r="G30" i="30746" s="1"/>
  <c r="F28" i="30746"/>
  <c r="G28" i="30746" s="1"/>
  <c r="F27" i="30746"/>
  <c r="G27" i="30746" s="1"/>
  <c r="G25" i="30746"/>
  <c r="G21" i="30746"/>
  <c r="G20" i="30746"/>
  <c r="G18" i="30746"/>
  <c r="F17" i="30746"/>
  <c r="G17" i="30746" s="1"/>
  <c r="G15" i="30746"/>
  <c r="G14" i="30746"/>
  <c r="G13" i="30746"/>
  <c r="G12" i="30746"/>
  <c r="G23" i="30746" l="1"/>
  <c r="G10" i="30746"/>
  <c r="F34" i="30746" l="1"/>
  <c r="G34" i="30746" s="1"/>
  <c r="F29" i="30746"/>
  <c r="G29" i="30746" s="1"/>
  <c r="G11" i="30746" l="1"/>
  <c r="F6" i="30746"/>
  <c r="G6" i="30746" s="1"/>
  <c r="F38" i="30746" l="1"/>
  <c r="G38" i="30746" s="1"/>
  <c r="F16" i="30746" l="1"/>
  <c r="G16" i="30746" s="1"/>
  <c r="E26" i="30746"/>
  <c r="F26" i="30746" s="1"/>
  <c r="G26" i="30746" s="1"/>
</calcChain>
</file>

<file path=xl/sharedStrings.xml><?xml version="1.0" encoding="utf-8"?>
<sst xmlns="http://schemas.openxmlformats.org/spreadsheetml/2006/main" count="62" uniqueCount="58">
  <si>
    <t>空き巣</t>
    <rPh sb="0" eb="1">
      <t>ア</t>
    </rPh>
    <rPh sb="2" eb="3">
      <t>ス</t>
    </rPh>
    <phoneticPr fontId="2"/>
  </si>
  <si>
    <t>車上ねらい</t>
    <rPh sb="0" eb="2">
      <t>シャジョウ</t>
    </rPh>
    <phoneticPr fontId="2"/>
  </si>
  <si>
    <t>自転車盗</t>
    <rPh sb="0" eb="3">
      <t>ジテンシャ</t>
    </rPh>
    <rPh sb="3" eb="4">
      <t>トウ</t>
    </rPh>
    <phoneticPr fontId="2"/>
  </si>
  <si>
    <t>自販機ねらい</t>
    <rPh sb="0" eb="3">
      <t>ジハンキ</t>
    </rPh>
    <phoneticPr fontId="2"/>
  </si>
  <si>
    <t>万引き</t>
    <rPh sb="0" eb="2">
      <t>マンビ</t>
    </rPh>
    <phoneticPr fontId="2"/>
  </si>
  <si>
    <t>器物損壊</t>
    <rPh sb="0" eb="2">
      <t>キブツ</t>
    </rPh>
    <rPh sb="2" eb="4">
      <t>ソンカイ</t>
    </rPh>
    <phoneticPr fontId="2"/>
  </si>
  <si>
    <t>その他</t>
    <rPh sb="2" eb="3">
      <t>タ</t>
    </rPh>
    <phoneticPr fontId="2"/>
  </si>
  <si>
    <t>　窃盗犯</t>
    <rPh sb="1" eb="3">
      <t>セットウ</t>
    </rPh>
    <rPh sb="3" eb="4">
      <t>ハン</t>
    </rPh>
    <phoneticPr fontId="2"/>
  </si>
  <si>
    <t>オートバイ盗</t>
    <rPh sb="5" eb="6">
      <t>トウ</t>
    </rPh>
    <phoneticPr fontId="2"/>
  </si>
  <si>
    <t>窃盗犯その他</t>
    <rPh sb="0" eb="2">
      <t>セットウ</t>
    </rPh>
    <rPh sb="2" eb="3">
      <t>ハン</t>
    </rPh>
    <rPh sb="5" eb="6">
      <t>タ</t>
    </rPh>
    <phoneticPr fontId="2"/>
  </si>
  <si>
    <t>　知能犯</t>
    <rPh sb="1" eb="4">
      <t>チノウハン</t>
    </rPh>
    <phoneticPr fontId="2"/>
  </si>
  <si>
    <t>　その他の刑法犯</t>
    <rPh sb="3" eb="4">
      <t>タ</t>
    </rPh>
    <rPh sb="5" eb="8">
      <t>ケイホウハン</t>
    </rPh>
    <phoneticPr fontId="2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</si>
  <si>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2"/>
  </si>
  <si>
    <t>詐欺</t>
    <rPh sb="0" eb="2">
      <t>サギ</t>
    </rPh>
    <phoneticPr fontId="2"/>
  </si>
  <si>
    <t>増減数</t>
    <rPh sb="0" eb="2">
      <t>ゾウゲン</t>
    </rPh>
    <rPh sb="2" eb="3">
      <t>スウ</t>
    </rPh>
    <phoneticPr fontId="2"/>
  </si>
  <si>
    <t>自動車盗</t>
    <rPh sb="0" eb="3">
      <t>ジドウシャ</t>
    </rPh>
    <rPh sb="3" eb="4">
      <t>トウ</t>
    </rPh>
    <phoneticPr fontId="2"/>
  </si>
  <si>
    <t>忍込み</t>
    <rPh sb="0" eb="3">
      <t>シノ</t>
    </rPh>
    <phoneticPr fontId="2"/>
  </si>
  <si>
    <t>刑法犯認知件数</t>
    <rPh sb="0" eb="3">
      <t>ケイホウハン</t>
    </rPh>
    <rPh sb="3" eb="5">
      <t>ニンチ</t>
    </rPh>
    <rPh sb="5" eb="6">
      <t>ケン</t>
    </rPh>
    <rPh sb="6" eb="7">
      <t>カズ</t>
    </rPh>
    <phoneticPr fontId="2"/>
  </si>
  <si>
    <t>刑法犯認知件数</t>
    <rPh sb="0" eb="3">
      <t>ケイホウハン</t>
    </rPh>
    <rPh sb="3" eb="5">
      <t>ニンチ</t>
    </rPh>
    <rPh sb="5" eb="7">
      <t>ケンスウ</t>
    </rPh>
    <phoneticPr fontId="2"/>
  </si>
  <si>
    <t>刑法犯検挙率</t>
    <rPh sb="0" eb="3">
      <t>ケイホウハン</t>
    </rPh>
    <rPh sb="3" eb="5">
      <t>ケンキョ</t>
    </rPh>
    <rPh sb="5" eb="6">
      <t>リツ</t>
    </rPh>
    <phoneticPr fontId="2"/>
  </si>
  <si>
    <t>※ 割合：各罪種ごとの刑法犯認知件数に占める割合</t>
    <rPh sb="2" eb="4">
      <t>ワリアイ</t>
    </rPh>
    <rPh sb="5" eb="6">
      <t>カク</t>
    </rPh>
    <rPh sb="6" eb="8">
      <t>ザイシュ</t>
    </rPh>
    <rPh sb="11" eb="14">
      <t>ケイホウハン</t>
    </rPh>
    <rPh sb="14" eb="16">
      <t>ニンチ</t>
    </rPh>
    <rPh sb="16" eb="18">
      <t>ケンスウ</t>
    </rPh>
    <rPh sb="19" eb="20">
      <t>シ</t>
    </rPh>
    <rPh sb="22" eb="24">
      <t>ワリアイ</t>
    </rPh>
    <phoneticPr fontId="2"/>
  </si>
  <si>
    <t>《刑法犯認知件数・検挙率の推移（過去5年間）》</t>
    <rPh sb="1" eb="4">
      <t>ケイホウハン</t>
    </rPh>
    <rPh sb="4" eb="6">
      <t>ニンチ</t>
    </rPh>
    <rPh sb="6" eb="8">
      <t>ケンスウ</t>
    </rPh>
    <rPh sb="9" eb="12">
      <t>ケンキョリツ</t>
    </rPh>
    <rPh sb="13" eb="15">
      <t>スイイ</t>
    </rPh>
    <rPh sb="16" eb="18">
      <t>カコ</t>
    </rPh>
    <rPh sb="19" eb="20">
      <t>ネン</t>
    </rPh>
    <rPh sb="20" eb="21">
      <t>カン</t>
    </rPh>
    <phoneticPr fontId="2"/>
  </si>
  <si>
    <t>知能犯その他</t>
    <rPh sb="0" eb="3">
      <t>チノウハン</t>
    </rPh>
    <rPh sb="5" eb="6">
      <t>タ</t>
    </rPh>
    <phoneticPr fontId="2"/>
  </si>
  <si>
    <t>増減率
（％）</t>
    <rPh sb="0" eb="2">
      <t>ゾウゲン</t>
    </rPh>
    <rPh sb="2" eb="3">
      <t>リツ</t>
    </rPh>
    <phoneticPr fontId="2"/>
  </si>
  <si>
    <t>割合
(※）</t>
    <rPh sb="0" eb="1">
      <t>ワリ</t>
    </rPh>
    <rPh sb="1" eb="2">
      <t>ゴウ</t>
    </rPh>
    <phoneticPr fontId="2"/>
  </si>
  <si>
    <t>　凶悪犯</t>
    <rPh sb="1" eb="4">
      <t>キョウアクハン</t>
    </rPh>
    <phoneticPr fontId="2"/>
  </si>
  <si>
    <t>殺人</t>
    <rPh sb="0" eb="2">
      <t>サツジン</t>
    </rPh>
    <phoneticPr fontId="2"/>
  </si>
  <si>
    <t>強盗</t>
    <rPh sb="0" eb="2">
      <t>ゴウトウ</t>
    </rPh>
    <phoneticPr fontId="2"/>
  </si>
  <si>
    <t>放火</t>
    <rPh sb="0" eb="2">
      <t>ホウカ</t>
    </rPh>
    <phoneticPr fontId="2"/>
  </si>
  <si>
    <t>暴行</t>
    <rPh sb="0" eb="2">
      <t>ボウコウ</t>
    </rPh>
    <phoneticPr fontId="2"/>
  </si>
  <si>
    <t>傷害</t>
    <rPh sb="0" eb="2">
      <t>ショウガイ</t>
    </rPh>
    <phoneticPr fontId="2"/>
  </si>
  <si>
    <t>脅迫</t>
    <rPh sb="0" eb="2">
      <t>キョウハク</t>
    </rPh>
    <phoneticPr fontId="2"/>
  </si>
  <si>
    <t>恐喝</t>
    <rPh sb="0" eb="2">
      <t>キョウカツ</t>
    </rPh>
    <phoneticPr fontId="2"/>
  </si>
  <si>
    <t>　粗暴犯</t>
    <rPh sb="1" eb="3">
      <t>ソボウ</t>
    </rPh>
    <rPh sb="3" eb="4">
      <t>ハン</t>
    </rPh>
    <phoneticPr fontId="2"/>
  </si>
  <si>
    <t>賭博</t>
    <rPh sb="0" eb="2">
      <t>トバク</t>
    </rPh>
    <phoneticPr fontId="2"/>
  </si>
  <si>
    <t>　風俗犯</t>
    <rPh sb="1" eb="3">
      <t>フウゾク</t>
    </rPh>
    <rPh sb="3" eb="4">
      <t>ハン</t>
    </rPh>
    <phoneticPr fontId="2"/>
  </si>
  <si>
    <t>公然わいせつ</t>
    <rPh sb="0" eb="2">
      <t>コウゼン</t>
    </rPh>
    <phoneticPr fontId="2"/>
  </si>
  <si>
    <t>風俗犯その他</t>
    <rPh sb="0" eb="2">
      <t>フウゾク</t>
    </rPh>
    <rPh sb="2" eb="3">
      <t>ハン</t>
    </rPh>
    <rPh sb="5" eb="6">
      <t>タ</t>
    </rPh>
    <phoneticPr fontId="2"/>
  </si>
  <si>
    <t>ひったくり</t>
    <phoneticPr fontId="2"/>
  </si>
  <si>
    <t>　</t>
    <phoneticPr fontId="2"/>
  </si>
  <si>
    <t>チェック用</t>
    <rPh sb="4" eb="5">
      <t>ヨウ</t>
    </rPh>
    <phoneticPr fontId="2"/>
  </si>
  <si>
    <t>項目計</t>
    <rPh sb="0" eb="2">
      <t>コウモク</t>
    </rPh>
    <rPh sb="2" eb="3">
      <t>ケイ</t>
    </rPh>
    <phoneticPr fontId="2"/>
  </si>
  <si>
    <t>不同意わいせつ</t>
    <rPh sb="0" eb="3">
      <t>フドウイ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</si>
  <si>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</si>
  <si>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Ｒ５</t>
    <phoneticPr fontId="2"/>
  </si>
  <si>
    <t>-</t>
    <phoneticPr fontId="2"/>
  </si>
  <si>
    <t>R３</t>
  </si>
  <si>
    <t>R４</t>
  </si>
  <si>
    <t>Ｒ５</t>
  </si>
  <si>
    <t>Ｒ６</t>
    <phoneticPr fontId="2"/>
  </si>
  <si>
    <t>-</t>
    <phoneticPr fontId="2"/>
  </si>
  <si>
    <t>《令和7年1月末現在における県内の犯罪情勢》</t>
    <rPh sb="1" eb="2">
      <t>レイ</t>
    </rPh>
    <rPh sb="2" eb="3">
      <t>カズ</t>
    </rPh>
    <rPh sb="4" eb="5">
      <t>ネン</t>
    </rPh>
    <rPh sb="6" eb="7">
      <t>ガツ</t>
    </rPh>
    <rPh sb="7" eb="8">
      <t>マツ</t>
    </rPh>
    <rPh sb="8" eb="10">
      <t>ゲンザイ</t>
    </rPh>
    <rPh sb="14" eb="16">
      <t>ケンナイ</t>
    </rPh>
    <rPh sb="17" eb="19">
      <t>ハンザイ</t>
    </rPh>
    <rPh sb="19" eb="21">
      <t>ジョウセイ</t>
    </rPh>
    <phoneticPr fontId="2"/>
  </si>
  <si>
    <t>R7年
1月末</t>
    <rPh sb="2" eb="3">
      <t>ネン</t>
    </rPh>
    <rPh sb="5" eb="7">
      <t>ガツマツ</t>
    </rPh>
    <phoneticPr fontId="2"/>
  </si>
  <si>
    <t>R6年
1月末</t>
    <rPh sb="2" eb="3">
      <t>ネン</t>
    </rPh>
    <rPh sb="5" eb="7">
      <t>ガツマツ</t>
    </rPh>
    <phoneticPr fontId="2"/>
  </si>
  <si>
    <t>Ｒ６</t>
  </si>
  <si>
    <t>Ｒ７．１末</t>
    <rPh sb="4" eb="5">
      <t>マツ</t>
    </rPh>
    <phoneticPr fontId="2"/>
  </si>
  <si>
    <t>-</t>
    <phoneticPr fontId="2"/>
  </si>
  <si>
    <t xml:space="preserve">    罪　　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</si>
</sst>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 "/>
    <numFmt numFmtId="177" formatCode="0.0%"/>
    <numFmt numFmtId="178" formatCode="0_ ;[Red]\-0\ "/>
    <numFmt numFmtId="179" formatCode="0.0_ ;[Red]\-0.0\ "/>
    <numFmt numFmtId="180" formatCode="0%;\(0%\)"/>
    <numFmt numFmtId="181" formatCode="&quot;$&quot;#,##0;&quot;¥&quot;\!\(&quot;$&quot;#,##0&quot;¥&quot;\!\)"/>
    <numFmt numFmtId="182" formatCode="#,##0.0_);\(#,##0.0\)"/>
    <numFmt numFmtId="183" formatCode="&quot;$&quot;#,##0_);[Red]\(&quot;$&quot;#,##0\)"/>
    <numFmt numFmtId="184" formatCode="&quot;$&quot;#,##0_);\(&quot;$&quot;#,##0\)"/>
    <numFmt numFmtId="185" formatCode="&quot;$&quot;#,##0.00_);\(&quot;$&quot;#,##0.00\)"/>
    <numFmt numFmtId="186" formatCode="&quot;$&quot;#,##0.00_);[Red]\(&quot;$&quot;#,##0.00\)"/>
    <numFmt numFmtId="187" formatCode="0.00_)"/>
    <numFmt numFmtId="188" formatCode="#,##0_ ;[Red]&quot;¥&quot;\!\-#,##0&quot;¥&quot;\!\ "/>
    <numFmt numFmtId="189" formatCode="0_ ;[Red]&quot;¥&quot;\!\-0&quot;¥&quot;\!\ "/>
    <numFmt numFmtId="190" formatCode="hh:mm\ \T\K"/>
  </numFmts>
  <fonts count="7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明朝"/>
      <family val="1"/>
      <charset val="128"/>
    </font>
    <font>
      <b/>
      <sz val="16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3"/>
      <name val="Tms Rmn"/>
      <family val="1"/>
    </font>
    <font>
      <b/>
      <sz val="10"/>
      <name val="Helv"/>
      <family val="2"/>
    </font>
    <font>
      <b/>
      <sz val="13"/>
      <name val="Tms Rm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1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i/>
      <sz val="14"/>
      <name val="中ゴシックＢＢＢ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7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9">
    <xf numFmtId="0" fontId="0" fillId="0" borderId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1" fontId="4" fillId="0" borderId="0" applyFill="0" applyBorder="0" applyAlignment="0"/>
    <xf numFmtId="0" fontId="14" fillId="0" borderId="0"/>
    <xf numFmtId="0" fontId="15" fillId="0" borderId="1" applyNumberFormat="0" applyFill="0" applyProtection="0">
      <alignment horizontal="center"/>
    </xf>
    <xf numFmtId="38" fontId="16" fillId="0" borderId="0" applyFont="0" applyFill="0" applyBorder="0" applyAlignment="0" applyProtection="0"/>
    <xf numFmtId="37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40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17" fillId="0" borderId="0">
      <alignment horizontal="left"/>
    </xf>
    <xf numFmtId="38" fontId="18" fillId="16" borderId="0" applyNumberFormat="0" applyBorder="0" applyAlignment="0" applyProtection="0"/>
    <xf numFmtId="0" fontId="19" fillId="0" borderId="0">
      <alignment horizontal="left"/>
    </xf>
    <xf numFmtId="0" fontId="20" fillId="0" borderId="2" applyNumberFormat="0" applyAlignment="0" applyProtection="0">
      <alignment horizontal="left" vertical="center"/>
    </xf>
    <xf numFmtId="0" fontId="20" fillId="0" borderId="3">
      <alignment horizontal="left" vertical="center"/>
    </xf>
    <xf numFmtId="10" fontId="18" fillId="17" borderId="4" applyNumberFormat="0" applyBorder="0" applyAlignment="0" applyProtection="0"/>
    <xf numFmtId="1" fontId="21" fillId="0" borderId="0" applyProtection="0">
      <protection locked="0"/>
    </xf>
    <xf numFmtId="0" fontId="22" fillId="0" borderId="5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7" fontId="23" fillId="0" borderId="0"/>
    <xf numFmtId="0" fontId="24" fillId="0" borderId="0"/>
    <xf numFmtId="10" fontId="24" fillId="0" borderId="0" applyFont="0" applyFill="0" applyBorder="0" applyAlignment="0" applyProtection="0"/>
    <xf numFmtId="4" fontId="17" fillId="0" borderId="0">
      <alignment horizontal="right"/>
    </xf>
    <xf numFmtId="4" fontId="25" fillId="0" borderId="0">
      <alignment horizontal="right"/>
    </xf>
    <xf numFmtId="0" fontId="26" fillId="0" borderId="0">
      <alignment horizontal="left"/>
    </xf>
    <xf numFmtId="0" fontId="18" fillId="0" borderId="0" applyNumberFormat="0" applyFill="0" applyBorder="0" applyProtection="0">
      <alignment vertical="top" wrapText="1"/>
    </xf>
    <xf numFmtId="3" fontId="18" fillId="0" borderId="0" applyFill="0" applyBorder="0" applyProtection="0">
      <alignment horizontal="right" vertical="top" wrapText="1"/>
    </xf>
    <xf numFmtId="3" fontId="27" fillId="0" borderId="0" applyFill="0" applyBorder="0" applyProtection="0">
      <alignment horizontal="right" vertical="top" wrapText="1"/>
    </xf>
    <xf numFmtId="0" fontId="22" fillId="0" borderId="0"/>
    <xf numFmtId="0" fontId="28" fillId="0" borderId="0">
      <alignment horizont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24" borderId="7" applyNumberFormat="0" applyFon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188" fontId="34" fillId="0" borderId="0" applyBorder="0">
      <alignment horizontal="right"/>
    </xf>
    <xf numFmtId="49" fontId="4" fillId="0" borderId="0" applyFont="0"/>
    <xf numFmtId="0" fontId="35" fillId="25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25" borderId="14" applyNumberFormat="0" applyAlignment="0" applyProtection="0">
      <alignment vertical="center"/>
    </xf>
    <xf numFmtId="189" fontId="34" fillId="0" borderId="0" applyFill="0" applyBorder="0"/>
    <xf numFmtId="188" fontId="34" fillId="0" borderId="0" applyFill="0" applyBorder="0"/>
    <xf numFmtId="178" fontId="34" fillId="0" borderId="0" applyFill="0" applyBorder="0"/>
    <xf numFmtId="49" fontId="34" fillId="26" borderId="15">
      <alignment horizontal="center"/>
    </xf>
    <xf numFmtId="176" fontId="34" fillId="26" borderId="15">
      <alignment horizontal="right"/>
    </xf>
    <xf numFmtId="14" fontId="34" fillId="26" borderId="0" applyBorder="0">
      <alignment horizontal="center"/>
    </xf>
    <xf numFmtId="49" fontId="34" fillId="0" borderId="15"/>
    <xf numFmtId="0" fontId="42" fillId="0" borderId="0" applyNumberFormat="0" applyFill="0" applyBorder="0" applyAlignment="0" applyProtection="0">
      <alignment vertical="center"/>
    </xf>
    <xf numFmtId="0" fontId="43" fillId="0" borderId="16">
      <alignment horizontal="left"/>
    </xf>
    <xf numFmtId="14" fontId="34" fillId="0" borderId="17" applyBorder="0">
      <alignment horizontal="left"/>
    </xf>
    <xf numFmtId="0" fontId="44" fillId="7" borderId="9" applyNumberFormat="0" applyAlignment="0" applyProtection="0">
      <alignment vertical="center"/>
    </xf>
    <xf numFmtId="14" fontId="34" fillId="0" borderId="0" applyFill="0" applyBorder="0"/>
    <xf numFmtId="0" fontId="4" fillId="0" borderId="0"/>
    <xf numFmtId="0" fontId="45" fillId="0" borderId="0"/>
    <xf numFmtId="0" fontId="4" fillId="0" borderId="0"/>
    <xf numFmtId="0" fontId="8" fillId="0" borderId="0"/>
    <xf numFmtId="190" fontId="46" fillId="0" borderId="0"/>
    <xf numFmtId="49" fontId="34" fillId="0" borderId="0"/>
    <xf numFmtId="0" fontId="47" fillId="0" borderId="0"/>
    <xf numFmtId="0" fontId="48" fillId="4" borderId="0" applyNumberFormat="0" applyBorder="0" applyAlignment="0" applyProtection="0">
      <alignment vertical="center"/>
    </xf>
    <xf numFmtId="0" fontId="49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>
      <alignment vertical="center"/>
    </xf>
    <xf numFmtId="0" fontId="57" fillId="2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59" borderId="26" applyNumberFormat="0" applyAlignment="0" applyProtection="0">
      <alignment vertical="center"/>
    </xf>
    <xf numFmtId="0" fontId="61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2" fillId="61" borderId="27" applyNumberFormat="0" applyFont="0" applyAlignment="0" applyProtection="0">
      <alignment vertical="center"/>
    </xf>
    <xf numFmtId="0" fontId="12" fillId="61" borderId="27" applyNumberFormat="0" applyFont="0" applyAlignment="0" applyProtection="0">
      <alignment vertical="center"/>
    </xf>
    <xf numFmtId="0" fontId="12" fillId="61" borderId="27" applyNumberFormat="0" applyFont="0" applyAlignment="0" applyProtection="0">
      <alignment vertical="center"/>
    </xf>
    <xf numFmtId="0" fontId="12" fillId="61" borderId="27" applyNumberFormat="0" applyFont="0" applyAlignment="0" applyProtection="0">
      <alignment vertical="center"/>
    </xf>
    <xf numFmtId="0" fontId="63" fillId="0" borderId="28" applyNumberFormat="0" applyFill="0" applyAlignment="0" applyProtection="0">
      <alignment vertical="center"/>
    </xf>
    <xf numFmtId="0" fontId="64" fillId="62" borderId="0" applyNumberFormat="0" applyBorder="0" applyAlignment="0" applyProtection="0">
      <alignment vertical="center"/>
    </xf>
    <xf numFmtId="0" fontId="65" fillId="25" borderId="29" applyNumberFormat="0" applyAlignment="0" applyProtection="0">
      <alignment vertical="center"/>
    </xf>
    <xf numFmtId="0" fontId="65" fillId="63" borderId="29" applyNumberFormat="0" applyAlignment="0" applyProtection="0">
      <alignment vertical="center"/>
    </xf>
    <xf numFmtId="0" fontId="65" fillId="63" borderId="29" applyNumberFormat="0" applyAlignment="0" applyProtection="0">
      <alignment vertical="center"/>
    </xf>
    <xf numFmtId="0" fontId="65" fillId="63" borderId="29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72" fillId="25" borderId="34" applyNumberFormat="0" applyAlignment="0" applyProtection="0">
      <alignment vertical="center"/>
    </xf>
    <xf numFmtId="0" fontId="72" fillId="63" borderId="34" applyNumberFormat="0" applyAlignment="0" applyProtection="0">
      <alignment vertical="center"/>
    </xf>
    <xf numFmtId="0" fontId="72" fillId="63" borderId="34" applyNumberFormat="0" applyAlignment="0" applyProtection="0">
      <alignment vertical="center"/>
    </xf>
    <xf numFmtId="0" fontId="72" fillId="63" borderId="34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64" borderId="29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65" borderId="0" applyNumberFormat="0" applyBorder="0" applyAlignment="0" applyProtection="0">
      <alignment vertical="center"/>
    </xf>
    <xf numFmtId="0" fontId="12" fillId="61" borderId="27" applyNumberFormat="0" applyFont="0" applyAlignment="0" applyProtection="0">
      <alignment vertical="center"/>
    </xf>
    <xf numFmtId="0" fontId="12" fillId="61" borderId="27" applyNumberFormat="0" applyFont="0" applyAlignment="0" applyProtection="0">
      <alignment vertical="center"/>
    </xf>
    <xf numFmtId="0" fontId="12" fillId="61" borderId="27" applyNumberFormat="0" applyFont="0" applyAlignment="0" applyProtection="0">
      <alignment vertical="center"/>
    </xf>
    <xf numFmtId="0" fontId="77" fillId="0" borderId="0"/>
  </cellStyleXfs>
  <cellXfs count="93">
    <xf numFmtId="0" fontId="0" fillId="0" borderId="0" xfId="0"/>
    <xf numFmtId="178" fontId="5" fillId="26" borderId="0" xfId="0" applyNumberFormat="1" applyFont="1" applyFill="1"/>
    <xf numFmtId="178" fontId="4" fillId="26" borderId="0" xfId="0" applyNumberFormat="1" applyFont="1" applyFill="1"/>
    <xf numFmtId="178" fontId="9" fillId="26" borderId="0" xfId="0" applyNumberFormat="1" applyFont="1" applyFill="1" applyAlignment="1">
      <alignment vertical="center" shrinkToFit="1"/>
    </xf>
    <xf numFmtId="178" fontId="6" fillId="28" borderId="4" xfId="113" applyNumberFormat="1" applyFont="1" applyFill="1" applyBorder="1" applyAlignment="1" applyProtection="1">
      <alignment horizontal="right" vertical="center" shrinkToFit="1"/>
      <protection hidden="1"/>
    </xf>
    <xf numFmtId="178" fontId="5" fillId="26" borderId="0" xfId="0" applyNumberFormat="1" applyFont="1" applyFill="1" applyBorder="1"/>
    <xf numFmtId="178" fontId="4" fillId="26" borderId="0" xfId="0" applyNumberFormat="1" applyFont="1" applyFill="1" applyBorder="1"/>
    <xf numFmtId="178" fontId="6" fillId="28" borderId="19" xfId="0" applyNumberFormat="1" applyFont="1" applyFill="1" applyBorder="1" applyAlignment="1">
      <alignment horizontal="left" vertical="center"/>
    </xf>
    <xf numFmtId="178" fontId="6" fillId="26" borderId="20" xfId="0" applyNumberFormat="1" applyFont="1" applyFill="1" applyBorder="1" applyAlignment="1">
      <alignment horizontal="left" vertical="center"/>
    </xf>
    <xf numFmtId="178" fontId="6" fillId="26" borderId="4" xfId="113" applyNumberFormat="1" applyFont="1" applyFill="1" applyBorder="1" applyAlignment="1" applyProtection="1">
      <alignment horizontal="right" vertical="center" shrinkToFit="1"/>
      <protection hidden="1"/>
    </xf>
    <xf numFmtId="178" fontId="6" fillId="26" borderId="21" xfId="0" applyNumberFormat="1" applyFont="1" applyFill="1" applyBorder="1" applyAlignment="1">
      <alignment horizontal="left" vertical="center"/>
    </xf>
    <xf numFmtId="178" fontId="6" fillId="28" borderId="22" xfId="0" applyNumberFormat="1" applyFont="1" applyFill="1" applyBorder="1" applyAlignment="1">
      <alignment horizontal="left" vertical="center"/>
    </xf>
    <xf numFmtId="178" fontId="6" fillId="26" borderId="23" xfId="0" applyNumberFormat="1" applyFont="1" applyFill="1" applyBorder="1" applyAlignment="1">
      <alignment horizontal="left" vertical="center"/>
    </xf>
    <xf numFmtId="178" fontId="6" fillId="28" borderId="24" xfId="0" applyNumberFormat="1" applyFont="1" applyFill="1" applyBorder="1" applyAlignment="1">
      <alignment vertical="center"/>
    </xf>
    <xf numFmtId="178" fontId="7" fillId="26" borderId="0" xfId="112" applyNumberFormat="1" applyFont="1" applyFill="1" applyBorder="1" applyAlignment="1">
      <alignment horizontal="centerContinuous"/>
    </xf>
    <xf numFmtId="178" fontId="7" fillId="26" borderId="0" xfId="112" applyNumberFormat="1" applyFont="1" applyFill="1" applyBorder="1" applyAlignment="1">
      <alignment horizontal="left"/>
    </xf>
    <xf numFmtId="178" fontId="4" fillId="26" borderId="0" xfId="112" applyNumberFormat="1" applyFont="1" applyFill="1" applyBorder="1" applyAlignment="1">
      <alignment vertical="center"/>
    </xf>
    <xf numFmtId="178" fontId="4" fillId="26" borderId="0" xfId="112" applyNumberFormat="1" applyFont="1" applyFill="1" applyBorder="1" applyAlignment="1"/>
    <xf numFmtId="178" fontId="3" fillId="26" borderId="0" xfId="112" applyNumberFormat="1" applyFont="1" applyFill="1" applyBorder="1" applyAlignment="1">
      <alignment vertical="center"/>
    </xf>
    <xf numFmtId="178" fontId="6" fillId="28" borderId="24" xfId="0" applyNumberFormat="1" applyFont="1" applyFill="1" applyBorder="1" applyAlignment="1">
      <alignment horizontal="left" vertical="center"/>
    </xf>
    <xf numFmtId="178" fontId="6" fillId="26" borderId="0" xfId="112" applyNumberFormat="1" applyFont="1" applyFill="1" applyBorder="1" applyAlignment="1">
      <alignment horizontal="center" vertical="center"/>
    </xf>
    <xf numFmtId="178" fontId="6" fillId="26" borderId="0" xfId="112" applyNumberFormat="1" applyFont="1" applyFill="1" applyBorder="1" applyAlignment="1">
      <alignment horizontal="center" vertical="center" shrinkToFit="1"/>
    </xf>
    <xf numFmtId="178" fontId="6" fillId="26" borderId="1" xfId="112" applyNumberFormat="1" applyFont="1" applyFill="1" applyBorder="1" applyAlignment="1">
      <alignment horizontal="center" vertical="center"/>
    </xf>
    <xf numFmtId="178" fontId="6" fillId="26" borderId="4" xfId="112" applyNumberFormat="1" applyFont="1" applyFill="1" applyBorder="1" applyAlignment="1">
      <alignment horizontal="center" vertical="center" shrinkToFit="1"/>
    </xf>
    <xf numFmtId="178" fontId="6" fillId="26" borderId="0" xfId="112" applyNumberFormat="1" applyFont="1" applyFill="1" applyBorder="1" applyAlignment="1">
      <alignment vertical="center"/>
    </xf>
    <xf numFmtId="178" fontId="6" fillId="28" borderId="23" xfId="0" applyNumberFormat="1" applyFont="1" applyFill="1" applyBorder="1" applyAlignment="1">
      <alignment vertical="center"/>
    </xf>
    <xf numFmtId="178" fontId="36" fillId="26" borderId="0" xfId="0" applyNumberFormat="1" applyFont="1" applyFill="1"/>
    <xf numFmtId="178" fontId="12" fillId="26" borderId="0" xfId="0" applyNumberFormat="1" applyFont="1" applyFill="1"/>
    <xf numFmtId="178" fontId="0" fillId="0" borderId="0" xfId="0" applyNumberFormat="1" applyAlignment="1">
      <alignment horizontal="left" vertical="center"/>
    </xf>
    <xf numFmtId="178" fontId="51" fillId="26" borderId="0" xfId="0" applyNumberFormat="1" applyFont="1" applyFill="1"/>
    <xf numFmtId="178" fontId="52" fillId="0" borderId="0" xfId="0" applyNumberFormat="1" applyFont="1" applyAlignment="1">
      <alignment horizontal="left" vertical="center"/>
    </xf>
    <xf numFmtId="178" fontId="53" fillId="0" borderId="0" xfId="0" applyNumberFormat="1" applyFont="1" applyAlignment="1">
      <alignment horizontal="left"/>
    </xf>
    <xf numFmtId="178" fontId="0" fillId="0" borderId="0" xfId="0" applyNumberFormat="1" applyAlignment="1">
      <alignment horizontal="left"/>
    </xf>
    <xf numFmtId="178" fontId="0" fillId="0" borderId="0" xfId="0" applyNumberFormat="1" applyAlignment="1"/>
    <xf numFmtId="178" fontId="53" fillId="0" borderId="0" xfId="0" applyNumberFormat="1" applyFont="1" applyAlignment="1">
      <alignment vertical="center"/>
    </xf>
    <xf numFmtId="178" fontId="53" fillId="0" borderId="0" xfId="0" applyNumberFormat="1" applyFont="1"/>
    <xf numFmtId="178" fontId="54" fillId="0" borderId="0" xfId="0" applyNumberFormat="1" applyFont="1"/>
    <xf numFmtId="178" fontId="53" fillId="0" borderId="0" xfId="0" applyNumberFormat="1" applyFont="1" applyAlignment="1">
      <alignment vertical="top"/>
    </xf>
    <xf numFmtId="178" fontId="0" fillId="0" borderId="0" xfId="0" applyNumberFormat="1" applyAlignment="1">
      <alignment vertical="top"/>
    </xf>
    <xf numFmtId="179" fontId="6" fillId="0" borderId="4" xfId="0" applyNumberFormat="1" applyFont="1" applyFill="1" applyBorder="1" applyAlignment="1">
      <alignment vertical="center"/>
    </xf>
    <xf numFmtId="179" fontId="6" fillId="31" borderId="4" xfId="0" applyNumberFormat="1" applyFont="1" applyFill="1" applyBorder="1" applyAlignment="1">
      <alignment vertical="center"/>
    </xf>
    <xf numFmtId="179" fontId="50" fillId="29" borderId="4" xfId="113" applyNumberFormat="1" applyFont="1" applyFill="1" applyBorder="1" applyAlignment="1" applyProtection="1">
      <alignment horizontal="right" vertical="center"/>
      <protection hidden="1"/>
    </xf>
    <xf numFmtId="179" fontId="6" fillId="30" borderId="4" xfId="113" applyNumberFormat="1" applyFont="1" applyFill="1" applyBorder="1" applyAlignment="1" applyProtection="1">
      <alignment horizontal="right" vertical="center"/>
      <protection hidden="1"/>
    </xf>
    <xf numFmtId="179" fontId="6" fillId="26" borderId="4" xfId="113" applyNumberFormat="1" applyFont="1" applyFill="1" applyBorder="1" applyAlignment="1" applyProtection="1">
      <alignment horizontal="right" vertical="center"/>
      <protection hidden="1"/>
    </xf>
    <xf numFmtId="179" fontId="6" fillId="26" borderId="4" xfId="0" applyNumberFormat="1" applyFont="1" applyFill="1" applyBorder="1" applyAlignment="1">
      <alignment horizontal="right" vertical="center"/>
    </xf>
    <xf numFmtId="179" fontId="6" fillId="28" borderId="4" xfId="0" applyNumberFormat="1" applyFont="1" applyFill="1" applyBorder="1" applyAlignment="1">
      <alignment horizontal="right" vertical="center"/>
    </xf>
    <xf numFmtId="38" fontId="6" fillId="28" borderId="4" xfId="90" applyFont="1" applyFill="1" applyBorder="1" applyAlignment="1" applyProtection="1">
      <alignment horizontal="right" vertical="center" shrinkToFit="1"/>
      <protection hidden="1"/>
    </xf>
    <xf numFmtId="38" fontId="6" fillId="26" borderId="4" xfId="90" applyFont="1" applyFill="1" applyBorder="1" applyAlignment="1" applyProtection="1">
      <alignment horizontal="right" vertical="center" shrinkToFit="1"/>
      <protection hidden="1"/>
    </xf>
    <xf numFmtId="38" fontId="6" fillId="26" borderId="18" xfId="90" applyFont="1" applyFill="1" applyBorder="1" applyAlignment="1" applyProtection="1">
      <alignment horizontal="right" vertical="center" shrinkToFit="1"/>
      <protection hidden="1"/>
    </xf>
    <xf numFmtId="38" fontId="6" fillId="26" borderId="22" xfId="90" applyFont="1" applyFill="1" applyBorder="1" applyAlignment="1" applyProtection="1">
      <alignment horizontal="right" vertical="center" shrinkToFit="1"/>
      <protection hidden="1"/>
    </xf>
    <xf numFmtId="38" fontId="11" fillId="26" borderId="4" xfId="90" applyFont="1" applyFill="1" applyBorder="1" applyAlignment="1" applyProtection="1">
      <alignment horizontal="right" vertical="center" shrinkToFit="1"/>
      <protection hidden="1"/>
    </xf>
    <xf numFmtId="38" fontId="6" fillId="0" borderId="4" xfId="90" applyFont="1" applyFill="1" applyBorder="1" applyAlignment="1">
      <alignment horizontal="right" vertical="center"/>
    </xf>
    <xf numFmtId="38" fontId="6" fillId="0" borderId="4" xfId="90" applyFont="1" applyFill="1" applyBorder="1" applyAlignment="1" applyProtection="1">
      <alignment horizontal="right" vertical="center" shrinkToFit="1"/>
      <protection hidden="1"/>
    </xf>
    <xf numFmtId="38" fontId="6" fillId="0" borderId="4" xfId="90" applyFont="1" applyFill="1" applyBorder="1" applyAlignment="1">
      <alignment vertical="center"/>
    </xf>
    <xf numFmtId="179" fontId="6" fillId="29" borderId="4" xfId="0" applyNumberFormat="1" applyFont="1" applyFill="1" applyBorder="1" applyAlignment="1">
      <alignment horizontal="right" vertical="center"/>
    </xf>
    <xf numFmtId="38" fontId="6" fillId="31" borderId="4" xfId="90" applyFont="1" applyFill="1" applyBorder="1" applyAlignment="1">
      <alignment vertical="center"/>
    </xf>
    <xf numFmtId="178" fontId="55" fillId="26" borderId="0" xfId="0" applyNumberFormat="1" applyFont="1" applyFill="1"/>
    <xf numFmtId="178" fontId="6" fillId="0" borderId="21" xfId="0" applyNumberFormat="1" applyFont="1" applyFill="1" applyBorder="1" applyAlignment="1">
      <alignment vertical="center"/>
    </xf>
    <xf numFmtId="178" fontId="11" fillId="0" borderId="21" xfId="0" applyNumberFormat="1" applyFont="1" applyFill="1" applyBorder="1" applyAlignment="1">
      <alignment vertical="center"/>
    </xf>
    <xf numFmtId="178" fontId="6" fillId="0" borderId="20" xfId="0" applyNumberFormat="1" applyFont="1" applyFill="1" applyBorder="1" applyAlignment="1">
      <alignment horizontal="left" vertical="center"/>
    </xf>
    <xf numFmtId="178" fontId="6" fillId="0" borderId="21" xfId="0" applyNumberFormat="1" applyFont="1" applyFill="1" applyBorder="1" applyAlignment="1">
      <alignment horizontal="left" vertical="center"/>
    </xf>
    <xf numFmtId="38" fontId="6" fillId="29" borderId="4" xfId="90" applyFont="1" applyFill="1" applyBorder="1" applyAlignment="1" applyProtection="1">
      <alignment horizontal="right" vertical="center" shrinkToFit="1"/>
      <protection locked="0"/>
    </xf>
    <xf numFmtId="178" fontId="56" fillId="26" borderId="0" xfId="0" applyNumberFormat="1" applyFont="1" applyFill="1"/>
    <xf numFmtId="178" fontId="6" fillId="0" borderId="4" xfId="112" applyNumberFormat="1" applyFont="1" applyFill="1" applyBorder="1" applyAlignment="1">
      <alignment horizontal="center" vertical="center"/>
    </xf>
    <xf numFmtId="178" fontId="6" fillId="0" borderId="4" xfId="112" applyNumberFormat="1" applyFont="1" applyFill="1" applyBorder="1" applyAlignment="1">
      <alignment horizontal="center" vertical="center" shrinkToFit="1"/>
    </xf>
    <xf numFmtId="178" fontId="9" fillId="26" borderId="0" xfId="0" applyNumberFormat="1" applyFont="1" applyFill="1" applyBorder="1" applyAlignment="1">
      <alignment horizontal="center" vertical="center" shrinkToFit="1"/>
    </xf>
    <xf numFmtId="178" fontId="0" fillId="26" borderId="0" xfId="0" applyNumberFormat="1" applyFont="1" applyFill="1"/>
    <xf numFmtId="178" fontId="4" fillId="26" borderId="4" xfId="0" applyNumberFormat="1" applyFont="1" applyFill="1" applyBorder="1"/>
    <xf numFmtId="178" fontId="0" fillId="26" borderId="4" xfId="0" applyNumberFormat="1" applyFont="1" applyFill="1" applyBorder="1" applyAlignment="1">
      <alignment vertical="center"/>
    </xf>
    <xf numFmtId="178" fontId="0" fillId="26" borderId="4" xfId="0" applyNumberFormat="1" applyFont="1" applyFill="1" applyBorder="1" applyAlignment="1">
      <alignment horizontal="center" vertical="center"/>
    </xf>
    <xf numFmtId="178" fontId="4" fillId="26" borderId="4" xfId="0" applyNumberFormat="1" applyFont="1" applyFill="1" applyBorder="1" applyAlignment="1">
      <alignment horizontal="center" vertical="center"/>
    </xf>
    <xf numFmtId="178" fontId="6" fillId="0" borderId="24" xfId="112" applyNumberFormat="1" applyFont="1" applyFill="1" applyBorder="1" applyAlignment="1">
      <alignment horizontal="center" vertical="center"/>
    </xf>
    <xf numFmtId="178" fontId="6" fillId="0" borderId="0" xfId="112" applyNumberFormat="1" applyFont="1" applyFill="1" applyBorder="1" applyAlignment="1">
      <alignment horizontal="center" vertical="center" shrinkToFit="1"/>
    </xf>
    <xf numFmtId="38" fontId="6" fillId="0" borderId="24" xfId="90" applyFont="1" applyFill="1" applyBorder="1" applyAlignment="1">
      <alignment vertical="center"/>
    </xf>
    <xf numFmtId="38" fontId="6" fillId="0" borderId="0" xfId="90" applyFont="1" applyFill="1" applyBorder="1" applyAlignment="1">
      <alignment vertical="center"/>
    </xf>
    <xf numFmtId="179" fontId="6" fillId="0" borderId="24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32" borderId="4" xfId="0" applyNumberFormat="1" applyFont="1" applyFill="1" applyBorder="1" applyAlignment="1">
      <alignment horizontal="right" vertical="center"/>
    </xf>
    <xf numFmtId="179" fontId="6" fillId="33" borderId="4" xfId="0" applyNumberFormat="1" applyFont="1" applyFill="1" applyBorder="1" applyAlignment="1">
      <alignment horizontal="right" vertical="center"/>
    </xf>
    <xf numFmtId="178" fontId="6" fillId="34" borderId="4" xfId="113" applyNumberFormat="1" applyFont="1" applyFill="1" applyBorder="1" applyAlignment="1" applyProtection="1">
      <alignment horizontal="right" vertical="center" shrinkToFit="1"/>
      <protection hidden="1"/>
    </xf>
    <xf numFmtId="178" fontId="6" fillId="33" borderId="4" xfId="113" applyNumberFormat="1" applyFont="1" applyFill="1" applyBorder="1" applyAlignment="1" applyProtection="1">
      <alignment horizontal="right" vertical="center" shrinkToFit="1"/>
      <protection hidden="1"/>
    </xf>
    <xf numFmtId="178" fontId="6" fillId="27" borderId="18" xfId="0" applyNumberFormat="1" applyFont="1" applyFill="1" applyBorder="1" applyAlignment="1">
      <alignment horizontal="center" vertical="center" wrapText="1"/>
    </xf>
    <xf numFmtId="178" fontId="6" fillId="27" borderId="18" xfId="0" applyNumberFormat="1" applyFont="1" applyFill="1" applyBorder="1" applyAlignment="1">
      <alignment horizontal="center" vertical="center" wrapText="1" shrinkToFit="1"/>
    </xf>
    <xf numFmtId="178" fontId="6" fillId="27" borderId="18" xfId="0" applyNumberFormat="1" applyFont="1" applyFill="1" applyBorder="1" applyAlignment="1">
      <alignment horizontal="center" vertical="center"/>
    </xf>
    <xf numFmtId="178" fontId="10" fillId="27" borderId="21" xfId="0" applyNumberFormat="1" applyFont="1" applyFill="1" applyBorder="1" applyAlignment="1">
      <alignment vertical="center"/>
    </xf>
    <xf numFmtId="178" fontId="10" fillId="27" borderId="35" xfId="0" applyNumberFormat="1" applyFont="1" applyFill="1" applyBorder="1" applyAlignment="1">
      <alignment horizontal="left" vertical="center"/>
    </xf>
    <xf numFmtId="178" fontId="9" fillId="26" borderId="0" xfId="0" applyNumberFormat="1" applyFont="1" applyFill="1" applyAlignment="1">
      <alignment horizontal="left" vertical="center" shrinkToFit="1"/>
    </xf>
    <xf numFmtId="178" fontId="6" fillId="28" borderId="18" xfId="0" applyNumberFormat="1" applyFont="1" applyFill="1" applyBorder="1" applyAlignment="1">
      <alignment horizontal="left" vertical="center"/>
    </xf>
    <xf numFmtId="178" fontId="6" fillId="28" borderId="20" xfId="0" applyNumberFormat="1" applyFont="1" applyFill="1" applyBorder="1" applyAlignment="1">
      <alignment horizontal="left" vertical="center"/>
    </xf>
    <xf numFmtId="178" fontId="6" fillId="28" borderId="21" xfId="0" applyNumberFormat="1" applyFont="1" applyFill="1" applyBorder="1" applyAlignment="1">
      <alignment horizontal="left" vertical="center"/>
    </xf>
    <xf numFmtId="178" fontId="4" fillId="26" borderId="25" xfId="0" applyNumberFormat="1" applyFont="1" applyFill="1" applyBorder="1" applyAlignment="1">
      <alignment horizontal="right" vertical="center"/>
    </xf>
    <xf numFmtId="178" fontId="6" fillId="29" borderId="22" xfId="0" applyNumberFormat="1" applyFont="1" applyFill="1" applyBorder="1" applyAlignment="1">
      <alignment horizontal="left" vertical="center"/>
    </xf>
    <xf numFmtId="178" fontId="6" fillId="29" borderId="23" xfId="0" applyNumberFormat="1" applyFont="1" applyFill="1" applyBorder="1" applyAlignment="1">
      <alignment horizontal="left" vertical="center"/>
    </xf>
  </cellXfs>
  <cellStyles count="259">
    <cellStyle name="0%" xfId="1" xr:uid="{00000000-0005-0000-0000-000000000000}"/>
    <cellStyle name="0.0%" xfId="2" xr:uid="{00000000-0005-0000-0000-000001000000}"/>
    <cellStyle name="0.00%" xfId="3" xr:uid="{00000000-0005-0000-0000-000002000000}"/>
    <cellStyle name="20% - アクセント 1" xfId="4" builtinId="30" customBuiltin="1"/>
    <cellStyle name="20% - アクセント 1 2" xfId="142" xr:uid="{00000000-0005-0000-0000-000004000000}"/>
    <cellStyle name="20% - アクセント 1 3" xfId="143" xr:uid="{00000000-0005-0000-0000-000005000000}"/>
    <cellStyle name="20% - アクセント 1 4" xfId="144" xr:uid="{00000000-0005-0000-0000-000006000000}"/>
    <cellStyle name="20% - アクセント 1 5" xfId="141" xr:uid="{00000000-0005-0000-0000-000007000000}"/>
    <cellStyle name="20% - アクセント 2" xfId="5" builtinId="34" customBuiltin="1"/>
    <cellStyle name="20% - アクセント 2 2" xfId="146" xr:uid="{00000000-0005-0000-0000-000009000000}"/>
    <cellStyle name="20% - アクセント 2 3" xfId="147" xr:uid="{00000000-0005-0000-0000-00000A000000}"/>
    <cellStyle name="20% - アクセント 2 4" xfId="148" xr:uid="{00000000-0005-0000-0000-00000B000000}"/>
    <cellStyle name="20% - アクセント 2 5" xfId="145" xr:uid="{00000000-0005-0000-0000-00000C000000}"/>
    <cellStyle name="20% - アクセント 3" xfId="6" builtinId="38" customBuiltin="1"/>
    <cellStyle name="20% - アクセント 3 2" xfId="150" xr:uid="{00000000-0005-0000-0000-00000E000000}"/>
    <cellStyle name="20% - アクセント 3 3" xfId="151" xr:uid="{00000000-0005-0000-0000-00000F000000}"/>
    <cellStyle name="20% - アクセント 3 4" xfId="152" xr:uid="{00000000-0005-0000-0000-000010000000}"/>
    <cellStyle name="20% - アクセント 3 5" xfId="149" xr:uid="{00000000-0005-0000-0000-000011000000}"/>
    <cellStyle name="20% - アクセント 4" xfId="7" builtinId="42" customBuiltin="1"/>
    <cellStyle name="20% - アクセント 4 2" xfId="154" xr:uid="{00000000-0005-0000-0000-000013000000}"/>
    <cellStyle name="20% - アクセント 4 3" xfId="155" xr:uid="{00000000-0005-0000-0000-000014000000}"/>
    <cellStyle name="20% - アクセント 4 4" xfId="156" xr:uid="{00000000-0005-0000-0000-000015000000}"/>
    <cellStyle name="20% - アクセント 4 5" xfId="153" xr:uid="{00000000-0005-0000-0000-000016000000}"/>
    <cellStyle name="20% - アクセント 5" xfId="8" builtinId="46" customBuiltin="1"/>
    <cellStyle name="20% - アクセント 5 2" xfId="157" xr:uid="{00000000-0005-0000-0000-000018000000}"/>
    <cellStyle name="20% - アクセント 6" xfId="9" builtinId="50" customBuiltin="1"/>
    <cellStyle name="20% - アクセント 6 2" xfId="158" xr:uid="{00000000-0005-0000-0000-00001A000000}"/>
    <cellStyle name="40% - アクセント 1" xfId="10" builtinId="31" customBuiltin="1"/>
    <cellStyle name="40% - アクセント 1 2" xfId="160" xr:uid="{00000000-0005-0000-0000-00001C000000}"/>
    <cellStyle name="40% - アクセント 1 3" xfId="161" xr:uid="{00000000-0005-0000-0000-00001D000000}"/>
    <cellStyle name="40% - アクセント 1 4" xfId="162" xr:uid="{00000000-0005-0000-0000-00001E000000}"/>
    <cellStyle name="40% - アクセント 1 5" xfId="159" xr:uid="{00000000-0005-0000-0000-00001F000000}"/>
    <cellStyle name="40% - アクセント 2" xfId="11" builtinId="35" customBuiltin="1"/>
    <cellStyle name="40% - アクセント 2 2" xfId="164" xr:uid="{00000000-0005-0000-0000-000021000000}"/>
    <cellStyle name="40% - アクセント 2 3" xfId="165" xr:uid="{00000000-0005-0000-0000-000022000000}"/>
    <cellStyle name="40% - アクセント 2 4" xfId="166" xr:uid="{00000000-0005-0000-0000-000023000000}"/>
    <cellStyle name="40% - アクセント 2 5" xfId="163" xr:uid="{00000000-0005-0000-0000-000024000000}"/>
    <cellStyle name="40% - アクセント 3" xfId="12" builtinId="39" customBuiltin="1"/>
    <cellStyle name="40% - アクセント 3 2" xfId="168" xr:uid="{00000000-0005-0000-0000-000026000000}"/>
    <cellStyle name="40% - アクセント 3 3" xfId="169" xr:uid="{00000000-0005-0000-0000-000027000000}"/>
    <cellStyle name="40% - アクセント 3 4" xfId="170" xr:uid="{00000000-0005-0000-0000-000028000000}"/>
    <cellStyle name="40% - アクセント 3 5" xfId="167" xr:uid="{00000000-0005-0000-0000-000029000000}"/>
    <cellStyle name="40% - アクセント 4" xfId="13" builtinId="43" customBuiltin="1"/>
    <cellStyle name="40% - アクセント 4 2" xfId="172" xr:uid="{00000000-0005-0000-0000-00002B000000}"/>
    <cellStyle name="40% - アクセント 4 3" xfId="173" xr:uid="{00000000-0005-0000-0000-00002C000000}"/>
    <cellStyle name="40% - アクセント 4 4" xfId="174" xr:uid="{00000000-0005-0000-0000-00002D000000}"/>
    <cellStyle name="40% - アクセント 4 5" xfId="171" xr:uid="{00000000-0005-0000-0000-00002E000000}"/>
    <cellStyle name="40% - アクセント 5" xfId="14" builtinId="47" customBuiltin="1"/>
    <cellStyle name="40% - アクセント 5 2" xfId="175" xr:uid="{00000000-0005-0000-0000-000030000000}"/>
    <cellStyle name="40% - アクセント 6" xfId="15" builtinId="51" customBuiltin="1"/>
    <cellStyle name="40% - アクセント 6 2" xfId="177" xr:uid="{00000000-0005-0000-0000-000032000000}"/>
    <cellStyle name="40% - アクセント 6 3" xfId="178" xr:uid="{00000000-0005-0000-0000-000033000000}"/>
    <cellStyle name="40% - アクセント 6 4" xfId="179" xr:uid="{00000000-0005-0000-0000-000034000000}"/>
    <cellStyle name="40% - アクセント 6 5" xfId="176" xr:uid="{00000000-0005-0000-0000-000035000000}"/>
    <cellStyle name="60% - アクセント 1" xfId="16" builtinId="32" customBuiltin="1"/>
    <cellStyle name="60% - アクセント 1 2" xfId="181" xr:uid="{00000000-0005-0000-0000-000037000000}"/>
    <cellStyle name="60% - アクセント 1 3" xfId="182" xr:uid="{00000000-0005-0000-0000-000038000000}"/>
    <cellStyle name="60% - アクセント 1 4" xfId="183" xr:uid="{00000000-0005-0000-0000-000039000000}"/>
    <cellStyle name="60% - アクセント 1 5" xfId="180" xr:uid="{00000000-0005-0000-0000-00003A000000}"/>
    <cellStyle name="60% - アクセント 2" xfId="17" builtinId="36" customBuiltin="1"/>
    <cellStyle name="60% - アクセント 2 2" xfId="185" xr:uid="{00000000-0005-0000-0000-00003C000000}"/>
    <cellStyle name="60% - アクセント 2 3" xfId="186" xr:uid="{00000000-0005-0000-0000-00003D000000}"/>
    <cellStyle name="60% - アクセント 2 4" xfId="187" xr:uid="{00000000-0005-0000-0000-00003E000000}"/>
    <cellStyle name="60% - アクセント 2 5" xfId="184" xr:uid="{00000000-0005-0000-0000-00003F000000}"/>
    <cellStyle name="60% - アクセント 3" xfId="18" builtinId="40" customBuiltin="1"/>
    <cellStyle name="60% - アクセント 3 2" xfId="189" xr:uid="{00000000-0005-0000-0000-000041000000}"/>
    <cellStyle name="60% - アクセント 3 3" xfId="190" xr:uid="{00000000-0005-0000-0000-000042000000}"/>
    <cellStyle name="60% - アクセント 3 4" xfId="191" xr:uid="{00000000-0005-0000-0000-000043000000}"/>
    <cellStyle name="60% - アクセント 3 5" xfId="188" xr:uid="{00000000-0005-0000-0000-000044000000}"/>
    <cellStyle name="60% - アクセント 4" xfId="19" builtinId="44" customBuiltin="1"/>
    <cellStyle name="60% - アクセント 4 2" xfId="193" xr:uid="{00000000-0005-0000-0000-000046000000}"/>
    <cellStyle name="60% - アクセント 4 3" xfId="194" xr:uid="{00000000-0005-0000-0000-000047000000}"/>
    <cellStyle name="60% - アクセント 4 4" xfId="195" xr:uid="{00000000-0005-0000-0000-000048000000}"/>
    <cellStyle name="60% - アクセント 4 5" xfId="192" xr:uid="{00000000-0005-0000-0000-000049000000}"/>
    <cellStyle name="60% - アクセント 5" xfId="20" builtinId="48" customBuiltin="1"/>
    <cellStyle name="60% - アクセント 5 2" xfId="196" xr:uid="{00000000-0005-0000-0000-00004B000000}"/>
    <cellStyle name="60% - アクセント 6" xfId="21" builtinId="52" customBuiltin="1"/>
    <cellStyle name="60% - アクセント 6 2" xfId="198" xr:uid="{00000000-0005-0000-0000-00004D000000}"/>
    <cellStyle name="60% - アクセント 6 3" xfId="199" xr:uid="{00000000-0005-0000-0000-00004E000000}"/>
    <cellStyle name="60% - アクセント 6 4" xfId="200" xr:uid="{00000000-0005-0000-0000-00004F000000}"/>
    <cellStyle name="60% - アクセント 6 5" xfId="197" xr:uid="{00000000-0005-0000-0000-000050000000}"/>
    <cellStyle name="Calc Currency (0)" xfId="22" xr:uid="{00000000-0005-0000-0000-000051000000}"/>
    <cellStyle name="category" xfId="23" xr:uid="{00000000-0005-0000-0000-000052000000}"/>
    <cellStyle name="Col Heads" xfId="24" xr:uid="{00000000-0005-0000-0000-000053000000}"/>
    <cellStyle name="Comma [0]_laroux" xfId="25" xr:uid="{00000000-0005-0000-0000-000054000000}"/>
    <cellStyle name="Comma,0" xfId="26" xr:uid="{00000000-0005-0000-0000-000055000000}"/>
    <cellStyle name="Comma,1" xfId="27" xr:uid="{00000000-0005-0000-0000-000056000000}"/>
    <cellStyle name="Comma,2" xfId="28" xr:uid="{00000000-0005-0000-0000-000057000000}"/>
    <cellStyle name="Comma_laroux" xfId="29" xr:uid="{00000000-0005-0000-0000-000058000000}"/>
    <cellStyle name="Currency [0]_laroux" xfId="30" xr:uid="{00000000-0005-0000-0000-000059000000}"/>
    <cellStyle name="Currency,0" xfId="31" xr:uid="{00000000-0005-0000-0000-00005A000000}"/>
    <cellStyle name="Currency,2" xfId="32" xr:uid="{00000000-0005-0000-0000-00005B000000}"/>
    <cellStyle name="Currency_laroux" xfId="33" xr:uid="{00000000-0005-0000-0000-00005C000000}"/>
    <cellStyle name="entry" xfId="34" xr:uid="{00000000-0005-0000-0000-00005D000000}"/>
    <cellStyle name="Grey" xfId="35" xr:uid="{00000000-0005-0000-0000-00005E000000}"/>
    <cellStyle name="HEADER" xfId="36" xr:uid="{00000000-0005-0000-0000-00005F000000}"/>
    <cellStyle name="Header1" xfId="37" xr:uid="{00000000-0005-0000-0000-000060000000}"/>
    <cellStyle name="Header2" xfId="38" xr:uid="{00000000-0005-0000-0000-000061000000}"/>
    <cellStyle name="Input [yellow]" xfId="39" xr:uid="{00000000-0005-0000-0000-000062000000}"/>
    <cellStyle name="KWE標準" xfId="40" xr:uid="{00000000-0005-0000-0000-000063000000}"/>
    <cellStyle name="Model" xfId="41" xr:uid="{00000000-0005-0000-0000-000064000000}"/>
    <cellStyle name="n" xfId="42" xr:uid="{00000000-0005-0000-0000-000065000000}"/>
    <cellStyle name="n_県下の犯罪情勢（平成２２年１０月）" xfId="43" xr:uid="{00000000-0005-0000-0000-000066000000}"/>
    <cellStyle name="n_県下の犯罪情勢（平成２２年１０月）_県下の犯罪情勢（平成２２年１１月）" xfId="44" xr:uid="{00000000-0005-0000-0000-000067000000}"/>
    <cellStyle name="n_県下の犯罪情勢（平成２２年１０月）_県下の犯罪情勢（平成２３年１０月）" xfId="45" xr:uid="{00000000-0005-0000-0000-000068000000}"/>
    <cellStyle name="n_県下の犯罪情勢（平成２２年１０月）_県下の犯罪情勢（平成２３年１１月）" xfId="46" xr:uid="{00000000-0005-0000-0000-000069000000}"/>
    <cellStyle name="n_県下の犯罪情勢（平成２２年１０月）_県下の犯罪情勢（平成２３年１月）" xfId="47" xr:uid="{00000000-0005-0000-0000-00006A000000}"/>
    <cellStyle name="n_県下の犯罪情勢（平成２２年１０月）_県下の犯罪情勢（平成２３年２月）" xfId="48" xr:uid="{00000000-0005-0000-0000-00006B000000}"/>
    <cellStyle name="n_県下の犯罪情勢（平成２２年１０月）_県下の犯罪情勢（平成２３年３月）" xfId="49" xr:uid="{00000000-0005-0000-0000-00006C000000}"/>
    <cellStyle name="n_県下の犯罪情勢（平成２２年１０月）_県下の犯罪情勢（平成２３年４月）" xfId="50" xr:uid="{00000000-0005-0000-0000-00006D000000}"/>
    <cellStyle name="n_県下の犯罪情勢（平成２２年１０月）_県下の犯罪情勢（平成２３年６月）" xfId="51" xr:uid="{00000000-0005-0000-0000-00006E000000}"/>
    <cellStyle name="n_県下の犯罪情勢（平成２２年１０月）_県下の犯罪情勢（平成２３年７月）" xfId="52" xr:uid="{00000000-0005-0000-0000-00006F000000}"/>
    <cellStyle name="n_県下の犯罪情勢（平成２２年１０月）_県下の犯罪情勢（平成２３年８月）" xfId="53" xr:uid="{00000000-0005-0000-0000-000070000000}"/>
    <cellStyle name="n_県下の犯罪情勢（平成２２年１０月）_県下の犯罪情勢（平成２３年９月）" xfId="54" xr:uid="{00000000-0005-0000-0000-000071000000}"/>
    <cellStyle name="n_県下の犯罪情勢（平成２２年１０月）_県下の犯罪情勢（平成２４年１月）" xfId="55" xr:uid="{00000000-0005-0000-0000-000072000000}"/>
    <cellStyle name="n_県下の犯罪情勢（平成２２年１０月）_県下の犯罪情勢（平成２５年１月）" xfId="56" xr:uid="{00000000-0005-0000-0000-000073000000}"/>
    <cellStyle name="n_県下の犯罪情勢（平成２２年１０月）_県下の犯罪情勢（平成２５年２月）" xfId="57" xr:uid="{00000000-0005-0000-0000-000074000000}"/>
    <cellStyle name="n_県下の犯罪情勢（平成２２年１０月）_県下の犯罪情勢（平成２５年３月）" xfId="58" xr:uid="{00000000-0005-0000-0000-000075000000}"/>
    <cellStyle name="n_県下の犯罪情勢（平成２２年１０月）_県下の犯罪情勢（平成２５年４月）" xfId="59" xr:uid="{00000000-0005-0000-0000-000076000000}"/>
    <cellStyle name="n_県下の犯罪情勢（平成２２年１０月）_県下の犯罪情勢（平成２５年５月）" xfId="60" xr:uid="{00000000-0005-0000-0000-000077000000}"/>
    <cellStyle name="n_県下の犯罪情勢（平成２２年１０月）_県下の犯罪情勢（平成２５年６月）" xfId="61" xr:uid="{00000000-0005-0000-0000-000078000000}"/>
    <cellStyle name="n_県下の犯罪情勢（平成２２年１０月）_県下の犯罪情勢（平成２５年８月）" xfId="62" xr:uid="{00000000-0005-0000-0000-000079000000}"/>
    <cellStyle name="Normal - Style1" xfId="63" xr:uid="{00000000-0005-0000-0000-00007A000000}"/>
    <cellStyle name="Normal_#18-Internet" xfId="64" xr:uid="{00000000-0005-0000-0000-00007B000000}"/>
    <cellStyle name="Percent [2]" xfId="65" xr:uid="{00000000-0005-0000-0000-00007C000000}"/>
    <cellStyle name="price" xfId="66" xr:uid="{00000000-0005-0000-0000-00007D000000}"/>
    <cellStyle name="revised" xfId="67" xr:uid="{00000000-0005-0000-0000-00007E000000}"/>
    <cellStyle name="section" xfId="68" xr:uid="{00000000-0005-0000-0000-00007F000000}"/>
    <cellStyle name="Style 27" xfId="69" xr:uid="{00000000-0005-0000-0000-000080000000}"/>
    <cellStyle name="Style 34" xfId="70" xr:uid="{00000000-0005-0000-0000-000081000000}"/>
    <cellStyle name="Style 35" xfId="71" xr:uid="{00000000-0005-0000-0000-000082000000}"/>
    <cellStyle name="subhead" xfId="72" xr:uid="{00000000-0005-0000-0000-000083000000}"/>
    <cellStyle name="title" xfId="73" xr:uid="{00000000-0005-0000-0000-000084000000}"/>
    <cellStyle name="アクセント 1" xfId="74" builtinId="29" customBuiltin="1"/>
    <cellStyle name="アクセント 1 2" xfId="202" xr:uid="{00000000-0005-0000-0000-000086000000}"/>
    <cellStyle name="アクセント 1 3" xfId="203" xr:uid="{00000000-0005-0000-0000-000087000000}"/>
    <cellStyle name="アクセント 1 4" xfId="204" xr:uid="{00000000-0005-0000-0000-000088000000}"/>
    <cellStyle name="アクセント 1 5" xfId="201" xr:uid="{00000000-0005-0000-0000-000089000000}"/>
    <cellStyle name="アクセント 2" xfId="75" builtinId="33" customBuiltin="1"/>
    <cellStyle name="アクセント 2 2" xfId="205" xr:uid="{00000000-0005-0000-0000-00008B000000}"/>
    <cellStyle name="アクセント 3" xfId="76" builtinId="37" customBuiltin="1"/>
    <cellStyle name="アクセント 3 2" xfId="206" xr:uid="{00000000-0005-0000-0000-00008D000000}"/>
    <cellStyle name="アクセント 4" xfId="77" builtinId="41" customBuiltin="1"/>
    <cellStyle name="アクセント 4 2" xfId="208" xr:uid="{00000000-0005-0000-0000-00008F000000}"/>
    <cellStyle name="アクセント 4 3" xfId="209" xr:uid="{00000000-0005-0000-0000-000090000000}"/>
    <cellStyle name="アクセント 4 4" xfId="210" xr:uid="{00000000-0005-0000-0000-000091000000}"/>
    <cellStyle name="アクセント 4 5" xfId="207" xr:uid="{00000000-0005-0000-0000-000092000000}"/>
    <cellStyle name="アクセント 5" xfId="78" builtinId="45" customBuiltin="1"/>
    <cellStyle name="アクセント 5 2" xfId="211" xr:uid="{00000000-0005-0000-0000-000094000000}"/>
    <cellStyle name="アクセント 6" xfId="79" builtinId="49" customBuiltin="1"/>
    <cellStyle name="アクセント 6 2" xfId="212" xr:uid="{00000000-0005-0000-0000-000096000000}"/>
    <cellStyle name="タイトル" xfId="80" builtinId="15" customBuiltin="1"/>
    <cellStyle name="タイトル 2" xfId="213" xr:uid="{00000000-0005-0000-0000-000098000000}"/>
    <cellStyle name="タイトル 3" xfId="214" xr:uid="{00000000-0005-0000-0000-000099000000}"/>
    <cellStyle name="タイトル 4" xfId="215" xr:uid="{00000000-0005-0000-0000-00009A000000}"/>
    <cellStyle name="チェック セル" xfId="81" builtinId="23" customBuiltin="1"/>
    <cellStyle name="チェック セル 2" xfId="216" xr:uid="{00000000-0005-0000-0000-00009C000000}"/>
    <cellStyle name="どちらでもない" xfId="82" builtinId="28" customBuiltin="1"/>
    <cellStyle name="どちらでもない 2" xfId="217" xr:uid="{00000000-0005-0000-0000-00009E000000}"/>
    <cellStyle name="ハイパーリンク" xfId="218" builtinId="8" customBuiltin="1"/>
    <cellStyle name="メモ" xfId="83" builtinId="10" customBuiltin="1"/>
    <cellStyle name="メモ 2" xfId="220" xr:uid="{00000000-0005-0000-0000-0000A1000000}"/>
    <cellStyle name="メモ 2 2" xfId="255" xr:uid="{00000000-0005-0000-0000-0000A2000000}"/>
    <cellStyle name="メモ 3" xfId="221" xr:uid="{00000000-0005-0000-0000-0000A3000000}"/>
    <cellStyle name="メモ 3 2" xfId="256" xr:uid="{00000000-0005-0000-0000-0000A4000000}"/>
    <cellStyle name="メモ 4" xfId="222" xr:uid="{00000000-0005-0000-0000-0000A5000000}"/>
    <cellStyle name="メモ 4 2" xfId="257" xr:uid="{00000000-0005-0000-0000-0000A6000000}"/>
    <cellStyle name="メモ 5" xfId="219" xr:uid="{00000000-0005-0000-0000-0000A7000000}"/>
    <cellStyle name="リンク セル" xfId="84" builtinId="24" customBuiltin="1"/>
    <cellStyle name="リンク セル 2" xfId="223" xr:uid="{00000000-0005-0000-0000-0000A9000000}"/>
    <cellStyle name="悪い" xfId="85" builtinId="27" customBuiltin="1"/>
    <cellStyle name="悪い 2" xfId="224" xr:uid="{00000000-0005-0000-0000-0000AB000000}"/>
    <cellStyle name="価格桁区切り" xfId="86" xr:uid="{00000000-0005-0000-0000-0000AC000000}"/>
    <cellStyle name="型番" xfId="87" xr:uid="{00000000-0005-0000-0000-0000AD000000}"/>
    <cellStyle name="計算" xfId="88" builtinId="22" customBuiltin="1"/>
    <cellStyle name="計算 2" xfId="226" xr:uid="{00000000-0005-0000-0000-0000AF000000}"/>
    <cellStyle name="計算 3" xfId="227" xr:uid="{00000000-0005-0000-0000-0000B0000000}"/>
    <cellStyle name="計算 4" xfId="228" xr:uid="{00000000-0005-0000-0000-0000B1000000}"/>
    <cellStyle name="計算 5" xfId="225" xr:uid="{00000000-0005-0000-0000-0000B2000000}"/>
    <cellStyle name="警告文" xfId="89" builtinId="11" customBuiltin="1"/>
    <cellStyle name="警告文 2" xfId="229" xr:uid="{00000000-0005-0000-0000-0000B4000000}"/>
    <cellStyle name="桁区切り" xfId="90" builtinId="6"/>
    <cellStyle name="桁区切り 2" xfId="91" xr:uid="{00000000-0005-0000-0000-0000B6000000}"/>
    <cellStyle name="見出し 1" xfId="92" builtinId="16" customBuiltin="1"/>
    <cellStyle name="見出し 1 2" xfId="230" xr:uid="{00000000-0005-0000-0000-0000B8000000}"/>
    <cellStyle name="見出し 1 3" xfId="231" xr:uid="{00000000-0005-0000-0000-0000B9000000}"/>
    <cellStyle name="見出し 1 4" xfId="232" xr:uid="{00000000-0005-0000-0000-0000BA000000}"/>
    <cellStyle name="見出し 2" xfId="93" builtinId="17" customBuiltin="1"/>
    <cellStyle name="見出し 2 2" xfId="234" xr:uid="{00000000-0005-0000-0000-0000BC000000}"/>
    <cellStyle name="見出し 2 3" xfId="235" xr:uid="{00000000-0005-0000-0000-0000BD000000}"/>
    <cellStyle name="見出し 2 4" xfId="236" xr:uid="{00000000-0005-0000-0000-0000BE000000}"/>
    <cellStyle name="見出し 2 5" xfId="233" xr:uid="{00000000-0005-0000-0000-0000BF000000}"/>
    <cellStyle name="見出し 3" xfId="94" builtinId="18" customBuiltin="1"/>
    <cellStyle name="見出し 3 2" xfId="237" xr:uid="{00000000-0005-0000-0000-0000C1000000}"/>
    <cellStyle name="見出し 3 3" xfId="238" xr:uid="{00000000-0005-0000-0000-0000C2000000}"/>
    <cellStyle name="見出し 3 4" xfId="239" xr:uid="{00000000-0005-0000-0000-0000C3000000}"/>
    <cellStyle name="見出し 4" xfId="95" builtinId="19" customBuiltin="1"/>
    <cellStyle name="見出し 4 2" xfId="240" xr:uid="{00000000-0005-0000-0000-0000C5000000}"/>
    <cellStyle name="見出し 4 3" xfId="241" xr:uid="{00000000-0005-0000-0000-0000C6000000}"/>
    <cellStyle name="見出し 4 4" xfId="242" xr:uid="{00000000-0005-0000-0000-0000C7000000}"/>
    <cellStyle name="集計" xfId="96" builtinId="25" customBuiltin="1"/>
    <cellStyle name="集計 2" xfId="244" xr:uid="{00000000-0005-0000-0000-0000C9000000}"/>
    <cellStyle name="集計 3" xfId="245" xr:uid="{00000000-0005-0000-0000-0000CA000000}"/>
    <cellStyle name="集計 4" xfId="246" xr:uid="{00000000-0005-0000-0000-0000CB000000}"/>
    <cellStyle name="集計 5" xfId="243" xr:uid="{00000000-0005-0000-0000-0000CC000000}"/>
    <cellStyle name="出力" xfId="97" builtinId="21" customBuiltin="1"/>
    <cellStyle name="出力 2" xfId="248" xr:uid="{00000000-0005-0000-0000-0000CE000000}"/>
    <cellStyle name="出力 3" xfId="249" xr:uid="{00000000-0005-0000-0000-0000CF000000}"/>
    <cellStyle name="出力 4" xfId="250" xr:uid="{00000000-0005-0000-0000-0000D0000000}"/>
    <cellStyle name="出力 5" xfId="247" xr:uid="{00000000-0005-0000-0000-0000D1000000}"/>
    <cellStyle name="数値" xfId="98" xr:uid="{00000000-0005-0000-0000-0000D2000000}"/>
    <cellStyle name="数値（桁区切り）" xfId="99" xr:uid="{00000000-0005-0000-0000-0000D3000000}"/>
    <cellStyle name="数値_(140784-1)次期R3" xfId="100" xr:uid="{00000000-0005-0000-0000-0000D4000000}"/>
    <cellStyle name="製品通知&quot;-&quot;" xfId="101" xr:uid="{00000000-0005-0000-0000-0000D5000000}"/>
    <cellStyle name="製品通知価格" xfId="102" xr:uid="{00000000-0005-0000-0000-0000D6000000}"/>
    <cellStyle name="製品通知日付" xfId="103" xr:uid="{00000000-0005-0000-0000-0000D7000000}"/>
    <cellStyle name="製品通知文字列" xfId="104" xr:uid="{00000000-0005-0000-0000-0000D8000000}"/>
    <cellStyle name="説明文" xfId="105" builtinId="53" customBuiltin="1"/>
    <cellStyle name="説明文 2" xfId="251" xr:uid="{00000000-0005-0000-0000-0000DA000000}"/>
    <cellStyle name="大見出し" xfId="106" xr:uid="{00000000-0005-0000-0000-0000DB000000}"/>
    <cellStyle name="日付" xfId="107" xr:uid="{00000000-0005-0000-0000-0000DC000000}"/>
    <cellStyle name="入力" xfId="108" builtinId="20" customBuiltin="1"/>
    <cellStyle name="入力 2" xfId="252" xr:uid="{00000000-0005-0000-0000-0000DE000000}"/>
    <cellStyle name="年月日" xfId="109" xr:uid="{00000000-0005-0000-0000-0000DF000000}"/>
    <cellStyle name="標準" xfId="0" builtinId="0"/>
    <cellStyle name="標準 2" xfId="110" xr:uid="{00000000-0005-0000-0000-0000E1000000}"/>
    <cellStyle name="標準 2 2" xfId="258" xr:uid="{00000000-0005-0000-0000-0000E2000000}"/>
    <cellStyle name="標準 3" xfId="111" xr:uid="{00000000-0005-0000-0000-0000E3000000}"/>
    <cellStyle name="標準 4" xfId="140" xr:uid="{00000000-0005-0000-0000-0000E4000000}"/>
    <cellStyle name="標準_Sheet3" xfId="112" xr:uid="{00000000-0005-0000-0000-0000E5000000}"/>
    <cellStyle name="標準_刑法犯グラフ（過去５年）" xfId="113" xr:uid="{00000000-0005-0000-0000-0000E6000000}"/>
    <cellStyle name="標準Ａ" xfId="114" xr:uid="{00000000-0005-0000-0000-0000E7000000}"/>
    <cellStyle name="表示済みのハイパーリンク" xfId="253" builtinId="9" customBuiltin="1"/>
    <cellStyle name="文字列" xfId="115" xr:uid="{00000000-0005-0000-0000-0000E9000000}"/>
    <cellStyle name="未定義" xfId="116" xr:uid="{00000000-0005-0000-0000-0000EA000000}"/>
    <cellStyle name="良い" xfId="117" builtinId="26" customBuiltin="1"/>
    <cellStyle name="良い 2" xfId="254" xr:uid="{00000000-0005-0000-0000-0000EC000000}"/>
    <cellStyle name="樘準_購－表紙 (2)_1_型－PRINT_ＳＩ型番 (2)_構成明細  (原調込み） (2)" xfId="118" xr:uid="{00000000-0005-0000-0000-0000ED000000}"/>
    <cellStyle name="湪" xfId="119" xr:uid="{00000000-0005-0000-0000-0000EE000000}"/>
    <cellStyle name="湪_県下の犯罪情勢（平成２２年１０月）" xfId="120" xr:uid="{00000000-0005-0000-0000-0000EF000000}"/>
    <cellStyle name="湪_県下の犯罪情勢（平成２２年１０月）_県下の犯罪情勢（平成２２年１１月）" xfId="121" xr:uid="{00000000-0005-0000-0000-0000F0000000}"/>
    <cellStyle name="湪_県下の犯罪情勢（平成２２年１０月）_県下の犯罪情勢（平成２３年１０月）" xfId="122" xr:uid="{00000000-0005-0000-0000-0000F1000000}"/>
    <cellStyle name="湪_県下の犯罪情勢（平成２２年１０月）_県下の犯罪情勢（平成２３年１１月）" xfId="123" xr:uid="{00000000-0005-0000-0000-0000F2000000}"/>
    <cellStyle name="湪_県下の犯罪情勢（平成２２年１０月）_県下の犯罪情勢（平成２３年１月）" xfId="124" xr:uid="{00000000-0005-0000-0000-0000F3000000}"/>
    <cellStyle name="湪_県下の犯罪情勢（平成２２年１０月）_県下の犯罪情勢（平成２３年２月）" xfId="125" xr:uid="{00000000-0005-0000-0000-0000F4000000}"/>
    <cellStyle name="湪_県下の犯罪情勢（平成２２年１０月）_県下の犯罪情勢（平成２３年３月）" xfId="126" xr:uid="{00000000-0005-0000-0000-0000F5000000}"/>
    <cellStyle name="湪_県下の犯罪情勢（平成２２年１０月）_県下の犯罪情勢（平成２３年４月）" xfId="127" xr:uid="{00000000-0005-0000-0000-0000F6000000}"/>
    <cellStyle name="湪_県下の犯罪情勢（平成２２年１０月）_県下の犯罪情勢（平成２３年６月）" xfId="128" xr:uid="{00000000-0005-0000-0000-0000F7000000}"/>
    <cellStyle name="湪_県下の犯罪情勢（平成２２年１０月）_県下の犯罪情勢（平成２３年７月）" xfId="129" xr:uid="{00000000-0005-0000-0000-0000F8000000}"/>
    <cellStyle name="湪_県下の犯罪情勢（平成２２年１０月）_県下の犯罪情勢（平成２３年８月）" xfId="130" xr:uid="{00000000-0005-0000-0000-0000F9000000}"/>
    <cellStyle name="湪_県下の犯罪情勢（平成２２年１０月）_県下の犯罪情勢（平成２３年９月）" xfId="131" xr:uid="{00000000-0005-0000-0000-0000FA000000}"/>
    <cellStyle name="湪_県下の犯罪情勢（平成２２年１０月）_県下の犯罪情勢（平成２４年１月）" xfId="132" xr:uid="{00000000-0005-0000-0000-0000FB000000}"/>
    <cellStyle name="湪_県下の犯罪情勢（平成２２年１０月）_県下の犯罪情勢（平成２５年１月）" xfId="133" xr:uid="{00000000-0005-0000-0000-0000FC000000}"/>
    <cellStyle name="湪_県下の犯罪情勢（平成２２年１０月）_県下の犯罪情勢（平成２５年２月）" xfId="134" xr:uid="{00000000-0005-0000-0000-0000FD000000}"/>
    <cellStyle name="湪_県下の犯罪情勢（平成２２年１０月）_県下の犯罪情勢（平成２５年３月）" xfId="135" xr:uid="{00000000-0005-0000-0000-0000FE000000}"/>
    <cellStyle name="湪_県下の犯罪情勢（平成２２年１０月）_県下の犯罪情勢（平成２５年４月）" xfId="136" xr:uid="{00000000-0005-0000-0000-0000FF000000}"/>
    <cellStyle name="湪_県下の犯罪情勢（平成２２年１０月）_県下の犯罪情勢（平成２５年５月）" xfId="137" xr:uid="{00000000-0005-0000-0000-000000010000}"/>
    <cellStyle name="湪_県下の犯罪情勢（平成２２年１０月）_県下の犯罪情勢（平成２５年６月）" xfId="138" xr:uid="{00000000-0005-0000-0000-000001010000}"/>
    <cellStyle name="湪_県下の犯罪情勢（平成２２年１０月）_県下の犯罪情勢（平成２５年８月）" xfId="139" xr:uid="{00000000-0005-0000-0000-000002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4D0C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96898840413678"/>
          <c:y val="9.6267190569744601E-2"/>
          <c:w val="0.80456111368535566"/>
          <c:h val="0.831041257367386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県下の犯罪情勢!$P$35</c:f>
              <c:strCache>
                <c:ptCount val="1"/>
                <c:pt idx="0">
                  <c:v>刑法犯認知件数</c:v>
                </c:pt>
              </c:strCache>
            </c:strRef>
          </c:tx>
          <c:spPr>
            <a:gradFill rotWithShape="0">
              <a:gsLst>
                <a:gs pos="0">
                  <a:srgbClr val="FF00FF"/>
                </a:gs>
                <a:gs pos="50000">
                  <a:srgbClr val="FF99CC"/>
                </a:gs>
                <a:gs pos="100000">
                  <a:srgbClr val="FF00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7077377459019322E-4"/>
                  <c:y val="0.1071987994852260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55-4371-BFE6-076E1102EA15}"/>
                </c:ext>
              </c:extLst>
            </c:dLbl>
            <c:dLbl>
              <c:idx val="1"/>
              <c:layout>
                <c:manualLayout>
                  <c:x val="-1.0018780225761682E-3"/>
                  <c:y val="0.1330142474823260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5-4371-BFE6-076E1102EA15}"/>
                </c:ext>
              </c:extLst>
            </c:dLbl>
            <c:dLbl>
              <c:idx val="2"/>
              <c:layout>
                <c:manualLayout>
                  <c:x val="2.5879711656134771E-4"/>
                  <c:y val="0.12224587814707617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5-4371-BFE6-076E1102EA15}"/>
                </c:ext>
              </c:extLst>
            </c:dLbl>
            <c:dLbl>
              <c:idx val="3"/>
              <c:layout>
                <c:manualLayout>
                  <c:x val="1.0754030339041496E-3"/>
                  <c:y val="0.122904774427754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5-4371-BFE6-076E1102EA15}"/>
                </c:ext>
              </c:extLst>
            </c:dLbl>
            <c:dLbl>
              <c:idx val="4"/>
              <c:layout>
                <c:manualLayout>
                  <c:x val="-5.0589767484265577E-4"/>
                  <c:y val="-6.6420184706774132E-3"/>
                </c:manualLayout>
              </c:layout>
              <c:spPr>
                <a:solidFill>
                  <a:srgbClr val="FFFF00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5-4371-BFE6-076E1102EA15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県下の犯罪情勢!$Q$34:$U$34</c:f>
              <c:strCache>
                <c:ptCount val="5"/>
                <c:pt idx="0">
                  <c:v>R３</c:v>
                </c:pt>
                <c:pt idx="1">
                  <c:v>R４</c:v>
                </c:pt>
                <c:pt idx="2">
                  <c:v>Ｒ５</c:v>
                </c:pt>
                <c:pt idx="3">
                  <c:v>Ｒ６</c:v>
                </c:pt>
                <c:pt idx="4">
                  <c:v>Ｒ７．１末</c:v>
                </c:pt>
              </c:strCache>
            </c:strRef>
          </c:cat>
          <c:val>
            <c:numRef>
              <c:f>県下の犯罪情勢!$Q$35:$U$35</c:f>
              <c:numCache>
                <c:formatCode>#,##0_);[Red]\(#,##0\)</c:formatCode>
                <c:ptCount val="5"/>
                <c:pt idx="0">
                  <c:v>5187</c:v>
                </c:pt>
                <c:pt idx="1">
                  <c:v>4944</c:v>
                </c:pt>
                <c:pt idx="2">
                  <c:v>6174</c:v>
                </c:pt>
                <c:pt idx="3">
                  <c:v>6722</c:v>
                </c:pt>
                <c:pt idx="4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55-4371-BFE6-076E1102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09376"/>
        <c:axId val="1"/>
      </c:barChart>
      <c:lineChart>
        <c:grouping val="standard"/>
        <c:varyColors val="0"/>
        <c:ser>
          <c:idx val="0"/>
          <c:order val="1"/>
          <c:tx>
            <c:strRef>
              <c:f>県下の犯罪情勢!$P$36</c:f>
              <c:strCache>
                <c:ptCount val="1"/>
                <c:pt idx="0">
                  <c:v>刑法犯検挙率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1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24264865598684E-2"/>
                  <c:y val="-3.583212384691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5-4371-BFE6-076E1102EA15}"/>
                </c:ext>
              </c:extLst>
            </c:dLbl>
            <c:dLbl>
              <c:idx val="1"/>
              <c:layout>
                <c:manualLayout>
                  <c:x val="-3.166798622446157E-2"/>
                  <c:y val="-4.4503363688515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55-4371-BFE6-076E1102EA15}"/>
                </c:ext>
              </c:extLst>
            </c:dLbl>
            <c:dLbl>
              <c:idx val="2"/>
              <c:layout>
                <c:manualLayout>
                  <c:x val="-3.6393890900686746E-2"/>
                  <c:y val="-4.56668091439435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55-4371-BFE6-076E1102EA15}"/>
                </c:ext>
              </c:extLst>
            </c:dLbl>
            <c:dLbl>
              <c:idx val="3"/>
              <c:layout>
                <c:manualLayout>
                  <c:x val="-3.9229436408669938E-2"/>
                  <c:y val="-4.48975243198196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55-4371-BFE6-076E1102EA15}"/>
                </c:ext>
              </c:extLst>
            </c:dLbl>
            <c:dLbl>
              <c:idx val="4"/>
              <c:layout>
                <c:manualLayout>
                  <c:x val="-3.2613186075443321E-2"/>
                  <c:y val="-4.01804392018087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55-4371-BFE6-076E1102EA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県下の犯罪情勢!$Q$34:$U$34</c:f>
              <c:strCache>
                <c:ptCount val="5"/>
                <c:pt idx="0">
                  <c:v>R３</c:v>
                </c:pt>
                <c:pt idx="1">
                  <c:v>R４</c:v>
                </c:pt>
                <c:pt idx="2">
                  <c:v>Ｒ５</c:v>
                </c:pt>
                <c:pt idx="3">
                  <c:v>Ｒ６</c:v>
                </c:pt>
                <c:pt idx="4">
                  <c:v>Ｒ７．１末</c:v>
                </c:pt>
              </c:strCache>
            </c:strRef>
          </c:cat>
          <c:val>
            <c:numRef>
              <c:f>県下の犯罪情勢!$Q$36:$U$36</c:f>
              <c:numCache>
                <c:formatCode>General</c:formatCode>
                <c:ptCount val="5"/>
                <c:pt idx="0">
                  <c:v>63.7</c:v>
                </c:pt>
                <c:pt idx="1">
                  <c:v>58.8</c:v>
                </c:pt>
                <c:pt idx="2">
                  <c:v>52.7</c:v>
                </c:pt>
                <c:pt idx="3">
                  <c:v>51.8</c:v>
                </c:pt>
                <c:pt idx="4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F55-4371-BFE6-076E1102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5109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5.6098495500562437E-2"/>
              <c:y val="3.66733200266134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109376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5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376863048368952"/>
              <c:y val="3.53636035016580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183141169853767"/>
          <c:y val="2.7017251586066712E-2"/>
          <c:w val="0.20991704161979752"/>
          <c:h val="0.11730198395859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78740157480314965" l="0.78740157480314965" r="0.78740157480314965" t="0.78740157480314965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42</xdr:row>
      <xdr:rowOff>19050</xdr:rowOff>
    </xdr:from>
    <xdr:to>
      <xdr:col>11</xdr:col>
      <xdr:colOff>400050</xdr:colOff>
      <xdr:row>69</xdr:row>
      <xdr:rowOff>28575</xdr:rowOff>
    </xdr:to>
    <xdr:graphicFrame macro="">
      <xdr:nvGraphicFramePr>
        <xdr:cNvPr id="164025" name="Chart 4">
          <a:extLst>
            <a:ext uri="{FF2B5EF4-FFF2-40B4-BE49-F238E27FC236}">
              <a16:creationId xmlns:a16="http://schemas.microsoft.com/office/drawing/2014/main" id="{00000000-0008-0000-0000-0000B98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132"/>
  <sheetViews>
    <sheetView showGridLines="0" tabSelected="1" view="pageBreakPreview" zoomScale="85" zoomScaleNormal="100" zoomScaleSheetLayoutView="85" workbookViewId="0">
      <selection activeCell="J13" sqref="J13"/>
    </sheetView>
  </sheetViews>
  <sheetFormatPr defaultRowHeight="13.5"/>
  <cols>
    <col min="1" max="1" width="4.125" style="1" customWidth="1"/>
    <col min="2" max="2" width="6.625" style="1" customWidth="1"/>
    <col min="3" max="3" width="22.625" style="1" customWidth="1"/>
    <col min="4" max="5" width="10.625" style="1" customWidth="1"/>
    <col min="6" max="6" width="9.625" style="1" customWidth="1"/>
    <col min="7" max="7" width="10.75" style="1" customWidth="1"/>
    <col min="8" max="8" width="8.75" style="1" customWidth="1"/>
    <col min="9" max="11" width="9" style="1"/>
    <col min="12" max="12" width="8.875" style="1" customWidth="1"/>
    <col min="13" max="13" width="3.75" style="2" customWidth="1"/>
    <col min="14" max="14" width="25.125" style="2" customWidth="1"/>
    <col min="15" max="16" width="9" style="2"/>
    <col min="17" max="19" width="9.875" style="2" bestFit="1" customWidth="1"/>
    <col min="20" max="20" width="9.75" style="2" bestFit="1" customWidth="1"/>
    <col min="21" max="21" width="9.75" style="1" bestFit="1" customWidth="1"/>
    <col min="22" max="22" width="8.875" style="1" customWidth="1"/>
    <col min="23" max="23" width="9.25" style="1" bestFit="1" customWidth="1"/>
    <col min="24" max="24" width="9.375" style="1" bestFit="1" customWidth="1"/>
    <col min="25" max="28" width="9.25" style="1" bestFit="1" customWidth="1"/>
    <col min="29" max="16384" width="9" style="1"/>
  </cols>
  <sheetData>
    <row r="2" spans="2:23" ht="21" customHeight="1">
      <c r="B2" s="86" t="s">
        <v>51</v>
      </c>
      <c r="C2" s="86"/>
      <c r="D2" s="86"/>
      <c r="E2" s="86"/>
      <c r="F2" s="3"/>
      <c r="G2" s="65"/>
      <c r="H2" s="3"/>
      <c r="O2" s="66" t="s">
        <v>40</v>
      </c>
    </row>
    <row r="3" spans="2:23" ht="9" customHeight="1"/>
    <row r="4" spans="2:23" ht="45" customHeight="1">
      <c r="B4" s="84"/>
      <c r="C4" s="85" t="s">
        <v>57</v>
      </c>
      <c r="D4" s="81" t="s">
        <v>52</v>
      </c>
      <c r="E4" s="81" t="s">
        <v>53</v>
      </c>
      <c r="F4" s="83" t="s">
        <v>14</v>
      </c>
      <c r="G4" s="82" t="s">
        <v>23</v>
      </c>
      <c r="H4" s="82" t="s">
        <v>24</v>
      </c>
      <c r="O4" s="67"/>
      <c r="P4" s="69" t="s">
        <v>49</v>
      </c>
      <c r="Q4" s="69" t="s">
        <v>44</v>
      </c>
    </row>
    <row r="5" spans="2:23" ht="22.5" customHeight="1">
      <c r="B5" s="91" t="s">
        <v>17</v>
      </c>
      <c r="C5" s="92"/>
      <c r="D5" s="61">
        <f>SUM(D6,D11,D16,D27,D30,D35)</f>
        <v>549</v>
      </c>
      <c r="E5" s="61">
        <f>SUM(E6,E11,E16,E27,E30,E35)</f>
        <v>488</v>
      </c>
      <c r="F5" s="79">
        <f>D5-E5</f>
        <v>61</v>
      </c>
      <c r="G5" s="41">
        <f>F5/E5*100</f>
        <v>12.5</v>
      </c>
      <c r="H5" s="54" t="s">
        <v>50</v>
      </c>
      <c r="I5" s="56"/>
      <c r="J5" s="56"/>
      <c r="O5" s="68" t="s">
        <v>41</v>
      </c>
      <c r="P5" s="70">
        <f>SUM(D6,D11,D16,D27,D30,D35,)</f>
        <v>549</v>
      </c>
      <c r="Q5" s="70">
        <f>SUM(E6,E11,E16,E27,E30,E35,R14)</f>
        <v>488</v>
      </c>
    </row>
    <row r="6" spans="2:23" s="5" customFormat="1" ht="21" customHeight="1">
      <c r="B6" s="87" t="s">
        <v>25</v>
      </c>
      <c r="C6" s="89"/>
      <c r="D6" s="46">
        <f>SUM(D7:D10)</f>
        <v>7</v>
      </c>
      <c r="E6" s="46">
        <f>SUM(E7:E10)</f>
        <v>3</v>
      </c>
      <c r="F6" s="4">
        <f>D6-E6</f>
        <v>4</v>
      </c>
      <c r="G6" s="42">
        <f>F6/E6*100</f>
        <v>133.33333333333331</v>
      </c>
      <c r="H6" s="77">
        <f>D6/D5*100</f>
        <v>1.2750455373406193</v>
      </c>
      <c r="M6" s="6"/>
      <c r="N6" s="6"/>
      <c r="O6" s="6"/>
      <c r="P6" s="6" t="e">
        <f>IF(#REF!=P5,"ＯＫ","やりなおし")</f>
        <v>#REF!</v>
      </c>
      <c r="Q6" s="6" t="e">
        <f>IF(#REF!=Q5,"ＯＫ","やりなおし")</f>
        <v>#REF!</v>
      </c>
      <c r="R6" s="6"/>
      <c r="S6" s="2"/>
      <c r="T6" s="2"/>
      <c r="U6" s="1"/>
      <c r="V6" s="1"/>
      <c r="W6" s="1"/>
    </row>
    <row r="7" spans="2:23" s="5" customFormat="1" ht="21" customHeight="1">
      <c r="B7" s="7"/>
      <c r="C7" s="8" t="s">
        <v>26</v>
      </c>
      <c r="D7" s="47">
        <v>0</v>
      </c>
      <c r="E7" s="48">
        <v>0</v>
      </c>
      <c r="F7" s="80">
        <f t="shared" ref="F7:F16" si="0">D7-E7</f>
        <v>0</v>
      </c>
      <c r="G7" s="43" t="s">
        <v>56</v>
      </c>
      <c r="H7" s="78">
        <f>D7/D5*100</f>
        <v>0</v>
      </c>
      <c r="M7" s="6"/>
      <c r="N7" s="6"/>
      <c r="O7" s="6"/>
      <c r="P7" s="6"/>
      <c r="Q7" s="6"/>
      <c r="R7" s="6"/>
      <c r="S7" s="2"/>
      <c r="T7" s="2"/>
      <c r="U7" s="1"/>
      <c r="V7" s="1"/>
      <c r="W7" s="1"/>
    </row>
    <row r="8" spans="2:23" s="5" customFormat="1" ht="21" customHeight="1">
      <c r="B8" s="7"/>
      <c r="C8" s="10" t="s">
        <v>27</v>
      </c>
      <c r="D8" s="47">
        <v>0</v>
      </c>
      <c r="E8" s="47">
        <v>0</v>
      </c>
      <c r="F8" s="80">
        <f t="shared" si="0"/>
        <v>0</v>
      </c>
      <c r="G8" s="43" t="s">
        <v>56</v>
      </c>
      <c r="H8" s="78">
        <f>D8/D5*100</f>
        <v>0</v>
      </c>
      <c r="M8" s="6"/>
      <c r="N8" s="6"/>
      <c r="O8" s="6"/>
      <c r="P8" s="6"/>
      <c r="Q8" s="6"/>
      <c r="R8" s="6"/>
      <c r="S8" s="2"/>
      <c r="T8" s="2"/>
      <c r="U8" s="1"/>
      <c r="V8" s="1"/>
      <c r="W8" s="1"/>
    </row>
    <row r="9" spans="2:23" s="5" customFormat="1" ht="21" customHeight="1">
      <c r="B9" s="7"/>
      <c r="C9" s="10" t="s">
        <v>28</v>
      </c>
      <c r="D9" s="47">
        <v>1</v>
      </c>
      <c r="E9" s="47">
        <v>1</v>
      </c>
      <c r="F9" s="80">
        <f t="shared" si="0"/>
        <v>0</v>
      </c>
      <c r="G9" s="43">
        <f>F9/E9*100</f>
        <v>0</v>
      </c>
      <c r="H9" s="78">
        <f>D9/D5*100</f>
        <v>0.18214936247723132</v>
      </c>
      <c r="M9" s="6"/>
      <c r="N9" s="6"/>
      <c r="O9" s="6"/>
      <c r="P9" s="6"/>
      <c r="Q9" s="6"/>
      <c r="R9" s="6"/>
      <c r="S9" s="2"/>
      <c r="T9" s="2"/>
      <c r="U9" s="1"/>
      <c r="V9" s="1"/>
      <c r="W9" s="1"/>
    </row>
    <row r="10" spans="2:23" s="5" customFormat="1" ht="21" customHeight="1">
      <c r="B10" s="11"/>
      <c r="C10" s="12" t="s">
        <v>43</v>
      </c>
      <c r="D10" s="49">
        <v>6</v>
      </c>
      <c r="E10" s="49">
        <v>2</v>
      </c>
      <c r="F10" s="80">
        <f t="shared" si="0"/>
        <v>4</v>
      </c>
      <c r="G10" s="43">
        <f t="shared" ref="G10:G21" si="1">F10/E10*100</f>
        <v>200</v>
      </c>
      <c r="H10" s="78">
        <f>D10/D5*100</f>
        <v>1.0928961748633881</v>
      </c>
      <c r="M10" s="6"/>
      <c r="N10" s="6"/>
      <c r="O10" s="6"/>
      <c r="P10" s="6"/>
      <c r="Q10" s="6"/>
      <c r="R10" s="6"/>
      <c r="S10" s="2"/>
      <c r="T10" s="2"/>
      <c r="U10" s="1"/>
      <c r="V10" s="1"/>
      <c r="W10" s="1"/>
    </row>
    <row r="11" spans="2:23" s="5" customFormat="1" ht="21" customHeight="1">
      <c r="B11" s="87" t="s">
        <v>33</v>
      </c>
      <c r="C11" s="89"/>
      <c r="D11" s="46">
        <f>SUM(D12:D15)</f>
        <v>57</v>
      </c>
      <c r="E11" s="46">
        <f>SUM(E12:E15)</f>
        <v>45</v>
      </c>
      <c r="F11" s="4">
        <f t="shared" si="0"/>
        <v>12</v>
      </c>
      <c r="G11" s="42">
        <f t="shared" si="1"/>
        <v>26.666666666666668</v>
      </c>
      <c r="H11" s="77">
        <f>D11/D5*100</f>
        <v>10.382513661202186</v>
      </c>
      <c r="M11" s="6"/>
      <c r="N11" s="6"/>
      <c r="O11" s="6"/>
      <c r="P11" s="6"/>
      <c r="Q11" s="6"/>
      <c r="R11" s="6"/>
      <c r="S11" s="2"/>
      <c r="T11" s="2"/>
      <c r="U11" s="1"/>
      <c r="V11" s="1"/>
      <c r="W11" s="1"/>
    </row>
    <row r="12" spans="2:23" s="5" customFormat="1" ht="21" customHeight="1">
      <c r="B12" s="7"/>
      <c r="C12" s="10" t="s">
        <v>29</v>
      </c>
      <c r="D12" s="47">
        <v>32</v>
      </c>
      <c r="E12" s="47">
        <v>18</v>
      </c>
      <c r="F12" s="80">
        <f t="shared" si="0"/>
        <v>14</v>
      </c>
      <c r="G12" s="43">
        <f t="shared" si="1"/>
        <v>77.777777777777786</v>
      </c>
      <c r="H12" s="78">
        <f>D12/D5*100</f>
        <v>5.8287795992714022</v>
      </c>
      <c r="M12" s="6"/>
      <c r="N12" s="6"/>
      <c r="O12" s="6"/>
      <c r="P12" s="6"/>
      <c r="Q12" s="6"/>
      <c r="R12" s="6"/>
      <c r="S12" s="2"/>
      <c r="T12" s="2"/>
      <c r="U12" s="1"/>
      <c r="V12" s="1"/>
      <c r="W12" s="1"/>
    </row>
    <row r="13" spans="2:23" s="5" customFormat="1" ht="21" customHeight="1">
      <c r="B13" s="7"/>
      <c r="C13" s="10" t="s">
        <v>30</v>
      </c>
      <c r="D13" s="47">
        <v>20</v>
      </c>
      <c r="E13" s="47">
        <v>17</v>
      </c>
      <c r="F13" s="80">
        <f t="shared" si="0"/>
        <v>3</v>
      </c>
      <c r="G13" s="43">
        <f t="shared" si="1"/>
        <v>17.647058823529413</v>
      </c>
      <c r="H13" s="78">
        <f>D13/D5*100</f>
        <v>3.6429872495446269</v>
      </c>
      <c r="M13" s="6"/>
      <c r="N13" s="6"/>
      <c r="O13" s="6"/>
      <c r="P13" s="6"/>
      <c r="Q13" s="6"/>
      <c r="R13" s="6"/>
      <c r="S13" s="2"/>
      <c r="T13" s="2"/>
      <c r="U13" s="1"/>
      <c r="V13" s="1"/>
      <c r="W13" s="1"/>
    </row>
    <row r="14" spans="2:23" s="5" customFormat="1" ht="21" customHeight="1">
      <c r="B14" s="7"/>
      <c r="C14" s="10" t="s">
        <v>31</v>
      </c>
      <c r="D14" s="47">
        <v>1</v>
      </c>
      <c r="E14" s="49">
        <v>6</v>
      </c>
      <c r="F14" s="80">
        <f t="shared" si="0"/>
        <v>-5</v>
      </c>
      <c r="G14" s="43">
        <f t="shared" si="1"/>
        <v>-83.333333333333343</v>
      </c>
      <c r="H14" s="78">
        <f>D14/D5*100</f>
        <v>0.18214936247723132</v>
      </c>
      <c r="M14" s="6"/>
      <c r="N14" s="6"/>
      <c r="O14" s="6"/>
      <c r="P14" s="6"/>
      <c r="Q14" s="6"/>
      <c r="R14" s="6"/>
      <c r="S14" s="2"/>
      <c r="T14" s="2"/>
      <c r="U14" s="1"/>
      <c r="V14" s="1"/>
      <c r="W14" s="1"/>
    </row>
    <row r="15" spans="2:23" s="5" customFormat="1" ht="21" customHeight="1">
      <c r="B15" s="11"/>
      <c r="C15" s="10" t="s">
        <v>32</v>
      </c>
      <c r="D15" s="47">
        <v>4</v>
      </c>
      <c r="E15" s="47">
        <v>4</v>
      </c>
      <c r="F15" s="80">
        <f t="shared" si="0"/>
        <v>0</v>
      </c>
      <c r="G15" s="43">
        <f t="shared" si="1"/>
        <v>0</v>
      </c>
      <c r="H15" s="78">
        <f>D15/D5*100</f>
        <v>0.72859744990892528</v>
      </c>
      <c r="M15" s="6"/>
      <c r="N15" s="6"/>
      <c r="O15" s="6"/>
      <c r="P15" s="6"/>
      <c r="Q15" s="6"/>
      <c r="R15" s="6"/>
      <c r="S15" s="2"/>
      <c r="T15" s="2"/>
      <c r="U15" s="1"/>
      <c r="V15" s="1"/>
      <c r="W15" s="1"/>
    </row>
    <row r="16" spans="2:23" s="5" customFormat="1" ht="21" customHeight="1">
      <c r="B16" s="87" t="s">
        <v>7</v>
      </c>
      <c r="C16" s="88"/>
      <c r="D16" s="46">
        <v>333</v>
      </c>
      <c r="E16" s="46">
        <v>336</v>
      </c>
      <c r="F16" s="4">
        <f t="shared" si="0"/>
        <v>-3</v>
      </c>
      <c r="G16" s="42">
        <f t="shared" si="1"/>
        <v>-0.89285714285714279</v>
      </c>
      <c r="H16" s="77">
        <f>D16/D5*100</f>
        <v>60.655737704918032</v>
      </c>
      <c r="M16" s="6"/>
      <c r="N16" s="6"/>
      <c r="O16" s="6"/>
      <c r="P16" s="6"/>
      <c r="Q16" s="6"/>
      <c r="R16" s="6"/>
      <c r="S16" s="2"/>
      <c r="T16" s="2"/>
      <c r="U16" s="1"/>
      <c r="V16" s="1"/>
      <c r="W16" s="1"/>
    </row>
    <row r="17" spans="2:24" s="5" customFormat="1" ht="21" customHeight="1">
      <c r="B17" s="13"/>
      <c r="C17" s="57" t="s">
        <v>0</v>
      </c>
      <c r="D17" s="47">
        <v>5</v>
      </c>
      <c r="E17" s="47">
        <v>5</v>
      </c>
      <c r="F17" s="9">
        <f t="shared" ref="F17:F38" si="2">D17-E17</f>
        <v>0</v>
      </c>
      <c r="G17" s="44">
        <f t="shared" si="1"/>
        <v>0</v>
      </c>
      <c r="H17" s="78">
        <f>D17/D5*100</f>
        <v>0.91074681238615673</v>
      </c>
      <c r="M17" s="6"/>
      <c r="N17" s="6"/>
      <c r="O17" s="6"/>
      <c r="P17" s="6"/>
      <c r="Q17" s="6"/>
      <c r="R17" s="6"/>
      <c r="S17" s="2"/>
      <c r="T17" s="2"/>
      <c r="U17" s="1"/>
      <c r="V17" s="1"/>
      <c r="W17" s="1"/>
    </row>
    <row r="18" spans="2:24" s="5" customFormat="1" ht="21" customHeight="1">
      <c r="B18" s="13"/>
      <c r="C18" s="57" t="s">
        <v>16</v>
      </c>
      <c r="D18" s="47">
        <v>2</v>
      </c>
      <c r="E18" s="47">
        <v>5</v>
      </c>
      <c r="F18" s="9">
        <f t="shared" si="2"/>
        <v>-3</v>
      </c>
      <c r="G18" s="44">
        <f t="shared" si="1"/>
        <v>-60</v>
      </c>
      <c r="H18" s="78">
        <f>D18/D5*100</f>
        <v>0.36429872495446264</v>
      </c>
      <c r="M18" s="6"/>
      <c r="N18" s="6"/>
      <c r="O18" s="6"/>
      <c r="P18" s="6"/>
      <c r="Q18" s="6"/>
      <c r="R18" s="6"/>
      <c r="S18" s="2"/>
      <c r="T18" s="2"/>
      <c r="U18" s="1"/>
      <c r="V18" s="1"/>
      <c r="W18" s="1"/>
    </row>
    <row r="19" spans="2:24" s="5" customFormat="1" ht="21" customHeight="1">
      <c r="B19" s="13"/>
      <c r="C19" s="57" t="s">
        <v>15</v>
      </c>
      <c r="D19" s="47">
        <v>2</v>
      </c>
      <c r="E19" s="47">
        <v>0</v>
      </c>
      <c r="F19" s="9">
        <f t="shared" si="2"/>
        <v>2</v>
      </c>
      <c r="G19" s="44" t="s">
        <v>56</v>
      </c>
      <c r="H19" s="78">
        <f>D19/D5*100</f>
        <v>0.36429872495446264</v>
      </c>
      <c r="M19" s="6"/>
      <c r="N19" s="6"/>
      <c r="O19" s="6"/>
      <c r="P19" s="6"/>
      <c r="Q19" s="6"/>
      <c r="R19" s="6"/>
      <c r="S19" s="2"/>
      <c r="T19" s="2"/>
      <c r="U19" s="1"/>
      <c r="V19" s="1"/>
      <c r="W19" s="1"/>
    </row>
    <row r="20" spans="2:24" s="5" customFormat="1" ht="21" customHeight="1">
      <c r="B20" s="13"/>
      <c r="C20" s="57" t="s">
        <v>8</v>
      </c>
      <c r="D20" s="47">
        <v>5</v>
      </c>
      <c r="E20" s="52">
        <v>17</v>
      </c>
      <c r="F20" s="9">
        <f t="shared" si="2"/>
        <v>-12</v>
      </c>
      <c r="G20" s="44">
        <f t="shared" si="1"/>
        <v>-70.588235294117652</v>
      </c>
      <c r="H20" s="78">
        <f>D20/D5*100</f>
        <v>0.91074681238615673</v>
      </c>
      <c r="M20" s="6"/>
      <c r="N20" s="6"/>
      <c r="O20" s="6"/>
      <c r="P20" s="6"/>
      <c r="Q20" s="6"/>
      <c r="R20" s="6"/>
      <c r="S20" s="2"/>
      <c r="T20" s="2"/>
      <c r="U20" s="1"/>
      <c r="V20" s="1"/>
      <c r="W20" s="1"/>
    </row>
    <row r="21" spans="2:24" s="5" customFormat="1" ht="21" customHeight="1">
      <c r="B21" s="13"/>
      <c r="C21" s="58" t="s">
        <v>2</v>
      </c>
      <c r="D21" s="50">
        <v>107</v>
      </c>
      <c r="E21" s="50">
        <v>111</v>
      </c>
      <c r="F21" s="9">
        <f t="shared" si="2"/>
        <v>-4</v>
      </c>
      <c r="G21" s="44">
        <f t="shared" si="1"/>
        <v>-3.6036036036036037</v>
      </c>
      <c r="H21" s="78">
        <f>D21/D5*100</f>
        <v>19.489981785063755</v>
      </c>
      <c r="M21" s="6"/>
      <c r="N21" s="6"/>
      <c r="O21" s="6"/>
      <c r="P21" s="6"/>
      <c r="Q21" s="6"/>
      <c r="R21" s="6"/>
      <c r="S21" s="2"/>
      <c r="T21" s="2"/>
      <c r="U21" s="1"/>
      <c r="V21" s="1"/>
      <c r="W21" s="1"/>
    </row>
    <row r="22" spans="2:24" s="5" customFormat="1" ht="21" customHeight="1">
      <c r="B22" s="13"/>
      <c r="C22" s="58" t="s">
        <v>38</v>
      </c>
      <c r="D22" s="50">
        <v>2</v>
      </c>
      <c r="E22" s="50">
        <v>0</v>
      </c>
      <c r="F22" s="9">
        <f t="shared" si="2"/>
        <v>2</v>
      </c>
      <c r="G22" s="44" t="s">
        <v>56</v>
      </c>
      <c r="H22" s="78">
        <f>D22/D5*100</f>
        <v>0.36429872495446264</v>
      </c>
      <c r="M22" s="6"/>
      <c r="N22" s="6"/>
      <c r="O22" s="6"/>
      <c r="P22" s="6"/>
      <c r="Q22" s="6"/>
      <c r="R22" s="6"/>
      <c r="S22" s="2"/>
      <c r="T22" s="2"/>
      <c r="U22" s="1"/>
      <c r="V22" s="1"/>
      <c r="W22" s="1"/>
    </row>
    <row r="23" spans="2:24" s="5" customFormat="1" ht="21" customHeight="1">
      <c r="B23" s="13"/>
      <c r="C23" s="57" t="s">
        <v>1</v>
      </c>
      <c r="D23" s="47">
        <v>13</v>
      </c>
      <c r="E23" s="47">
        <v>16</v>
      </c>
      <c r="F23" s="9">
        <f t="shared" si="2"/>
        <v>-3</v>
      </c>
      <c r="G23" s="44">
        <f t="shared" ref="G23:G38" si="3">F23/E23*100</f>
        <v>-18.75</v>
      </c>
      <c r="H23" s="78">
        <f>D23/D5*100</f>
        <v>2.3679417122040074</v>
      </c>
      <c r="M23" s="6"/>
      <c r="N23" s="6"/>
      <c r="O23" s="6"/>
      <c r="P23" s="6"/>
      <c r="Q23" s="6"/>
      <c r="R23" s="6"/>
      <c r="S23" s="2"/>
      <c r="T23" s="2"/>
      <c r="U23" s="1"/>
      <c r="V23" s="1"/>
      <c r="W23" s="1"/>
    </row>
    <row r="24" spans="2:24" s="5" customFormat="1" ht="21" customHeight="1">
      <c r="B24" s="13"/>
      <c r="C24" s="57" t="s">
        <v>3</v>
      </c>
      <c r="D24" s="47">
        <v>1</v>
      </c>
      <c r="E24" s="47">
        <v>0</v>
      </c>
      <c r="F24" s="9">
        <f t="shared" si="2"/>
        <v>1</v>
      </c>
      <c r="G24" s="44" t="s">
        <v>56</v>
      </c>
      <c r="H24" s="78">
        <f>D24/D5*100</f>
        <v>0.18214936247723132</v>
      </c>
      <c r="M24" s="6"/>
      <c r="N24" s="6"/>
      <c r="O24" s="6"/>
      <c r="P24" s="6"/>
      <c r="Q24" s="6"/>
      <c r="R24" s="6"/>
      <c r="S24" s="2"/>
      <c r="T24" s="2"/>
      <c r="U24" s="1"/>
      <c r="V24" s="1"/>
      <c r="W24" s="1"/>
    </row>
    <row r="25" spans="2:24" s="5" customFormat="1" ht="21" customHeight="1">
      <c r="B25" s="13"/>
      <c r="C25" s="57" t="s">
        <v>4</v>
      </c>
      <c r="D25" s="47">
        <v>102</v>
      </c>
      <c r="E25" s="47">
        <v>86</v>
      </c>
      <c r="F25" s="9">
        <f t="shared" si="2"/>
        <v>16</v>
      </c>
      <c r="G25" s="44">
        <f t="shared" si="3"/>
        <v>18.604651162790699</v>
      </c>
      <c r="H25" s="78">
        <f>D25/D5*100</f>
        <v>18.579234972677597</v>
      </c>
      <c r="P25" s="14"/>
      <c r="Q25" s="15"/>
      <c r="R25" s="14"/>
      <c r="S25" s="2"/>
      <c r="T25" s="2"/>
      <c r="U25" s="1"/>
      <c r="V25" s="1"/>
      <c r="W25" s="1"/>
    </row>
    <row r="26" spans="2:24" s="5" customFormat="1" ht="21" customHeight="1">
      <c r="B26" s="13"/>
      <c r="C26" s="57" t="s">
        <v>9</v>
      </c>
      <c r="D26" s="51">
        <f>D16-SUM(D17:D25)</f>
        <v>94</v>
      </c>
      <c r="E26" s="51">
        <f>E16-SUM(E17:E25)</f>
        <v>96</v>
      </c>
      <c r="F26" s="9">
        <f t="shared" si="2"/>
        <v>-2</v>
      </c>
      <c r="G26" s="44">
        <f t="shared" si="3"/>
        <v>-2.083333333333333</v>
      </c>
      <c r="H26" s="78">
        <f>D26/D5*100</f>
        <v>17.122040072859747</v>
      </c>
      <c r="P26" s="16" t="s">
        <v>39</v>
      </c>
      <c r="Q26" s="17"/>
      <c r="R26" s="17"/>
      <c r="S26" s="17"/>
      <c r="T26" s="17"/>
      <c r="U26" s="17"/>
      <c r="V26" s="6"/>
    </row>
    <row r="27" spans="2:24" s="5" customFormat="1" ht="21" customHeight="1">
      <c r="B27" s="87" t="s">
        <v>10</v>
      </c>
      <c r="C27" s="88"/>
      <c r="D27" s="46">
        <v>49</v>
      </c>
      <c r="E27" s="46">
        <v>40</v>
      </c>
      <c r="F27" s="4">
        <f t="shared" si="2"/>
        <v>9</v>
      </c>
      <c r="G27" s="45">
        <f t="shared" si="3"/>
        <v>22.5</v>
      </c>
      <c r="H27" s="77">
        <f>D27/D5*100</f>
        <v>8.9253187613843341</v>
      </c>
      <c r="P27" s="18"/>
      <c r="Q27" s="17"/>
      <c r="R27" s="17"/>
      <c r="S27" s="17"/>
      <c r="T27" s="17"/>
      <c r="U27" s="17"/>
      <c r="V27" s="6"/>
    </row>
    <row r="28" spans="2:24" s="5" customFormat="1" ht="21" customHeight="1">
      <c r="B28" s="19"/>
      <c r="C28" s="60" t="s">
        <v>13</v>
      </c>
      <c r="D28" s="47">
        <v>45</v>
      </c>
      <c r="E28" s="47">
        <v>33</v>
      </c>
      <c r="F28" s="9">
        <f t="shared" si="2"/>
        <v>12</v>
      </c>
      <c r="G28" s="44">
        <f t="shared" si="3"/>
        <v>36.363636363636367</v>
      </c>
      <c r="H28" s="78">
        <f>D28/D5*100</f>
        <v>8.1967213114754092</v>
      </c>
      <c r="P28" s="18"/>
      <c r="Q28" s="17"/>
      <c r="R28" s="17"/>
      <c r="S28" s="17"/>
      <c r="T28" s="17"/>
      <c r="U28" s="17"/>
      <c r="V28" s="6"/>
    </row>
    <row r="29" spans="2:24" s="5" customFormat="1" ht="21" customHeight="1">
      <c r="B29" s="19"/>
      <c r="C29" s="60" t="s">
        <v>22</v>
      </c>
      <c r="D29" s="52">
        <f>D27-D28</f>
        <v>4</v>
      </c>
      <c r="E29" s="52">
        <f>E27-E28</f>
        <v>7</v>
      </c>
      <c r="F29" s="9">
        <f t="shared" si="2"/>
        <v>-3</v>
      </c>
      <c r="G29" s="44">
        <f t="shared" si="3"/>
        <v>-42.857142857142854</v>
      </c>
      <c r="H29" s="78">
        <f>D29/D5*100</f>
        <v>0.72859744990892528</v>
      </c>
      <c r="P29" s="18"/>
      <c r="Q29" s="17"/>
      <c r="R29" s="17"/>
      <c r="S29" s="17"/>
      <c r="T29" s="17"/>
      <c r="U29" s="17"/>
      <c r="V29" s="6"/>
    </row>
    <row r="30" spans="2:24" s="5" customFormat="1" ht="21" customHeight="1">
      <c r="B30" s="87" t="s">
        <v>35</v>
      </c>
      <c r="C30" s="89"/>
      <c r="D30" s="46">
        <v>28</v>
      </c>
      <c r="E30" s="46">
        <v>10</v>
      </c>
      <c r="F30" s="4">
        <f t="shared" si="2"/>
        <v>18</v>
      </c>
      <c r="G30" s="45">
        <f t="shared" si="3"/>
        <v>180</v>
      </c>
      <c r="H30" s="77">
        <f>D30/D5*100</f>
        <v>5.1001821493624773</v>
      </c>
      <c r="P30" s="20"/>
      <c r="Q30" s="20"/>
      <c r="R30" s="20"/>
      <c r="S30" s="20"/>
      <c r="T30" s="20"/>
      <c r="U30" s="20"/>
      <c r="V30" s="20"/>
      <c r="W30" s="21"/>
      <c r="X30" s="21"/>
    </row>
    <row r="31" spans="2:24" s="5" customFormat="1" ht="21" customHeight="1">
      <c r="B31" s="7"/>
      <c r="C31" s="59" t="s">
        <v>34</v>
      </c>
      <c r="D31" s="48">
        <v>0</v>
      </c>
      <c r="E31" s="49">
        <v>0</v>
      </c>
      <c r="F31" s="9">
        <f t="shared" si="2"/>
        <v>0</v>
      </c>
      <c r="G31" s="44" t="s">
        <v>45</v>
      </c>
      <c r="H31" s="78">
        <f>D31/D5*100</f>
        <v>0</v>
      </c>
      <c r="P31" s="20"/>
      <c r="Q31" s="20"/>
      <c r="R31" s="20"/>
      <c r="S31" s="20"/>
      <c r="T31" s="20"/>
      <c r="U31" s="20"/>
      <c r="V31" s="20"/>
      <c r="W31" s="21"/>
      <c r="X31" s="21"/>
    </row>
    <row r="32" spans="2:24" s="5" customFormat="1" ht="21" customHeight="1">
      <c r="B32" s="7"/>
      <c r="C32" s="59" t="s">
        <v>42</v>
      </c>
      <c r="D32" s="47">
        <v>16</v>
      </c>
      <c r="E32" s="48">
        <v>2</v>
      </c>
      <c r="F32" s="9">
        <f t="shared" si="2"/>
        <v>14</v>
      </c>
      <c r="G32" s="44">
        <f t="shared" si="3"/>
        <v>700</v>
      </c>
      <c r="H32" s="78">
        <f>D32/D5*100</f>
        <v>2.9143897996357011</v>
      </c>
      <c r="P32" s="20"/>
      <c r="Q32" s="20"/>
      <c r="R32" s="20"/>
      <c r="S32" s="20"/>
      <c r="T32" s="20"/>
      <c r="U32" s="20"/>
      <c r="V32" s="20"/>
      <c r="W32" s="21"/>
      <c r="X32" s="21"/>
    </row>
    <row r="33" spans="2:30" s="5" customFormat="1" ht="21" customHeight="1">
      <c r="B33" s="7"/>
      <c r="C33" s="59" t="s">
        <v>36</v>
      </c>
      <c r="D33" s="47">
        <v>2</v>
      </c>
      <c r="E33" s="47">
        <v>3</v>
      </c>
      <c r="F33" s="9">
        <f t="shared" si="2"/>
        <v>-1</v>
      </c>
      <c r="G33" s="44">
        <f t="shared" si="3"/>
        <v>-33.333333333333329</v>
      </c>
      <c r="H33" s="78">
        <f>D33/D5*100</f>
        <v>0.36429872495446264</v>
      </c>
      <c r="P33" s="22"/>
      <c r="Q33" s="22"/>
      <c r="R33" s="22"/>
      <c r="S33" s="22"/>
      <c r="T33" s="22"/>
      <c r="U33" s="22"/>
      <c r="V33" s="20"/>
      <c r="W33" s="21"/>
      <c r="X33" s="21"/>
    </row>
    <row r="34" spans="2:30" s="5" customFormat="1" ht="21" customHeight="1">
      <c r="B34" s="11"/>
      <c r="C34" s="59" t="s">
        <v>37</v>
      </c>
      <c r="D34" s="52">
        <f>D30-SUM(D31:D33)</f>
        <v>10</v>
      </c>
      <c r="E34" s="52">
        <f>E30-SUM(E31:E33)</f>
        <v>5</v>
      </c>
      <c r="F34" s="9">
        <f t="shared" si="2"/>
        <v>5</v>
      </c>
      <c r="G34" s="44">
        <f>F34/E34*100</f>
        <v>100</v>
      </c>
      <c r="H34" s="78">
        <f>D34/D5*100</f>
        <v>1.8214936247723135</v>
      </c>
      <c r="P34" s="63"/>
      <c r="Q34" s="64" t="s">
        <v>46</v>
      </c>
      <c r="R34" s="64" t="s">
        <v>47</v>
      </c>
      <c r="S34" s="23" t="s">
        <v>48</v>
      </c>
      <c r="T34" s="23" t="s">
        <v>54</v>
      </c>
      <c r="U34" s="23" t="s">
        <v>55</v>
      </c>
      <c r="V34" s="71"/>
      <c r="W34" s="72"/>
      <c r="X34" s="72"/>
      <c r="Y34" s="72"/>
      <c r="Z34" s="72"/>
      <c r="AA34" s="72"/>
      <c r="AB34" s="72"/>
      <c r="AC34" s="72"/>
      <c r="AD34" s="72"/>
    </row>
    <row r="35" spans="2:30" s="5" customFormat="1" ht="21" customHeight="1">
      <c r="B35" s="87" t="s">
        <v>11</v>
      </c>
      <c r="C35" s="88"/>
      <c r="D35" s="46">
        <v>75</v>
      </c>
      <c r="E35" s="46">
        <v>54</v>
      </c>
      <c r="F35" s="4">
        <f t="shared" si="2"/>
        <v>21</v>
      </c>
      <c r="G35" s="45">
        <f t="shared" si="3"/>
        <v>38.888888888888893</v>
      </c>
      <c r="H35" s="77">
        <f>D35/D5*100</f>
        <v>13.661202185792352</v>
      </c>
      <c r="P35" s="64" t="s">
        <v>18</v>
      </c>
      <c r="Q35" s="53">
        <v>5187</v>
      </c>
      <c r="R35" s="53">
        <v>4944</v>
      </c>
      <c r="S35" s="55">
        <v>6174</v>
      </c>
      <c r="T35" s="55">
        <v>6722</v>
      </c>
      <c r="U35" s="55">
        <v>549</v>
      </c>
      <c r="V35" s="73"/>
      <c r="W35" s="74"/>
      <c r="X35" s="74"/>
      <c r="Y35" s="74"/>
      <c r="Z35" s="74"/>
      <c r="AA35" s="74"/>
      <c r="AB35" s="74"/>
      <c r="AC35" s="74"/>
      <c r="AD35" s="74"/>
    </row>
    <row r="36" spans="2:30" s="5" customFormat="1" ht="21" customHeight="1">
      <c r="B36" s="13"/>
      <c r="C36" s="57" t="s">
        <v>12</v>
      </c>
      <c r="D36" s="47">
        <v>12</v>
      </c>
      <c r="E36" s="47">
        <v>8</v>
      </c>
      <c r="F36" s="9">
        <f t="shared" si="2"/>
        <v>4</v>
      </c>
      <c r="G36" s="44">
        <f t="shared" si="3"/>
        <v>50</v>
      </c>
      <c r="H36" s="78">
        <f>D36/D5*100</f>
        <v>2.1857923497267762</v>
      </c>
      <c r="P36" s="64" t="s">
        <v>19</v>
      </c>
      <c r="Q36" s="39">
        <v>63.7</v>
      </c>
      <c r="R36" s="39">
        <v>58.8</v>
      </c>
      <c r="S36" s="40">
        <v>52.7</v>
      </c>
      <c r="T36" s="40">
        <v>51.8</v>
      </c>
      <c r="U36" s="40">
        <v>46.1</v>
      </c>
      <c r="V36" s="75"/>
      <c r="W36" s="76"/>
      <c r="X36" s="76"/>
      <c r="Y36" s="76"/>
      <c r="Z36" s="76"/>
      <c r="AA36" s="76"/>
      <c r="AB36" s="76"/>
      <c r="AC36" s="76"/>
      <c r="AD36" s="76"/>
    </row>
    <row r="37" spans="2:30" s="5" customFormat="1" ht="21" customHeight="1">
      <c r="B37" s="13"/>
      <c r="C37" s="57" t="s">
        <v>5</v>
      </c>
      <c r="D37" s="47">
        <v>43</v>
      </c>
      <c r="E37" s="47">
        <v>30</v>
      </c>
      <c r="F37" s="9">
        <f t="shared" si="2"/>
        <v>13</v>
      </c>
      <c r="G37" s="44">
        <f t="shared" si="3"/>
        <v>43.333333333333336</v>
      </c>
      <c r="H37" s="78">
        <f>D37/D5*100</f>
        <v>7.8324225865209467</v>
      </c>
      <c r="M37" s="20"/>
      <c r="N37" s="20"/>
      <c r="P37" s="24"/>
      <c r="Q37" s="24"/>
      <c r="R37" s="24"/>
      <c r="S37" s="24"/>
      <c r="T37" s="24"/>
      <c r="U37" s="6"/>
    </row>
    <row r="38" spans="2:30" s="5" customFormat="1" ht="21" customHeight="1">
      <c r="B38" s="25"/>
      <c r="C38" s="57" t="s">
        <v>6</v>
      </c>
      <c r="D38" s="53">
        <f>D35-SUM(D36:D37)</f>
        <v>20</v>
      </c>
      <c r="E38" s="53">
        <f>E35-SUM(E36:E37)</f>
        <v>16</v>
      </c>
      <c r="F38" s="9">
        <f t="shared" si="2"/>
        <v>4</v>
      </c>
      <c r="G38" s="44">
        <f t="shared" si="3"/>
        <v>25</v>
      </c>
      <c r="H38" s="78">
        <f>D38/D5*100</f>
        <v>3.6429872495446269</v>
      </c>
      <c r="M38" s="20"/>
      <c r="N38" s="20"/>
      <c r="O38" s="24"/>
      <c r="P38" s="24"/>
      <c r="Q38" s="24"/>
      <c r="R38" s="24"/>
      <c r="S38" s="24"/>
      <c r="T38" s="6"/>
    </row>
    <row r="39" spans="2:30" ht="17.25">
      <c r="D39" s="90" t="s">
        <v>20</v>
      </c>
      <c r="E39" s="90"/>
      <c r="F39" s="90"/>
      <c r="G39" s="90"/>
      <c r="H39" s="90"/>
      <c r="J39" s="26"/>
      <c r="M39" s="20"/>
      <c r="N39" s="20"/>
      <c r="O39" s="24"/>
      <c r="P39" s="24"/>
      <c r="Q39" s="24"/>
      <c r="R39" s="24"/>
      <c r="S39" s="24"/>
    </row>
    <row r="40" spans="2:30" ht="8.25" customHeight="1">
      <c r="B40" s="27"/>
      <c r="C40" s="27"/>
      <c r="D40" s="27"/>
      <c r="E40" s="27"/>
      <c r="F40" s="27"/>
      <c r="G40" s="27"/>
      <c r="H40" s="27"/>
    </row>
    <row r="41" spans="2:30" ht="8.25" customHeight="1"/>
    <row r="42" spans="2:30" ht="24" customHeight="1">
      <c r="B42" s="86" t="s">
        <v>21</v>
      </c>
      <c r="C42" s="86"/>
      <c r="D42" s="86"/>
      <c r="E42" s="86"/>
      <c r="F42" s="86"/>
      <c r="G42" s="28"/>
    </row>
    <row r="53" ht="12.75" customHeight="1"/>
    <row r="72" spans="2:2" ht="14.25">
      <c r="B72" s="62"/>
    </row>
    <row r="96" spans="3:3">
      <c r="C96" s="29"/>
    </row>
    <row r="97" spans="3:3">
      <c r="C97" s="29"/>
    </row>
    <row r="104" spans="3:3">
      <c r="C104" s="27"/>
    </row>
    <row r="105" spans="3:3">
      <c r="C105" s="27"/>
    </row>
    <row r="106" spans="3:3">
      <c r="C106" s="27"/>
    </row>
    <row r="124" spans="3:16"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</row>
    <row r="126" spans="3:16" ht="14.25"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2"/>
      <c r="N126" s="32"/>
      <c r="O126" s="33"/>
      <c r="P126" s="33"/>
    </row>
    <row r="127" spans="3:16" ht="14.25">
      <c r="C127" s="34"/>
      <c r="D127" s="34"/>
      <c r="E127" s="34"/>
      <c r="F127" s="34"/>
      <c r="G127" s="34"/>
      <c r="H127" s="34"/>
      <c r="I127" s="35"/>
      <c r="J127" s="35"/>
      <c r="K127" s="35"/>
      <c r="L127" s="35"/>
      <c r="M127" s="35"/>
      <c r="N127" s="35"/>
      <c r="O127" s="35"/>
      <c r="P127" s="36"/>
    </row>
    <row r="128" spans="3:16" ht="14.25">
      <c r="C128" s="37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5"/>
      <c r="P128" s="36"/>
    </row>
    <row r="129" spans="3:14" ht="14.25">
      <c r="C129" s="37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3:14" ht="14.25">
      <c r="C130" s="37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</row>
    <row r="131" spans="3:14" ht="14.25">
      <c r="C131" s="37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</row>
    <row r="132" spans="3:14" ht="14.25">
      <c r="C132" s="37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</sheetData>
  <mergeCells count="10">
    <mergeCell ref="B2:E2"/>
    <mergeCell ref="B42:F42"/>
    <mergeCell ref="B27:C27"/>
    <mergeCell ref="B30:C30"/>
    <mergeCell ref="B6:C6"/>
    <mergeCell ref="B11:C11"/>
    <mergeCell ref="D39:H39"/>
    <mergeCell ref="B35:C35"/>
    <mergeCell ref="B5:C5"/>
    <mergeCell ref="B16:C16"/>
  </mergeCells>
  <phoneticPr fontId="2"/>
  <pageMargins left="0.55118110236220474" right="0.19685039370078741" top="0.59055118110236227" bottom="0" header="0.47244094488188981" footer="0.19685039370078741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県下の犯罪情勢</vt:lpstr>
      <vt:lpstr>県下の犯罪情勢!Print_Area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2025-03-14T01:22:25Z</dcterms:created>
  <dcterms:modified xsi:type="dcterms:W3CDTF">2025-03-14T01:22:25Z</dcterms:modified>
</cp:coreProperties>
</file>