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26.196\share\Ｒ５\06　東\各種照会\01 庁内からの照会\240329〆【デジ課】オープンデータの定期調査\提出\"/>
    </mc:Choice>
  </mc:AlternateContent>
  <bookViews>
    <workbookView xWindow="0" yWindow="0" windowWidth="17205" windowHeight="6015" tabRatio="690"/>
  </bookViews>
  <sheets>
    <sheet name="実施結果 （男女区別なし）" sheetId="1" r:id="rId1"/>
  </sheets>
  <definedNames>
    <definedName name="_xlnm.Print_Area" localSheetId="0">'実施結果 （男女区別なし）'!$A$1:$M$67</definedName>
    <definedName name="Z_2A7D0AE2_EC22_4F63_801C_A17EC86A0E8F_.wvu.PrintArea" localSheetId="0" hidden="1">'実施結果 （男女区別なし）'!$A$1:$M$67</definedName>
    <definedName name="Z_52B60654_C86F_4A68_AE8F_57AB1FD675FA_.wvu.PrintArea" localSheetId="0" hidden="1">'実施結果 （男女区別なし）'!$A$1:$M$67</definedName>
    <definedName name="Z_62D4E7F8_D3E4_48DE_A4AC_A49E0349C570_.wvu.PrintArea" localSheetId="0" hidden="1">'実施結果 （男女区別なし）'!$A$1:$M$67</definedName>
    <definedName name="Z_A45B8F1F_313D_4AEB_80AA_6BBF49849D56_.wvu.PrintArea" localSheetId="0" hidden="1">'実施結果 （男女区別なし）'!$A$1:$M$68</definedName>
  </definedNames>
  <calcPr calcId="162913"/>
  <customWorkbookViews>
    <customWorkbookView name="0000145 - 個人用ビュー" guid="{62D4E7F8-D3E4-48DE-A4AC-A49E0349C570}" mergeInterval="0" personalView="1" maximized="1" xWindow="-8" yWindow="-8" windowWidth="1382" windowHeight="744" tabRatio="690" activeSheetId="1"/>
    <customWorkbookView name="kumamoto - 個人用ビュー" guid="{A45B8F1F-313D-4AEB-80AA-6BBF49849D56}" mergeInterval="0" personalView="1" maximized="1" xWindow="-8" yWindow="-8" windowWidth="1382" windowHeight="744" tabRatio="690" activeSheetId="2"/>
    <customWorkbookView name="人事委員会 - 個人用ビュー" guid="{9ED50826-682C-4CD6-A451-2BEC4A9D663B}" mergeInterval="0" personalView="1" maximized="1" xWindow="-8" yWindow="-8" windowWidth="1382" windowHeight="744" tabRatio="690" activeSheetId="2"/>
    <customWorkbookView name="1750261 - 個人用ビュー" guid="{52B60654-C86F-4A68-AE8F-57AB1FD675FA}" mergeInterval="0" personalView="1" maximized="1" xWindow="-8" yWindow="-8" windowWidth="1382" windowHeight="744" tabRatio="690" activeSheetId="1" showComments="commIndAndComment"/>
    <customWorkbookView name="9250398 - 個人用ビュー" guid="{2A7D0AE2-EC22-4F63-801C-A17EC86A0E8F}" mergeInterval="0" personalView="1" maximized="1" xWindow="1358" yWindow="-8" windowWidth="1936" windowHeight="1056" tabRatio="690" activeSheetId="1"/>
  </customWorkbookViews>
</workbook>
</file>

<file path=xl/calcChain.xml><?xml version="1.0" encoding="utf-8"?>
<calcChain xmlns="http://schemas.openxmlformats.org/spreadsheetml/2006/main">
  <c r="M57" i="1" l="1"/>
  <c r="L57" i="1"/>
  <c r="K57" i="1"/>
  <c r="J57" i="1"/>
  <c r="I57" i="1"/>
  <c r="H57" i="1"/>
  <c r="G57" i="1"/>
  <c r="F57" i="1"/>
  <c r="D57" i="1"/>
  <c r="M32" i="1"/>
  <c r="F33" i="1"/>
  <c r="D33" i="1"/>
  <c r="F31" i="1"/>
  <c r="D31" i="1"/>
  <c r="L31" i="1"/>
  <c r="L33" i="1" s="1"/>
  <c r="K31" i="1"/>
  <c r="K33" i="1" s="1"/>
  <c r="J31" i="1"/>
  <c r="J33" i="1" s="1"/>
  <c r="I31" i="1"/>
  <c r="I33" i="1" s="1"/>
  <c r="H31" i="1"/>
  <c r="H33" i="1" s="1"/>
  <c r="G31" i="1"/>
  <c r="G33" i="1" s="1"/>
  <c r="M31" i="1" l="1"/>
  <c r="L56" i="1"/>
  <c r="M36" i="1"/>
  <c r="M35" i="1"/>
  <c r="M34" i="1"/>
  <c r="D56" i="1"/>
  <c r="M53" i="1" s="1"/>
  <c r="D48" i="1"/>
  <c r="M61" i="1"/>
  <c r="K56" i="1"/>
  <c r="N48" i="1"/>
  <c r="L48" i="1"/>
  <c r="K48" i="1"/>
  <c r="H48" i="1"/>
  <c r="G48" i="1"/>
  <c r="M48" i="1" s="1"/>
  <c r="F48" i="1"/>
  <c r="N47" i="1"/>
  <c r="M47" i="1"/>
  <c r="N46" i="1"/>
  <c r="M46" i="1"/>
  <c r="N45" i="1"/>
  <c r="M45" i="1"/>
  <c r="M50" i="1"/>
  <c r="N50" i="1"/>
  <c r="M29" i="1"/>
  <c r="M5" i="1"/>
  <c r="M6" i="1" s="1"/>
  <c r="L6" i="1"/>
  <c r="K6" i="1"/>
  <c r="J6" i="1"/>
  <c r="I6" i="1"/>
  <c r="H6" i="1"/>
  <c r="G6" i="1"/>
  <c r="F6" i="1"/>
  <c r="D6" i="1"/>
  <c r="N6" i="1"/>
  <c r="L52" i="1" l="1"/>
  <c r="M38" i="1"/>
  <c r="M58" i="1" l="1"/>
  <c r="M59" i="1"/>
  <c r="M62" i="1"/>
  <c r="M23" i="1"/>
  <c r="M24" i="1"/>
  <c r="M25" i="1"/>
  <c r="M28" i="1"/>
  <c r="M30" i="1"/>
  <c r="M39" i="1"/>
  <c r="M40" i="1"/>
  <c r="M41" i="1"/>
  <c r="M42" i="1"/>
  <c r="M51" i="1"/>
  <c r="M12" i="1"/>
  <c r="M13" i="1"/>
  <c r="M14" i="1"/>
  <c r="M15" i="1"/>
  <c r="M16" i="1"/>
  <c r="M17" i="1"/>
  <c r="M18" i="1"/>
  <c r="M19" i="1"/>
  <c r="M20" i="1"/>
  <c r="M8" i="1"/>
  <c r="M9" i="1"/>
  <c r="M10" i="1"/>
  <c r="M7" i="1"/>
  <c r="L63" i="1"/>
  <c r="K63" i="1"/>
  <c r="H63" i="1"/>
  <c r="G63" i="1"/>
  <c r="F63" i="1"/>
  <c r="D63" i="1"/>
  <c r="N62" i="1"/>
  <c r="L60" i="1"/>
  <c r="K60" i="1"/>
  <c r="H60" i="1"/>
  <c r="G60" i="1"/>
  <c r="G64" i="1" s="1"/>
  <c r="F60" i="1"/>
  <c r="F64" i="1" s="1"/>
  <c r="D60" i="1"/>
  <c r="N59" i="1"/>
  <c r="H56" i="1"/>
  <c r="G56" i="1"/>
  <c r="F56" i="1"/>
  <c r="K52" i="1"/>
  <c r="H52" i="1"/>
  <c r="G52" i="1"/>
  <c r="F52" i="1"/>
  <c r="D52" i="1"/>
  <c r="N51" i="1"/>
  <c r="L43" i="1"/>
  <c r="K43" i="1"/>
  <c r="H43" i="1"/>
  <c r="G43" i="1"/>
  <c r="F43" i="1"/>
  <c r="D43" i="1"/>
  <c r="N42" i="1"/>
  <c r="N41" i="1"/>
  <c r="N40" i="1"/>
  <c r="N39" i="1"/>
  <c r="L37" i="1"/>
  <c r="K37" i="1"/>
  <c r="H37" i="1"/>
  <c r="G37" i="1"/>
  <c r="F37" i="1"/>
  <c r="D37" i="1"/>
  <c r="N36" i="1"/>
  <c r="N30" i="1"/>
  <c r="L26" i="1"/>
  <c r="K26" i="1"/>
  <c r="J26" i="1"/>
  <c r="I26" i="1"/>
  <c r="H26" i="1"/>
  <c r="G26" i="1"/>
  <c r="F26" i="1"/>
  <c r="D26" i="1"/>
  <c r="L21" i="1"/>
  <c r="K21" i="1"/>
  <c r="J21" i="1"/>
  <c r="I21" i="1"/>
  <c r="H21" i="1"/>
  <c r="G21" i="1"/>
  <c r="F21" i="1"/>
  <c r="D21" i="1"/>
  <c r="N13" i="1"/>
  <c r="N12" i="1"/>
  <c r="L11" i="1"/>
  <c r="K11" i="1"/>
  <c r="J11" i="1"/>
  <c r="I11" i="1"/>
  <c r="H11" i="1"/>
  <c r="G11" i="1"/>
  <c r="F11" i="1"/>
  <c r="D11" i="1"/>
  <c r="N10" i="1"/>
  <c r="N9" i="1"/>
  <c r="N8" i="1"/>
  <c r="N7" i="1"/>
  <c r="D64" i="1" l="1"/>
  <c r="D22" i="1"/>
  <c r="D27" i="1" s="1"/>
  <c r="M37" i="1"/>
  <c r="M11" i="1"/>
  <c r="M56" i="1"/>
  <c r="M33" i="1"/>
  <c r="M21" i="1"/>
  <c r="M26" i="1"/>
  <c r="M43" i="1"/>
  <c r="M52" i="1"/>
  <c r="M63" i="1"/>
  <c r="M60" i="1"/>
  <c r="H64" i="1"/>
  <c r="G22" i="1"/>
  <c r="G27" i="1" s="1"/>
  <c r="K22" i="1"/>
  <c r="K27" i="1" s="1"/>
  <c r="H22" i="1"/>
  <c r="H27" i="1" s="1"/>
  <c r="N11" i="1"/>
  <c r="N28" i="1"/>
  <c r="L22" i="1"/>
  <c r="L27" i="1" s="1"/>
  <c r="N37" i="1"/>
  <c r="D44" i="1"/>
  <c r="D49" i="1" s="1"/>
  <c r="N43" i="1"/>
  <c r="F22" i="1"/>
  <c r="F27" i="1" s="1"/>
  <c r="I22" i="1"/>
  <c r="I27" i="1" s="1"/>
  <c r="F44" i="1"/>
  <c r="F49" i="1" s="1"/>
  <c r="G44" i="1"/>
  <c r="G49" i="1" s="1"/>
  <c r="K64" i="1"/>
  <c r="J22" i="1"/>
  <c r="J27" i="1" s="1"/>
  <c r="N15" i="1"/>
  <c r="N24" i="1"/>
  <c r="N19" i="1"/>
  <c r="N16" i="1"/>
  <c r="N18" i="1"/>
  <c r="N20" i="1"/>
  <c r="N17" i="1"/>
  <c r="H44" i="1"/>
  <c r="H49" i="1" s="1"/>
  <c r="N23" i="1"/>
  <c r="N25" i="1"/>
  <c r="N34" i="1"/>
  <c r="N58" i="1"/>
  <c r="N61" i="1"/>
  <c r="N33" i="1"/>
  <c r="N35" i="1"/>
  <c r="K44" i="1"/>
  <c r="K49" i="1" s="1"/>
  <c r="N38" i="1"/>
  <c r="L44" i="1"/>
  <c r="L49" i="1" s="1"/>
  <c r="L64" i="1"/>
  <c r="M27" i="1" l="1"/>
  <c r="M22" i="1"/>
  <c r="M44" i="1"/>
  <c r="M49" i="1"/>
  <c r="M64" i="1"/>
  <c r="N60" i="1"/>
  <c r="N26" i="1"/>
  <c r="N63" i="1"/>
  <c r="N52" i="1"/>
  <c r="N21" i="1"/>
  <c r="N22" i="1" l="1"/>
  <c r="N44" i="1"/>
  <c r="N27" i="1"/>
  <c r="N64" i="1"/>
  <c r="N49" i="1" l="1"/>
  <c r="N57" i="1"/>
</calcChain>
</file>

<file path=xl/sharedStrings.xml><?xml version="1.0" encoding="utf-8"?>
<sst xmlns="http://schemas.openxmlformats.org/spreadsheetml/2006/main" count="159" uniqueCount="85">
  <si>
    <t>高等学校卒業程度</t>
  </si>
  <si>
    <t>警察官Ａ</t>
    <rPh sb="0" eb="3">
      <t>ケイサツカン</t>
    </rPh>
    <phoneticPr fontId="2"/>
  </si>
  <si>
    <t>大学卒業程度</t>
  </si>
  <si>
    <t>人程度</t>
  </si>
  <si>
    <t>警察行政</t>
  </si>
  <si>
    <t>一般事務</t>
  </si>
  <si>
    <t>警察事務</t>
  </si>
  <si>
    <t>区分</t>
  </si>
  <si>
    <t>職　　　種</t>
  </si>
  <si>
    <t>男</t>
  </si>
  <si>
    <t>事務系</t>
  </si>
  <si>
    <t>行　　政</t>
    <rPh sb="0" eb="4">
      <t>ギョウセイ</t>
    </rPh>
    <phoneticPr fontId="2"/>
  </si>
  <si>
    <t>人程度</t>
    <rPh sb="0" eb="1">
      <t>ニン</t>
    </rPh>
    <rPh sb="1" eb="3">
      <t>テイド</t>
    </rPh>
    <phoneticPr fontId="2"/>
  </si>
  <si>
    <t>事務系計</t>
  </si>
  <si>
    <t>技術系</t>
  </si>
  <si>
    <t>技術系計</t>
  </si>
  <si>
    <t>男　　性</t>
    <rPh sb="0" eb="4">
      <t>ダンセイ</t>
    </rPh>
    <phoneticPr fontId="2"/>
  </si>
  <si>
    <t>合　　計</t>
  </si>
  <si>
    <t>女　　性</t>
    <rPh sb="0" eb="4">
      <t>ジョセイ</t>
    </rPh>
    <phoneticPr fontId="2"/>
  </si>
  <si>
    <t>応募者数
（人）</t>
    <rPh sb="0" eb="4">
      <t>オウボシャスウ</t>
    </rPh>
    <rPh sb="6" eb="7">
      <t>ニン</t>
    </rPh>
    <phoneticPr fontId="2"/>
  </si>
  <si>
    <t>職員合計</t>
    <rPh sb="0" eb="2">
      <t>ショクイン</t>
    </rPh>
    <rPh sb="2" eb="4">
      <t>ゴウケイ</t>
    </rPh>
    <phoneticPr fontId="2"/>
  </si>
  <si>
    <t>警察官Ｂ</t>
    <rPh sb="0" eb="3">
      <t>ケイサツカン</t>
    </rPh>
    <phoneticPr fontId="2"/>
  </si>
  <si>
    <t>警察官合計</t>
    <rPh sb="0" eb="3">
      <t>ケイサツカン</t>
    </rPh>
    <rPh sb="3" eb="5">
      <t>ゴウケイ</t>
    </rPh>
    <phoneticPr fontId="2"/>
  </si>
  <si>
    <t>農　　学</t>
    <rPh sb="0" eb="1">
      <t>ノウ</t>
    </rPh>
    <rPh sb="3" eb="4">
      <t>ガク</t>
    </rPh>
    <phoneticPr fontId="2"/>
  </si>
  <si>
    <t>畜　　産</t>
    <rPh sb="0" eb="1">
      <t>チク</t>
    </rPh>
    <rPh sb="3" eb="4">
      <t>サン</t>
    </rPh>
    <phoneticPr fontId="2"/>
  </si>
  <si>
    <t>人程度※</t>
    <rPh sb="0" eb="1">
      <t>ニン</t>
    </rPh>
    <rPh sb="1" eb="3">
      <t>テイド</t>
    </rPh>
    <phoneticPr fontId="2"/>
  </si>
  <si>
    <t>保 健 師</t>
    <rPh sb="0" eb="1">
      <t>タモツ</t>
    </rPh>
    <rPh sb="2" eb="3">
      <t>ケン</t>
    </rPh>
    <rPh sb="4" eb="5">
      <t>シ</t>
    </rPh>
    <phoneticPr fontId="2"/>
  </si>
  <si>
    <t>人程度</t>
    <phoneticPr fontId="2"/>
  </si>
  <si>
    <t>人程度</t>
    <rPh sb="0" eb="3">
      <t>ニンテイド</t>
    </rPh>
    <phoneticPr fontId="2"/>
  </si>
  <si>
    <t>林　　学</t>
    <rPh sb="0" eb="1">
      <t>リン</t>
    </rPh>
    <rPh sb="3" eb="4">
      <t>ガク</t>
    </rPh>
    <phoneticPr fontId="2"/>
  </si>
  <si>
    <t>一般土木</t>
    <phoneticPr fontId="2"/>
  </si>
  <si>
    <t>電　　気</t>
    <rPh sb="0" eb="1">
      <t>デン</t>
    </rPh>
    <rPh sb="3" eb="4">
      <t>キ</t>
    </rPh>
    <phoneticPr fontId="2"/>
  </si>
  <si>
    <t>教育行政</t>
    <rPh sb="0" eb="2">
      <t>キョウイク</t>
    </rPh>
    <rPh sb="2" eb="4">
      <t>ギョウセイ</t>
    </rPh>
    <phoneticPr fontId="2"/>
  </si>
  <si>
    <t>教育事務</t>
    <rPh sb="0" eb="2">
      <t>キョウイク</t>
    </rPh>
    <phoneticPr fontId="2"/>
  </si>
  <si>
    <t>農業土木</t>
    <phoneticPr fontId="2"/>
  </si>
  <si>
    <t>事務系</t>
    <phoneticPr fontId="2"/>
  </si>
  <si>
    <t>技術系</t>
    <rPh sb="0" eb="2">
      <t>ギジュツ</t>
    </rPh>
    <phoneticPr fontId="2"/>
  </si>
  <si>
    <t>受験倍率
（倍）</t>
    <rPh sb="0" eb="2">
      <t>ジュケン</t>
    </rPh>
    <rPh sb="2" eb="4">
      <t>バイリツ</t>
    </rPh>
    <rPh sb="6" eb="7">
      <t>バイリツ</t>
    </rPh>
    <phoneticPr fontId="2"/>
  </si>
  <si>
    <t>前期</t>
    <rPh sb="0" eb="2">
      <t>ゼンキ</t>
    </rPh>
    <phoneticPr fontId="2"/>
  </si>
  <si>
    <t>後期</t>
    <rPh sb="0" eb="2">
      <t>コウキ</t>
    </rPh>
    <phoneticPr fontId="2"/>
  </si>
  <si>
    <t>免許資格職</t>
    <rPh sb="0" eb="2">
      <t>メンキョ</t>
    </rPh>
    <rPh sb="2" eb="4">
      <t>シカク</t>
    </rPh>
    <rPh sb="4" eb="5">
      <t>ショク</t>
    </rPh>
    <phoneticPr fontId="2"/>
  </si>
  <si>
    <t>社会福祉</t>
    <rPh sb="0" eb="2">
      <t>シャカイ</t>
    </rPh>
    <rPh sb="2" eb="4">
      <t>フクシ</t>
    </rPh>
    <phoneticPr fontId="2"/>
  </si>
  <si>
    <t>（倍）</t>
    <phoneticPr fontId="2"/>
  </si>
  <si>
    <t>最終合格倍率</t>
    <rPh sb="0" eb="2">
      <t>サイシュウ</t>
    </rPh>
    <rPh sb="2" eb="4">
      <t>ゴウカク</t>
    </rPh>
    <rPh sb="4" eb="6">
      <t>バイリツ</t>
    </rPh>
    <phoneticPr fontId="2"/>
  </si>
  <si>
    <t>合　計</t>
    <rPh sb="0" eb="1">
      <t>ゴウ</t>
    </rPh>
    <rPh sb="2" eb="3">
      <t>ケイ</t>
    </rPh>
    <phoneticPr fontId="2"/>
  </si>
  <si>
    <t>小　計</t>
    <rPh sb="0" eb="1">
      <t>ショウ</t>
    </rPh>
    <rPh sb="2" eb="3">
      <t>ケイ</t>
    </rPh>
    <phoneticPr fontId="2"/>
  </si>
  <si>
    <t>小　　計</t>
    <rPh sb="0" eb="1">
      <t>ショウ</t>
    </rPh>
    <phoneticPr fontId="2"/>
  </si>
  <si>
    <t>大卒・免許（前期）計</t>
    <rPh sb="0" eb="2">
      <t>ダイソツ</t>
    </rPh>
    <rPh sb="3" eb="5">
      <t>メンキョ</t>
    </rPh>
    <rPh sb="6" eb="8">
      <t>ゼンキ</t>
    </rPh>
    <rPh sb="9" eb="10">
      <t>ケイ</t>
    </rPh>
    <phoneticPr fontId="2"/>
  </si>
  <si>
    <t>心理判定員</t>
    <rPh sb="0" eb="2">
      <t>シンリ</t>
    </rPh>
    <rPh sb="2" eb="4">
      <t>ハンテイ</t>
    </rPh>
    <rPh sb="4" eb="5">
      <t>イン</t>
    </rPh>
    <phoneticPr fontId="2"/>
  </si>
  <si>
    <t>林　　業</t>
    <rPh sb="0" eb="1">
      <t>ハヤシ</t>
    </rPh>
    <rPh sb="3" eb="4">
      <t>ギョウ</t>
    </rPh>
    <phoneticPr fontId="2"/>
  </si>
  <si>
    <t>警察事務</t>
    <rPh sb="0" eb="2">
      <t>ケイサツ</t>
    </rPh>
    <rPh sb="2" eb="4">
      <t>ジム</t>
    </rPh>
    <phoneticPr fontId="2"/>
  </si>
  <si>
    <t>受験者数
(人）</t>
    <rPh sb="6" eb="7">
      <t>ニン</t>
    </rPh>
    <phoneticPr fontId="2"/>
  </si>
  <si>
    <t>１次合格者数
（人）</t>
    <rPh sb="8" eb="9">
      <t>ニン</t>
    </rPh>
    <phoneticPr fontId="2"/>
  </si>
  <si>
    <t>水　　産</t>
    <rPh sb="0" eb="1">
      <t>ミズ</t>
    </rPh>
    <rPh sb="3" eb="4">
      <t>サン</t>
    </rPh>
    <phoneticPr fontId="2"/>
  </si>
  <si>
    <t>高卒・免許（後期）計</t>
    <rPh sb="0" eb="2">
      <t>コウソツ</t>
    </rPh>
    <rPh sb="3" eb="5">
      <t>メンキョ</t>
    </rPh>
    <rPh sb="6" eb="8">
      <t>コウキ</t>
    </rPh>
    <rPh sb="9" eb="10">
      <t>ケイ</t>
    </rPh>
    <phoneticPr fontId="2"/>
  </si>
  <si>
    <t>総合土木</t>
    <rPh sb="0" eb="2">
      <t>ソウゴウ</t>
    </rPh>
    <rPh sb="2" eb="4">
      <t>ドボク</t>
    </rPh>
    <phoneticPr fontId="2"/>
  </si>
  <si>
    <t>一般事務</t>
    <phoneticPr fontId="2"/>
  </si>
  <si>
    <t>教育事務</t>
    <rPh sb="0" eb="2">
      <t>キョウイク</t>
    </rPh>
    <rPh sb="2" eb="4">
      <t>ジム</t>
    </rPh>
    <phoneticPr fontId="2"/>
  </si>
  <si>
    <t>農　　業</t>
    <phoneticPr fontId="2"/>
  </si>
  <si>
    <t>選考試験
障がい者</t>
    <rPh sb="0" eb="2">
      <t>センコウ</t>
    </rPh>
    <rPh sb="2" eb="4">
      <t>シケン</t>
    </rPh>
    <rPh sb="5" eb="6">
      <t>サワ</t>
    </rPh>
    <rPh sb="8" eb="9">
      <t>シャ</t>
    </rPh>
    <phoneticPr fontId="2"/>
  </si>
  <si>
    <t>機　　械</t>
    <rPh sb="0" eb="1">
      <t>キ</t>
    </rPh>
    <rPh sb="3" eb="4">
      <t>カイ</t>
    </rPh>
    <phoneticPr fontId="2"/>
  </si>
  <si>
    <t>建　　築</t>
    <phoneticPr fontId="2"/>
  </si>
  <si>
    <t>世代対象
就職氷河期</t>
    <rPh sb="0" eb="2">
      <t>セダイ</t>
    </rPh>
    <rPh sb="2" eb="4">
      <t>タイショウ</t>
    </rPh>
    <rPh sb="5" eb="7">
      <t>シュウショク</t>
    </rPh>
    <rPh sb="7" eb="10">
      <t>ヒョウガキ</t>
    </rPh>
    <phoneticPr fontId="2"/>
  </si>
  <si>
    <t>採用予定人員</t>
    <rPh sb="0" eb="2">
      <t>サイヨウ</t>
    </rPh>
    <rPh sb="2" eb="4">
      <t>ヨテイ</t>
    </rPh>
    <rPh sb="4" eb="6">
      <t>ジンイン</t>
    </rPh>
    <phoneticPr fontId="2"/>
  </si>
  <si>
    <t>化　　学</t>
    <rPh sb="0" eb="1">
      <t>カ</t>
    </rPh>
    <rPh sb="3" eb="4">
      <t>ガク</t>
    </rPh>
    <phoneticPr fontId="2"/>
  </si>
  <si>
    <t>管理栄養士</t>
    <rPh sb="0" eb="2">
      <t>カンリ</t>
    </rPh>
    <rPh sb="2" eb="5">
      <t>エイヨウシ</t>
    </rPh>
    <phoneticPr fontId="2"/>
  </si>
  <si>
    <t>大・免（前）民
２次受験者数（人）</t>
    <rPh sb="0" eb="1">
      <t>ダイ</t>
    </rPh>
    <rPh sb="2" eb="3">
      <t>メン</t>
    </rPh>
    <rPh sb="4" eb="5">
      <t>ゼン</t>
    </rPh>
    <rPh sb="6" eb="7">
      <t>ミン</t>
    </rPh>
    <rPh sb="10" eb="13">
      <t>ジュケンシャ</t>
    </rPh>
    <rPh sb="15" eb="16">
      <t>ニン</t>
    </rPh>
    <phoneticPr fontId="2"/>
  </si>
  <si>
    <t>大・免（前）民
２次合格者数（人）</t>
    <rPh sb="0" eb="1">
      <t>ダイ</t>
    </rPh>
    <rPh sb="2" eb="3">
      <t>メン</t>
    </rPh>
    <rPh sb="4" eb="5">
      <t>ゼン</t>
    </rPh>
    <rPh sb="6" eb="7">
      <t>ミン</t>
    </rPh>
    <rPh sb="15" eb="16">
      <t>ニン</t>
    </rPh>
    <phoneticPr fontId="2"/>
  </si>
  <si>
    <t>大免民３次、
その他
２次受験者数（人）</t>
    <rPh sb="0" eb="1">
      <t>ダイ</t>
    </rPh>
    <rPh sb="1" eb="2">
      <t>メン</t>
    </rPh>
    <rPh sb="2" eb="3">
      <t>ミン</t>
    </rPh>
    <rPh sb="4" eb="5">
      <t>ジ</t>
    </rPh>
    <rPh sb="9" eb="10">
      <t>タ</t>
    </rPh>
    <rPh sb="13" eb="16">
      <t>ジュケンシャ</t>
    </rPh>
    <rPh sb="18" eb="19">
      <t>ニン</t>
    </rPh>
    <phoneticPr fontId="2"/>
  </si>
  <si>
    <t>大免民３次、
その他
２次合格者数（人）</t>
    <rPh sb="0" eb="1">
      <t>ダイ</t>
    </rPh>
    <rPh sb="1" eb="2">
      <t>メン</t>
    </rPh>
    <rPh sb="2" eb="3">
      <t>ミン</t>
    </rPh>
    <rPh sb="4" eb="5">
      <t>ジ</t>
    </rPh>
    <rPh sb="9" eb="10">
      <t>タ</t>
    </rPh>
    <rPh sb="12" eb="13">
      <t>ジ</t>
    </rPh>
    <rPh sb="18" eb="19">
      <t>ニン</t>
    </rPh>
    <phoneticPr fontId="2"/>
  </si>
  <si>
    <t>（注）１　受験倍率は、受験者数／採用予定人員</t>
    <rPh sb="5" eb="7">
      <t>ジュケン</t>
    </rPh>
    <rPh sb="7" eb="9">
      <t>バイリツ</t>
    </rPh>
    <rPh sb="11" eb="14">
      <t>ジュケンシャ</t>
    </rPh>
    <rPh sb="14" eb="15">
      <t>スウ</t>
    </rPh>
    <rPh sb="16" eb="18">
      <t>サイヨウ</t>
    </rPh>
    <rPh sb="18" eb="20">
      <t>ヨテイ</t>
    </rPh>
    <rPh sb="20" eb="22">
      <t>ジンイン</t>
    </rPh>
    <phoneticPr fontId="2"/>
  </si>
  <si>
    <t>（注）２　※の採用予定人員は変更後のもの</t>
    <rPh sb="1" eb="2">
      <t>チュウ</t>
    </rPh>
    <rPh sb="7" eb="9">
      <t>サイヨウ</t>
    </rPh>
    <rPh sb="9" eb="11">
      <t>ヨテイ</t>
    </rPh>
    <rPh sb="11" eb="13">
      <t>ジンイン</t>
    </rPh>
    <rPh sb="14" eb="16">
      <t>ヘンコウ</t>
    </rPh>
    <rPh sb="16" eb="17">
      <t>ゴ</t>
    </rPh>
    <phoneticPr fontId="2"/>
  </si>
  <si>
    <t>春期
SPI</t>
    <rPh sb="0" eb="2">
      <t>シュンキ</t>
    </rPh>
    <phoneticPr fontId="2"/>
  </si>
  <si>
    <t>総合土木</t>
    <rPh sb="0" eb="4">
      <t>ソウゴウドボク</t>
    </rPh>
    <phoneticPr fontId="2"/>
  </si>
  <si>
    <t>総合土木</t>
    <rPh sb="0" eb="4">
      <t>ソウゴウドボク</t>
    </rPh>
    <phoneticPr fontId="2"/>
  </si>
  <si>
    <t>等経験者
民間企業</t>
    <rPh sb="0" eb="1">
      <t>ナド</t>
    </rPh>
    <rPh sb="1" eb="4">
      <t>ケイケンシャ</t>
    </rPh>
    <rPh sb="5" eb="7">
      <t>ミンカン</t>
    </rPh>
    <rPh sb="7" eb="9">
      <t>キギョウ</t>
    </rPh>
    <phoneticPr fontId="2"/>
  </si>
  <si>
    <t>上期</t>
    <rPh sb="0" eb="2">
      <t>カミキ</t>
    </rPh>
    <phoneticPr fontId="2"/>
  </si>
  <si>
    <t>行　　政</t>
    <rPh sb="0" eb="1">
      <t>ギョウ</t>
    </rPh>
    <rPh sb="3" eb="4">
      <t>セイ</t>
    </rPh>
    <phoneticPr fontId="2"/>
  </si>
  <si>
    <t>電　　気</t>
    <rPh sb="0" eb="1">
      <t>デン</t>
    </rPh>
    <rPh sb="3" eb="4">
      <t>キ</t>
    </rPh>
    <phoneticPr fontId="2"/>
  </si>
  <si>
    <t>下期</t>
    <rPh sb="0" eb="2">
      <t>シモキ</t>
    </rPh>
    <phoneticPr fontId="2"/>
  </si>
  <si>
    <t>令和５年度（２０２３年度）熊本県職員採用試験等実施結果</t>
    <rPh sb="0" eb="2">
      <t>レイワ</t>
    </rPh>
    <rPh sb="3" eb="5">
      <t>ネンド</t>
    </rPh>
    <rPh sb="10" eb="12">
      <t>ネンド</t>
    </rPh>
    <rPh sb="13" eb="15">
      <t>クマモト</t>
    </rPh>
    <rPh sb="18" eb="20">
      <t>サイヨウ</t>
    </rPh>
    <rPh sb="22" eb="23">
      <t>トウ</t>
    </rPh>
    <rPh sb="23" eb="25">
      <t>ジッシ</t>
    </rPh>
    <rPh sb="25" eb="27">
      <t>ケッカ</t>
    </rPh>
    <phoneticPr fontId="2"/>
  </si>
  <si>
    <t>学校図書館事務</t>
    <rPh sb="0" eb="2">
      <t>ガッコウ</t>
    </rPh>
    <rPh sb="2" eb="5">
      <t>トショカン</t>
    </rPh>
    <rPh sb="5" eb="7">
      <t>ジム</t>
    </rPh>
    <phoneticPr fontId="2"/>
  </si>
  <si>
    <t>診療放射線技師</t>
    <rPh sb="0" eb="2">
      <t>シンリョウ</t>
    </rPh>
    <rPh sb="2" eb="5">
      <t>ホウシャセン</t>
    </rPh>
    <rPh sb="5" eb="7">
      <t>ギシ</t>
    </rPh>
    <phoneticPr fontId="2"/>
  </si>
  <si>
    <t>看　護　師</t>
    <rPh sb="0" eb="1">
      <t>ミ</t>
    </rPh>
    <rPh sb="2" eb="3">
      <t>マモル</t>
    </rPh>
    <rPh sb="4" eb="5">
      <t>シ</t>
    </rPh>
    <phoneticPr fontId="2"/>
  </si>
  <si>
    <t>民間企業等経験者対象　計</t>
    <rPh sb="0" eb="4">
      <t>ミンカンキギョウ</t>
    </rPh>
    <rPh sb="4" eb="5">
      <t>ナド</t>
    </rPh>
    <rPh sb="5" eb="10">
      <t>ケイケンシャタイショウ</t>
    </rPh>
    <rPh sb="11" eb="12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</si>
</sst>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7" formatCode="#,##0_ "/>
    <numFmt numFmtId="178" formatCode="#,##0_);[Red]\(#,##0\)"/>
    <numFmt numFmtId="180" formatCode="0.0_);[Red]\(0.0\)"/>
    <numFmt numFmtId="181" formatCode="0_);[Red]\(0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7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medium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medium">
        <color indexed="64"/>
      </diagonal>
    </border>
    <border diagonalDown="1">
      <left style="medium">
        <color indexed="64"/>
      </left>
      <right/>
      <top/>
      <bottom/>
      <diagonal style="medium">
        <color indexed="64"/>
      </diagonal>
    </border>
    <border diagonalDown="1">
      <left/>
      <right style="medium">
        <color indexed="64"/>
      </right>
      <top/>
      <bottom/>
      <diagonal style="medium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medium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medium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74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177" fontId="4" fillId="0" borderId="5" xfId="0" applyNumberFormat="1" applyFont="1" applyFill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178" fontId="4" fillId="0" borderId="12" xfId="0" applyNumberFormat="1" applyFont="1" applyBorder="1" applyAlignment="1">
      <alignment vertical="center"/>
    </xf>
    <xf numFmtId="0" fontId="4" fillId="0" borderId="32" xfId="0" applyFont="1" applyBorder="1" applyAlignment="1">
      <alignment horizontal="center" vertical="center"/>
    </xf>
    <xf numFmtId="178" fontId="4" fillId="0" borderId="5" xfId="0" applyNumberFormat="1" applyFont="1" applyBorder="1" applyAlignment="1">
      <alignment vertical="center"/>
    </xf>
    <xf numFmtId="178" fontId="4" fillId="0" borderId="37" xfId="0" applyNumberFormat="1" applyFont="1" applyFill="1" applyBorder="1" applyAlignment="1">
      <alignment vertical="center"/>
    </xf>
    <xf numFmtId="178" fontId="4" fillId="0" borderId="12" xfId="0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177" fontId="4" fillId="0" borderId="12" xfId="0" applyNumberFormat="1" applyFont="1" applyFill="1" applyBorder="1" applyAlignment="1">
      <alignment vertical="center"/>
    </xf>
    <xf numFmtId="0" fontId="4" fillId="0" borderId="0" xfId="0" applyFont="1" applyFill="1"/>
    <xf numFmtId="178" fontId="4" fillId="0" borderId="46" xfId="0" applyNumberFormat="1" applyFont="1" applyBorder="1" applyAlignment="1">
      <alignment vertical="center"/>
    </xf>
    <xf numFmtId="180" fontId="4" fillId="0" borderId="0" xfId="0" applyNumberFormat="1" applyFont="1" applyAlignment="1">
      <alignment horizontal="right" vertical="center"/>
    </xf>
    <xf numFmtId="180" fontId="4" fillId="0" borderId="0" xfId="0" applyNumberFormat="1" applyFont="1" applyFill="1" applyAlignment="1">
      <alignment horizontal="right" vertical="center"/>
    </xf>
    <xf numFmtId="180" fontId="4" fillId="0" borderId="0" xfId="0" applyNumberFormat="1" applyFont="1" applyAlignment="1">
      <alignment horizontal="center" vertical="center"/>
    </xf>
    <xf numFmtId="180" fontId="4" fillId="0" borderId="0" xfId="0" applyNumberFormat="1" applyFont="1" applyAlignment="1">
      <alignment horizontal="center" vertical="center" shrinkToFit="1"/>
    </xf>
    <xf numFmtId="180" fontId="4" fillId="0" borderId="0" xfId="0" applyNumberFormat="1" applyFont="1" applyBorder="1" applyAlignment="1">
      <alignment horizontal="right" vertical="center"/>
    </xf>
    <xf numFmtId="178" fontId="4" fillId="0" borderId="22" xfId="0" applyNumberFormat="1" applyFont="1" applyBorder="1" applyAlignment="1">
      <alignment vertical="center"/>
    </xf>
    <xf numFmtId="0" fontId="4" fillId="0" borderId="0" xfId="0" quotePrefix="1" applyFont="1" applyAlignment="1">
      <alignment horizontal="center"/>
    </xf>
    <xf numFmtId="0" fontId="4" fillId="0" borderId="43" xfId="0" applyFont="1" applyBorder="1" applyAlignment="1">
      <alignment horizontal="center" vertical="center" shrinkToFit="1"/>
    </xf>
    <xf numFmtId="0" fontId="4" fillId="2" borderId="46" xfId="0" applyFont="1" applyFill="1" applyBorder="1" applyAlignment="1">
      <alignment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textRotation="255"/>
    </xf>
    <xf numFmtId="0" fontId="4" fillId="0" borderId="10" xfId="0" applyFont="1" applyFill="1" applyBorder="1" applyAlignment="1">
      <alignment vertical="center" textRotation="255"/>
    </xf>
    <xf numFmtId="0" fontId="4" fillId="0" borderId="53" xfId="0" applyFont="1" applyFill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177" fontId="4" fillId="5" borderId="46" xfId="0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178" fontId="4" fillId="3" borderId="5" xfId="0" applyNumberFormat="1" applyFont="1" applyFill="1" applyBorder="1" applyAlignment="1">
      <alignment vertical="center"/>
    </xf>
    <xf numFmtId="178" fontId="4" fillId="3" borderId="18" xfId="0" applyNumberFormat="1" applyFont="1" applyFill="1" applyBorder="1" applyAlignment="1">
      <alignment vertical="center"/>
    </xf>
    <xf numFmtId="178" fontId="4" fillId="2" borderId="18" xfId="0" applyNumberFormat="1" applyFont="1" applyFill="1" applyBorder="1" applyAlignment="1">
      <alignment vertical="center"/>
    </xf>
    <xf numFmtId="0" fontId="4" fillId="2" borderId="39" xfId="0" applyFont="1" applyFill="1" applyBorder="1" applyAlignment="1">
      <alignment horizontal="center" vertical="center"/>
    </xf>
    <xf numFmtId="177" fontId="4" fillId="2" borderId="12" xfId="0" applyNumberFormat="1" applyFont="1" applyFill="1" applyBorder="1" applyAlignment="1">
      <alignment vertical="center"/>
    </xf>
    <xf numFmtId="0" fontId="4" fillId="0" borderId="38" xfId="0" applyFont="1" applyBorder="1" applyAlignment="1">
      <alignment horizontal="center" vertical="center"/>
    </xf>
    <xf numFmtId="178" fontId="4" fillId="5" borderId="66" xfId="0" applyNumberFormat="1" applyFont="1" applyFill="1" applyBorder="1" applyAlignment="1">
      <alignment vertical="center"/>
    </xf>
    <xf numFmtId="0" fontId="4" fillId="0" borderId="36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3" borderId="46" xfId="0" applyFont="1" applyFill="1" applyBorder="1" applyAlignment="1">
      <alignment vertical="center"/>
    </xf>
    <xf numFmtId="0" fontId="4" fillId="0" borderId="32" xfId="0" applyFont="1" applyFill="1" applyBorder="1" applyAlignment="1">
      <alignment vertical="center" textRotation="255"/>
    </xf>
    <xf numFmtId="0" fontId="0" fillId="0" borderId="39" xfId="0" applyBorder="1" applyAlignment="1">
      <alignment horizontal="center" vertical="center"/>
    </xf>
    <xf numFmtId="178" fontId="4" fillId="0" borderId="65" xfId="0" applyNumberFormat="1" applyFont="1" applyBorder="1" applyAlignment="1">
      <alignment vertical="center"/>
    </xf>
    <xf numFmtId="178" fontId="4" fillId="3" borderId="66" xfId="0" applyNumberFormat="1" applyFont="1" applyFill="1" applyBorder="1" applyAlignment="1">
      <alignment vertical="center"/>
    </xf>
    <xf numFmtId="181" fontId="3" fillId="0" borderId="6" xfId="1" applyNumberFormat="1" applyFont="1" applyBorder="1" applyAlignment="1">
      <alignment vertical="center"/>
    </xf>
    <xf numFmtId="181" fontId="3" fillId="0" borderId="36" xfId="1" applyNumberFormat="1" applyFont="1" applyBorder="1" applyAlignment="1">
      <alignment vertical="center"/>
    </xf>
    <xf numFmtId="180" fontId="3" fillId="0" borderId="6" xfId="0" applyNumberFormat="1" applyFont="1" applyBorder="1" applyAlignment="1">
      <alignment vertical="center"/>
    </xf>
    <xf numFmtId="181" fontId="3" fillId="0" borderId="13" xfId="1" applyNumberFormat="1" applyFont="1" applyFill="1" applyBorder="1" applyAlignment="1">
      <alignment vertical="center"/>
    </xf>
    <xf numFmtId="181" fontId="3" fillId="0" borderId="39" xfId="1" applyNumberFormat="1" applyFont="1" applyFill="1" applyBorder="1" applyAlignment="1">
      <alignment vertical="center"/>
    </xf>
    <xf numFmtId="180" fontId="3" fillId="0" borderId="13" xfId="0" applyNumberFormat="1" applyFont="1" applyBorder="1" applyAlignment="1">
      <alignment vertical="center"/>
    </xf>
    <xf numFmtId="181" fontId="3" fillId="0" borderId="19" xfId="1" applyNumberFormat="1" applyFont="1" applyFill="1" applyBorder="1" applyAlignment="1">
      <alignment vertical="center"/>
    </xf>
    <xf numFmtId="181" fontId="3" fillId="2" borderId="13" xfId="1" applyNumberFormat="1" applyFont="1" applyFill="1" applyBorder="1" applyAlignment="1">
      <alignment vertical="center"/>
    </xf>
    <xf numFmtId="181" fontId="3" fillId="2" borderId="39" xfId="1" applyNumberFormat="1" applyFont="1" applyFill="1" applyBorder="1" applyAlignment="1">
      <alignment vertical="center"/>
    </xf>
    <xf numFmtId="181" fontId="3" fillId="2" borderId="23" xfId="1" applyNumberFormat="1" applyFont="1" applyFill="1" applyBorder="1" applyAlignment="1">
      <alignment vertical="center"/>
    </xf>
    <xf numFmtId="180" fontId="3" fillId="2" borderId="13" xfId="0" applyNumberFormat="1" applyFont="1" applyFill="1" applyBorder="1" applyAlignment="1">
      <alignment vertical="center"/>
    </xf>
    <xf numFmtId="181" fontId="3" fillId="0" borderId="23" xfId="1" applyNumberFormat="1" applyFont="1" applyBorder="1" applyAlignment="1">
      <alignment vertical="center"/>
    </xf>
    <xf numFmtId="181" fontId="3" fillId="0" borderId="53" xfId="1" applyNumberFormat="1" applyFont="1" applyBorder="1" applyAlignment="1">
      <alignment vertical="center"/>
    </xf>
    <xf numFmtId="181" fontId="3" fillId="6" borderId="53" xfId="1" applyNumberFormat="1" applyFont="1" applyFill="1" applyBorder="1" applyAlignment="1">
      <alignment vertical="center"/>
    </xf>
    <xf numFmtId="181" fontId="3" fillId="6" borderId="23" xfId="1" applyNumberFormat="1" applyFont="1" applyFill="1" applyBorder="1" applyAlignment="1">
      <alignment vertical="center"/>
    </xf>
    <xf numFmtId="180" fontId="3" fillId="0" borderId="23" xfId="0" applyNumberFormat="1" applyFont="1" applyBorder="1" applyAlignment="1">
      <alignment vertical="center"/>
    </xf>
    <xf numFmtId="181" fontId="3" fillId="0" borderId="13" xfId="1" applyNumberFormat="1" applyFont="1" applyBorder="1" applyAlignment="1">
      <alignment vertical="center"/>
    </xf>
    <xf numFmtId="181" fontId="3" fillId="0" borderId="11" xfId="1" applyNumberFormat="1" applyFont="1" applyBorder="1" applyAlignment="1">
      <alignment vertical="center"/>
    </xf>
    <xf numFmtId="181" fontId="3" fillId="0" borderId="39" xfId="1" applyNumberFormat="1" applyFont="1" applyBorder="1" applyAlignment="1">
      <alignment vertical="center"/>
    </xf>
    <xf numFmtId="181" fontId="3" fillId="2" borderId="19" xfId="1" applyNumberFormat="1" applyFont="1" applyFill="1" applyBorder="1" applyAlignment="1">
      <alignment vertical="center"/>
    </xf>
    <xf numFmtId="181" fontId="3" fillId="2" borderId="17" xfId="1" applyNumberFormat="1" applyFont="1" applyFill="1" applyBorder="1" applyAlignment="1">
      <alignment vertical="center"/>
    </xf>
    <xf numFmtId="181" fontId="3" fillId="2" borderId="40" xfId="1" applyNumberFormat="1" applyFont="1" applyFill="1" applyBorder="1" applyAlignment="1">
      <alignment vertical="center"/>
    </xf>
    <xf numFmtId="180" fontId="3" fillId="2" borderId="19" xfId="0" applyNumberFormat="1" applyFont="1" applyFill="1" applyBorder="1" applyAlignment="1">
      <alignment vertical="center"/>
    </xf>
    <xf numFmtId="181" fontId="3" fillId="3" borderId="19" xfId="1" applyNumberFormat="1" applyFont="1" applyFill="1" applyBorder="1" applyAlignment="1">
      <alignment vertical="center"/>
    </xf>
    <xf numFmtId="181" fontId="3" fillId="3" borderId="40" xfId="1" applyNumberFormat="1" applyFont="1" applyFill="1" applyBorder="1" applyAlignment="1">
      <alignment vertical="center"/>
    </xf>
    <xf numFmtId="181" fontId="3" fillId="3" borderId="54" xfId="1" applyNumberFormat="1" applyFont="1" applyFill="1" applyBorder="1" applyAlignment="1">
      <alignment vertical="center"/>
    </xf>
    <xf numFmtId="180" fontId="3" fillId="3" borderId="19" xfId="0" applyNumberFormat="1" applyFont="1" applyFill="1" applyBorder="1" applyAlignment="1">
      <alignment vertical="center"/>
    </xf>
    <xf numFmtId="181" fontId="3" fillId="0" borderId="33" xfId="1" applyNumberFormat="1" applyFont="1" applyBorder="1" applyAlignment="1">
      <alignment vertical="center"/>
    </xf>
    <xf numFmtId="181" fontId="3" fillId="0" borderId="7" xfId="1" applyNumberFormat="1" applyFont="1" applyBorder="1" applyAlignment="1">
      <alignment vertical="center"/>
    </xf>
    <xf numFmtId="181" fontId="3" fillId="0" borderId="0" xfId="1" applyNumberFormat="1" applyFont="1" applyBorder="1" applyAlignment="1">
      <alignment vertical="center"/>
    </xf>
    <xf numFmtId="181" fontId="3" fillId="0" borderId="45" xfId="1" applyNumberFormat="1" applyFont="1" applyBorder="1" applyAlignment="1">
      <alignment vertical="center"/>
    </xf>
    <xf numFmtId="181" fontId="3" fillId="0" borderId="55" xfId="1" applyNumberFormat="1" applyFont="1" applyBorder="1" applyAlignment="1">
      <alignment vertical="center"/>
    </xf>
    <xf numFmtId="180" fontId="3" fillId="0" borderId="19" xfId="0" applyNumberFormat="1" applyFont="1" applyBorder="1" applyAlignment="1">
      <alignment vertical="center"/>
    </xf>
    <xf numFmtId="181" fontId="3" fillId="0" borderId="19" xfId="1" applyNumberFormat="1" applyFont="1" applyBorder="1" applyAlignment="1">
      <alignment vertical="center"/>
    </xf>
    <xf numFmtId="181" fontId="3" fillId="0" borderId="17" xfId="1" applyNumberFormat="1" applyFont="1" applyBorder="1" applyAlignment="1">
      <alignment vertical="center"/>
    </xf>
    <xf numFmtId="181" fontId="3" fillId="0" borderId="40" xfId="1" applyNumberFormat="1" applyFont="1" applyBorder="1" applyAlignment="1">
      <alignment vertical="center"/>
    </xf>
    <xf numFmtId="181" fontId="3" fillId="0" borderId="20" xfId="1" applyNumberFormat="1" applyFont="1" applyBorder="1" applyAlignment="1">
      <alignment vertical="center"/>
    </xf>
    <xf numFmtId="181" fontId="3" fillId="5" borderId="54" xfId="1" applyNumberFormat="1" applyFont="1" applyFill="1" applyBorder="1" applyAlignment="1">
      <alignment vertical="center"/>
    </xf>
    <xf numFmtId="181" fontId="3" fillId="5" borderId="68" xfId="1" applyNumberFormat="1" applyFont="1" applyFill="1" applyBorder="1" applyAlignment="1">
      <alignment vertical="center"/>
    </xf>
    <xf numFmtId="181" fontId="3" fillId="5" borderId="1" xfId="1" applyNumberFormat="1" applyFont="1" applyFill="1" applyBorder="1" applyAlignment="1">
      <alignment vertical="center"/>
    </xf>
    <xf numFmtId="180" fontId="3" fillId="5" borderId="54" xfId="0" applyNumberFormat="1" applyFont="1" applyFill="1" applyBorder="1" applyAlignment="1">
      <alignment vertical="center"/>
    </xf>
    <xf numFmtId="181" fontId="3" fillId="3" borderId="33" xfId="1" applyNumberFormat="1" applyFont="1" applyFill="1" applyBorder="1" applyAlignment="1">
      <alignment vertical="center"/>
    </xf>
    <xf numFmtId="181" fontId="3" fillId="3" borderId="42" xfId="1" applyNumberFormat="1" applyFont="1" applyFill="1" applyBorder="1" applyAlignment="1">
      <alignment vertical="center"/>
    </xf>
    <xf numFmtId="181" fontId="3" fillId="3" borderId="34" xfId="1" applyNumberFormat="1" applyFont="1" applyFill="1" applyBorder="1" applyAlignment="1">
      <alignment vertical="center"/>
    </xf>
    <xf numFmtId="180" fontId="3" fillId="3" borderId="33" xfId="0" applyNumberFormat="1" applyFont="1" applyFill="1" applyBorder="1" applyAlignment="1">
      <alignment vertical="center"/>
    </xf>
    <xf numFmtId="180" fontId="3" fillId="0" borderId="33" xfId="0" applyNumberFormat="1" applyFont="1" applyBorder="1" applyAlignment="1">
      <alignment vertical="center"/>
    </xf>
    <xf numFmtId="181" fontId="3" fillId="0" borderId="24" xfId="1" applyNumberFormat="1" applyFont="1" applyBorder="1" applyAlignment="1">
      <alignment vertical="center"/>
    </xf>
    <xf numFmtId="181" fontId="3" fillId="0" borderId="26" xfId="1" applyNumberFormat="1" applyFont="1" applyBorder="1" applyAlignment="1">
      <alignment vertical="center"/>
    </xf>
    <xf numFmtId="181" fontId="3" fillId="0" borderId="14" xfId="1" applyNumberFormat="1" applyFont="1" applyBorder="1" applyAlignment="1">
      <alignment vertical="center"/>
    </xf>
    <xf numFmtId="181" fontId="3" fillId="0" borderId="16" xfId="1" applyNumberFormat="1" applyFont="1" applyBorder="1" applyAlignment="1">
      <alignment vertical="center"/>
    </xf>
    <xf numFmtId="181" fontId="3" fillId="2" borderId="20" xfId="1" applyNumberFormat="1" applyFont="1" applyFill="1" applyBorder="1" applyAlignment="1">
      <alignment vertical="center"/>
    </xf>
    <xf numFmtId="181" fontId="3" fillId="2" borderId="27" xfId="1" applyNumberFormat="1" applyFont="1" applyFill="1" applyBorder="1" applyAlignment="1">
      <alignment vertical="center"/>
    </xf>
    <xf numFmtId="181" fontId="3" fillId="0" borderId="27" xfId="1" applyNumberFormat="1" applyFont="1" applyBorder="1" applyAlignment="1">
      <alignment vertical="center"/>
    </xf>
    <xf numFmtId="181" fontId="3" fillId="3" borderId="20" xfId="1" applyNumberFormat="1" applyFont="1" applyFill="1" applyBorder="1" applyAlignment="1">
      <alignment vertical="center"/>
    </xf>
    <xf numFmtId="181" fontId="3" fillId="3" borderId="27" xfId="1" applyNumberFormat="1" applyFont="1" applyFill="1" applyBorder="1" applyAlignment="1">
      <alignment vertical="center"/>
    </xf>
    <xf numFmtId="180" fontId="3" fillId="3" borderId="62" xfId="0" applyNumberFormat="1" applyFont="1" applyFill="1" applyBorder="1" applyAlignment="1">
      <alignment vertical="center"/>
    </xf>
    <xf numFmtId="181" fontId="3" fillId="0" borderId="9" xfId="1" applyNumberFormat="1" applyFont="1" applyBorder="1" applyAlignment="1">
      <alignment vertical="center"/>
    </xf>
    <xf numFmtId="180" fontId="3" fillId="0" borderId="45" xfId="0" applyNumberFormat="1" applyFont="1" applyBorder="1" applyAlignment="1">
      <alignment vertical="center"/>
    </xf>
    <xf numFmtId="181" fontId="3" fillId="3" borderId="45" xfId="1" applyNumberFormat="1" applyFont="1" applyFill="1" applyBorder="1" applyAlignment="1">
      <alignment vertical="center"/>
    </xf>
    <xf numFmtId="181" fontId="3" fillId="3" borderId="0" xfId="1" applyNumberFormat="1" applyFont="1" applyFill="1" applyBorder="1" applyAlignment="1">
      <alignment vertical="center"/>
    </xf>
    <xf numFmtId="181" fontId="3" fillId="3" borderId="69" xfId="1" applyNumberFormat="1" applyFont="1" applyFill="1" applyBorder="1" applyAlignment="1">
      <alignment vertical="center"/>
    </xf>
    <xf numFmtId="181" fontId="3" fillId="0" borderId="21" xfId="1" applyNumberFormat="1" applyFont="1" applyBorder="1" applyAlignment="1">
      <alignment vertical="center"/>
    </xf>
    <xf numFmtId="181" fontId="3" fillId="0" borderId="44" xfId="1" applyNumberFormat="1" applyFont="1" applyBorder="1" applyAlignment="1">
      <alignment vertical="center"/>
    </xf>
    <xf numFmtId="181" fontId="3" fillId="5" borderId="45" xfId="1" applyNumberFormat="1" applyFont="1" applyFill="1" applyBorder="1" applyAlignment="1">
      <alignment vertical="center"/>
    </xf>
    <xf numFmtId="181" fontId="3" fillId="5" borderId="0" xfId="1" applyNumberFormat="1" applyFont="1" applyFill="1" applyBorder="1" applyAlignment="1">
      <alignment vertical="center"/>
    </xf>
    <xf numFmtId="181" fontId="3" fillId="5" borderId="30" xfId="1" applyNumberFormat="1" applyFont="1" applyFill="1" applyBorder="1" applyAlignment="1">
      <alignment vertical="center"/>
    </xf>
    <xf numFmtId="181" fontId="3" fillId="0" borderId="4" xfId="1" applyNumberFormat="1" applyFont="1" applyBorder="1" applyAlignment="1">
      <alignment vertical="center"/>
    </xf>
    <xf numFmtId="181" fontId="3" fillId="0" borderId="42" xfId="1" applyNumberFormat="1" applyFont="1" applyBorder="1" applyAlignment="1">
      <alignment vertical="center"/>
    </xf>
    <xf numFmtId="181" fontId="3" fillId="0" borderId="6" xfId="1" applyNumberFormat="1" applyFont="1" applyFill="1" applyBorder="1" applyAlignment="1">
      <alignment vertical="center"/>
    </xf>
    <xf numFmtId="181" fontId="3" fillId="0" borderId="36" xfId="1" applyNumberFormat="1" applyFont="1" applyFill="1" applyBorder="1" applyAlignment="1">
      <alignment vertical="center"/>
    </xf>
    <xf numFmtId="181" fontId="3" fillId="0" borderId="7" xfId="1" applyNumberFormat="1" applyFont="1" applyFill="1" applyBorder="1" applyAlignment="1">
      <alignment vertical="center"/>
    </xf>
    <xf numFmtId="181" fontId="3" fillId="0" borderId="9" xfId="1" applyNumberFormat="1" applyFont="1" applyFill="1" applyBorder="1" applyAlignment="1">
      <alignment vertical="center"/>
    </xf>
    <xf numFmtId="180" fontId="3" fillId="0" borderId="6" xfId="0" applyNumberFormat="1" applyFont="1" applyFill="1" applyBorder="1" applyAlignment="1">
      <alignment vertical="center"/>
    </xf>
    <xf numFmtId="181" fontId="3" fillId="0" borderId="14" xfId="1" applyNumberFormat="1" applyFont="1" applyFill="1" applyBorder="1" applyAlignment="1">
      <alignment vertical="center"/>
    </xf>
    <xf numFmtId="181" fontId="3" fillId="0" borderId="16" xfId="1" applyNumberFormat="1" applyFont="1" applyFill="1" applyBorder="1" applyAlignment="1">
      <alignment vertical="center"/>
    </xf>
    <xf numFmtId="180" fontId="3" fillId="0" borderId="13" xfId="0" applyNumberFormat="1" applyFont="1" applyFill="1" applyBorder="1" applyAlignment="1">
      <alignment vertical="center"/>
    </xf>
    <xf numFmtId="181" fontId="3" fillId="0" borderId="23" xfId="1" applyNumberFormat="1" applyFont="1" applyFill="1" applyBorder="1" applyAlignment="1">
      <alignment vertical="center"/>
    </xf>
    <xf numFmtId="181" fontId="3" fillId="4" borderId="62" xfId="1" applyNumberFormat="1" applyFont="1" applyFill="1" applyBorder="1" applyAlignment="1">
      <alignment vertical="center"/>
    </xf>
    <xf numFmtId="181" fontId="3" fillId="4" borderId="64" xfId="1" applyNumberFormat="1" applyFont="1" applyFill="1" applyBorder="1" applyAlignment="1">
      <alignment vertical="center"/>
    </xf>
    <xf numFmtId="181" fontId="3" fillId="4" borderId="69" xfId="1" applyNumberFormat="1" applyFont="1" applyFill="1" applyBorder="1" applyAlignment="1">
      <alignment vertical="center"/>
    </xf>
    <xf numFmtId="181" fontId="3" fillId="4" borderId="70" xfId="1" applyNumberFormat="1" applyFont="1" applyFill="1" applyBorder="1" applyAlignment="1">
      <alignment vertical="center"/>
    </xf>
    <xf numFmtId="180" fontId="3" fillId="0" borderId="62" xfId="0" applyNumberFormat="1" applyFont="1" applyBorder="1" applyAlignment="1">
      <alignment vertical="center"/>
    </xf>
    <xf numFmtId="0" fontId="3" fillId="0" borderId="4" xfId="0" applyNumberFormat="1" applyFont="1" applyFill="1" applyBorder="1" applyAlignment="1">
      <alignment vertical="center"/>
    </xf>
    <xf numFmtId="0" fontId="3" fillId="0" borderId="11" xfId="0" applyNumberFormat="1" applyFont="1" applyFill="1" applyBorder="1" applyAlignment="1">
      <alignment vertical="center"/>
    </xf>
    <xf numFmtId="0" fontId="3" fillId="2" borderId="11" xfId="0" applyNumberFormat="1" applyFont="1" applyFill="1" applyBorder="1" applyAlignment="1">
      <alignment vertical="center"/>
    </xf>
    <xf numFmtId="0" fontId="3" fillId="0" borderId="21" xfId="0" applyNumberFormat="1" applyFont="1" applyBorder="1" applyAlignment="1">
      <alignment vertical="center"/>
    </xf>
    <xf numFmtId="0" fontId="3" fillId="0" borderId="11" xfId="0" applyNumberFormat="1" applyFont="1" applyBorder="1" applyAlignment="1">
      <alignment vertical="center"/>
    </xf>
    <xf numFmtId="0" fontId="3" fillId="2" borderId="17" xfId="0" applyNumberFormat="1" applyFont="1" applyFill="1" applyBorder="1" applyAlignment="1">
      <alignment vertical="center"/>
    </xf>
    <xf numFmtId="0" fontId="3" fillId="3" borderId="17" xfId="0" applyNumberFormat="1" applyFont="1" applyFill="1" applyBorder="1" applyAlignment="1">
      <alignment vertical="center"/>
    </xf>
    <xf numFmtId="0" fontId="3" fillId="0" borderId="4" xfId="0" applyNumberFormat="1" applyFont="1" applyBorder="1" applyAlignment="1">
      <alignment vertical="center"/>
    </xf>
    <xf numFmtId="0" fontId="3" fillId="5" borderId="67" xfId="0" applyNumberFormat="1" applyFont="1" applyFill="1" applyBorder="1" applyAlignment="1">
      <alignment vertical="center"/>
    </xf>
    <xf numFmtId="0" fontId="3" fillId="3" borderId="4" xfId="0" applyNumberFormat="1" applyFont="1" applyFill="1" applyBorder="1" applyAlignment="1">
      <alignment vertical="center"/>
    </xf>
    <xf numFmtId="0" fontId="3" fillId="0" borderId="17" xfId="0" applyNumberFormat="1" applyFont="1" applyBorder="1" applyAlignment="1">
      <alignment vertical="center"/>
    </xf>
    <xf numFmtId="0" fontId="3" fillId="0" borderId="52" xfId="0" applyNumberFormat="1" applyFont="1" applyBorder="1" applyAlignment="1">
      <alignment vertical="center"/>
    </xf>
    <xf numFmtId="0" fontId="3" fillId="5" borderId="44" xfId="0" applyNumberFormat="1" applyFont="1" applyFill="1" applyBorder="1" applyAlignment="1">
      <alignment vertical="center"/>
    </xf>
    <xf numFmtId="0" fontId="3" fillId="3" borderId="44" xfId="0" applyNumberFormat="1" applyFont="1" applyFill="1" applyBorder="1" applyAlignment="1">
      <alignment vertical="center"/>
    </xf>
    <xf numFmtId="178" fontId="3" fillId="0" borderId="4" xfId="1" applyNumberFormat="1" applyFont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181" fontId="3" fillId="0" borderId="33" xfId="1" applyNumberFormat="1" applyFont="1" applyBorder="1" applyAlignment="1">
      <alignment vertical="center"/>
    </xf>
    <xf numFmtId="178" fontId="4" fillId="3" borderId="5" xfId="0" applyNumberFormat="1" applyFont="1" applyFill="1" applyBorder="1" applyAlignment="1">
      <alignment vertical="center"/>
    </xf>
    <xf numFmtId="0" fontId="4" fillId="0" borderId="38" xfId="0" applyFont="1" applyBorder="1" applyAlignment="1">
      <alignment horizontal="center" vertical="center" shrinkToFit="1"/>
    </xf>
    <xf numFmtId="178" fontId="4" fillId="3" borderId="18" xfId="0" applyNumberFormat="1" applyFont="1" applyFill="1" applyBorder="1" applyAlignment="1">
      <alignment vertical="center"/>
    </xf>
    <xf numFmtId="0" fontId="3" fillId="7" borderId="11" xfId="0" applyNumberFormat="1" applyFont="1" applyFill="1" applyBorder="1" applyAlignment="1">
      <alignment vertical="center"/>
    </xf>
    <xf numFmtId="178" fontId="4" fillId="7" borderId="12" xfId="0" applyNumberFormat="1" applyFont="1" applyFill="1" applyBorder="1" applyAlignment="1">
      <alignment vertical="center"/>
    </xf>
    <xf numFmtId="181" fontId="3" fillId="7" borderId="13" xfId="1" applyNumberFormat="1" applyFont="1" applyFill="1" applyBorder="1" applyAlignment="1">
      <alignment vertical="center"/>
    </xf>
    <xf numFmtId="181" fontId="3" fillId="7" borderId="11" xfId="1" applyNumberFormat="1" applyFont="1" applyFill="1" applyBorder="1" applyAlignment="1">
      <alignment vertical="center"/>
    </xf>
    <xf numFmtId="181" fontId="3" fillId="7" borderId="39" xfId="1" applyNumberFormat="1" applyFont="1" applyFill="1" applyBorder="1" applyAlignment="1">
      <alignment vertical="center"/>
    </xf>
    <xf numFmtId="180" fontId="3" fillId="7" borderId="13" xfId="0" applyNumberFormat="1" applyFont="1" applyFill="1" applyBorder="1" applyAlignment="1">
      <alignment vertical="center"/>
    </xf>
    <xf numFmtId="0" fontId="4" fillId="7" borderId="10" xfId="0" applyFont="1" applyFill="1" applyBorder="1" applyAlignment="1">
      <alignment horizontal="center" vertical="center"/>
    </xf>
    <xf numFmtId="0" fontId="4" fillId="7" borderId="47" xfId="0" applyFont="1" applyFill="1" applyBorder="1" applyAlignment="1">
      <alignment horizontal="center" vertical="center"/>
    </xf>
    <xf numFmtId="181" fontId="3" fillId="7" borderId="0" xfId="1" applyNumberFormat="1" applyFont="1" applyFill="1" applyBorder="1" applyAlignment="1">
      <alignment vertical="center"/>
    </xf>
    <xf numFmtId="181" fontId="3" fillId="7" borderId="45" xfId="1" applyNumberFormat="1" applyFont="1" applyFill="1" applyBorder="1" applyAlignment="1">
      <alignment vertical="center"/>
    </xf>
    <xf numFmtId="181" fontId="3" fillId="7" borderId="55" xfId="1" applyNumberFormat="1" applyFont="1" applyFill="1" applyBorder="1" applyAlignment="1">
      <alignment vertical="center"/>
    </xf>
    <xf numFmtId="180" fontId="3" fillId="7" borderId="19" xfId="0" applyNumberFormat="1" applyFont="1" applyFill="1" applyBorder="1" applyAlignment="1">
      <alignment vertical="center"/>
    </xf>
    <xf numFmtId="180" fontId="4" fillId="7" borderId="0" xfId="0" applyNumberFormat="1" applyFont="1" applyFill="1" applyAlignment="1">
      <alignment horizontal="right" vertical="center"/>
    </xf>
    <xf numFmtId="0" fontId="4" fillId="0" borderId="18" xfId="0" applyFont="1" applyFill="1" applyBorder="1" applyAlignment="1">
      <alignment horizontal="center" vertical="center"/>
    </xf>
    <xf numFmtId="0" fontId="3" fillId="0" borderId="52" xfId="0" applyNumberFormat="1" applyFont="1" applyFill="1" applyBorder="1" applyAlignment="1">
      <alignment vertical="center"/>
    </xf>
    <xf numFmtId="181" fontId="3" fillId="0" borderId="12" xfId="1" applyNumberFormat="1" applyFont="1" applyBorder="1" applyAlignment="1">
      <alignment vertical="center"/>
    </xf>
    <xf numFmtId="181" fontId="3" fillId="0" borderId="0" xfId="1" applyNumberFormat="1" applyFont="1" applyFill="1" applyBorder="1" applyAlignment="1">
      <alignment vertical="center"/>
    </xf>
    <xf numFmtId="181" fontId="3" fillId="0" borderId="45" xfId="1" applyNumberFormat="1" applyFont="1" applyFill="1" applyBorder="1" applyAlignment="1">
      <alignment vertical="center"/>
    </xf>
    <xf numFmtId="181" fontId="3" fillId="0" borderId="55" xfId="1" applyNumberFormat="1" applyFont="1" applyFill="1" applyBorder="1" applyAlignment="1">
      <alignment vertical="center"/>
    </xf>
    <xf numFmtId="180" fontId="3" fillId="0" borderId="19" xfId="0" applyNumberFormat="1" applyFont="1" applyFill="1" applyBorder="1" applyAlignment="1">
      <alignment vertical="center"/>
    </xf>
    <xf numFmtId="0" fontId="4" fillId="0" borderId="47" xfId="0" applyFont="1" applyFill="1" applyBorder="1" applyAlignment="1">
      <alignment horizontal="center" vertical="center" shrinkToFit="1"/>
    </xf>
    <xf numFmtId="0" fontId="3" fillId="3" borderId="67" xfId="0" applyNumberFormat="1" applyFont="1" applyFill="1" applyBorder="1" applyAlignment="1">
      <alignment vertical="center"/>
    </xf>
    <xf numFmtId="0" fontId="3" fillId="0" borderId="21" xfId="0" applyNumberFormat="1" applyFont="1" applyFill="1" applyBorder="1" applyAlignment="1">
      <alignment vertical="center"/>
    </xf>
    <xf numFmtId="0" fontId="3" fillId="0" borderId="63" xfId="0" applyNumberFormat="1" applyFont="1" applyBorder="1" applyAlignment="1">
      <alignment vertical="center"/>
    </xf>
    <xf numFmtId="0" fontId="8" fillId="8" borderId="43" xfId="0" applyFont="1" applyFill="1" applyBorder="1" applyAlignment="1">
      <alignment horizontal="center" vertical="center" wrapText="1"/>
    </xf>
    <xf numFmtId="181" fontId="3" fillId="0" borderId="62" xfId="1" applyNumberFormat="1" applyFont="1" applyBorder="1" applyAlignment="1">
      <alignment vertical="center"/>
    </xf>
    <xf numFmtId="181" fontId="3" fillId="0" borderId="33" xfId="1" applyNumberFormat="1" applyFont="1" applyBorder="1" applyAlignment="1">
      <alignment vertical="center"/>
    </xf>
    <xf numFmtId="181" fontId="3" fillId="0" borderId="45" xfId="1" applyNumberFormat="1" applyFont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 textRotation="255"/>
    </xf>
    <xf numFmtId="0" fontId="3" fillId="5" borderId="63" xfId="0" applyNumberFormat="1" applyFont="1" applyFill="1" applyBorder="1" applyAlignment="1">
      <alignment vertical="center"/>
    </xf>
    <xf numFmtId="177" fontId="4" fillId="5" borderId="65" xfId="0" applyNumberFormat="1" applyFont="1" applyFill="1" applyBorder="1" applyAlignment="1">
      <alignment vertical="center"/>
    </xf>
    <xf numFmtId="181" fontId="3" fillId="5" borderId="63" xfId="0" applyNumberFormat="1" applyFont="1" applyFill="1" applyBorder="1" applyAlignment="1">
      <alignment vertical="center"/>
    </xf>
    <xf numFmtId="180" fontId="3" fillId="5" borderId="62" xfId="0" applyNumberFormat="1" applyFont="1" applyFill="1" applyBorder="1" applyAlignment="1">
      <alignment vertical="center"/>
    </xf>
    <xf numFmtId="181" fontId="3" fillId="0" borderId="58" xfId="0" applyNumberFormat="1" applyFont="1" applyBorder="1" applyAlignment="1">
      <alignment horizontal="center" vertical="center"/>
    </xf>
    <xf numFmtId="181" fontId="3" fillId="0" borderId="59" xfId="0" applyNumberFormat="1" applyFont="1" applyBorder="1" applyAlignment="1">
      <alignment horizontal="center" vertical="center"/>
    </xf>
    <xf numFmtId="181" fontId="3" fillId="0" borderId="60" xfId="0" applyNumberFormat="1" applyFont="1" applyBorder="1" applyAlignment="1">
      <alignment horizontal="center" vertical="center"/>
    </xf>
    <xf numFmtId="181" fontId="3" fillId="0" borderId="61" xfId="0" applyNumberFormat="1" applyFont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 textRotation="255"/>
    </xf>
    <xf numFmtId="0" fontId="4" fillId="2" borderId="50" xfId="0" applyFont="1" applyFill="1" applyBorder="1" applyAlignment="1">
      <alignment horizontal="center" vertical="center" textRotation="255"/>
    </xf>
    <xf numFmtId="0" fontId="4" fillId="2" borderId="25" xfId="0" applyFont="1" applyFill="1" applyBorder="1" applyAlignment="1">
      <alignment horizontal="center" vertical="center" textRotation="255"/>
    </xf>
    <xf numFmtId="0" fontId="4" fillId="3" borderId="43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textRotation="255"/>
    </xf>
    <xf numFmtId="0" fontId="4" fillId="3" borderId="44" xfId="0" applyFont="1" applyFill="1" applyBorder="1" applyAlignment="1">
      <alignment horizontal="center" vertical="center" textRotation="255"/>
    </xf>
    <xf numFmtId="0" fontId="4" fillId="3" borderId="28" xfId="0" applyFont="1" applyFill="1" applyBorder="1" applyAlignment="1">
      <alignment horizontal="center" vertical="center" textRotation="255"/>
    </xf>
    <xf numFmtId="0" fontId="4" fillId="0" borderId="8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68" xfId="0" applyFont="1" applyFill="1" applyBorder="1" applyAlignment="1">
      <alignment horizontal="center" vertical="center"/>
    </xf>
    <xf numFmtId="0" fontId="0" fillId="0" borderId="44" xfId="0" applyBorder="1" applyAlignment="1">
      <alignment horizontal="center" vertical="center" textRotation="255"/>
    </xf>
    <xf numFmtId="0" fontId="4" fillId="2" borderId="47" xfId="0" applyFont="1" applyFill="1" applyBorder="1" applyAlignment="1">
      <alignment horizontal="center" vertical="center" textRotation="255"/>
    </xf>
    <xf numFmtId="0" fontId="4" fillId="2" borderId="43" xfId="0" applyFont="1" applyFill="1" applyBorder="1" applyAlignment="1">
      <alignment horizontal="center" vertical="center" textRotation="255"/>
    </xf>
    <xf numFmtId="0" fontId="5" fillId="0" borderId="63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4" fillId="3" borderId="51" xfId="0" applyFont="1" applyFill="1" applyBorder="1" applyAlignment="1">
      <alignment horizontal="center" vertical="center" textRotation="255"/>
    </xf>
    <xf numFmtId="0" fontId="4" fillId="3" borderId="49" xfId="0" applyFont="1" applyFill="1" applyBorder="1" applyAlignment="1">
      <alignment horizontal="center" vertical="center" textRotation="255"/>
    </xf>
    <xf numFmtId="0" fontId="4" fillId="3" borderId="31" xfId="0" applyFont="1" applyFill="1" applyBorder="1" applyAlignment="1">
      <alignment horizontal="center" vertical="center" textRotation="255"/>
    </xf>
    <xf numFmtId="0" fontId="4" fillId="5" borderId="2" xfId="0" applyFont="1" applyFill="1" applyBorder="1" applyAlignment="1">
      <alignment horizontal="center" vertical="center"/>
    </xf>
    <xf numFmtId="0" fontId="4" fillId="5" borderId="68" xfId="0" applyFont="1" applyFill="1" applyBorder="1" applyAlignment="1">
      <alignment horizontal="center" vertical="center"/>
    </xf>
    <xf numFmtId="180" fontId="3" fillId="0" borderId="45" xfId="0" applyNumberFormat="1" applyFont="1" applyBorder="1" applyAlignment="1">
      <alignment vertical="center"/>
    </xf>
    <xf numFmtId="180" fontId="3" fillId="0" borderId="23" xfId="0" applyNumberFormat="1" applyFont="1" applyBorder="1" applyAlignment="1">
      <alignment vertical="center"/>
    </xf>
    <xf numFmtId="0" fontId="4" fillId="3" borderId="63" xfId="0" applyFont="1" applyFill="1" applyBorder="1" applyAlignment="1">
      <alignment horizontal="center" vertical="center" shrinkToFit="1"/>
    </xf>
    <xf numFmtId="0" fontId="4" fillId="3" borderId="42" xfId="0" applyFont="1" applyFill="1" applyBorder="1" applyAlignment="1">
      <alignment horizontal="center" vertical="center" shrinkToFit="1"/>
    </xf>
    <xf numFmtId="49" fontId="6" fillId="3" borderId="49" xfId="0" applyNumberFormat="1" applyFont="1" applyFill="1" applyBorder="1" applyAlignment="1">
      <alignment horizontal="center" vertical="center" textRotation="255" wrapText="1" shrinkToFit="1"/>
    </xf>
    <xf numFmtId="0" fontId="4" fillId="5" borderId="47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4" fillId="3" borderId="51" xfId="0" applyFont="1" applyFill="1" applyBorder="1" applyAlignment="1">
      <alignment horizontal="center" vertical="center" textRotation="255" wrapText="1" shrinkToFit="1"/>
    </xf>
    <xf numFmtId="0" fontId="4" fillId="3" borderId="49" xfId="0" applyFont="1" applyFill="1" applyBorder="1" applyAlignment="1">
      <alignment horizontal="center" vertical="center" textRotation="255" wrapText="1" shrinkToFit="1"/>
    </xf>
    <xf numFmtId="181" fontId="3" fillId="0" borderId="33" xfId="1" applyNumberFormat="1" applyFont="1" applyBorder="1" applyAlignment="1">
      <alignment horizontal="right" vertical="center"/>
    </xf>
    <xf numFmtId="181" fontId="3" fillId="0" borderId="45" xfId="1" applyNumberFormat="1" applyFont="1" applyBorder="1" applyAlignment="1">
      <alignment horizontal="right" vertical="center"/>
    </xf>
    <xf numFmtId="181" fontId="3" fillId="0" borderId="23" xfId="1" applyNumberFormat="1" applyFont="1" applyBorder="1" applyAlignment="1">
      <alignment horizontal="right" vertical="center"/>
    </xf>
    <xf numFmtId="181" fontId="3" fillId="0" borderId="4" xfId="1" applyNumberFormat="1" applyFont="1" applyBorder="1" applyAlignment="1">
      <alignment horizontal="right" vertical="center"/>
    </xf>
    <xf numFmtId="181" fontId="3" fillId="0" borderId="44" xfId="1" applyNumberFormat="1" applyFont="1" applyBorder="1" applyAlignment="1">
      <alignment horizontal="right" vertical="center"/>
    </xf>
    <xf numFmtId="181" fontId="3" fillId="0" borderId="21" xfId="1" applyNumberFormat="1" applyFont="1" applyBorder="1" applyAlignment="1">
      <alignment horizontal="right" vertical="center"/>
    </xf>
    <xf numFmtId="181" fontId="3" fillId="0" borderId="33" xfId="1" applyNumberFormat="1" applyFont="1" applyBorder="1" applyAlignment="1">
      <alignment vertical="center"/>
    </xf>
    <xf numFmtId="181" fontId="3" fillId="0" borderId="45" xfId="1" applyNumberFormat="1" applyFont="1" applyBorder="1" applyAlignment="1">
      <alignment vertical="center"/>
    </xf>
    <xf numFmtId="181" fontId="3" fillId="0" borderId="23" xfId="1" applyNumberFormat="1" applyFont="1" applyBorder="1" applyAlignment="1">
      <alignment vertical="center"/>
    </xf>
    <xf numFmtId="181" fontId="3" fillId="0" borderId="56" xfId="0" applyNumberFormat="1" applyFont="1" applyBorder="1" applyAlignment="1">
      <alignment horizontal="center" vertical="center"/>
    </xf>
    <xf numFmtId="181" fontId="3" fillId="0" borderId="57" xfId="0" applyNumberFormat="1" applyFont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textRotation="255"/>
    </xf>
    <xf numFmtId="0" fontId="4" fillId="2" borderId="32" xfId="0" applyFont="1" applyFill="1" applyBorder="1" applyAlignment="1">
      <alignment horizontal="center" vertical="center" textRotation="255"/>
    </xf>
    <xf numFmtId="0" fontId="0" fillId="0" borderId="4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4" fillId="3" borderId="66" xfId="0" applyFont="1" applyFill="1" applyBorder="1" applyAlignment="1">
      <alignment horizontal="center" vertical="center"/>
    </xf>
    <xf numFmtId="0" fontId="9" fillId="3" borderId="51" xfId="0" applyFont="1" applyFill="1" applyBorder="1" applyAlignment="1">
      <alignment horizontal="center" vertical="center" textRotation="255"/>
    </xf>
    <xf numFmtId="0" fontId="9" fillId="3" borderId="49" xfId="0" applyFont="1" applyFill="1" applyBorder="1" applyAlignment="1">
      <alignment horizontal="center" vertical="center" textRotation="255"/>
    </xf>
    <xf numFmtId="0" fontId="9" fillId="3" borderId="31" xfId="0" applyFont="1" applyFill="1" applyBorder="1" applyAlignment="1">
      <alignment horizontal="center" vertical="center" textRotation="255"/>
    </xf>
    <xf numFmtId="0" fontId="4" fillId="3" borderId="4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  <xf numFmtId="0" fontId="9" fillId="3" borderId="51" xfId="0" applyFont="1" applyFill="1" applyBorder="1" applyAlignment="1">
      <alignment horizontal="center" vertical="center" textRotation="255" wrapText="1"/>
    </xf>
    <xf numFmtId="0" fontId="9" fillId="3" borderId="49" xfId="0" applyFont="1" applyFill="1" applyBorder="1" applyAlignment="1">
      <alignment horizontal="center" vertical="center" textRotation="255" wrapText="1"/>
    </xf>
    <xf numFmtId="0" fontId="6" fillId="5" borderId="63" xfId="0" applyFont="1" applyFill="1" applyBorder="1" applyAlignment="1">
      <alignment horizontal="center" vertical="center"/>
    </xf>
    <xf numFmtId="0" fontId="6" fillId="5" borderId="64" xfId="0" applyFont="1" applyFill="1" applyBorder="1" applyAlignment="1">
      <alignment horizontal="center" vertical="center"/>
    </xf>
    <xf numFmtId="0" fontId="6" fillId="5" borderId="6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wrapText="1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 wrapText="1" shrinkToFit="1"/>
    </xf>
    <xf numFmtId="0" fontId="6" fillId="0" borderId="30" xfId="0" applyFont="1" applyBorder="1" applyAlignment="1">
      <alignment horizontal="center" vertical="center" shrinkToFit="1"/>
    </xf>
    <xf numFmtId="0" fontId="6" fillId="0" borderId="42" xfId="0" applyFont="1" applyBorder="1" applyAlignment="1">
      <alignment horizontal="center" vertical="center" wrapText="1" shrinkToFit="1"/>
    </xf>
    <xf numFmtId="0" fontId="6" fillId="0" borderId="41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28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7"/>
  <sheetViews>
    <sheetView tabSelected="1" view="pageBreakPreview" zoomScale="110" zoomScaleNormal="110" zoomScaleSheetLayoutView="11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E6" sqref="E6"/>
    </sheetView>
  </sheetViews>
  <sheetFormatPr defaultColWidth="9" defaultRowHeight="13.5" x14ac:dyDescent="0.15"/>
  <cols>
    <col min="1" max="1" width="5.75" style="1" customWidth="1"/>
    <col min="2" max="2" width="3.875" style="1" customWidth="1"/>
    <col min="3" max="3" width="14.5" style="1" customWidth="1"/>
    <col min="4" max="4" width="6.5" style="1" customWidth="1"/>
    <col min="5" max="5" width="9.375" style="1" customWidth="1"/>
    <col min="6" max="12" width="13.25" style="1" customWidth="1"/>
    <col min="13" max="13" width="13.375" style="1" customWidth="1"/>
    <col min="14" max="14" width="9" style="14"/>
    <col min="15" max="16384" width="9" style="1"/>
  </cols>
  <sheetData>
    <row r="1" spans="1:14" ht="22.5" customHeight="1" x14ac:dyDescent="0.15">
      <c r="A1" s="252" t="s">
        <v>80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</row>
    <row r="2" spans="1:14" ht="4.5" customHeight="1" thickBot="1" x14ac:dyDescent="0.2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4" ht="22.5" customHeight="1" x14ac:dyDescent="0.15">
      <c r="A3" s="253" t="s">
        <v>7</v>
      </c>
      <c r="B3" s="255" t="s">
        <v>8</v>
      </c>
      <c r="C3" s="256"/>
      <c r="D3" s="259" t="s">
        <v>63</v>
      </c>
      <c r="E3" s="260"/>
      <c r="F3" s="263" t="s">
        <v>19</v>
      </c>
      <c r="G3" s="271" t="s">
        <v>51</v>
      </c>
      <c r="H3" s="263" t="s">
        <v>52</v>
      </c>
      <c r="I3" s="269" t="s">
        <v>66</v>
      </c>
      <c r="J3" s="267" t="s">
        <v>67</v>
      </c>
      <c r="K3" s="269" t="s">
        <v>68</v>
      </c>
      <c r="L3" s="267" t="s">
        <v>69</v>
      </c>
      <c r="M3" s="265" t="s">
        <v>37</v>
      </c>
      <c r="N3" s="17" t="s">
        <v>43</v>
      </c>
    </row>
    <row r="4" spans="1:14" ht="22.5" customHeight="1" thickBot="1" x14ac:dyDescent="0.2">
      <c r="A4" s="254"/>
      <c r="B4" s="257"/>
      <c r="C4" s="258"/>
      <c r="D4" s="261"/>
      <c r="E4" s="262"/>
      <c r="F4" s="264"/>
      <c r="G4" s="272"/>
      <c r="H4" s="264" t="s">
        <v>9</v>
      </c>
      <c r="I4" s="270" t="s">
        <v>9</v>
      </c>
      <c r="J4" s="273" t="s">
        <v>9</v>
      </c>
      <c r="K4" s="270" t="s">
        <v>9</v>
      </c>
      <c r="L4" s="268" t="s">
        <v>9</v>
      </c>
      <c r="M4" s="266"/>
      <c r="N4" s="16" t="s">
        <v>42</v>
      </c>
    </row>
    <row r="5" spans="1:14" ht="21.75" customHeight="1" x14ac:dyDescent="0.15">
      <c r="A5" s="210" t="s">
        <v>2</v>
      </c>
      <c r="B5" s="175" t="s">
        <v>72</v>
      </c>
      <c r="C5" s="144" t="s">
        <v>73</v>
      </c>
      <c r="D5" s="129">
        <v>17</v>
      </c>
      <c r="E5" s="3" t="s">
        <v>25</v>
      </c>
      <c r="F5" s="47">
        <v>59</v>
      </c>
      <c r="G5" s="48">
        <v>50</v>
      </c>
      <c r="H5" s="47">
        <v>32</v>
      </c>
      <c r="I5" s="48">
        <v>30</v>
      </c>
      <c r="J5" s="47">
        <v>26</v>
      </c>
      <c r="K5" s="48">
        <v>25</v>
      </c>
      <c r="L5" s="47">
        <v>20</v>
      </c>
      <c r="M5" s="49">
        <f>G5/D5</f>
        <v>2.9411764705882355</v>
      </c>
      <c r="N5" s="16"/>
    </row>
    <row r="6" spans="1:14" ht="22.5" customHeight="1" thickBot="1" x14ac:dyDescent="0.2">
      <c r="A6" s="239"/>
      <c r="B6" s="203" t="s">
        <v>45</v>
      </c>
      <c r="C6" s="241"/>
      <c r="D6" s="135">
        <f>+D5</f>
        <v>17</v>
      </c>
      <c r="E6" s="150" t="s">
        <v>12</v>
      </c>
      <c r="F6" s="70">
        <f t="shared" ref="F6:M6" si="0">+F5</f>
        <v>59</v>
      </c>
      <c r="G6" s="71">
        <f t="shared" si="0"/>
        <v>50</v>
      </c>
      <c r="H6" s="70">
        <f t="shared" si="0"/>
        <v>32</v>
      </c>
      <c r="I6" s="71">
        <f t="shared" si="0"/>
        <v>30</v>
      </c>
      <c r="J6" s="70">
        <f t="shared" si="0"/>
        <v>26</v>
      </c>
      <c r="K6" s="71">
        <f t="shared" si="0"/>
        <v>25</v>
      </c>
      <c r="L6" s="72">
        <f t="shared" si="0"/>
        <v>20</v>
      </c>
      <c r="M6" s="73">
        <f t="shared" si="0"/>
        <v>2.9411764705882355</v>
      </c>
      <c r="N6" s="14" t="e">
        <f>#REF!/#REF!</f>
        <v>#REF!</v>
      </c>
    </row>
    <row r="7" spans="1:14" ht="21.95" customHeight="1" x14ac:dyDescent="0.15">
      <c r="A7" s="239"/>
      <c r="B7" s="237" t="s">
        <v>10</v>
      </c>
      <c r="C7" s="30" t="s">
        <v>11</v>
      </c>
      <c r="D7" s="129">
        <v>87</v>
      </c>
      <c r="E7" s="3" t="s">
        <v>12</v>
      </c>
      <c r="F7" s="47">
        <v>408</v>
      </c>
      <c r="G7" s="48">
        <v>307</v>
      </c>
      <c r="H7" s="47">
        <v>233</v>
      </c>
      <c r="I7" s="48">
        <v>214</v>
      </c>
      <c r="J7" s="47">
        <v>110</v>
      </c>
      <c r="K7" s="48">
        <v>109</v>
      </c>
      <c r="L7" s="47">
        <v>91</v>
      </c>
      <c r="M7" s="49">
        <f>G7/D7</f>
        <v>3.5287356321839081</v>
      </c>
      <c r="N7" s="18" t="e">
        <f>#REF!/#REF!</f>
        <v>#REF!</v>
      </c>
    </row>
    <row r="8" spans="1:14" s="12" customFormat="1" ht="21.95" customHeight="1" x14ac:dyDescent="0.15">
      <c r="A8" s="239"/>
      <c r="B8" s="206"/>
      <c r="C8" s="32" t="s">
        <v>4</v>
      </c>
      <c r="D8" s="130">
        <v>3</v>
      </c>
      <c r="E8" s="11" t="s">
        <v>12</v>
      </c>
      <c r="F8" s="50">
        <v>31</v>
      </c>
      <c r="G8" s="51">
        <v>21</v>
      </c>
      <c r="H8" s="50">
        <v>9</v>
      </c>
      <c r="I8" s="51">
        <v>8</v>
      </c>
      <c r="J8" s="50">
        <v>5</v>
      </c>
      <c r="K8" s="51">
        <v>5</v>
      </c>
      <c r="L8" s="50">
        <v>3</v>
      </c>
      <c r="M8" s="52">
        <f t="shared" ref="M8:M52" si="1">G8/D8</f>
        <v>7</v>
      </c>
      <c r="N8" s="15" t="e">
        <f>#REF!/#REF!</f>
        <v>#REF!</v>
      </c>
    </row>
    <row r="9" spans="1:14" s="12" customFormat="1" ht="21.95" customHeight="1" x14ac:dyDescent="0.15">
      <c r="A9" s="239"/>
      <c r="B9" s="206"/>
      <c r="C9" s="32" t="s">
        <v>32</v>
      </c>
      <c r="D9" s="130">
        <v>21</v>
      </c>
      <c r="E9" s="11" t="s">
        <v>28</v>
      </c>
      <c r="F9" s="50">
        <v>56</v>
      </c>
      <c r="G9" s="51">
        <v>40</v>
      </c>
      <c r="H9" s="53">
        <v>24</v>
      </c>
      <c r="I9" s="51">
        <v>24</v>
      </c>
      <c r="J9" s="50">
        <v>22</v>
      </c>
      <c r="K9" s="51">
        <v>22</v>
      </c>
      <c r="L9" s="50">
        <v>19</v>
      </c>
      <c r="M9" s="52">
        <f t="shared" si="1"/>
        <v>1.9047619047619047</v>
      </c>
      <c r="N9" s="15" t="e">
        <f>#REF!/#REF!</f>
        <v>#REF!</v>
      </c>
    </row>
    <row r="10" spans="1:14" s="12" customFormat="1" ht="21.95" customHeight="1" x14ac:dyDescent="0.15">
      <c r="A10" s="239"/>
      <c r="B10" s="206"/>
      <c r="C10" s="32" t="s">
        <v>48</v>
      </c>
      <c r="D10" s="130">
        <v>2</v>
      </c>
      <c r="E10" s="11" t="s">
        <v>28</v>
      </c>
      <c r="F10" s="50">
        <v>8</v>
      </c>
      <c r="G10" s="51">
        <v>7</v>
      </c>
      <c r="H10" s="50">
        <v>3</v>
      </c>
      <c r="I10" s="51">
        <v>3</v>
      </c>
      <c r="J10" s="50">
        <v>3</v>
      </c>
      <c r="K10" s="51">
        <v>3</v>
      </c>
      <c r="L10" s="50">
        <v>2</v>
      </c>
      <c r="M10" s="52">
        <f t="shared" si="1"/>
        <v>3.5</v>
      </c>
      <c r="N10" s="15" t="e">
        <f>#REF!/#REF!</f>
        <v>#REF!</v>
      </c>
    </row>
    <row r="11" spans="1:14" ht="21.75" customHeight="1" x14ac:dyDescent="0.15">
      <c r="A11" s="239"/>
      <c r="B11" s="238"/>
      <c r="C11" s="36" t="s">
        <v>13</v>
      </c>
      <c r="D11" s="131">
        <f>SUM(D7:D10)</f>
        <v>113</v>
      </c>
      <c r="E11" s="37" t="s">
        <v>12</v>
      </c>
      <c r="F11" s="54">
        <f t="shared" ref="F11:L11" si="2">SUM(F7:F10)</f>
        <v>503</v>
      </c>
      <c r="G11" s="55">
        <f t="shared" si="2"/>
        <v>375</v>
      </c>
      <c r="H11" s="56">
        <f t="shared" si="2"/>
        <v>269</v>
      </c>
      <c r="I11" s="55">
        <f t="shared" si="2"/>
        <v>249</v>
      </c>
      <c r="J11" s="54">
        <f t="shared" si="2"/>
        <v>140</v>
      </c>
      <c r="K11" s="55">
        <f t="shared" si="2"/>
        <v>139</v>
      </c>
      <c r="L11" s="54">
        <f t="shared" si="2"/>
        <v>115</v>
      </c>
      <c r="M11" s="57">
        <f t="shared" si="1"/>
        <v>3.3185840707964602</v>
      </c>
      <c r="N11" s="14" t="e">
        <f>#REF!/#REF!</f>
        <v>#REF!</v>
      </c>
    </row>
    <row r="12" spans="1:14" ht="21.95" customHeight="1" x14ac:dyDescent="0.15">
      <c r="A12" s="239"/>
      <c r="B12" s="206" t="s">
        <v>14</v>
      </c>
      <c r="C12" s="6" t="s">
        <v>55</v>
      </c>
      <c r="D12" s="132">
        <v>30</v>
      </c>
      <c r="E12" s="19" t="s">
        <v>12</v>
      </c>
      <c r="F12" s="58">
        <v>34</v>
      </c>
      <c r="G12" s="59">
        <v>12</v>
      </c>
      <c r="H12" s="58">
        <v>9</v>
      </c>
      <c r="I12" s="60">
        <v>9</v>
      </c>
      <c r="J12" s="61">
        <v>8</v>
      </c>
      <c r="K12" s="59">
        <v>8</v>
      </c>
      <c r="L12" s="58">
        <v>8</v>
      </c>
      <c r="M12" s="62">
        <f t="shared" si="1"/>
        <v>0.4</v>
      </c>
      <c r="N12" s="14" t="e">
        <f>#REF!/#REF!</f>
        <v>#REF!</v>
      </c>
    </row>
    <row r="13" spans="1:14" ht="21.95" customHeight="1" x14ac:dyDescent="0.15">
      <c r="A13" s="239"/>
      <c r="B13" s="206"/>
      <c r="C13" s="27" t="s">
        <v>61</v>
      </c>
      <c r="D13" s="133">
        <v>2</v>
      </c>
      <c r="E13" s="5" t="s">
        <v>12</v>
      </c>
      <c r="F13" s="63">
        <v>9</v>
      </c>
      <c r="G13" s="64">
        <v>8</v>
      </c>
      <c r="H13" s="63">
        <v>5</v>
      </c>
      <c r="I13" s="65">
        <v>5</v>
      </c>
      <c r="J13" s="63">
        <v>4</v>
      </c>
      <c r="K13" s="65">
        <v>4</v>
      </c>
      <c r="L13" s="63">
        <v>2</v>
      </c>
      <c r="M13" s="52">
        <f t="shared" si="1"/>
        <v>4</v>
      </c>
      <c r="N13" s="14" t="e">
        <f>#REF!/#REF!</f>
        <v>#REF!</v>
      </c>
    </row>
    <row r="14" spans="1:14" ht="21.95" hidden="1" customHeight="1" x14ac:dyDescent="0.15">
      <c r="A14" s="239"/>
      <c r="B14" s="206"/>
      <c r="C14" s="157" t="s">
        <v>60</v>
      </c>
      <c r="D14" s="151"/>
      <c r="E14" s="152" t="s">
        <v>12</v>
      </c>
      <c r="F14" s="153"/>
      <c r="G14" s="154"/>
      <c r="H14" s="153"/>
      <c r="I14" s="155"/>
      <c r="J14" s="153"/>
      <c r="K14" s="155"/>
      <c r="L14" s="153"/>
      <c r="M14" s="156" t="e">
        <f t="shared" si="1"/>
        <v>#DIV/0!</v>
      </c>
      <c r="N14" s="14">
        <v>0</v>
      </c>
    </row>
    <row r="15" spans="1:14" ht="21.95" hidden="1" customHeight="1" x14ac:dyDescent="0.15">
      <c r="A15" s="239"/>
      <c r="B15" s="206"/>
      <c r="C15" s="157" t="s">
        <v>31</v>
      </c>
      <c r="D15" s="151"/>
      <c r="E15" s="152" t="s">
        <v>12</v>
      </c>
      <c r="F15" s="153"/>
      <c r="G15" s="155"/>
      <c r="H15" s="153"/>
      <c r="I15" s="155"/>
      <c r="J15" s="153"/>
      <c r="K15" s="155"/>
      <c r="L15" s="153"/>
      <c r="M15" s="156" t="e">
        <f t="shared" si="1"/>
        <v>#DIV/0!</v>
      </c>
      <c r="N15" s="14" t="e">
        <f>#REF!/#REF!</f>
        <v>#REF!</v>
      </c>
    </row>
    <row r="16" spans="1:14" ht="21.95" customHeight="1" x14ac:dyDescent="0.15">
      <c r="A16" s="239"/>
      <c r="B16" s="206"/>
      <c r="C16" s="4" t="s">
        <v>64</v>
      </c>
      <c r="D16" s="133">
        <v>2</v>
      </c>
      <c r="E16" s="5" t="s">
        <v>12</v>
      </c>
      <c r="F16" s="63">
        <v>10</v>
      </c>
      <c r="G16" s="65">
        <v>4</v>
      </c>
      <c r="H16" s="63">
        <v>2</v>
      </c>
      <c r="I16" s="65">
        <v>2</v>
      </c>
      <c r="J16" s="63">
        <v>2</v>
      </c>
      <c r="K16" s="65">
        <v>2</v>
      </c>
      <c r="L16" s="63">
        <v>1</v>
      </c>
      <c r="M16" s="52">
        <f t="shared" si="1"/>
        <v>2</v>
      </c>
      <c r="N16" s="14" t="e">
        <f>#REF!/#REF!</f>
        <v>#REF!</v>
      </c>
    </row>
    <row r="17" spans="1:14" ht="21.95" customHeight="1" x14ac:dyDescent="0.15">
      <c r="A17" s="239"/>
      <c r="B17" s="206"/>
      <c r="C17" s="4" t="s">
        <v>23</v>
      </c>
      <c r="D17" s="133">
        <v>14</v>
      </c>
      <c r="E17" s="5" t="s">
        <v>12</v>
      </c>
      <c r="F17" s="63">
        <v>31</v>
      </c>
      <c r="G17" s="65">
        <v>25</v>
      </c>
      <c r="H17" s="63">
        <v>19</v>
      </c>
      <c r="I17" s="65">
        <v>17</v>
      </c>
      <c r="J17" s="63">
        <v>16</v>
      </c>
      <c r="K17" s="65">
        <v>16</v>
      </c>
      <c r="L17" s="63">
        <v>14</v>
      </c>
      <c r="M17" s="52">
        <f t="shared" si="1"/>
        <v>1.7857142857142858</v>
      </c>
      <c r="N17" s="14" t="e">
        <f>#REF!/#REF!</f>
        <v>#REF!</v>
      </c>
    </row>
    <row r="18" spans="1:14" ht="21.95" customHeight="1" x14ac:dyDescent="0.15">
      <c r="A18" s="239"/>
      <c r="B18" s="206"/>
      <c r="C18" s="4" t="s">
        <v>29</v>
      </c>
      <c r="D18" s="133">
        <v>4</v>
      </c>
      <c r="E18" s="5" t="s">
        <v>12</v>
      </c>
      <c r="F18" s="63">
        <v>6</v>
      </c>
      <c r="G18" s="65">
        <v>2</v>
      </c>
      <c r="H18" s="63">
        <v>1</v>
      </c>
      <c r="I18" s="65">
        <v>1</v>
      </c>
      <c r="J18" s="63">
        <v>1</v>
      </c>
      <c r="K18" s="65">
        <v>1</v>
      </c>
      <c r="L18" s="63">
        <v>1</v>
      </c>
      <c r="M18" s="52">
        <f t="shared" si="1"/>
        <v>0.5</v>
      </c>
      <c r="N18" s="14" t="e">
        <f>#REF!/#REF!</f>
        <v>#REF!</v>
      </c>
    </row>
    <row r="19" spans="1:14" ht="21.95" customHeight="1" x14ac:dyDescent="0.15">
      <c r="A19" s="239"/>
      <c r="B19" s="206"/>
      <c r="C19" s="4" t="s">
        <v>24</v>
      </c>
      <c r="D19" s="133">
        <v>3</v>
      </c>
      <c r="E19" s="5" t="s">
        <v>12</v>
      </c>
      <c r="F19" s="63">
        <v>6</v>
      </c>
      <c r="G19" s="65">
        <v>5</v>
      </c>
      <c r="H19" s="63">
        <v>3</v>
      </c>
      <c r="I19" s="65">
        <v>3</v>
      </c>
      <c r="J19" s="63">
        <v>3</v>
      </c>
      <c r="K19" s="65">
        <v>3</v>
      </c>
      <c r="L19" s="63">
        <v>3</v>
      </c>
      <c r="M19" s="52">
        <f t="shared" si="1"/>
        <v>1.6666666666666667</v>
      </c>
      <c r="N19" s="14" t="e">
        <f>#REF!/#REF!</f>
        <v>#REF!</v>
      </c>
    </row>
    <row r="20" spans="1:14" ht="21.95" customHeight="1" x14ac:dyDescent="0.15">
      <c r="A20" s="239"/>
      <c r="B20" s="206"/>
      <c r="C20" s="4" t="s">
        <v>53</v>
      </c>
      <c r="D20" s="133">
        <v>1</v>
      </c>
      <c r="E20" s="5" t="s">
        <v>12</v>
      </c>
      <c r="F20" s="63">
        <v>6</v>
      </c>
      <c r="G20" s="65">
        <v>6</v>
      </c>
      <c r="H20" s="63">
        <v>4</v>
      </c>
      <c r="I20" s="65">
        <v>3</v>
      </c>
      <c r="J20" s="63">
        <v>3</v>
      </c>
      <c r="K20" s="65">
        <v>3</v>
      </c>
      <c r="L20" s="63">
        <v>1</v>
      </c>
      <c r="M20" s="52">
        <f t="shared" si="1"/>
        <v>6</v>
      </c>
      <c r="N20" s="14" t="e">
        <f>#REF!/#REF!</f>
        <v>#REF!</v>
      </c>
    </row>
    <row r="21" spans="1:14" ht="21.75" customHeight="1" x14ac:dyDescent="0.15">
      <c r="A21" s="239"/>
      <c r="B21" s="206"/>
      <c r="C21" s="31" t="s">
        <v>15</v>
      </c>
      <c r="D21" s="134">
        <f>SUM(D12:D20)</f>
        <v>56</v>
      </c>
      <c r="E21" s="22" t="s">
        <v>27</v>
      </c>
      <c r="F21" s="66">
        <f>SUM(F12:F20)</f>
        <v>102</v>
      </c>
      <c r="G21" s="67">
        <f t="shared" ref="G21:L21" si="3">SUM(G12:G20)</f>
        <v>62</v>
      </c>
      <c r="H21" s="66">
        <f t="shared" si="3"/>
        <v>43</v>
      </c>
      <c r="I21" s="68">
        <f t="shared" si="3"/>
        <v>40</v>
      </c>
      <c r="J21" s="66">
        <f t="shared" si="3"/>
        <v>37</v>
      </c>
      <c r="K21" s="68">
        <f t="shared" si="3"/>
        <v>37</v>
      </c>
      <c r="L21" s="66">
        <f t="shared" si="3"/>
        <v>30</v>
      </c>
      <c r="M21" s="69">
        <f t="shared" si="1"/>
        <v>1.1071428571428572</v>
      </c>
      <c r="N21" s="14" t="e">
        <f>#REF!/#REF!</f>
        <v>#REF!</v>
      </c>
    </row>
    <row r="22" spans="1:14" ht="22.5" customHeight="1" thickBot="1" x14ac:dyDescent="0.2">
      <c r="A22" s="240"/>
      <c r="B22" s="192" t="s">
        <v>45</v>
      </c>
      <c r="C22" s="193"/>
      <c r="D22" s="135">
        <f>D11+D21</f>
        <v>169</v>
      </c>
      <c r="E22" s="34" t="s">
        <v>12</v>
      </c>
      <c r="F22" s="70">
        <f t="shared" ref="F22:L22" si="4">F11+F21</f>
        <v>605</v>
      </c>
      <c r="G22" s="71">
        <f t="shared" si="4"/>
        <v>437</v>
      </c>
      <c r="H22" s="70">
        <f t="shared" si="4"/>
        <v>312</v>
      </c>
      <c r="I22" s="71">
        <f t="shared" si="4"/>
        <v>289</v>
      </c>
      <c r="J22" s="70">
        <f t="shared" si="4"/>
        <v>177</v>
      </c>
      <c r="K22" s="71">
        <f t="shared" si="4"/>
        <v>176</v>
      </c>
      <c r="L22" s="72">
        <f t="shared" si="4"/>
        <v>145</v>
      </c>
      <c r="M22" s="73">
        <f t="shared" si="1"/>
        <v>2.5857988165680474</v>
      </c>
      <c r="N22" s="14" t="e">
        <f>#REF!/#REF!</f>
        <v>#REF!</v>
      </c>
    </row>
    <row r="23" spans="1:14" ht="21.95" customHeight="1" x14ac:dyDescent="0.15">
      <c r="A23" s="242" t="s">
        <v>40</v>
      </c>
      <c r="B23" s="189" t="s">
        <v>38</v>
      </c>
      <c r="C23" s="38" t="s">
        <v>41</v>
      </c>
      <c r="D23" s="136">
        <v>4</v>
      </c>
      <c r="E23" s="7" t="s">
        <v>12</v>
      </c>
      <c r="F23" s="74">
        <v>14</v>
      </c>
      <c r="G23" s="48">
        <v>8</v>
      </c>
      <c r="H23" s="47">
        <v>6</v>
      </c>
      <c r="I23" s="48">
        <v>6</v>
      </c>
      <c r="J23" s="47">
        <v>6</v>
      </c>
      <c r="K23" s="47">
        <v>6</v>
      </c>
      <c r="L23" s="75">
        <v>4</v>
      </c>
      <c r="M23" s="49">
        <f t="shared" si="1"/>
        <v>2</v>
      </c>
      <c r="N23" s="14" t="e">
        <f>#REF!/#REF!</f>
        <v>#REF!</v>
      </c>
    </row>
    <row r="24" spans="1:14" ht="21.95" hidden="1" customHeight="1" x14ac:dyDescent="0.15">
      <c r="A24" s="243"/>
      <c r="B24" s="190"/>
      <c r="C24" s="158" t="s">
        <v>65</v>
      </c>
      <c r="D24" s="151"/>
      <c r="E24" s="152" t="s">
        <v>27</v>
      </c>
      <c r="F24" s="153"/>
      <c r="G24" s="159"/>
      <c r="H24" s="160"/>
      <c r="I24" s="159"/>
      <c r="J24" s="160"/>
      <c r="K24" s="160"/>
      <c r="L24" s="161"/>
      <c r="M24" s="162" t="e">
        <f t="shared" si="1"/>
        <v>#DIV/0!</v>
      </c>
      <c r="N24" s="163" t="e">
        <f>#REF!/#REF!</f>
        <v>#REF!</v>
      </c>
    </row>
    <row r="25" spans="1:14" ht="21.95" customHeight="1" x14ac:dyDescent="0.15">
      <c r="A25" s="243"/>
      <c r="B25" s="190"/>
      <c r="C25" s="21" t="s">
        <v>26</v>
      </c>
      <c r="D25" s="133">
        <v>8</v>
      </c>
      <c r="E25" s="5" t="s">
        <v>12</v>
      </c>
      <c r="F25" s="80">
        <v>19</v>
      </c>
      <c r="G25" s="81">
        <v>14</v>
      </c>
      <c r="H25" s="80">
        <v>11</v>
      </c>
      <c r="I25" s="82">
        <v>11</v>
      </c>
      <c r="J25" s="80">
        <v>11</v>
      </c>
      <c r="K25" s="80">
        <v>11</v>
      </c>
      <c r="L25" s="83">
        <v>8</v>
      </c>
      <c r="M25" s="79">
        <f t="shared" si="1"/>
        <v>1.75</v>
      </c>
      <c r="N25" s="14" t="e">
        <f>#REF!/#REF!</f>
        <v>#REF!</v>
      </c>
    </row>
    <row r="26" spans="1:14" ht="22.5" customHeight="1" thickBot="1" x14ac:dyDescent="0.2">
      <c r="A26" s="244"/>
      <c r="B26" s="213" t="s">
        <v>45</v>
      </c>
      <c r="C26" s="214"/>
      <c r="D26" s="137">
        <f>SUM(D23:D25)</f>
        <v>12</v>
      </c>
      <c r="E26" s="39" t="s">
        <v>12</v>
      </c>
      <c r="F26" s="84">
        <f t="shared" ref="F26:L26" si="5">SUM(F23:F25)</f>
        <v>33</v>
      </c>
      <c r="G26" s="85">
        <f t="shared" si="5"/>
        <v>22</v>
      </c>
      <c r="H26" s="84">
        <f t="shared" si="5"/>
        <v>17</v>
      </c>
      <c r="I26" s="85">
        <f t="shared" si="5"/>
        <v>17</v>
      </c>
      <c r="J26" s="84">
        <f t="shared" si="5"/>
        <v>17</v>
      </c>
      <c r="K26" s="84">
        <f t="shared" si="5"/>
        <v>17</v>
      </c>
      <c r="L26" s="86">
        <f t="shared" si="5"/>
        <v>12</v>
      </c>
      <c r="M26" s="87">
        <f t="shared" si="1"/>
        <v>1.8333333333333333</v>
      </c>
      <c r="N26" s="14" t="e">
        <f>#REF!/#REF!</f>
        <v>#REF!</v>
      </c>
    </row>
    <row r="27" spans="1:14" ht="31.5" customHeight="1" thickBot="1" x14ac:dyDescent="0.2">
      <c r="A27" s="245" t="s">
        <v>47</v>
      </c>
      <c r="B27" s="246"/>
      <c r="C27" s="246"/>
      <c r="D27" s="138">
        <f>D6+D22+D26</f>
        <v>198</v>
      </c>
      <c r="E27" s="33" t="s">
        <v>12</v>
      </c>
      <c r="F27" s="88">
        <f t="shared" ref="F27:L27" si="6">F6+F22+F26</f>
        <v>697</v>
      </c>
      <c r="G27" s="89">
        <f t="shared" si="6"/>
        <v>509</v>
      </c>
      <c r="H27" s="88">
        <f t="shared" si="6"/>
        <v>361</v>
      </c>
      <c r="I27" s="89">
        <f t="shared" si="6"/>
        <v>336</v>
      </c>
      <c r="J27" s="88">
        <f t="shared" si="6"/>
        <v>220</v>
      </c>
      <c r="K27" s="88">
        <f t="shared" si="6"/>
        <v>218</v>
      </c>
      <c r="L27" s="90">
        <f t="shared" si="6"/>
        <v>177</v>
      </c>
      <c r="M27" s="91">
        <f>G27/D27</f>
        <v>2.5707070707070705</v>
      </c>
      <c r="N27" s="14" t="e">
        <f>#REF!/#REF!</f>
        <v>#REF!</v>
      </c>
    </row>
    <row r="28" spans="1:14" ht="21.95" customHeight="1" x14ac:dyDescent="0.15">
      <c r="A28" s="247" t="s">
        <v>75</v>
      </c>
      <c r="B28" s="189" t="s">
        <v>76</v>
      </c>
      <c r="C28" s="145" t="s">
        <v>77</v>
      </c>
      <c r="D28" s="129">
        <v>7</v>
      </c>
      <c r="E28" s="3" t="s">
        <v>12</v>
      </c>
      <c r="F28" s="47">
        <v>111</v>
      </c>
      <c r="G28" s="48">
        <v>87</v>
      </c>
      <c r="H28" s="47">
        <v>28</v>
      </c>
      <c r="I28" s="48">
        <v>27</v>
      </c>
      <c r="J28" s="47">
        <v>11</v>
      </c>
      <c r="K28" s="47">
        <v>9</v>
      </c>
      <c r="L28" s="75">
        <v>8</v>
      </c>
      <c r="M28" s="92">
        <f t="shared" si="1"/>
        <v>12.428571428571429</v>
      </c>
      <c r="N28" s="14" t="e">
        <f>#REF!/#REF!</f>
        <v>#REF!</v>
      </c>
    </row>
    <row r="29" spans="1:14" ht="21.95" customHeight="1" x14ac:dyDescent="0.15">
      <c r="A29" s="248"/>
      <c r="B29" s="190"/>
      <c r="C29" s="164" t="s">
        <v>74</v>
      </c>
      <c r="D29" s="130">
        <v>2</v>
      </c>
      <c r="E29" s="5" t="s">
        <v>12</v>
      </c>
      <c r="F29" s="63">
        <v>9</v>
      </c>
      <c r="G29" s="65">
        <v>8</v>
      </c>
      <c r="H29" s="63">
        <v>7</v>
      </c>
      <c r="I29" s="65">
        <v>7</v>
      </c>
      <c r="J29" s="63">
        <v>5</v>
      </c>
      <c r="K29" s="63">
        <v>5</v>
      </c>
      <c r="L29" s="166">
        <v>4</v>
      </c>
      <c r="M29" s="52">
        <f t="shared" ref="M29" si="7">G29/D29</f>
        <v>4</v>
      </c>
    </row>
    <row r="30" spans="1:14" ht="21.95" customHeight="1" x14ac:dyDescent="0.15">
      <c r="A30" s="248"/>
      <c r="B30" s="191"/>
      <c r="C30" s="146" t="s">
        <v>78</v>
      </c>
      <c r="D30" s="130">
        <v>1</v>
      </c>
      <c r="E30" s="5" t="s">
        <v>12</v>
      </c>
      <c r="F30" s="77">
        <v>5</v>
      </c>
      <c r="G30" s="76">
        <v>5</v>
      </c>
      <c r="H30" s="77">
        <v>2</v>
      </c>
      <c r="I30" s="76">
        <v>2</v>
      </c>
      <c r="J30" s="77">
        <v>2</v>
      </c>
      <c r="K30" s="77">
        <v>2</v>
      </c>
      <c r="L30" s="78">
        <v>1</v>
      </c>
      <c r="M30" s="52">
        <f t="shared" si="1"/>
        <v>5</v>
      </c>
      <c r="N30" s="14" t="e">
        <f>#REF!/#REF!</f>
        <v>#REF!</v>
      </c>
    </row>
    <row r="31" spans="1:14" ht="21.95" customHeight="1" thickBot="1" x14ac:dyDescent="0.2">
      <c r="A31" s="248"/>
      <c r="B31" s="213" t="s">
        <v>45</v>
      </c>
      <c r="C31" s="214"/>
      <c r="D31" s="137">
        <f>SUM(D28:D30)</f>
        <v>10</v>
      </c>
      <c r="E31" s="39" t="s">
        <v>12</v>
      </c>
      <c r="F31" s="84">
        <f>SUM(F28:F30)</f>
        <v>125</v>
      </c>
      <c r="G31" s="85">
        <f t="shared" ref="G31:L31" si="8">SUM(G28:G30)</f>
        <v>100</v>
      </c>
      <c r="H31" s="84">
        <f t="shared" si="8"/>
        <v>37</v>
      </c>
      <c r="I31" s="85">
        <f t="shared" si="8"/>
        <v>36</v>
      </c>
      <c r="J31" s="84">
        <f t="shared" si="8"/>
        <v>18</v>
      </c>
      <c r="K31" s="84">
        <f t="shared" si="8"/>
        <v>16</v>
      </c>
      <c r="L31" s="86">
        <f t="shared" si="8"/>
        <v>13</v>
      </c>
      <c r="M31" s="87">
        <f t="shared" ref="M31" si="9">G31/D31</f>
        <v>10</v>
      </c>
    </row>
    <row r="32" spans="1:14" ht="21.75" customHeight="1" thickBot="1" x14ac:dyDescent="0.2">
      <c r="A32" s="248"/>
      <c r="B32" s="180" t="s">
        <v>79</v>
      </c>
      <c r="C32" s="179" t="s">
        <v>73</v>
      </c>
      <c r="D32" s="129">
        <v>8</v>
      </c>
      <c r="E32" s="7" t="s">
        <v>25</v>
      </c>
      <c r="F32" s="177">
        <v>17</v>
      </c>
      <c r="G32" s="114">
        <v>9</v>
      </c>
      <c r="H32" s="177">
        <v>7</v>
      </c>
      <c r="I32" s="114">
        <v>7</v>
      </c>
      <c r="J32" s="177">
        <v>5</v>
      </c>
      <c r="K32" s="178">
        <v>5</v>
      </c>
      <c r="L32" s="76">
        <v>4</v>
      </c>
      <c r="M32" s="79">
        <f t="shared" si="1"/>
        <v>1.125</v>
      </c>
    </row>
    <row r="33" spans="1:14" ht="31.5" customHeight="1" thickBot="1" x14ac:dyDescent="0.2">
      <c r="A33" s="249" t="s">
        <v>84</v>
      </c>
      <c r="B33" s="250"/>
      <c r="C33" s="251"/>
      <c r="D33" s="181">
        <f>SUM(D31:D32)</f>
        <v>18</v>
      </c>
      <c r="E33" s="182" t="s">
        <v>12</v>
      </c>
      <c r="F33" s="183">
        <f>SUM(F31:F32)</f>
        <v>142</v>
      </c>
      <c r="G33" s="183">
        <f t="shared" ref="G33:K33" si="10">SUM(G31:G32)</f>
        <v>109</v>
      </c>
      <c r="H33" s="183">
        <f t="shared" si="10"/>
        <v>44</v>
      </c>
      <c r="I33" s="183">
        <f t="shared" si="10"/>
        <v>43</v>
      </c>
      <c r="J33" s="183">
        <f t="shared" si="10"/>
        <v>23</v>
      </c>
      <c r="K33" s="183">
        <f t="shared" si="10"/>
        <v>21</v>
      </c>
      <c r="L33" s="183">
        <f>SUM(L31:L32)</f>
        <v>17</v>
      </c>
      <c r="M33" s="184">
        <f>G33/D33</f>
        <v>6.0555555555555554</v>
      </c>
      <c r="N33" s="14" t="e">
        <f>#REF!/#REF!</f>
        <v>#REF!</v>
      </c>
    </row>
    <row r="34" spans="1:14" ht="21.95" customHeight="1" x14ac:dyDescent="0.15">
      <c r="A34" s="197" t="s">
        <v>0</v>
      </c>
      <c r="B34" s="206" t="s">
        <v>35</v>
      </c>
      <c r="C34" s="6" t="s">
        <v>5</v>
      </c>
      <c r="D34" s="132">
        <v>20</v>
      </c>
      <c r="E34" s="13" t="s">
        <v>25</v>
      </c>
      <c r="F34" s="58">
        <v>78</v>
      </c>
      <c r="G34" s="59">
        <v>66</v>
      </c>
      <c r="H34" s="58">
        <v>43</v>
      </c>
      <c r="I34" s="233"/>
      <c r="J34" s="234"/>
      <c r="K34" s="93">
        <v>37</v>
      </c>
      <c r="L34" s="94">
        <v>21</v>
      </c>
      <c r="M34" s="62">
        <f>G34/D34</f>
        <v>3.3</v>
      </c>
      <c r="N34" s="14" t="e">
        <f>#REF!/#REF!</f>
        <v>#REF!</v>
      </c>
    </row>
    <row r="35" spans="1:14" ht="21.95" customHeight="1" x14ac:dyDescent="0.15">
      <c r="A35" s="205"/>
      <c r="B35" s="206"/>
      <c r="C35" s="4" t="s">
        <v>6</v>
      </c>
      <c r="D35" s="130">
        <v>2</v>
      </c>
      <c r="E35" s="9" t="s">
        <v>12</v>
      </c>
      <c r="F35" s="63">
        <v>19</v>
      </c>
      <c r="G35" s="65">
        <v>16</v>
      </c>
      <c r="H35" s="63">
        <v>6</v>
      </c>
      <c r="I35" s="185"/>
      <c r="J35" s="186"/>
      <c r="K35" s="95">
        <v>6</v>
      </c>
      <c r="L35" s="96">
        <v>2</v>
      </c>
      <c r="M35" s="62">
        <f>G35/D35</f>
        <v>8</v>
      </c>
      <c r="N35" s="14" t="e">
        <f>#REF!/#REF!</f>
        <v>#REF!</v>
      </c>
    </row>
    <row r="36" spans="1:14" ht="21.95" customHeight="1" x14ac:dyDescent="0.15">
      <c r="A36" s="205"/>
      <c r="B36" s="206"/>
      <c r="C36" s="4" t="s">
        <v>33</v>
      </c>
      <c r="D36" s="133">
        <v>4</v>
      </c>
      <c r="E36" s="5" t="s">
        <v>12</v>
      </c>
      <c r="F36" s="63">
        <v>21</v>
      </c>
      <c r="G36" s="65">
        <v>17</v>
      </c>
      <c r="H36" s="63">
        <v>13</v>
      </c>
      <c r="I36" s="185"/>
      <c r="J36" s="186"/>
      <c r="K36" s="95">
        <v>12</v>
      </c>
      <c r="L36" s="96">
        <v>7</v>
      </c>
      <c r="M36" s="62">
        <f>G36/D36</f>
        <v>4.25</v>
      </c>
      <c r="N36" s="14" t="e">
        <f>#REF!/#REF!</f>
        <v>#REF!</v>
      </c>
    </row>
    <row r="37" spans="1:14" ht="21.75" customHeight="1" x14ac:dyDescent="0.15">
      <c r="A37" s="205"/>
      <c r="B37" s="206"/>
      <c r="C37" s="31" t="s">
        <v>13</v>
      </c>
      <c r="D37" s="134">
        <f>SUM(D34:D36)</f>
        <v>26</v>
      </c>
      <c r="E37" s="35" t="s">
        <v>12</v>
      </c>
      <c r="F37" s="66">
        <f>SUM(F34:F36)</f>
        <v>118</v>
      </c>
      <c r="G37" s="68">
        <f>G34+G35+G36</f>
        <v>99</v>
      </c>
      <c r="H37" s="66">
        <f>H34+H35+H36</f>
        <v>62</v>
      </c>
      <c r="I37" s="185"/>
      <c r="J37" s="186"/>
      <c r="K37" s="97">
        <f t="shared" ref="K37:L37" si="11">SUM(K34:K36)</f>
        <v>55</v>
      </c>
      <c r="L37" s="98">
        <f t="shared" si="11"/>
        <v>30</v>
      </c>
      <c r="M37" s="69">
        <f t="shared" si="1"/>
        <v>3.8076923076923075</v>
      </c>
      <c r="N37" s="14" t="e">
        <f>#REF!/#REF!</f>
        <v>#REF!</v>
      </c>
    </row>
    <row r="38" spans="1:14" ht="21.95" customHeight="1" x14ac:dyDescent="0.15">
      <c r="A38" s="205"/>
      <c r="B38" s="207" t="s">
        <v>36</v>
      </c>
      <c r="C38" s="4" t="s">
        <v>30</v>
      </c>
      <c r="D38" s="133">
        <v>10</v>
      </c>
      <c r="E38" s="5" t="s">
        <v>25</v>
      </c>
      <c r="F38" s="63">
        <v>18</v>
      </c>
      <c r="G38" s="65">
        <v>14</v>
      </c>
      <c r="H38" s="63">
        <v>12</v>
      </c>
      <c r="I38" s="185"/>
      <c r="J38" s="186"/>
      <c r="K38" s="95">
        <v>10</v>
      </c>
      <c r="L38" s="96">
        <v>10</v>
      </c>
      <c r="M38" s="52">
        <f>G38/D38</f>
        <v>1.4</v>
      </c>
      <c r="N38" s="14" t="e">
        <f>#REF!/#REF!</f>
        <v>#REF!</v>
      </c>
    </row>
    <row r="39" spans="1:14" ht="21.95" customHeight="1" x14ac:dyDescent="0.15">
      <c r="A39" s="205"/>
      <c r="B39" s="206"/>
      <c r="C39" s="4" t="s">
        <v>34</v>
      </c>
      <c r="D39" s="139">
        <v>9</v>
      </c>
      <c r="E39" s="5" t="s">
        <v>25</v>
      </c>
      <c r="F39" s="80">
        <v>10</v>
      </c>
      <c r="G39" s="82">
        <v>10</v>
      </c>
      <c r="H39" s="80">
        <v>9</v>
      </c>
      <c r="I39" s="185"/>
      <c r="J39" s="186"/>
      <c r="K39" s="83">
        <v>8</v>
      </c>
      <c r="L39" s="99">
        <v>8</v>
      </c>
      <c r="M39" s="52">
        <f t="shared" si="1"/>
        <v>1.1111111111111112</v>
      </c>
      <c r="N39" s="14" t="e">
        <f>#REF!/#REF!</f>
        <v>#REF!</v>
      </c>
    </row>
    <row r="40" spans="1:14" ht="21.95" customHeight="1" x14ac:dyDescent="0.15">
      <c r="A40" s="205"/>
      <c r="B40" s="206"/>
      <c r="C40" s="4" t="s">
        <v>31</v>
      </c>
      <c r="D40" s="139">
        <v>1</v>
      </c>
      <c r="E40" s="5" t="s">
        <v>12</v>
      </c>
      <c r="F40" s="80">
        <v>5</v>
      </c>
      <c r="G40" s="82">
        <v>4</v>
      </c>
      <c r="H40" s="80">
        <v>3</v>
      </c>
      <c r="I40" s="185"/>
      <c r="J40" s="186"/>
      <c r="K40" s="83">
        <v>3</v>
      </c>
      <c r="L40" s="99">
        <v>1</v>
      </c>
      <c r="M40" s="52">
        <f t="shared" si="1"/>
        <v>4</v>
      </c>
      <c r="N40" s="14" t="e">
        <f>#REF!/#REF!</f>
        <v>#REF!</v>
      </c>
    </row>
    <row r="41" spans="1:14" ht="21.95" customHeight="1" x14ac:dyDescent="0.15">
      <c r="A41" s="205"/>
      <c r="B41" s="206"/>
      <c r="C41" s="4" t="s">
        <v>58</v>
      </c>
      <c r="D41" s="139">
        <v>2</v>
      </c>
      <c r="E41" s="5" t="s">
        <v>12</v>
      </c>
      <c r="F41" s="80">
        <v>6</v>
      </c>
      <c r="G41" s="82">
        <v>4</v>
      </c>
      <c r="H41" s="80">
        <v>4</v>
      </c>
      <c r="I41" s="185"/>
      <c r="J41" s="186"/>
      <c r="K41" s="83">
        <v>3</v>
      </c>
      <c r="L41" s="99">
        <v>2</v>
      </c>
      <c r="M41" s="52">
        <f t="shared" si="1"/>
        <v>2</v>
      </c>
      <c r="N41" s="14" t="e">
        <f>#REF!/#REF!</f>
        <v>#REF!</v>
      </c>
    </row>
    <row r="42" spans="1:14" ht="21.95" customHeight="1" x14ac:dyDescent="0.15">
      <c r="A42" s="205"/>
      <c r="B42" s="206"/>
      <c r="C42" s="4" t="s">
        <v>49</v>
      </c>
      <c r="D42" s="139">
        <v>5</v>
      </c>
      <c r="E42" s="5" t="s">
        <v>25</v>
      </c>
      <c r="F42" s="80">
        <v>9</v>
      </c>
      <c r="G42" s="82">
        <v>7</v>
      </c>
      <c r="H42" s="80">
        <v>5</v>
      </c>
      <c r="I42" s="185"/>
      <c r="J42" s="186"/>
      <c r="K42" s="83">
        <v>5</v>
      </c>
      <c r="L42" s="99">
        <v>5</v>
      </c>
      <c r="M42" s="52">
        <f t="shared" si="1"/>
        <v>1.4</v>
      </c>
      <c r="N42" s="14" t="e">
        <f>#REF!/#REF!</f>
        <v>#REF!</v>
      </c>
    </row>
    <row r="43" spans="1:14" ht="21.75" customHeight="1" x14ac:dyDescent="0.15">
      <c r="A43" s="205"/>
      <c r="B43" s="206"/>
      <c r="C43" s="31" t="s">
        <v>15</v>
      </c>
      <c r="D43" s="134">
        <f>SUM(D38:D42)</f>
        <v>27</v>
      </c>
      <c r="E43" s="35" t="s">
        <v>12</v>
      </c>
      <c r="F43" s="66">
        <f t="shared" ref="F43:H43" si="12">SUM(F38:F42)</f>
        <v>48</v>
      </c>
      <c r="G43" s="68">
        <f t="shared" si="12"/>
        <v>39</v>
      </c>
      <c r="H43" s="66">
        <f t="shared" si="12"/>
        <v>33</v>
      </c>
      <c r="I43" s="185"/>
      <c r="J43" s="186"/>
      <c r="K43" s="97">
        <f t="shared" ref="K43:L43" si="13">SUM(K38:K42)</f>
        <v>29</v>
      </c>
      <c r="L43" s="98">
        <f t="shared" si="13"/>
        <v>26</v>
      </c>
      <c r="M43" s="69">
        <f t="shared" si="1"/>
        <v>1.4444444444444444</v>
      </c>
      <c r="N43" s="14" t="e">
        <f>#REF!/#REF!</f>
        <v>#REF!</v>
      </c>
    </row>
    <row r="44" spans="1:14" ht="22.5" customHeight="1" thickBot="1" x14ac:dyDescent="0.2">
      <c r="A44" s="205"/>
      <c r="B44" s="192" t="s">
        <v>46</v>
      </c>
      <c r="C44" s="193"/>
      <c r="D44" s="135">
        <f>SUM(D37,D43)</f>
        <v>53</v>
      </c>
      <c r="E44" s="34" t="s">
        <v>12</v>
      </c>
      <c r="F44" s="70">
        <f>F37+F43</f>
        <v>166</v>
      </c>
      <c r="G44" s="71">
        <f>G37+G43</f>
        <v>138</v>
      </c>
      <c r="H44" s="70">
        <f>H37+H43</f>
        <v>95</v>
      </c>
      <c r="I44" s="185"/>
      <c r="J44" s="186"/>
      <c r="K44" s="100">
        <f>K37+K43</f>
        <v>84</v>
      </c>
      <c r="L44" s="101">
        <f>L37+L43</f>
        <v>56</v>
      </c>
      <c r="M44" s="73">
        <f t="shared" si="1"/>
        <v>2.6037735849056602</v>
      </c>
      <c r="N44" s="14" t="e">
        <f>#REF!/#REF!</f>
        <v>#REF!</v>
      </c>
    </row>
    <row r="45" spans="1:14" ht="21.95" customHeight="1" x14ac:dyDescent="0.15">
      <c r="A45" s="210" t="s">
        <v>40</v>
      </c>
      <c r="B45" s="189" t="s">
        <v>39</v>
      </c>
      <c r="C45" s="149" t="s">
        <v>81</v>
      </c>
      <c r="D45" s="136">
        <v>1</v>
      </c>
      <c r="E45" s="7" t="s">
        <v>12</v>
      </c>
      <c r="F45" s="147">
        <v>16</v>
      </c>
      <c r="G45" s="48">
        <v>15</v>
      </c>
      <c r="H45" s="47">
        <v>5</v>
      </c>
      <c r="I45" s="185"/>
      <c r="J45" s="186"/>
      <c r="K45" s="47">
        <v>5</v>
      </c>
      <c r="L45" s="75">
        <v>1</v>
      </c>
      <c r="M45" s="49">
        <f t="shared" ref="M45:M48" si="14">G45/D45</f>
        <v>15</v>
      </c>
      <c r="N45" s="14" t="e">
        <f>#REF!/#REF!</f>
        <v>#REF!</v>
      </c>
    </row>
    <row r="46" spans="1:14" ht="21.95" customHeight="1" x14ac:dyDescent="0.15">
      <c r="A46" s="211"/>
      <c r="B46" s="190"/>
      <c r="C46" s="171" t="s">
        <v>82</v>
      </c>
      <c r="D46" s="130">
        <v>1</v>
      </c>
      <c r="E46" s="9" t="s">
        <v>27</v>
      </c>
      <c r="F46" s="50">
        <v>5</v>
      </c>
      <c r="G46" s="167">
        <v>2</v>
      </c>
      <c r="H46" s="168">
        <v>2</v>
      </c>
      <c r="I46" s="185"/>
      <c r="J46" s="186"/>
      <c r="K46" s="168">
        <v>2</v>
      </c>
      <c r="L46" s="169">
        <v>1</v>
      </c>
      <c r="M46" s="170">
        <f t="shared" si="14"/>
        <v>2</v>
      </c>
      <c r="N46" s="163" t="e">
        <f>#REF!/#REF!</f>
        <v>#REF!</v>
      </c>
    </row>
    <row r="47" spans="1:14" ht="21.95" customHeight="1" x14ac:dyDescent="0.15">
      <c r="A47" s="211"/>
      <c r="B47" s="190"/>
      <c r="C47" s="21" t="s">
        <v>83</v>
      </c>
      <c r="D47" s="133">
        <v>1</v>
      </c>
      <c r="E47" s="5" t="s">
        <v>12</v>
      </c>
      <c r="F47" s="80">
        <v>17</v>
      </c>
      <c r="G47" s="81">
        <v>13</v>
      </c>
      <c r="H47" s="80">
        <v>5</v>
      </c>
      <c r="I47" s="185"/>
      <c r="J47" s="186"/>
      <c r="K47" s="80">
        <v>5</v>
      </c>
      <c r="L47" s="83">
        <v>1</v>
      </c>
      <c r="M47" s="79">
        <f t="shared" si="14"/>
        <v>13</v>
      </c>
      <c r="N47" s="14" t="e">
        <f>#REF!/#REF!</f>
        <v>#REF!</v>
      </c>
    </row>
    <row r="48" spans="1:14" ht="22.5" customHeight="1" thickBot="1" x14ac:dyDescent="0.2">
      <c r="A48" s="212"/>
      <c r="B48" s="213" t="s">
        <v>45</v>
      </c>
      <c r="C48" s="214"/>
      <c r="D48" s="137">
        <f>SUM(D45:D47)</f>
        <v>3</v>
      </c>
      <c r="E48" s="39" t="s">
        <v>12</v>
      </c>
      <c r="F48" s="84">
        <f t="shared" ref="F48:H48" si="15">SUM(F45:F47)</f>
        <v>38</v>
      </c>
      <c r="G48" s="85">
        <f t="shared" si="15"/>
        <v>30</v>
      </c>
      <c r="H48" s="84">
        <f t="shared" si="15"/>
        <v>12</v>
      </c>
      <c r="I48" s="185"/>
      <c r="J48" s="186"/>
      <c r="K48" s="84">
        <f t="shared" ref="K48:L48" si="16">SUM(K45:K47)</f>
        <v>12</v>
      </c>
      <c r="L48" s="86">
        <f t="shared" si="16"/>
        <v>3</v>
      </c>
      <c r="M48" s="87">
        <f t="shared" si="14"/>
        <v>10</v>
      </c>
      <c r="N48" s="14" t="e">
        <f>#REF!/#REF!</f>
        <v>#REF!</v>
      </c>
    </row>
    <row r="49" spans="1:14" ht="31.5" customHeight="1" thickBot="1" x14ac:dyDescent="0.2">
      <c r="A49" s="217" t="s">
        <v>54</v>
      </c>
      <c r="B49" s="218"/>
      <c r="C49" s="218"/>
      <c r="D49" s="138">
        <f>SUM(D44,D48)</f>
        <v>56</v>
      </c>
      <c r="E49" s="148" t="s">
        <v>12</v>
      </c>
      <c r="F49" s="88">
        <f>SUM(F44,F48)</f>
        <v>204</v>
      </c>
      <c r="G49" s="88">
        <f>SUM(G44,G48)</f>
        <v>168</v>
      </c>
      <c r="H49" s="88">
        <f t="shared" ref="H49" si="17">SUM(H44,H48)</f>
        <v>107</v>
      </c>
      <c r="I49" s="185"/>
      <c r="J49" s="186"/>
      <c r="K49" s="88">
        <f t="shared" ref="K49:L49" si="18">SUM(K44,K48)</f>
        <v>96</v>
      </c>
      <c r="L49" s="88">
        <f t="shared" si="18"/>
        <v>59</v>
      </c>
      <c r="M49" s="91">
        <f>G49/D49</f>
        <v>3</v>
      </c>
      <c r="N49" s="14" t="e">
        <f>#REF!/#REF!</f>
        <v>#REF!</v>
      </c>
    </row>
    <row r="50" spans="1:14" ht="21.95" customHeight="1" x14ac:dyDescent="0.15">
      <c r="A50" s="219" t="s">
        <v>62</v>
      </c>
      <c r="B50" s="24"/>
      <c r="C50" s="40" t="s">
        <v>5</v>
      </c>
      <c r="D50" s="140">
        <v>3</v>
      </c>
      <c r="E50" s="7" t="s">
        <v>12</v>
      </c>
      <c r="F50" s="47">
        <v>130</v>
      </c>
      <c r="G50" s="48">
        <v>98</v>
      </c>
      <c r="H50" s="47">
        <v>13</v>
      </c>
      <c r="I50" s="185"/>
      <c r="J50" s="186"/>
      <c r="K50" s="103">
        <v>11</v>
      </c>
      <c r="L50" s="103">
        <v>3</v>
      </c>
      <c r="M50" s="49">
        <f t="shared" si="1"/>
        <v>32.666666666666664</v>
      </c>
      <c r="N50" s="14" t="e">
        <f>#REF!/#REF!</f>
        <v>#REF!</v>
      </c>
    </row>
    <row r="51" spans="1:14" ht="21.95" customHeight="1" thickBot="1" x14ac:dyDescent="0.2">
      <c r="A51" s="219"/>
      <c r="B51" s="25"/>
      <c r="C51" s="41" t="s">
        <v>33</v>
      </c>
      <c r="D51" s="133">
        <v>1</v>
      </c>
      <c r="E51" s="5" t="s">
        <v>12</v>
      </c>
      <c r="F51" s="63">
        <v>32</v>
      </c>
      <c r="G51" s="65">
        <v>27</v>
      </c>
      <c r="H51" s="63">
        <v>5</v>
      </c>
      <c r="I51" s="185"/>
      <c r="J51" s="186"/>
      <c r="K51" s="99">
        <v>5</v>
      </c>
      <c r="L51" s="99">
        <v>1</v>
      </c>
      <c r="M51" s="104">
        <f t="shared" si="1"/>
        <v>27</v>
      </c>
      <c r="N51" s="14" t="e">
        <f>#REF!/#REF!</f>
        <v>#REF!</v>
      </c>
    </row>
    <row r="52" spans="1:14" ht="23.25" customHeight="1" thickBot="1" x14ac:dyDescent="0.2">
      <c r="A52" s="219"/>
      <c r="B52" s="220" t="s">
        <v>44</v>
      </c>
      <c r="C52" s="221"/>
      <c r="D52" s="141">
        <f>SUM(D50:D51)</f>
        <v>4</v>
      </c>
      <c r="E52" s="28" t="s">
        <v>12</v>
      </c>
      <c r="F52" s="105">
        <f t="shared" ref="F52:H52" si="19">SUM(F50:F51)</f>
        <v>162</v>
      </c>
      <c r="G52" s="106">
        <f t="shared" si="19"/>
        <v>125</v>
      </c>
      <c r="H52" s="105">
        <f t="shared" si="19"/>
        <v>18</v>
      </c>
      <c r="I52" s="185"/>
      <c r="J52" s="186"/>
      <c r="K52" s="107">
        <f t="shared" ref="K52:L52" si="20">SUM(K50:K51)</f>
        <v>16</v>
      </c>
      <c r="L52" s="107">
        <f t="shared" si="20"/>
        <v>4</v>
      </c>
      <c r="M52" s="102">
        <f t="shared" si="1"/>
        <v>31.25</v>
      </c>
      <c r="N52" s="14" t="e">
        <f>#REF!/#REF!</f>
        <v>#REF!</v>
      </c>
    </row>
    <row r="53" spans="1:14" ht="21.95" customHeight="1" x14ac:dyDescent="0.15">
      <c r="A53" s="222" t="s">
        <v>59</v>
      </c>
      <c r="B53" s="24"/>
      <c r="C53" s="23" t="s">
        <v>56</v>
      </c>
      <c r="D53" s="136">
        <v>5</v>
      </c>
      <c r="E53" s="7" t="s">
        <v>12</v>
      </c>
      <c r="F53" s="224">
        <v>25</v>
      </c>
      <c r="G53" s="227">
        <v>19</v>
      </c>
      <c r="H53" s="230">
        <v>14</v>
      </c>
      <c r="I53" s="185"/>
      <c r="J53" s="186"/>
      <c r="K53" s="108">
        <v>11</v>
      </c>
      <c r="L53" s="47">
        <v>3</v>
      </c>
      <c r="M53" s="215">
        <f>G53/D56</f>
        <v>2.7142857142857144</v>
      </c>
    </row>
    <row r="54" spans="1:14" ht="21.95" customHeight="1" x14ac:dyDescent="0.15">
      <c r="A54" s="223"/>
      <c r="B54" s="25"/>
      <c r="C54" s="26" t="s">
        <v>50</v>
      </c>
      <c r="D54" s="133">
        <v>1</v>
      </c>
      <c r="E54" s="5" t="s">
        <v>12</v>
      </c>
      <c r="F54" s="225"/>
      <c r="G54" s="228"/>
      <c r="H54" s="231"/>
      <c r="I54" s="185"/>
      <c r="J54" s="186"/>
      <c r="K54" s="109">
        <v>7</v>
      </c>
      <c r="L54" s="77">
        <v>0</v>
      </c>
      <c r="M54" s="215"/>
    </row>
    <row r="55" spans="1:14" ht="21.95" customHeight="1" x14ac:dyDescent="0.15">
      <c r="A55" s="223"/>
      <c r="B55" s="43"/>
      <c r="C55" s="44" t="s">
        <v>57</v>
      </c>
      <c r="D55" s="132">
        <v>1</v>
      </c>
      <c r="E55" s="19" t="s">
        <v>12</v>
      </c>
      <c r="F55" s="226"/>
      <c r="G55" s="229"/>
      <c r="H55" s="232"/>
      <c r="I55" s="185"/>
      <c r="J55" s="186"/>
      <c r="K55" s="64">
        <v>10</v>
      </c>
      <c r="L55" s="63">
        <v>1</v>
      </c>
      <c r="M55" s="216"/>
    </row>
    <row r="56" spans="1:14" ht="23.25" customHeight="1" thickBot="1" x14ac:dyDescent="0.2">
      <c r="A56" s="223"/>
      <c r="B56" s="220" t="s">
        <v>44</v>
      </c>
      <c r="C56" s="221"/>
      <c r="D56" s="142">
        <f>SUM(D53:D55)</f>
        <v>7</v>
      </c>
      <c r="E56" s="42" t="s">
        <v>12</v>
      </c>
      <c r="F56" s="110">
        <f>SUM(F53)</f>
        <v>25</v>
      </c>
      <c r="G56" s="111">
        <f>SUM(G53)</f>
        <v>19</v>
      </c>
      <c r="H56" s="110">
        <f>SUM(H53)</f>
        <v>14</v>
      </c>
      <c r="I56" s="187"/>
      <c r="J56" s="188"/>
      <c r="K56" s="111">
        <f>SUM(K53:K55)</f>
        <v>28</v>
      </c>
      <c r="L56" s="112">
        <f>SUM(L53:L55)</f>
        <v>4</v>
      </c>
      <c r="M56" s="73">
        <f>G56/D56</f>
        <v>2.7142857142857144</v>
      </c>
    </row>
    <row r="57" spans="1:14" ht="31.5" customHeight="1" thickBot="1" x14ac:dyDescent="0.2">
      <c r="A57" s="194" t="s">
        <v>20</v>
      </c>
      <c r="B57" s="195"/>
      <c r="C57" s="195"/>
      <c r="D57" s="136">
        <f>SUM(D27,D33,D49,D52,D56)</f>
        <v>283</v>
      </c>
      <c r="E57" s="7" t="s">
        <v>12</v>
      </c>
      <c r="F57" s="143">
        <f>SUM(F27,F33,F49,F52,F56)</f>
        <v>1230</v>
      </c>
      <c r="G57" s="113">
        <f t="shared" ref="G57:L57" si="21">SUM(G27,G33,G49,G52,G56)</f>
        <v>930</v>
      </c>
      <c r="H57" s="74">
        <f t="shared" si="21"/>
        <v>544</v>
      </c>
      <c r="I57" s="176">
        <f t="shared" si="21"/>
        <v>379</v>
      </c>
      <c r="J57" s="176">
        <f t="shared" si="21"/>
        <v>243</v>
      </c>
      <c r="K57" s="114">
        <f t="shared" si="21"/>
        <v>379</v>
      </c>
      <c r="L57" s="113">
        <f t="shared" si="21"/>
        <v>261</v>
      </c>
      <c r="M57" s="92">
        <f>G57/D57</f>
        <v>3.2862190812720846</v>
      </c>
      <c r="N57" s="14" t="e">
        <f>#REF!/#REF!</f>
        <v>#REF!</v>
      </c>
    </row>
    <row r="58" spans="1:14" ht="21.95" customHeight="1" x14ac:dyDescent="0.15">
      <c r="A58" s="196" t="s">
        <v>1</v>
      </c>
      <c r="B58" s="199" t="s">
        <v>16</v>
      </c>
      <c r="C58" s="200"/>
      <c r="D58" s="165">
        <v>26</v>
      </c>
      <c r="E58" s="8" t="s">
        <v>3</v>
      </c>
      <c r="F58" s="115">
        <v>230</v>
      </c>
      <c r="G58" s="116">
        <v>157</v>
      </c>
      <c r="H58" s="115">
        <v>110</v>
      </c>
      <c r="I58" s="185"/>
      <c r="J58" s="186"/>
      <c r="K58" s="117">
        <v>90</v>
      </c>
      <c r="L58" s="118">
        <v>26</v>
      </c>
      <c r="M58" s="119">
        <f t="shared" ref="M58:M64" si="22">G58/D58</f>
        <v>6.0384615384615383</v>
      </c>
      <c r="N58" s="14" t="e">
        <f>#REF!/#REF!</f>
        <v>#REF!</v>
      </c>
    </row>
    <row r="59" spans="1:14" ht="21.95" customHeight="1" x14ac:dyDescent="0.15">
      <c r="A59" s="197"/>
      <c r="B59" s="201" t="s">
        <v>18</v>
      </c>
      <c r="C59" s="202"/>
      <c r="D59" s="130">
        <v>11</v>
      </c>
      <c r="E59" s="9" t="s">
        <v>27</v>
      </c>
      <c r="F59" s="50">
        <v>75</v>
      </c>
      <c r="G59" s="51">
        <v>49</v>
      </c>
      <c r="H59" s="50">
        <v>41</v>
      </c>
      <c r="I59" s="185"/>
      <c r="J59" s="186"/>
      <c r="K59" s="120">
        <v>30</v>
      </c>
      <c r="L59" s="121">
        <v>12</v>
      </c>
      <c r="M59" s="122">
        <f t="shared" si="22"/>
        <v>4.4545454545454541</v>
      </c>
      <c r="N59" s="14" t="e">
        <f>#REF!/#REF!</f>
        <v>#REF!</v>
      </c>
    </row>
    <row r="60" spans="1:14" ht="24" customHeight="1" thickBot="1" x14ac:dyDescent="0.2">
      <c r="A60" s="198"/>
      <c r="B60" s="203" t="s">
        <v>17</v>
      </c>
      <c r="C60" s="204"/>
      <c r="D60" s="172">
        <f>SUM(D58:D59)</f>
        <v>37</v>
      </c>
      <c r="E60" s="46" t="s">
        <v>3</v>
      </c>
      <c r="F60" s="72">
        <f>SUM(F58:F59)</f>
        <v>305</v>
      </c>
      <c r="G60" s="71">
        <f t="shared" ref="G60:H60" si="23">SUM(G58:G59)</f>
        <v>206</v>
      </c>
      <c r="H60" s="70">
        <f t="shared" si="23"/>
        <v>151</v>
      </c>
      <c r="I60" s="185"/>
      <c r="J60" s="186"/>
      <c r="K60" s="100">
        <f t="shared" ref="K60:L60" si="24">SUM(K58:K59)</f>
        <v>120</v>
      </c>
      <c r="L60" s="101">
        <f t="shared" si="24"/>
        <v>38</v>
      </c>
      <c r="M60" s="73">
        <f t="shared" si="22"/>
        <v>5.5675675675675675</v>
      </c>
      <c r="N60" s="14" t="e">
        <f>#REF!/#REF!</f>
        <v>#REF!</v>
      </c>
    </row>
    <row r="61" spans="1:14" ht="21.95" customHeight="1" x14ac:dyDescent="0.15">
      <c r="A61" s="197" t="s">
        <v>21</v>
      </c>
      <c r="B61" s="235" t="s">
        <v>16</v>
      </c>
      <c r="C61" s="236"/>
      <c r="D61" s="173">
        <v>38</v>
      </c>
      <c r="E61" s="19" t="s">
        <v>12</v>
      </c>
      <c r="F61" s="123">
        <v>340</v>
      </c>
      <c r="G61" s="116">
        <v>245</v>
      </c>
      <c r="H61" s="115">
        <v>153</v>
      </c>
      <c r="I61" s="185"/>
      <c r="J61" s="186"/>
      <c r="K61" s="117">
        <v>116</v>
      </c>
      <c r="L61" s="118">
        <v>39</v>
      </c>
      <c r="M61" s="119">
        <f>G61/D61</f>
        <v>6.4473684210526319</v>
      </c>
      <c r="N61" s="14" t="e">
        <f>#REF!/#REF!</f>
        <v>#REF!</v>
      </c>
    </row>
    <row r="62" spans="1:14" ht="21.95" customHeight="1" x14ac:dyDescent="0.15">
      <c r="A62" s="197"/>
      <c r="B62" s="201" t="s">
        <v>18</v>
      </c>
      <c r="C62" s="202"/>
      <c r="D62" s="130">
        <v>16</v>
      </c>
      <c r="E62" s="9" t="s">
        <v>12</v>
      </c>
      <c r="F62" s="50">
        <v>128</v>
      </c>
      <c r="G62" s="51">
        <v>94</v>
      </c>
      <c r="H62" s="50">
        <v>64</v>
      </c>
      <c r="I62" s="185"/>
      <c r="J62" s="186"/>
      <c r="K62" s="120">
        <v>56</v>
      </c>
      <c r="L62" s="121">
        <v>17</v>
      </c>
      <c r="M62" s="122">
        <f t="shared" si="22"/>
        <v>5.875</v>
      </c>
      <c r="N62" s="14" t="e">
        <f>#REF!/#REF!</f>
        <v>#REF!</v>
      </c>
    </row>
    <row r="63" spans="1:14" ht="24.75" customHeight="1" thickBot="1" x14ac:dyDescent="0.2">
      <c r="A63" s="197"/>
      <c r="B63" s="192" t="s">
        <v>17</v>
      </c>
      <c r="C63" s="193"/>
      <c r="D63" s="135">
        <f>SUM(D61:D62)</f>
        <v>54</v>
      </c>
      <c r="E63" s="150" t="s">
        <v>27</v>
      </c>
      <c r="F63" s="70">
        <f>F61+F62</f>
        <v>468</v>
      </c>
      <c r="G63" s="71">
        <f t="shared" ref="G63:H63" si="25">SUM(G61:G62)</f>
        <v>339</v>
      </c>
      <c r="H63" s="70">
        <f t="shared" si="25"/>
        <v>217</v>
      </c>
      <c r="I63" s="185"/>
      <c r="J63" s="186"/>
      <c r="K63" s="100">
        <f t="shared" ref="K63:L63" si="26">SUM(K61:K62)</f>
        <v>172</v>
      </c>
      <c r="L63" s="101">
        <f t="shared" si="26"/>
        <v>56</v>
      </c>
      <c r="M63" s="73">
        <f t="shared" si="22"/>
        <v>6.2777777777777777</v>
      </c>
      <c r="N63" s="14" t="e">
        <f>#REF!/#REF!</f>
        <v>#REF!</v>
      </c>
    </row>
    <row r="64" spans="1:14" ht="31.5" customHeight="1" thickBot="1" x14ac:dyDescent="0.2">
      <c r="A64" s="208" t="s">
        <v>22</v>
      </c>
      <c r="B64" s="209"/>
      <c r="C64" s="209"/>
      <c r="D64" s="174">
        <f>SUM(D60,D63)</f>
        <v>91</v>
      </c>
      <c r="E64" s="45" t="s">
        <v>27</v>
      </c>
      <c r="F64" s="124">
        <f>SUM(F60,F63)</f>
        <v>773</v>
      </c>
      <c r="G64" s="125">
        <f>SUM(G60,G63)</f>
        <v>545</v>
      </c>
      <c r="H64" s="124">
        <f>SUM(H60,H63)</f>
        <v>368</v>
      </c>
      <c r="I64" s="187"/>
      <c r="J64" s="188"/>
      <c r="K64" s="126">
        <f>SUM(K60,K63)</f>
        <v>292</v>
      </c>
      <c r="L64" s="127">
        <f>SUM(L60,L63)</f>
        <v>94</v>
      </c>
      <c r="M64" s="128">
        <f t="shared" si="22"/>
        <v>5.9890109890109891</v>
      </c>
      <c r="N64" s="14" t="e">
        <f>#REF!/#REF!</f>
        <v>#REF!</v>
      </c>
    </row>
    <row r="65" spans="1:14" ht="3" customHeight="1" x14ac:dyDescent="0.15">
      <c r="A65" s="2"/>
      <c r="B65" s="2"/>
      <c r="C65" s="2"/>
      <c r="D65" s="10"/>
      <c r="E65" s="10"/>
      <c r="F65" s="2"/>
      <c r="G65" s="2"/>
      <c r="H65" s="10"/>
      <c r="I65" s="2"/>
      <c r="J65" s="2"/>
      <c r="K65" s="2"/>
      <c r="L65" s="2"/>
      <c r="M65" s="2"/>
    </row>
    <row r="66" spans="1:14" ht="16.5" customHeight="1" x14ac:dyDescent="0.15">
      <c r="A66" s="2" t="s">
        <v>70</v>
      </c>
      <c r="B66" s="2"/>
      <c r="C66" s="2"/>
      <c r="D66" s="10"/>
      <c r="E66" s="10"/>
      <c r="F66" s="2"/>
      <c r="G66" s="2"/>
      <c r="H66" s="10"/>
      <c r="I66" s="2"/>
      <c r="J66" s="2"/>
      <c r="K66" s="2"/>
      <c r="L66" s="2"/>
      <c r="M66" s="2"/>
    </row>
    <row r="67" spans="1:14" ht="16.5" customHeight="1" x14ac:dyDescent="0.15">
      <c r="A67" s="2" t="s">
        <v>71</v>
      </c>
      <c r="B67" s="2"/>
      <c r="C67" s="2"/>
      <c r="D67" s="10"/>
      <c r="E67" s="10"/>
      <c r="F67" s="2"/>
      <c r="G67" s="2"/>
      <c r="H67" s="2"/>
      <c r="I67" s="2"/>
      <c r="J67" s="2"/>
      <c r="K67" s="2"/>
      <c r="L67" s="2"/>
      <c r="M67" s="2"/>
    </row>
    <row r="68" spans="1:14" x14ac:dyDescent="0.15">
      <c r="B68" s="20"/>
    </row>
    <row r="74" spans="1:14" x14ac:dyDescent="0.15">
      <c r="N74" s="1"/>
    </row>
    <row r="75" spans="1:14" x14ac:dyDescent="0.15">
      <c r="N75" s="1"/>
    </row>
    <row r="76" spans="1:14" x14ac:dyDescent="0.15">
      <c r="N76" s="1"/>
    </row>
    <row r="77" spans="1:14" x14ac:dyDescent="0.15">
      <c r="N77" s="1"/>
    </row>
  </sheetData>
  <customSheetViews>
    <customSheetView guid="{62D4E7F8-D3E4-48DE-A4AC-A49E0349C570}" scale="80" showPageBreaks="1" fitToPage="1" printArea="1" view="pageBreakPreview">
      <pane xSplit="2" ySplit="4" topLeftCell="C5" activePane="bottomRight" state="frozen"/>
      <selection pane="bottomRight" activeCell="G51" sqref="G51"/>
      <pageMargins left="0.74803149606299213" right="0.55118110236220474" top="0.98425196850393704" bottom="0.43307086614173229" header="0.51181102362204722" footer="0.39370078740157483"/>
      <pageSetup paperSize="9" scale="63" orientation="portrait" r:id="rId1"/>
      <headerFooter alignWithMargins="0"/>
    </customSheetView>
    <customSheetView guid="{52B60654-C86F-4A68-AE8F-57AB1FD675FA}" scale="80" showPageBreaks="1" fitToPage="1" printArea="1" view="pageBreakPreview">
      <pane xSplit="2" ySplit="4" topLeftCell="C5" activePane="bottomRight" state="frozen"/>
      <selection pane="bottomRight" activeCell="G66" sqref="G66"/>
      <pageMargins left="0.74803149606299213" right="0.55118110236220474" top="0.98425196850393704" bottom="0.43307086614173229" header="0.51181102362204722" footer="0.39370078740157483"/>
      <pageSetup paperSize="9" scale="63" orientation="portrait" r:id="rId2"/>
      <headerFooter alignWithMargins="0"/>
    </customSheetView>
    <customSheetView guid="{2A7D0AE2-EC22-4F63-801C-A17EC86A0E8F}" scale="90" showPageBreaks="1" fitToPage="1" printArea="1" view="pageBreakPreview">
      <pane xSplit="2" ySplit="4" topLeftCell="C5" activePane="bottomRight" state="frozen"/>
      <selection pane="bottomRight" activeCell="A5" sqref="A5:A22"/>
      <pageMargins left="0.74803149606299213" right="0.55118110236220474" top="0.98425196850393704" bottom="0.43307086614173229" header="0.51181102362204722" footer="0.39370078740157483"/>
      <pageSetup paperSize="9" scale="60" orientation="portrait" r:id="rId3"/>
      <headerFooter alignWithMargins="0"/>
    </customSheetView>
  </customSheetViews>
  <mergeCells count="53">
    <mergeCell ref="A1:M1"/>
    <mergeCell ref="A3:A4"/>
    <mergeCell ref="B3:C4"/>
    <mergeCell ref="D3:E4"/>
    <mergeCell ref="F3:F4"/>
    <mergeCell ref="M3:M4"/>
    <mergeCell ref="L3:L4"/>
    <mergeCell ref="K3:K4"/>
    <mergeCell ref="G3:G4"/>
    <mergeCell ref="H3:H4"/>
    <mergeCell ref="I3:I4"/>
    <mergeCell ref="J3:J4"/>
    <mergeCell ref="A61:A63"/>
    <mergeCell ref="B61:C61"/>
    <mergeCell ref="B62:C62"/>
    <mergeCell ref="B7:B11"/>
    <mergeCell ref="B12:B21"/>
    <mergeCell ref="B22:C22"/>
    <mergeCell ref="A5:A22"/>
    <mergeCell ref="B6:C6"/>
    <mergeCell ref="A23:A26"/>
    <mergeCell ref="B23:B25"/>
    <mergeCell ref="B26:C26"/>
    <mergeCell ref="A27:C27"/>
    <mergeCell ref="B31:C31"/>
    <mergeCell ref="A28:A32"/>
    <mergeCell ref="A33:C33"/>
    <mergeCell ref="M53:M55"/>
    <mergeCell ref="A49:C49"/>
    <mergeCell ref="A50:A52"/>
    <mergeCell ref="B52:C52"/>
    <mergeCell ref="A53:A56"/>
    <mergeCell ref="F53:F55"/>
    <mergeCell ref="G53:G55"/>
    <mergeCell ref="B56:C56"/>
    <mergeCell ref="H53:H55"/>
    <mergeCell ref="I34:J56"/>
    <mergeCell ref="I58:J64"/>
    <mergeCell ref="B28:B30"/>
    <mergeCell ref="B63:C63"/>
    <mergeCell ref="A57:C57"/>
    <mergeCell ref="A58:A60"/>
    <mergeCell ref="B58:C58"/>
    <mergeCell ref="B59:C59"/>
    <mergeCell ref="B60:C60"/>
    <mergeCell ref="A34:A44"/>
    <mergeCell ref="B34:B37"/>
    <mergeCell ref="B38:B43"/>
    <mergeCell ref="B44:C44"/>
    <mergeCell ref="A64:C64"/>
    <mergeCell ref="A45:A48"/>
    <mergeCell ref="B45:B47"/>
    <mergeCell ref="B48:C48"/>
  </mergeCells>
  <phoneticPr fontId="2"/>
  <pageMargins left="0.74803149606299213" right="0.35433070866141736" top="0.78740157480314965" bottom="0.43307086614173229" header="0.51181102362204722" footer="0.39370078740157483"/>
  <pageSetup paperSize="9" scale="59" orientation="portrait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実施結果 （男女区別なし）</vt:lpstr>
      <vt:lpstr>'実施結果 （男女区別なし）'!Print_Area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NECﾕｰｻﾞｰ</dc:creator>
  <cp:lastModifiedBy>1750160</cp:lastModifiedBy>
  <cp:lastPrinted>2024-03-27T07:37:16Z</cp:lastPrinted>
  <dcterms:created xsi:type="dcterms:W3CDTF">1999-11-25T06:10:00Z</dcterms:created>
  <dcterms:modified xsi:type="dcterms:W3CDTF">2024-03-27T09:26:04Z</dcterms:modified>
</cp:coreProperties>
</file>