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8jc0102\事務局内共有\01 事務局\20 情報セキュリティ関係\R4年度\221228〆_オープンデータ活用について\提出データ\"/>
    </mc:Choice>
  </mc:AlternateContent>
  <bookViews>
    <workbookView xWindow="0" yWindow="0" windowWidth="20490" windowHeight="7095" tabRatio="690"/>
  </bookViews>
  <sheets>
    <sheet name="実施結果 (大卒小計あり)" sheetId="26" r:id="rId1"/>
    <sheet name="Sheet1" sheetId="25" r:id="rId2"/>
  </sheets>
  <definedNames>
    <definedName name="_xlnm.Print_Area" localSheetId="0">'実施結果 (大卒小計あり)'!$A$1:$Z$78</definedName>
  </definedNames>
  <calcPr calcId="162913"/>
</workbook>
</file>

<file path=xl/calcChain.xml><?xml version="1.0" encoding="utf-8"?>
<calcChain xmlns="http://schemas.openxmlformats.org/spreadsheetml/2006/main">
  <c r="X63" i="26" l="1"/>
  <c r="W63" i="26"/>
  <c r="Y63" i="26" s="1"/>
  <c r="U63" i="26"/>
  <c r="T63" i="26"/>
  <c r="V63" i="26" s="1"/>
  <c r="L63" i="26"/>
  <c r="K63" i="26"/>
  <c r="M63" i="26" s="1"/>
  <c r="H63" i="26"/>
  <c r="G63" i="26"/>
  <c r="Y61" i="26"/>
  <c r="X61" i="26"/>
  <c r="W61" i="26"/>
  <c r="Y59" i="26"/>
  <c r="V61" i="26"/>
  <c r="U61" i="26"/>
  <c r="T61" i="26"/>
  <c r="V59" i="26"/>
  <c r="M61" i="26"/>
  <c r="L61" i="26"/>
  <c r="K61" i="26"/>
  <c r="J61" i="26"/>
  <c r="I61" i="26"/>
  <c r="H61" i="26"/>
  <c r="G61" i="26"/>
  <c r="Y56" i="26"/>
  <c r="X56" i="26"/>
  <c r="W56" i="26"/>
  <c r="U56" i="26"/>
  <c r="T56" i="26"/>
  <c r="T51" i="26"/>
  <c r="Y40" i="26"/>
  <c r="Z33" i="26"/>
  <c r="M56" i="26" l="1"/>
  <c r="L56" i="26"/>
  <c r="K56" i="26"/>
  <c r="I56" i="26"/>
  <c r="H56" i="26"/>
  <c r="Z28" i="26"/>
  <c r="Z12" i="26"/>
  <c r="Y13" i="26" l="1"/>
  <c r="V13" i="26"/>
  <c r="S13" i="26"/>
  <c r="P13" i="26"/>
  <c r="M13" i="26"/>
  <c r="G56" i="26"/>
  <c r="E56" i="26"/>
  <c r="M57" i="26" l="1"/>
  <c r="K62" i="26"/>
  <c r="L62" i="26"/>
  <c r="I62" i="26"/>
  <c r="H62" i="26"/>
  <c r="E61" i="26"/>
  <c r="Y55" i="26"/>
  <c r="V55" i="26"/>
  <c r="V56" i="26" s="1"/>
  <c r="M55" i="26"/>
  <c r="J55" i="26"/>
  <c r="Y54" i="26"/>
  <c r="V54" i="26"/>
  <c r="M54" i="26"/>
  <c r="J54" i="26"/>
  <c r="Y53" i="26"/>
  <c r="V53" i="26"/>
  <c r="M53" i="26"/>
  <c r="J53" i="26"/>
  <c r="J58" i="26"/>
  <c r="M58" i="26"/>
  <c r="V58" i="26"/>
  <c r="Y58" i="26"/>
  <c r="V60" i="26"/>
  <c r="Y60" i="26"/>
  <c r="W62" i="26" s="1"/>
  <c r="Z60" i="26"/>
  <c r="Z58" i="26" l="1"/>
  <c r="E63" i="26"/>
  <c r="Z61" i="26"/>
  <c r="X62" i="26"/>
  <c r="U62" i="26"/>
  <c r="T62" i="26"/>
  <c r="M62" i="26"/>
  <c r="Z54" i="26"/>
  <c r="J56" i="26"/>
  <c r="L57" i="26"/>
  <c r="K57" i="26"/>
  <c r="Y62" i="26"/>
  <c r="J62" i="26"/>
  <c r="Z53" i="26"/>
  <c r="Z55" i="26"/>
  <c r="X42" i="26"/>
  <c r="W42" i="26"/>
  <c r="U42" i="26"/>
  <c r="T42" i="26"/>
  <c r="L42" i="26"/>
  <c r="K42" i="26"/>
  <c r="M41" i="26"/>
  <c r="M40" i="26"/>
  <c r="G42" i="26"/>
  <c r="I42" i="26"/>
  <c r="H42" i="26"/>
  <c r="J40" i="26"/>
  <c r="Z40" i="26" s="1"/>
  <c r="V62" i="26" l="1"/>
  <c r="Y15" i="26"/>
  <c r="V15" i="26"/>
  <c r="M15" i="26"/>
  <c r="J15" i="26"/>
  <c r="Z15" i="26" s="1"/>
  <c r="S15" i="26" l="1"/>
  <c r="P12" i="26"/>
  <c r="P14" i="26"/>
  <c r="P15" i="26"/>
  <c r="P16" i="26"/>
  <c r="P17" i="26"/>
  <c r="P18" i="26"/>
  <c r="P19" i="26"/>
  <c r="P11" i="26"/>
  <c r="P8" i="26"/>
  <c r="M33" i="26"/>
  <c r="M34" i="26"/>
  <c r="M35" i="26"/>
  <c r="J47" i="26"/>
  <c r="M47" i="26"/>
  <c r="V47" i="26"/>
  <c r="Y47" i="26"/>
  <c r="E42" i="26"/>
  <c r="Z47" i="26" l="1"/>
  <c r="X49" i="26" l="1"/>
  <c r="W49" i="26"/>
  <c r="U49" i="26"/>
  <c r="T49" i="26"/>
  <c r="L49" i="26"/>
  <c r="K49" i="26"/>
  <c r="I49" i="26"/>
  <c r="H49" i="26"/>
  <c r="G49" i="26"/>
  <c r="E49" i="26"/>
  <c r="G20" i="26" l="1"/>
  <c r="H36" i="26" l="1"/>
  <c r="I20" i="26" l="1"/>
  <c r="K20" i="26"/>
  <c r="L20" i="26"/>
  <c r="N20" i="26"/>
  <c r="O20" i="26"/>
  <c r="Q20" i="26"/>
  <c r="R20" i="26"/>
  <c r="T20" i="26"/>
  <c r="U20" i="26"/>
  <c r="W20" i="26"/>
  <c r="X20" i="26"/>
  <c r="H20" i="26"/>
  <c r="E20" i="26"/>
  <c r="Y19" i="26"/>
  <c r="V19" i="26"/>
  <c r="S19" i="26"/>
  <c r="M19" i="26"/>
  <c r="J19" i="26"/>
  <c r="Z19" i="26" s="1"/>
  <c r="E26" i="26" l="1"/>
  <c r="G26" i="26"/>
  <c r="G9" i="26"/>
  <c r="E9" i="26"/>
  <c r="E22" i="26" s="1"/>
  <c r="X9" i="26"/>
  <c r="W9" i="26"/>
  <c r="Y8" i="26"/>
  <c r="Y7" i="26"/>
  <c r="Y6" i="26"/>
  <c r="Y5" i="26"/>
  <c r="U9" i="26"/>
  <c r="T9" i="26"/>
  <c r="V8" i="26"/>
  <c r="V7" i="26"/>
  <c r="V6" i="26"/>
  <c r="V5" i="26"/>
  <c r="R9" i="26"/>
  <c r="Q9" i="26"/>
  <c r="S8" i="26"/>
  <c r="S7" i="26"/>
  <c r="S6" i="26"/>
  <c r="S5" i="26"/>
  <c r="P7" i="26"/>
  <c r="P6" i="26"/>
  <c r="P5" i="26"/>
  <c r="O9" i="26"/>
  <c r="N9" i="26"/>
  <c r="M8" i="26"/>
  <c r="M7" i="26"/>
  <c r="M6" i="26"/>
  <c r="M5" i="26"/>
  <c r="L9" i="26"/>
  <c r="K9" i="26"/>
  <c r="I9" i="26"/>
  <c r="H9" i="26"/>
  <c r="J8" i="26"/>
  <c r="J7" i="26"/>
  <c r="J6" i="26"/>
  <c r="Z6" i="26" s="1"/>
  <c r="J5" i="26"/>
  <c r="Z8" i="26" l="1"/>
  <c r="Z5" i="26"/>
  <c r="Z7" i="26"/>
  <c r="Y9" i="26"/>
  <c r="W10" i="26" s="1"/>
  <c r="V9" i="26"/>
  <c r="U10" i="26" s="1"/>
  <c r="S9" i="26"/>
  <c r="Q10" i="26" s="1"/>
  <c r="P9" i="26"/>
  <c r="O10" i="26" s="1"/>
  <c r="M9" i="26"/>
  <c r="L10" i="26" s="1"/>
  <c r="J9" i="26"/>
  <c r="G22" i="26"/>
  <c r="G28" i="26" s="1"/>
  <c r="E28" i="26"/>
  <c r="K10" i="26" l="1"/>
  <c r="H10" i="26"/>
  <c r="R10" i="26"/>
  <c r="S10" i="26" s="1"/>
  <c r="N10" i="26"/>
  <c r="P10" i="26" s="1"/>
  <c r="T10" i="26"/>
  <c r="V10" i="26" s="1"/>
  <c r="X10" i="26"/>
  <c r="Y10" i="26" s="1"/>
  <c r="Z9" i="26"/>
  <c r="I10" i="26"/>
  <c r="Y41" i="26"/>
  <c r="J41" i="26"/>
  <c r="Z41" i="26" s="1"/>
  <c r="M10" i="26" l="1"/>
  <c r="J10" i="26"/>
  <c r="Y48" i="26" l="1"/>
  <c r="Y57" i="26" l="1"/>
  <c r="W57" i="26"/>
  <c r="X57" i="26"/>
  <c r="Y46" i="26"/>
  <c r="Y49" i="26" s="1"/>
  <c r="Y30" i="26"/>
  <c r="V30" i="26"/>
  <c r="S30" i="26"/>
  <c r="P25" i="26"/>
  <c r="M25" i="26"/>
  <c r="J25" i="26"/>
  <c r="Y25" i="26"/>
  <c r="V25" i="26"/>
  <c r="S25" i="26"/>
  <c r="Z25" i="26" l="1"/>
  <c r="Y31" i="26"/>
  <c r="J70" i="26"/>
  <c r="J69" i="26"/>
  <c r="M70" i="26"/>
  <c r="M69" i="26"/>
  <c r="Y70" i="26"/>
  <c r="Y69" i="26"/>
  <c r="V70" i="26"/>
  <c r="V69" i="26"/>
  <c r="Y66" i="26"/>
  <c r="Y65" i="26"/>
  <c r="V66" i="26"/>
  <c r="V65" i="26"/>
  <c r="M65" i="26"/>
  <c r="M66" i="26"/>
  <c r="J66" i="26"/>
  <c r="J65" i="26"/>
  <c r="G36" i="26"/>
  <c r="Y24" i="26"/>
  <c r="X26" i="26"/>
  <c r="W26" i="26"/>
  <c r="V24" i="26"/>
  <c r="U26" i="26"/>
  <c r="T26" i="26"/>
  <c r="S24" i="26"/>
  <c r="R26" i="26"/>
  <c r="Q26" i="26"/>
  <c r="P24" i="26"/>
  <c r="O26" i="26"/>
  <c r="N26" i="26"/>
  <c r="M24" i="26"/>
  <c r="L26" i="26"/>
  <c r="K26" i="26"/>
  <c r="I26" i="26"/>
  <c r="H26" i="26"/>
  <c r="X31" i="26"/>
  <c r="W31" i="26"/>
  <c r="V31" i="26"/>
  <c r="U31" i="26"/>
  <c r="T31" i="26"/>
  <c r="R31" i="26"/>
  <c r="Q31" i="26"/>
  <c r="P30" i="26"/>
  <c r="O31" i="26"/>
  <c r="N31" i="26"/>
  <c r="M30" i="26"/>
  <c r="L31" i="26"/>
  <c r="K31" i="26"/>
  <c r="M11" i="26"/>
  <c r="M12" i="26"/>
  <c r="M14" i="26"/>
  <c r="M16" i="26"/>
  <c r="M17" i="26"/>
  <c r="M18" i="26"/>
  <c r="Y11" i="26"/>
  <c r="Y12" i="26"/>
  <c r="Y14" i="26"/>
  <c r="Y16" i="26"/>
  <c r="Y17" i="26"/>
  <c r="Y18" i="26"/>
  <c r="V12" i="26"/>
  <c r="V14" i="26"/>
  <c r="V16" i="26"/>
  <c r="V17" i="26"/>
  <c r="V18" i="26"/>
  <c r="V11" i="26"/>
  <c r="S12" i="26"/>
  <c r="S14" i="26"/>
  <c r="S16" i="26"/>
  <c r="S17" i="26"/>
  <c r="S18" i="26"/>
  <c r="S11" i="26"/>
  <c r="J11" i="26"/>
  <c r="J12" i="26"/>
  <c r="J14" i="26"/>
  <c r="J16" i="26"/>
  <c r="J17" i="26"/>
  <c r="J18" i="26"/>
  <c r="Q22" i="26"/>
  <c r="N22" i="26"/>
  <c r="T22" i="26"/>
  <c r="J30" i="26"/>
  <c r="Z30" i="26" s="1"/>
  <c r="H31" i="26"/>
  <c r="I31" i="26"/>
  <c r="V48" i="26"/>
  <c r="J48" i="26"/>
  <c r="M48" i="26"/>
  <c r="J39" i="26"/>
  <c r="Y39" i="26"/>
  <c r="M39" i="26"/>
  <c r="G31" i="26"/>
  <c r="E31" i="26"/>
  <c r="J24" i="26"/>
  <c r="J46" i="26"/>
  <c r="J38" i="26"/>
  <c r="J33" i="26"/>
  <c r="J34" i="26"/>
  <c r="Z34" i="26" s="1"/>
  <c r="J35" i="26"/>
  <c r="Y35" i="26"/>
  <c r="Y38" i="26"/>
  <c r="Y33" i="26"/>
  <c r="Y34" i="26"/>
  <c r="X67" i="26"/>
  <c r="X71" i="26"/>
  <c r="W67" i="26"/>
  <c r="W71" i="26"/>
  <c r="U67" i="26"/>
  <c r="U71" i="26"/>
  <c r="T67" i="26"/>
  <c r="T71" i="26"/>
  <c r="X36" i="26"/>
  <c r="X44" i="26" s="1"/>
  <c r="X51" i="26" s="1"/>
  <c r="W36" i="26"/>
  <c r="W44" i="26" s="1"/>
  <c r="W51" i="26" s="1"/>
  <c r="V42" i="26"/>
  <c r="V46" i="26"/>
  <c r="U36" i="26"/>
  <c r="T36" i="26"/>
  <c r="G67" i="26"/>
  <c r="M38" i="26"/>
  <c r="E36" i="26"/>
  <c r="M46" i="26"/>
  <c r="I36" i="26"/>
  <c r="K36" i="26"/>
  <c r="L36" i="26"/>
  <c r="L44" i="26" s="1"/>
  <c r="L51" i="26" s="1"/>
  <c r="E67" i="26"/>
  <c r="E71" i="26"/>
  <c r="H67" i="26"/>
  <c r="I67" i="26"/>
  <c r="I71" i="26"/>
  <c r="K67" i="26"/>
  <c r="L67" i="26"/>
  <c r="G71" i="26"/>
  <c r="H71" i="26"/>
  <c r="K71" i="26"/>
  <c r="L71" i="26"/>
  <c r="L73" i="26" s="1"/>
  <c r="V57" i="26" l="1"/>
  <c r="T57" i="26"/>
  <c r="U57" i="26"/>
  <c r="Y42" i="26"/>
  <c r="Z56" i="26"/>
  <c r="J57" i="26"/>
  <c r="I57" i="26"/>
  <c r="Z38" i="26"/>
  <c r="J42" i="26"/>
  <c r="Z42" i="26" s="1"/>
  <c r="X32" i="26"/>
  <c r="V49" i="26"/>
  <c r="U50" i="26" s="1"/>
  <c r="M49" i="26"/>
  <c r="L50" i="26" s="1"/>
  <c r="Z46" i="26"/>
  <c r="J49" i="26"/>
  <c r="Z49" i="26" s="1"/>
  <c r="K73" i="26"/>
  <c r="I73" i="26"/>
  <c r="T28" i="26"/>
  <c r="Z17" i="26"/>
  <c r="Z48" i="26"/>
  <c r="Z70" i="26"/>
  <c r="G73" i="26"/>
  <c r="Z39" i="26"/>
  <c r="Z35" i="26"/>
  <c r="E44" i="26"/>
  <c r="E51" i="26" s="1"/>
  <c r="Z69" i="26"/>
  <c r="Z66" i="26"/>
  <c r="Z65" i="26"/>
  <c r="E73" i="26"/>
  <c r="Z24" i="26"/>
  <c r="J26" i="26"/>
  <c r="Y20" i="26"/>
  <c r="V20" i="26"/>
  <c r="T21" i="26" s="1"/>
  <c r="S20" i="26"/>
  <c r="P20" i="26"/>
  <c r="N21" i="26" s="1"/>
  <c r="M20" i="26"/>
  <c r="L21" i="26" s="1"/>
  <c r="J20" i="26"/>
  <c r="Z16" i="26"/>
  <c r="Z11" i="26"/>
  <c r="Z18" i="26"/>
  <c r="Z14" i="26"/>
  <c r="Y71" i="26"/>
  <c r="X72" i="26" s="1"/>
  <c r="M42" i="26"/>
  <c r="W32" i="26"/>
  <c r="I22" i="26"/>
  <c r="I28" i="26" s="1"/>
  <c r="P26" i="26"/>
  <c r="O27" i="26" s="1"/>
  <c r="H44" i="26"/>
  <c r="H51" i="26" s="1"/>
  <c r="V26" i="26"/>
  <c r="T27" i="26" s="1"/>
  <c r="V71" i="26"/>
  <c r="T72" i="26" s="1"/>
  <c r="M26" i="26"/>
  <c r="K27" i="26" s="1"/>
  <c r="U22" i="26"/>
  <c r="U28" i="26" s="1"/>
  <c r="L22" i="26"/>
  <c r="L28" i="26" s="1"/>
  <c r="R22" i="26"/>
  <c r="R28" i="26" s="1"/>
  <c r="X22" i="26"/>
  <c r="X28" i="26" s="1"/>
  <c r="X50" i="26"/>
  <c r="Y26" i="26"/>
  <c r="U44" i="26"/>
  <c r="U51" i="26" s="1"/>
  <c r="S26" i="26"/>
  <c r="R27" i="26" s="1"/>
  <c r="Y67" i="26"/>
  <c r="X68" i="26" s="1"/>
  <c r="I44" i="26"/>
  <c r="I51" i="26" s="1"/>
  <c r="I63" i="26" s="1"/>
  <c r="O22" i="26"/>
  <c r="O28" i="26" s="1"/>
  <c r="H22" i="26"/>
  <c r="H28" i="26" s="1"/>
  <c r="T73" i="26"/>
  <c r="W50" i="26"/>
  <c r="Y36" i="26"/>
  <c r="Q28" i="26"/>
  <c r="K22" i="26"/>
  <c r="N28" i="26"/>
  <c r="K44" i="26"/>
  <c r="K51" i="26" s="1"/>
  <c r="X73" i="26"/>
  <c r="T32" i="26"/>
  <c r="G44" i="26"/>
  <c r="G51" i="26" s="1"/>
  <c r="W73" i="26"/>
  <c r="W22" i="26"/>
  <c r="W28" i="26" s="1"/>
  <c r="U32" i="26"/>
  <c r="V36" i="26"/>
  <c r="T37" i="26" s="1"/>
  <c r="T44" i="26"/>
  <c r="M71" i="26"/>
  <c r="K72" i="26" s="1"/>
  <c r="J71" i="26"/>
  <c r="V67" i="26"/>
  <c r="T68" i="26" s="1"/>
  <c r="M67" i="26"/>
  <c r="J67" i="26"/>
  <c r="M36" i="26"/>
  <c r="L37" i="26" s="1"/>
  <c r="J36" i="26"/>
  <c r="Z36" i="26" s="1"/>
  <c r="S31" i="26"/>
  <c r="R32" i="26" s="1"/>
  <c r="P31" i="26"/>
  <c r="M31" i="26"/>
  <c r="J31" i="26"/>
  <c r="H73" i="26"/>
  <c r="U73" i="26"/>
  <c r="I50" i="26" l="1"/>
  <c r="Z67" i="26"/>
  <c r="J22" i="26"/>
  <c r="Z26" i="26"/>
  <c r="Z20" i="26"/>
  <c r="H50" i="26"/>
  <c r="I72" i="26"/>
  <c r="W37" i="26"/>
  <c r="Z71" i="26"/>
  <c r="Z31" i="26"/>
  <c r="Q27" i="26"/>
  <c r="S27" i="26" s="1"/>
  <c r="H21" i="26"/>
  <c r="W72" i="26"/>
  <c r="Y72" i="26" s="1"/>
  <c r="Y73" i="26"/>
  <c r="Y74" i="26" s="1"/>
  <c r="W68" i="26"/>
  <c r="Y68" i="26" s="1"/>
  <c r="Y32" i="26"/>
  <c r="U27" i="26"/>
  <c r="V27" i="26" s="1"/>
  <c r="L27" i="26"/>
  <c r="M27" i="26" s="1"/>
  <c r="I27" i="26"/>
  <c r="U21" i="26"/>
  <c r="V21" i="26" s="1"/>
  <c r="K50" i="26"/>
  <c r="M50" i="26" s="1"/>
  <c r="I43" i="26"/>
  <c r="U72" i="26"/>
  <c r="V72" i="26" s="1"/>
  <c r="N27" i="26"/>
  <c r="P27" i="26" s="1"/>
  <c r="V73" i="26"/>
  <c r="V74" i="26" s="1"/>
  <c r="V44" i="26"/>
  <c r="O21" i="26"/>
  <c r="P21" i="26" s="1"/>
  <c r="Y50" i="26"/>
  <c r="M44" i="26"/>
  <c r="Y22" i="26"/>
  <c r="Y28" i="26" s="1"/>
  <c r="X29" i="26" s="1"/>
  <c r="K21" i="26"/>
  <c r="M21" i="26" s="1"/>
  <c r="P22" i="26"/>
  <c r="N23" i="26" s="1"/>
  <c r="X37" i="26"/>
  <c r="H27" i="26"/>
  <c r="J44" i="26"/>
  <c r="H43" i="26"/>
  <c r="X27" i="26"/>
  <c r="L72" i="26"/>
  <c r="M72" i="26" s="1"/>
  <c r="W27" i="26"/>
  <c r="M22" i="26"/>
  <c r="M28" i="26" s="1"/>
  <c r="L29" i="26" s="1"/>
  <c r="V32" i="26"/>
  <c r="K28" i="26"/>
  <c r="Y44" i="26"/>
  <c r="W43" i="26"/>
  <c r="S22" i="26"/>
  <c r="Q21" i="26"/>
  <c r="R21" i="26"/>
  <c r="X43" i="26"/>
  <c r="I37" i="26"/>
  <c r="W21" i="26"/>
  <c r="X21" i="26"/>
  <c r="I21" i="26"/>
  <c r="V22" i="26"/>
  <c r="V28" i="26" s="1"/>
  <c r="T50" i="26"/>
  <c r="V50" i="26" s="1"/>
  <c r="U37" i="26"/>
  <c r="V37" i="26" s="1"/>
  <c r="T43" i="26"/>
  <c r="U43" i="26"/>
  <c r="M73" i="26"/>
  <c r="M74" i="26" s="1"/>
  <c r="H72" i="26"/>
  <c r="U68" i="26"/>
  <c r="V68" i="26" s="1"/>
  <c r="L68" i="26"/>
  <c r="K68" i="26"/>
  <c r="I68" i="26"/>
  <c r="H68" i="26"/>
  <c r="J73" i="26"/>
  <c r="K43" i="26"/>
  <c r="L43" i="26"/>
  <c r="K37" i="26"/>
  <c r="M37" i="26" s="1"/>
  <c r="H37" i="26"/>
  <c r="Q32" i="26"/>
  <c r="O32" i="26"/>
  <c r="N32" i="26"/>
  <c r="K32" i="26"/>
  <c r="L32" i="26"/>
  <c r="I32" i="26"/>
  <c r="H32" i="26"/>
  <c r="Y37" i="26" l="1"/>
  <c r="J50" i="26"/>
  <c r="Z22" i="26"/>
  <c r="H45" i="26"/>
  <c r="J51" i="26"/>
  <c r="M45" i="26"/>
  <c r="M51" i="26"/>
  <c r="J72" i="26"/>
  <c r="H74" i="26"/>
  <c r="Y51" i="26"/>
  <c r="X52" i="26" s="1"/>
  <c r="U45" i="26"/>
  <c r="V51" i="26"/>
  <c r="T52" i="26" s="1"/>
  <c r="T64" i="26"/>
  <c r="J63" i="26"/>
  <c r="H64" i="26" s="1"/>
  <c r="Z44" i="26"/>
  <c r="Z73" i="26"/>
  <c r="Y27" i="26"/>
  <c r="J21" i="26"/>
  <c r="W74" i="26"/>
  <c r="X74" i="26"/>
  <c r="J43" i="26"/>
  <c r="J27" i="26"/>
  <c r="T23" i="26"/>
  <c r="L45" i="26"/>
  <c r="T74" i="26"/>
  <c r="U23" i="26"/>
  <c r="O23" i="26"/>
  <c r="P23" i="26" s="1"/>
  <c r="X23" i="26"/>
  <c r="W23" i="26"/>
  <c r="T45" i="26"/>
  <c r="J37" i="26"/>
  <c r="U74" i="26"/>
  <c r="K45" i="26"/>
  <c r="V45" i="26"/>
  <c r="M43" i="26"/>
  <c r="J45" i="26"/>
  <c r="I45" i="26"/>
  <c r="P28" i="26"/>
  <c r="N29" i="26" s="1"/>
  <c r="Y43" i="26"/>
  <c r="J68" i="26"/>
  <c r="Y21" i="26"/>
  <c r="S21" i="26"/>
  <c r="K23" i="26"/>
  <c r="M32" i="26"/>
  <c r="S32" i="26"/>
  <c r="L23" i="26"/>
  <c r="J32" i="26"/>
  <c r="P32" i="26"/>
  <c r="M68" i="26"/>
  <c r="V43" i="26"/>
  <c r="W29" i="26"/>
  <c r="Y29" i="26" s="1"/>
  <c r="K29" i="26"/>
  <c r="M29" i="26" s="1"/>
  <c r="R23" i="26"/>
  <c r="S28" i="26"/>
  <c r="Q23" i="26"/>
  <c r="K74" i="26"/>
  <c r="J28" i="26"/>
  <c r="I23" i="26"/>
  <c r="H23" i="26"/>
  <c r="X45" i="26"/>
  <c r="Y45" i="26"/>
  <c r="W45" i="26"/>
  <c r="L74" i="26"/>
  <c r="J74" i="26"/>
  <c r="I74" i="26"/>
  <c r="T29" i="26"/>
  <c r="U29" i="26"/>
  <c r="L52" i="26" l="1"/>
  <c r="K52" i="26"/>
  <c r="H52" i="26"/>
  <c r="H57" i="26" s="1"/>
  <c r="I52" i="26"/>
  <c r="Z51" i="26"/>
  <c r="W52" i="26"/>
  <c r="Y52" i="26" s="1"/>
  <c r="X64" i="26"/>
  <c r="U52" i="26"/>
  <c r="V52" i="26" s="1"/>
  <c r="Z63" i="26"/>
  <c r="V23" i="26"/>
  <c r="H29" i="26"/>
  <c r="Y23" i="26"/>
  <c r="M23" i="26"/>
  <c r="W64" i="26"/>
  <c r="O29" i="26"/>
  <c r="P29" i="26" s="1"/>
  <c r="J23" i="26"/>
  <c r="S23" i="26"/>
  <c r="V29" i="26"/>
  <c r="R29" i="26"/>
  <c r="Q29" i="26"/>
  <c r="I29" i="26"/>
  <c r="I64" i="26"/>
  <c r="U64" i="26"/>
  <c r="M52" i="26" l="1"/>
  <c r="J52" i="26"/>
  <c r="Y64" i="26"/>
  <c r="S29" i="26"/>
  <c r="J64" i="26"/>
  <c r="J29" i="26"/>
  <c r="V64" i="26"/>
  <c r="K64" i="26"/>
  <c r="L64" i="26"/>
  <c r="M64" i="26" l="1"/>
</calcChain>
</file>

<file path=xl/comments1.xml><?xml version="1.0" encoding="utf-8"?>
<comments xmlns="http://schemas.openxmlformats.org/spreadsheetml/2006/main">
  <authors>
    <author>1200115</author>
  </authors>
  <commentList>
    <comment ref="I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PDFでは10人になっていますが、どっちが正しいですか？</t>
        </r>
      </text>
    </comment>
    <comment ref="E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１人から２人に修正しています。</t>
        </r>
      </text>
    </comment>
  </commentList>
</comments>
</file>

<file path=xl/sharedStrings.xml><?xml version="1.0" encoding="utf-8"?>
<sst xmlns="http://schemas.openxmlformats.org/spreadsheetml/2006/main" count="155" uniqueCount="85">
  <si>
    <t>高等学校卒業程度</t>
  </si>
  <si>
    <t>大学卒業程度</t>
  </si>
  <si>
    <t>人程度</t>
  </si>
  <si>
    <t>警察行政</t>
  </si>
  <si>
    <t>一般事務</t>
  </si>
  <si>
    <t>警察事務</t>
  </si>
  <si>
    <t>区分</t>
  </si>
  <si>
    <t>職　　　種</t>
  </si>
  <si>
    <t>男</t>
  </si>
  <si>
    <t>女</t>
  </si>
  <si>
    <t>計</t>
  </si>
  <si>
    <t>事務系</t>
  </si>
  <si>
    <t>人程度</t>
    <rPh sb="0" eb="1">
      <t>ニン</t>
    </rPh>
    <rPh sb="1" eb="3">
      <t>テイド</t>
    </rPh>
    <phoneticPr fontId="2"/>
  </si>
  <si>
    <t>事務系計</t>
  </si>
  <si>
    <t>技術系</t>
  </si>
  <si>
    <t>技術系計</t>
  </si>
  <si>
    <t>合　　計</t>
  </si>
  <si>
    <t>農　　学</t>
    <rPh sb="0" eb="1">
      <t>ノウ</t>
    </rPh>
    <rPh sb="3" eb="4">
      <t>ガク</t>
    </rPh>
    <phoneticPr fontId="2"/>
  </si>
  <si>
    <t>畜　　産</t>
    <rPh sb="0" eb="1">
      <t>チク</t>
    </rPh>
    <rPh sb="3" eb="4">
      <t>サン</t>
    </rPh>
    <phoneticPr fontId="2"/>
  </si>
  <si>
    <t>人程度</t>
    <rPh sb="0" eb="1">
      <t>ニン</t>
    </rPh>
    <rPh sb="1" eb="3">
      <t>テイド</t>
    </rPh>
    <phoneticPr fontId="2"/>
  </si>
  <si>
    <t>人程度※</t>
    <rPh sb="0" eb="1">
      <t>ニン</t>
    </rPh>
    <rPh sb="1" eb="3">
      <t>テイド</t>
    </rPh>
    <phoneticPr fontId="2"/>
  </si>
  <si>
    <t>保 健 師</t>
    <rPh sb="0" eb="1">
      <t>タモツ</t>
    </rPh>
    <rPh sb="2" eb="3">
      <t>ケン</t>
    </rPh>
    <rPh sb="4" eb="5">
      <t>シ</t>
    </rPh>
    <phoneticPr fontId="2"/>
  </si>
  <si>
    <t>人程度</t>
    <phoneticPr fontId="2"/>
  </si>
  <si>
    <t>人程度</t>
    <rPh sb="0" eb="3">
      <t>ニンテイド</t>
    </rPh>
    <phoneticPr fontId="2"/>
  </si>
  <si>
    <t>林　　学</t>
    <rPh sb="0" eb="1">
      <t>リン</t>
    </rPh>
    <rPh sb="3" eb="4">
      <t>ガク</t>
    </rPh>
    <phoneticPr fontId="2"/>
  </si>
  <si>
    <t>学校図書館事務</t>
    <rPh sb="0" eb="2">
      <t>ガッコウ</t>
    </rPh>
    <rPh sb="2" eb="5">
      <t>トショカン</t>
    </rPh>
    <rPh sb="5" eb="7">
      <t>ジム</t>
    </rPh>
    <phoneticPr fontId="2"/>
  </si>
  <si>
    <t>一般土木</t>
    <phoneticPr fontId="2"/>
  </si>
  <si>
    <t xml:space="preserve">採用予定人員
</t>
    <rPh sb="0" eb="2">
      <t>サイヨウ</t>
    </rPh>
    <rPh sb="2" eb="4">
      <t>ヨテイ</t>
    </rPh>
    <rPh sb="4" eb="6">
      <t>ジンイン</t>
    </rPh>
    <phoneticPr fontId="2"/>
  </si>
  <si>
    <t>応募者数
（人）</t>
    <rPh sb="0" eb="4">
      <t>オウボシャスウ</t>
    </rPh>
    <rPh sb="6" eb="7">
      <t>ニン</t>
    </rPh>
    <phoneticPr fontId="2"/>
  </si>
  <si>
    <t>受験者数(人）</t>
    <rPh sb="5" eb="6">
      <t>ニン</t>
    </rPh>
    <phoneticPr fontId="2"/>
  </si>
  <si>
    <t>１次合格者数（人）</t>
    <rPh sb="7" eb="8">
      <t>ニン</t>
    </rPh>
    <phoneticPr fontId="2"/>
  </si>
  <si>
    <t>行　　政</t>
    <rPh sb="0" eb="4">
      <t>ギョウセイ</t>
    </rPh>
    <phoneticPr fontId="2"/>
  </si>
  <si>
    <t>職員合計</t>
    <rPh sb="0" eb="2">
      <t>ショクイン</t>
    </rPh>
    <rPh sb="2" eb="4">
      <t>ゴウケイ</t>
    </rPh>
    <phoneticPr fontId="2"/>
  </si>
  <si>
    <t>警察官Ａ</t>
    <rPh sb="0" eb="3">
      <t>ケイサツカン</t>
    </rPh>
    <phoneticPr fontId="2"/>
  </si>
  <si>
    <t>男　　性</t>
    <rPh sb="0" eb="4">
      <t>ダンセイ</t>
    </rPh>
    <phoneticPr fontId="2"/>
  </si>
  <si>
    <t>女　　性</t>
    <rPh sb="0" eb="4">
      <t>ジョセイ</t>
    </rPh>
    <phoneticPr fontId="2"/>
  </si>
  <si>
    <t>人程度</t>
    <phoneticPr fontId="2"/>
  </si>
  <si>
    <t>警察官Ｂ</t>
    <rPh sb="0" eb="3">
      <t>ケイサツカン</t>
    </rPh>
    <phoneticPr fontId="2"/>
  </si>
  <si>
    <t>警察官合計</t>
    <rPh sb="0" eb="3">
      <t>ケイサツカン</t>
    </rPh>
    <rPh sb="3" eb="5">
      <t>ゴウケイ</t>
    </rPh>
    <phoneticPr fontId="2"/>
  </si>
  <si>
    <t>人程度</t>
    <phoneticPr fontId="2"/>
  </si>
  <si>
    <t>（注）１　小計、合計の下段は男女の各割合</t>
    <phoneticPr fontId="2"/>
  </si>
  <si>
    <t>電　　気</t>
    <rPh sb="0" eb="1">
      <t>デン</t>
    </rPh>
    <rPh sb="3" eb="4">
      <t>キ</t>
    </rPh>
    <phoneticPr fontId="2"/>
  </si>
  <si>
    <t>教育行政</t>
    <rPh sb="0" eb="2">
      <t>キョウイク</t>
    </rPh>
    <rPh sb="2" eb="4">
      <t>ギョウセイ</t>
    </rPh>
    <phoneticPr fontId="2"/>
  </si>
  <si>
    <t>教育事務</t>
    <rPh sb="0" eb="2">
      <t>キョウイク</t>
    </rPh>
    <phoneticPr fontId="2"/>
  </si>
  <si>
    <t>農業土木</t>
    <phoneticPr fontId="2"/>
  </si>
  <si>
    <t>事務系</t>
    <phoneticPr fontId="2"/>
  </si>
  <si>
    <t>技術系</t>
    <rPh sb="0" eb="2">
      <t>ギジュツ</t>
    </rPh>
    <phoneticPr fontId="2"/>
  </si>
  <si>
    <t>受験倍率
（倍）</t>
    <rPh sb="0" eb="2">
      <t>ジュケン</t>
    </rPh>
    <rPh sb="2" eb="4">
      <t>バイリツ</t>
    </rPh>
    <rPh sb="6" eb="7">
      <t>バイリツ</t>
    </rPh>
    <phoneticPr fontId="2"/>
  </si>
  <si>
    <t>前期</t>
    <rPh sb="0" eb="2">
      <t>ゼンキ</t>
    </rPh>
    <phoneticPr fontId="2"/>
  </si>
  <si>
    <t>免許資格職</t>
    <rPh sb="0" eb="2">
      <t>メンキョ</t>
    </rPh>
    <rPh sb="2" eb="4">
      <t>シカク</t>
    </rPh>
    <rPh sb="4" eb="5">
      <t>ショク</t>
    </rPh>
    <phoneticPr fontId="2"/>
  </si>
  <si>
    <t>社会福祉</t>
    <rPh sb="0" eb="2">
      <t>シャカイ</t>
    </rPh>
    <rPh sb="2" eb="4">
      <t>フクシ</t>
    </rPh>
    <phoneticPr fontId="2"/>
  </si>
  <si>
    <t>合　計</t>
    <rPh sb="0" eb="1">
      <t>ゴウ</t>
    </rPh>
    <rPh sb="2" eb="3">
      <t>ケイ</t>
    </rPh>
    <phoneticPr fontId="2"/>
  </si>
  <si>
    <t>小　計</t>
    <rPh sb="0" eb="1">
      <t>ショウ</t>
    </rPh>
    <rPh sb="2" eb="3">
      <t>ケイ</t>
    </rPh>
    <phoneticPr fontId="2"/>
  </si>
  <si>
    <t>小　　計</t>
    <rPh sb="0" eb="1">
      <t>ショウ</t>
    </rPh>
    <phoneticPr fontId="2"/>
  </si>
  <si>
    <t>大・免（前）民２次受験者数（人）</t>
    <rPh sb="0" eb="1">
      <t>ダイ</t>
    </rPh>
    <rPh sb="2" eb="3">
      <t>メン</t>
    </rPh>
    <rPh sb="4" eb="5">
      <t>ゼン</t>
    </rPh>
    <rPh sb="6" eb="7">
      <t>ミン</t>
    </rPh>
    <rPh sb="9" eb="12">
      <t>ジュケンシャ</t>
    </rPh>
    <rPh sb="14" eb="15">
      <t>ニン</t>
    </rPh>
    <phoneticPr fontId="2"/>
  </si>
  <si>
    <t>大・免（前）民２次合格者数（人）</t>
    <rPh sb="0" eb="1">
      <t>ダイ</t>
    </rPh>
    <rPh sb="2" eb="3">
      <t>メン</t>
    </rPh>
    <rPh sb="4" eb="5">
      <t>ゼン</t>
    </rPh>
    <rPh sb="6" eb="7">
      <t>ミン</t>
    </rPh>
    <rPh sb="14" eb="15">
      <t>ニン</t>
    </rPh>
    <phoneticPr fontId="2"/>
  </si>
  <si>
    <t>大免民３次、その他２次受験者数（人）</t>
    <rPh sb="0" eb="1">
      <t>ダイ</t>
    </rPh>
    <rPh sb="1" eb="2">
      <t>メン</t>
    </rPh>
    <rPh sb="2" eb="3">
      <t>ミン</t>
    </rPh>
    <rPh sb="4" eb="5">
      <t>ジ</t>
    </rPh>
    <rPh sb="8" eb="9">
      <t>タ</t>
    </rPh>
    <rPh sb="11" eb="14">
      <t>ジュケンシャ</t>
    </rPh>
    <rPh sb="16" eb="17">
      <t>ニン</t>
    </rPh>
    <phoneticPr fontId="2"/>
  </si>
  <si>
    <t>大免民３次、その他２次合格者数（人）</t>
    <rPh sb="0" eb="1">
      <t>ダイ</t>
    </rPh>
    <rPh sb="1" eb="2">
      <t>メン</t>
    </rPh>
    <rPh sb="2" eb="3">
      <t>ミン</t>
    </rPh>
    <rPh sb="4" eb="5">
      <t>ジ</t>
    </rPh>
    <rPh sb="8" eb="9">
      <t>タ</t>
    </rPh>
    <rPh sb="10" eb="11">
      <t>ジ</t>
    </rPh>
    <rPh sb="16" eb="17">
      <t>ニン</t>
    </rPh>
    <phoneticPr fontId="2"/>
  </si>
  <si>
    <t>看 護 師</t>
    <rPh sb="0" eb="1">
      <t>ミ</t>
    </rPh>
    <rPh sb="2" eb="3">
      <t>マモル</t>
    </rPh>
    <rPh sb="4" eb="5">
      <t>シ</t>
    </rPh>
    <phoneticPr fontId="2"/>
  </si>
  <si>
    <t>大卒・免許（前期）計</t>
    <rPh sb="0" eb="2">
      <t>ダイソツ</t>
    </rPh>
    <rPh sb="3" eb="5">
      <t>メンキョ</t>
    </rPh>
    <rPh sb="6" eb="8">
      <t>ゼンキ</t>
    </rPh>
    <rPh sb="9" eb="10">
      <t>ケイ</t>
    </rPh>
    <phoneticPr fontId="2"/>
  </si>
  <si>
    <t>（注）３　※の採用予定人員は変更後のもの</t>
    <rPh sb="1" eb="2">
      <t>チュウ</t>
    </rPh>
    <rPh sb="7" eb="9">
      <t>サイヨウ</t>
    </rPh>
    <rPh sb="9" eb="11">
      <t>ヨテイ</t>
    </rPh>
    <rPh sb="11" eb="13">
      <t>ジンイン</t>
    </rPh>
    <rPh sb="14" eb="16">
      <t>ヘンコウ</t>
    </rPh>
    <rPh sb="16" eb="17">
      <t>ゴ</t>
    </rPh>
    <phoneticPr fontId="2"/>
  </si>
  <si>
    <t>心理判定員</t>
    <rPh sb="0" eb="2">
      <t>シンリ</t>
    </rPh>
    <rPh sb="2" eb="4">
      <t>ハンテイ</t>
    </rPh>
    <rPh sb="4" eb="5">
      <t>イン</t>
    </rPh>
    <phoneticPr fontId="2"/>
  </si>
  <si>
    <t>林　　業</t>
    <rPh sb="0" eb="1">
      <t>ハヤシ</t>
    </rPh>
    <rPh sb="3" eb="4">
      <t>ギョウ</t>
    </rPh>
    <phoneticPr fontId="2"/>
  </si>
  <si>
    <t>水　　産</t>
    <rPh sb="0" eb="1">
      <t>ミズ</t>
    </rPh>
    <rPh sb="3" eb="4">
      <t>サン</t>
    </rPh>
    <phoneticPr fontId="2"/>
  </si>
  <si>
    <t>高卒・免許（後期）計</t>
    <rPh sb="0" eb="2">
      <t>コウソツ</t>
    </rPh>
    <rPh sb="3" eb="5">
      <t>メンキョ</t>
    </rPh>
    <rPh sb="6" eb="8">
      <t>コウキ</t>
    </rPh>
    <rPh sb="9" eb="10">
      <t>ケイ</t>
    </rPh>
    <phoneticPr fontId="2"/>
  </si>
  <si>
    <t>総合土木</t>
    <rPh sb="0" eb="2">
      <t>ソウゴウ</t>
    </rPh>
    <rPh sb="2" eb="4">
      <t>ドボク</t>
    </rPh>
    <phoneticPr fontId="2"/>
  </si>
  <si>
    <t>人程度</t>
    <phoneticPr fontId="2"/>
  </si>
  <si>
    <t>一般事務</t>
    <phoneticPr fontId="2"/>
  </si>
  <si>
    <t>教育事務</t>
    <rPh sb="0" eb="2">
      <t>キョウイク</t>
    </rPh>
    <rPh sb="2" eb="4">
      <t>ジム</t>
    </rPh>
    <phoneticPr fontId="2"/>
  </si>
  <si>
    <t>人程度</t>
    <rPh sb="0" eb="1">
      <t>ニン</t>
    </rPh>
    <rPh sb="1" eb="3">
      <t>テイド</t>
    </rPh>
    <phoneticPr fontId="2"/>
  </si>
  <si>
    <t>（注）２　受験倍率は、受験者数／採用予定人員</t>
    <rPh sb="5" eb="7">
      <t>ジュケン</t>
    </rPh>
    <rPh sb="7" eb="9">
      <t>バイリツ</t>
    </rPh>
    <rPh sb="11" eb="14">
      <t>ジュケンシャ</t>
    </rPh>
    <rPh sb="14" eb="15">
      <t>スウ</t>
    </rPh>
    <rPh sb="16" eb="18">
      <t>サイヨウ</t>
    </rPh>
    <rPh sb="18" eb="20">
      <t>ヨテイ</t>
    </rPh>
    <rPh sb="20" eb="22">
      <t>ジンイン</t>
    </rPh>
    <phoneticPr fontId="2"/>
  </si>
  <si>
    <t>農　　業</t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</si>
  <si>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</si>
  <si>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選考試験
障がい者</t>
    <rPh sb="0" eb="2">
      <t>センコウ</t>
    </rPh>
    <rPh sb="2" eb="4">
      <t>シケン</t>
    </rPh>
    <rPh sb="5" eb="6">
      <t>サワ</t>
    </rPh>
    <rPh sb="8" eb="9">
      <t>シャ</t>
    </rPh>
    <phoneticPr fontId="2"/>
  </si>
  <si>
    <t>等経験者
民間企業</t>
    <rPh sb="0" eb="1">
      <t>トウ</t>
    </rPh>
    <rPh sb="1" eb="4">
      <t>ケイケンシャ</t>
    </rPh>
    <rPh sb="5" eb="7">
      <t>ミンカン</t>
    </rPh>
    <rPh sb="7" eb="9">
      <t>キギョウ</t>
    </rPh>
    <phoneticPr fontId="2"/>
  </si>
  <si>
    <t>　行　　政</t>
    <rPh sb="1" eb="5">
      <t>ギョウセイ</t>
    </rPh>
    <phoneticPr fontId="2"/>
  </si>
  <si>
    <t>機　　械</t>
    <rPh sb="0" eb="1">
      <t>キ</t>
    </rPh>
    <rPh sb="3" eb="4">
      <t>カイ</t>
    </rPh>
    <phoneticPr fontId="2"/>
  </si>
  <si>
    <t>建　　築</t>
    <phoneticPr fontId="2"/>
  </si>
  <si>
    <t>（知事部局）</t>
    <rPh sb="1" eb="3">
      <t>チジ</t>
    </rPh>
    <rPh sb="3" eb="4">
      <t>ブ</t>
    </rPh>
    <rPh sb="4" eb="5">
      <t>キョク</t>
    </rPh>
    <phoneticPr fontId="2"/>
  </si>
  <si>
    <t>（警察本部）</t>
    <rPh sb="1" eb="3">
      <t>ケイサツ</t>
    </rPh>
    <rPh sb="3" eb="5">
      <t>ホンブ</t>
    </rPh>
    <phoneticPr fontId="2"/>
  </si>
  <si>
    <t>令和２年度（２０２０年度）熊本県職員採用試験等実施結果</t>
    <rPh sb="0" eb="2">
      <t>レイワ</t>
    </rPh>
    <rPh sb="3" eb="5">
      <t>ネンド</t>
    </rPh>
    <rPh sb="10" eb="12">
      <t>ネンド</t>
    </rPh>
    <rPh sb="13" eb="15">
      <t>クマモト</t>
    </rPh>
    <rPh sb="18" eb="20">
      <t>サイヨウ</t>
    </rPh>
    <rPh sb="22" eb="23">
      <t>トウ</t>
    </rPh>
    <rPh sb="23" eb="25">
      <t>ジッシ</t>
    </rPh>
    <rPh sb="25" eb="27">
      <t>ケッカ</t>
    </rPh>
    <phoneticPr fontId="2"/>
  </si>
  <si>
    <t>免許資格職</t>
    <rPh sb="0" eb="2">
      <t>メンキョ</t>
    </rPh>
    <rPh sb="2" eb="4">
      <t>シカク</t>
    </rPh>
    <rPh sb="4" eb="5">
      <t>ショク</t>
    </rPh>
    <phoneticPr fontId="2"/>
  </si>
  <si>
    <t>後期</t>
    <rPh sb="0" eb="2">
      <t>コウキ</t>
    </rPh>
    <phoneticPr fontId="2"/>
  </si>
  <si>
    <t>世代対象
就職氷河期</t>
    <rPh sb="0" eb="2">
      <t>セダイ</t>
    </rPh>
    <rPh sb="2" eb="4">
      <t>タイショウ</t>
    </rPh>
    <rPh sb="5" eb="7">
      <t>シュウショク</t>
    </rPh>
    <rPh sb="7" eb="10">
      <t>ヒョウガキ</t>
    </rPh>
    <phoneticPr fontId="2"/>
  </si>
  <si>
    <t>警察事務</t>
    <rPh sb="0" eb="2">
      <t>ケイサツ</t>
    </rPh>
    <rPh sb="2" eb="4">
      <t>ジム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</si>
</sst>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#,##0_ "/>
    <numFmt numFmtId="178" formatCode="#,##0_);[Red]\(#,##0\)"/>
    <numFmt numFmtId="179" formatCode="#,##0.0_);[Red]\(#,##0.0\)"/>
    <numFmt numFmtId="180" formatCode="0.0_);[Red]\(0.0\)"/>
    <numFmt numFmtId="181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1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9" xfId="2" applyNumberFormat="1" applyFont="1" applyBorder="1" applyAlignment="1">
      <alignment vertical="center"/>
    </xf>
    <xf numFmtId="177" fontId="4" fillId="0" borderId="10" xfId="2" applyNumberFormat="1" applyFont="1" applyBorder="1" applyAlignment="1">
      <alignment vertical="center"/>
    </xf>
    <xf numFmtId="177" fontId="4" fillId="0" borderId="11" xfId="2" applyNumberFormat="1" applyFont="1" applyBorder="1" applyAlignment="1">
      <alignment vertical="center"/>
    </xf>
    <xf numFmtId="177" fontId="4" fillId="0" borderId="12" xfId="2" applyNumberFormat="1" applyFont="1" applyBorder="1" applyAlignment="1">
      <alignment vertical="center"/>
    </xf>
    <xf numFmtId="177" fontId="4" fillId="0" borderId="13" xfId="2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NumberFormat="1" applyFont="1" applyBorder="1" applyAlignment="1">
      <alignment vertical="center"/>
    </xf>
    <xf numFmtId="177" fontId="4" fillId="0" borderId="21" xfId="2" applyNumberFormat="1" applyFont="1" applyBorder="1" applyAlignment="1">
      <alignment vertical="center"/>
    </xf>
    <xf numFmtId="179" fontId="4" fillId="0" borderId="17" xfId="0" applyNumberFormat="1" applyFont="1" applyBorder="1" applyAlignment="1">
      <alignment vertical="center"/>
    </xf>
    <xf numFmtId="0" fontId="4" fillId="2" borderId="22" xfId="0" applyNumberFormat="1" applyFont="1" applyFill="1" applyBorder="1" applyAlignment="1">
      <alignment vertical="center"/>
    </xf>
    <xf numFmtId="177" fontId="4" fillId="2" borderId="23" xfId="0" applyNumberFormat="1" applyFont="1" applyFill="1" applyBorder="1" applyAlignment="1">
      <alignment vertical="center"/>
    </xf>
    <xf numFmtId="177" fontId="4" fillId="2" borderId="24" xfId="2" applyNumberFormat="1" applyFont="1" applyFill="1" applyBorder="1" applyAlignment="1">
      <alignment vertical="center"/>
    </xf>
    <xf numFmtId="177" fontId="4" fillId="2" borderId="25" xfId="2" applyNumberFormat="1" applyFont="1" applyFill="1" applyBorder="1" applyAlignment="1">
      <alignment vertical="center"/>
    </xf>
    <xf numFmtId="177" fontId="4" fillId="2" borderId="26" xfId="2" applyNumberFormat="1" applyFont="1" applyFill="1" applyBorder="1" applyAlignment="1">
      <alignment vertical="center"/>
    </xf>
    <xf numFmtId="179" fontId="4" fillId="2" borderId="24" xfId="0" applyNumberFormat="1" applyFont="1" applyFill="1" applyBorder="1" applyAlignment="1">
      <alignment vertical="center"/>
    </xf>
    <xf numFmtId="0" fontId="4" fillId="2" borderId="27" xfId="0" applyNumberFormat="1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176" fontId="4" fillId="2" borderId="29" xfId="0" applyNumberFormat="1" applyFont="1" applyFill="1" applyBorder="1" applyAlignment="1">
      <alignment vertical="center"/>
    </xf>
    <xf numFmtId="176" fontId="4" fillId="2" borderId="30" xfId="1" applyNumberFormat="1" applyFont="1" applyFill="1" applyBorder="1" applyAlignment="1">
      <alignment vertical="center"/>
    </xf>
    <xf numFmtId="176" fontId="4" fillId="2" borderId="31" xfId="0" applyNumberFormat="1" applyFont="1" applyFill="1" applyBorder="1" applyAlignment="1">
      <alignment vertical="center"/>
    </xf>
    <xf numFmtId="176" fontId="4" fillId="2" borderId="32" xfId="0" applyNumberFormat="1" applyFont="1" applyFill="1" applyBorder="1" applyAlignment="1">
      <alignment vertical="center"/>
    </xf>
    <xf numFmtId="176" fontId="4" fillId="2" borderId="33" xfId="0" applyNumberFormat="1" applyFont="1" applyFill="1" applyBorder="1" applyAlignment="1">
      <alignment vertical="center"/>
    </xf>
    <xf numFmtId="179" fontId="4" fillId="2" borderId="29" xfId="0" applyNumberFormat="1" applyFont="1" applyFill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0" borderId="17" xfId="2" applyNumberFormat="1" applyFont="1" applyBorder="1" applyAlignment="1">
      <alignment vertical="center"/>
    </xf>
    <xf numFmtId="178" fontId="4" fillId="0" borderId="18" xfId="2" applyNumberFormat="1" applyFont="1" applyBorder="1" applyAlignment="1">
      <alignment vertical="center"/>
    </xf>
    <xf numFmtId="178" fontId="4" fillId="0" borderId="19" xfId="2" applyNumberFormat="1" applyFont="1" applyBorder="1" applyAlignment="1">
      <alignment vertical="center"/>
    </xf>
    <xf numFmtId="178" fontId="4" fillId="0" borderId="14" xfId="2" applyNumberFormat="1" applyFont="1" applyBorder="1" applyAlignment="1">
      <alignment vertical="center"/>
    </xf>
    <xf numFmtId="178" fontId="4" fillId="0" borderId="20" xfId="2" applyNumberFormat="1" applyFont="1" applyBorder="1" applyAlignment="1">
      <alignment vertical="center"/>
    </xf>
    <xf numFmtId="178" fontId="4" fillId="0" borderId="21" xfId="2" applyNumberFormat="1" applyFont="1" applyBorder="1" applyAlignment="1">
      <alignment vertical="center"/>
    </xf>
    <xf numFmtId="178" fontId="4" fillId="2" borderId="23" xfId="0" applyNumberFormat="1" applyFont="1" applyFill="1" applyBorder="1" applyAlignment="1">
      <alignment vertical="center"/>
    </xf>
    <xf numFmtId="178" fontId="4" fillId="2" borderId="24" xfId="2" applyNumberFormat="1" applyFont="1" applyFill="1" applyBorder="1" applyAlignment="1">
      <alignment vertical="center"/>
    </xf>
    <xf numFmtId="178" fontId="4" fillId="2" borderId="25" xfId="2" applyNumberFormat="1" applyFont="1" applyFill="1" applyBorder="1" applyAlignment="1">
      <alignment vertical="center"/>
    </xf>
    <xf numFmtId="178" fontId="4" fillId="2" borderId="34" xfId="2" applyNumberFormat="1" applyFont="1" applyFill="1" applyBorder="1" applyAlignment="1">
      <alignment vertical="center"/>
    </xf>
    <xf numFmtId="178" fontId="4" fillId="2" borderId="26" xfId="2" applyNumberFormat="1" applyFont="1" applyFill="1" applyBorder="1" applyAlignment="1">
      <alignment vertical="center"/>
    </xf>
    <xf numFmtId="178" fontId="4" fillId="2" borderId="35" xfId="2" applyNumberFormat="1" applyFont="1" applyFill="1" applyBorder="1" applyAlignment="1">
      <alignment vertical="center"/>
    </xf>
    <xf numFmtId="176" fontId="4" fillId="2" borderId="30" xfId="0" applyNumberFormat="1" applyFont="1" applyFill="1" applyBorder="1" applyAlignment="1">
      <alignment vertical="center"/>
    </xf>
    <xf numFmtId="0" fontId="4" fillId="3" borderId="22" xfId="0" applyNumberFormat="1" applyFont="1" applyFill="1" applyBorder="1" applyAlignment="1">
      <alignment vertical="center"/>
    </xf>
    <xf numFmtId="178" fontId="4" fillId="3" borderId="23" xfId="0" applyNumberFormat="1" applyFont="1" applyFill="1" applyBorder="1" applyAlignment="1">
      <alignment vertical="center"/>
    </xf>
    <xf numFmtId="178" fontId="4" fillId="3" borderId="24" xfId="2" applyNumberFormat="1" applyFont="1" applyFill="1" applyBorder="1" applyAlignment="1">
      <alignment vertical="center"/>
    </xf>
    <xf numFmtId="178" fontId="4" fillId="3" borderId="25" xfId="2" applyNumberFormat="1" applyFont="1" applyFill="1" applyBorder="1" applyAlignment="1">
      <alignment vertical="center"/>
    </xf>
    <xf numFmtId="178" fontId="4" fillId="3" borderId="34" xfId="2" applyNumberFormat="1" applyFont="1" applyFill="1" applyBorder="1" applyAlignment="1">
      <alignment vertical="center"/>
    </xf>
    <xf numFmtId="178" fontId="4" fillId="3" borderId="26" xfId="2" applyNumberFormat="1" applyFont="1" applyFill="1" applyBorder="1" applyAlignment="1">
      <alignment vertical="center"/>
    </xf>
    <xf numFmtId="178" fontId="4" fillId="3" borderId="35" xfId="2" applyNumberFormat="1" applyFont="1" applyFill="1" applyBorder="1" applyAlignment="1">
      <alignment vertical="center"/>
    </xf>
    <xf numFmtId="179" fontId="4" fillId="3" borderId="24" xfId="0" applyNumberFormat="1" applyFont="1" applyFill="1" applyBorder="1" applyAlignment="1">
      <alignment vertical="center"/>
    </xf>
    <xf numFmtId="0" fontId="4" fillId="3" borderId="36" xfId="0" applyNumberFormat="1" applyFont="1" applyFill="1" applyBorder="1" applyAlignment="1">
      <alignment vertical="center"/>
    </xf>
    <xf numFmtId="0" fontId="4" fillId="3" borderId="37" xfId="0" applyFont="1" applyFill="1" applyBorder="1" applyAlignment="1">
      <alignment vertical="center"/>
    </xf>
    <xf numFmtId="176" fontId="4" fillId="3" borderId="38" xfId="0" applyNumberFormat="1" applyFont="1" applyFill="1" applyBorder="1" applyAlignment="1">
      <alignment vertical="center"/>
    </xf>
    <xf numFmtId="176" fontId="4" fillId="3" borderId="39" xfId="0" applyNumberFormat="1" applyFont="1" applyFill="1" applyBorder="1" applyAlignment="1">
      <alignment vertical="center"/>
    </xf>
    <xf numFmtId="176" fontId="4" fillId="3" borderId="40" xfId="0" applyNumberFormat="1" applyFont="1" applyFill="1" applyBorder="1" applyAlignment="1">
      <alignment vertical="center"/>
    </xf>
    <xf numFmtId="176" fontId="4" fillId="3" borderId="41" xfId="0" applyNumberFormat="1" applyFont="1" applyFill="1" applyBorder="1" applyAlignment="1">
      <alignment vertical="center"/>
    </xf>
    <xf numFmtId="176" fontId="4" fillId="3" borderId="42" xfId="0" applyNumberFormat="1" applyFont="1" applyFill="1" applyBorder="1" applyAlignment="1">
      <alignment vertical="center"/>
    </xf>
    <xf numFmtId="179" fontId="4" fillId="3" borderId="38" xfId="0" applyNumberFormat="1" applyFont="1" applyFill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NumberFormat="1" applyFont="1" applyBorder="1" applyAlignment="1">
      <alignment vertical="center"/>
    </xf>
    <xf numFmtId="178" fontId="4" fillId="0" borderId="29" xfId="2" applyNumberFormat="1" applyFont="1" applyBorder="1" applyAlignment="1">
      <alignment vertical="center"/>
    </xf>
    <xf numFmtId="178" fontId="4" fillId="0" borderId="30" xfId="2" applyNumberFormat="1" applyFont="1" applyBorder="1" applyAlignment="1">
      <alignment vertical="center"/>
    </xf>
    <xf numFmtId="178" fontId="4" fillId="0" borderId="31" xfId="2" applyNumberFormat="1" applyFont="1" applyBorder="1" applyAlignment="1">
      <alignment vertical="center"/>
    </xf>
    <xf numFmtId="178" fontId="4" fillId="0" borderId="33" xfId="2" applyNumberFormat="1" applyFont="1" applyBorder="1" applyAlignment="1">
      <alignment vertical="center"/>
    </xf>
    <xf numFmtId="178" fontId="4" fillId="0" borderId="32" xfId="2" applyNumberFormat="1" applyFont="1" applyBorder="1" applyAlignment="1">
      <alignment vertical="center"/>
    </xf>
    <xf numFmtId="179" fontId="4" fillId="0" borderId="29" xfId="0" applyNumberFormat="1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4" borderId="44" xfId="2" applyNumberFormat="1" applyFont="1" applyFill="1" applyBorder="1" applyAlignment="1">
      <alignment vertical="center"/>
    </xf>
    <xf numFmtId="178" fontId="4" fillId="4" borderId="45" xfId="2" applyNumberFormat="1" applyFont="1" applyFill="1" applyBorder="1" applyAlignment="1">
      <alignment vertical="center"/>
    </xf>
    <xf numFmtId="178" fontId="4" fillId="4" borderId="46" xfId="2" applyNumberFormat="1" applyFont="1" applyFill="1" applyBorder="1" applyAlignment="1">
      <alignment vertical="center"/>
    </xf>
    <xf numFmtId="178" fontId="4" fillId="4" borderId="47" xfId="2" applyNumberFormat="1" applyFont="1" applyFill="1" applyBorder="1" applyAlignment="1">
      <alignment vertical="center"/>
    </xf>
    <xf numFmtId="179" fontId="4" fillId="0" borderId="24" xfId="0" applyNumberFormat="1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40" xfId="0" applyNumberFormat="1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9" fontId="4" fillId="0" borderId="38" xfId="0" applyNumberFormat="1" applyFont="1" applyBorder="1" applyAlignment="1">
      <alignment vertical="center"/>
    </xf>
    <xf numFmtId="0" fontId="4" fillId="0" borderId="48" xfId="0" applyNumberFormat="1" applyFont="1" applyFill="1" applyBorder="1" applyAlignment="1">
      <alignment vertical="center"/>
    </xf>
    <xf numFmtId="178" fontId="4" fillId="0" borderId="49" xfId="0" applyNumberFormat="1" applyFont="1" applyFill="1" applyBorder="1" applyAlignment="1">
      <alignment vertical="center"/>
    </xf>
    <xf numFmtId="178" fontId="4" fillId="0" borderId="9" xfId="2" applyNumberFormat="1" applyFont="1" applyFill="1" applyBorder="1" applyAlignment="1">
      <alignment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178" fontId="4" fillId="0" borderId="12" xfId="2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7" xfId="2" applyNumberFormat="1" applyFont="1" applyFill="1" applyBorder="1" applyAlignment="1">
      <alignment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178" fontId="4" fillId="0" borderId="20" xfId="2" applyNumberFormat="1" applyFont="1" applyFill="1" applyBorder="1" applyAlignment="1">
      <alignment vertical="center"/>
    </xf>
    <xf numFmtId="179" fontId="4" fillId="0" borderId="17" xfId="0" applyNumberFormat="1" applyFont="1" applyFill="1" applyBorder="1" applyAlignment="1">
      <alignment vertical="center"/>
    </xf>
    <xf numFmtId="0" fontId="4" fillId="3" borderId="52" xfId="0" applyNumberFormat="1" applyFont="1" applyFill="1" applyBorder="1" applyAlignment="1">
      <alignment vertical="center"/>
    </xf>
    <xf numFmtId="0" fontId="4" fillId="3" borderId="53" xfId="0" applyNumberFormat="1" applyFont="1" applyFill="1" applyBorder="1" applyAlignment="1">
      <alignment vertical="center"/>
    </xf>
    <xf numFmtId="0" fontId="4" fillId="0" borderId="54" xfId="0" applyNumberFormat="1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7" xfId="2" applyNumberFormat="1" applyFont="1" applyFill="1" applyBorder="1" applyAlignment="1">
      <alignment vertical="center"/>
    </xf>
    <xf numFmtId="177" fontId="4" fillId="0" borderId="18" xfId="2" applyNumberFormat="1" applyFont="1" applyFill="1" applyBorder="1" applyAlignment="1">
      <alignment vertical="center"/>
    </xf>
    <xf numFmtId="177" fontId="4" fillId="0" borderId="19" xfId="2" applyNumberFormat="1" applyFont="1" applyFill="1" applyBorder="1" applyAlignment="1">
      <alignment vertical="center"/>
    </xf>
    <xf numFmtId="177" fontId="4" fillId="0" borderId="20" xfId="2" applyNumberFormat="1" applyFont="1" applyFill="1" applyBorder="1" applyAlignment="1">
      <alignment vertical="center"/>
    </xf>
    <xf numFmtId="0" fontId="4" fillId="0" borderId="0" xfId="0" applyFont="1" applyFill="1"/>
    <xf numFmtId="176" fontId="4" fillId="2" borderId="33" xfId="0" applyNumberFormat="1" applyFont="1" applyFill="1" applyBorder="1" applyAlignment="1">
      <alignment vertical="center" shrinkToFit="1"/>
    </xf>
    <xf numFmtId="177" fontId="4" fillId="0" borderId="32" xfId="2" applyNumberFormat="1" applyFont="1" applyBorder="1" applyAlignment="1">
      <alignment vertical="center"/>
    </xf>
    <xf numFmtId="176" fontId="4" fillId="2" borderId="32" xfId="2" applyNumberFormat="1" applyFont="1" applyFill="1" applyBorder="1" applyAlignment="1">
      <alignment vertical="center"/>
    </xf>
    <xf numFmtId="180" fontId="4" fillId="0" borderId="9" xfId="0" applyNumberFormat="1" applyFont="1" applyBorder="1" applyAlignment="1">
      <alignment vertical="center"/>
    </xf>
    <xf numFmtId="180" fontId="4" fillId="0" borderId="17" xfId="0" applyNumberFormat="1" applyFont="1" applyBorder="1" applyAlignment="1">
      <alignment vertical="center"/>
    </xf>
    <xf numFmtId="180" fontId="4" fillId="2" borderId="24" xfId="0" applyNumberFormat="1" applyFont="1" applyFill="1" applyBorder="1" applyAlignment="1">
      <alignment vertical="center"/>
    </xf>
    <xf numFmtId="180" fontId="4" fillId="2" borderId="29" xfId="0" applyNumberFormat="1" applyFont="1" applyFill="1" applyBorder="1" applyAlignment="1">
      <alignment vertical="center"/>
    </xf>
    <xf numFmtId="180" fontId="4" fillId="3" borderId="24" xfId="0" applyNumberFormat="1" applyFont="1" applyFill="1" applyBorder="1" applyAlignment="1">
      <alignment vertical="center"/>
    </xf>
    <xf numFmtId="180" fontId="4" fillId="3" borderId="38" xfId="0" applyNumberFormat="1" applyFont="1" applyFill="1" applyBorder="1" applyAlignment="1">
      <alignment vertical="center"/>
    </xf>
    <xf numFmtId="178" fontId="4" fillId="2" borderId="56" xfId="2" applyNumberFormat="1" applyFont="1" applyFill="1" applyBorder="1" applyAlignment="1">
      <alignment vertical="center"/>
    </xf>
    <xf numFmtId="178" fontId="4" fillId="0" borderId="59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8" fontId="4" fillId="3" borderId="55" xfId="2" applyNumberFormat="1" applyFont="1" applyFill="1" applyBorder="1" applyAlignment="1">
      <alignment vertical="center"/>
    </xf>
    <xf numFmtId="177" fontId="4" fillId="3" borderId="55" xfId="2" applyNumberFormat="1" applyFont="1" applyFill="1" applyBorder="1" applyAlignment="1">
      <alignment vertical="center"/>
    </xf>
    <xf numFmtId="178" fontId="4" fillId="2" borderId="23" xfId="2" applyNumberFormat="1" applyFont="1" applyFill="1" applyBorder="1" applyAlignment="1">
      <alignment vertical="center"/>
    </xf>
    <xf numFmtId="180" fontId="4" fillId="0" borderId="29" xfId="0" applyNumberFormat="1" applyFont="1" applyBorder="1" applyAlignment="1">
      <alignment vertical="center"/>
    </xf>
    <xf numFmtId="178" fontId="4" fillId="2" borderId="52" xfId="2" applyNumberFormat="1" applyFont="1" applyFill="1" applyBorder="1" applyAlignment="1">
      <alignment vertical="center"/>
    </xf>
    <xf numFmtId="179" fontId="4" fillId="0" borderId="44" xfId="0" applyNumberFormat="1" applyFont="1" applyBorder="1" applyAlignment="1">
      <alignment vertical="center"/>
    </xf>
    <xf numFmtId="0" fontId="4" fillId="0" borderId="22" xfId="0" applyNumberFormat="1" applyFont="1" applyBorder="1" applyAlignment="1">
      <alignment vertical="center"/>
    </xf>
    <xf numFmtId="178" fontId="4" fillId="0" borderId="24" xfId="2" applyNumberFormat="1" applyFont="1" applyBorder="1" applyAlignment="1">
      <alignment vertical="center"/>
    </xf>
    <xf numFmtId="178" fontId="4" fillId="0" borderId="25" xfId="2" applyNumberFormat="1" applyFont="1" applyBorder="1" applyAlignment="1">
      <alignment vertical="center"/>
    </xf>
    <xf numFmtId="178" fontId="4" fillId="0" borderId="35" xfId="2" applyNumberFormat="1" applyFont="1" applyBorder="1" applyAlignment="1">
      <alignment vertical="center"/>
    </xf>
    <xf numFmtId="177" fontId="4" fillId="0" borderId="14" xfId="2" applyNumberFormat="1" applyFont="1" applyBorder="1" applyAlignment="1">
      <alignment vertical="center"/>
    </xf>
    <xf numFmtId="176" fontId="4" fillId="2" borderId="43" xfId="0" applyNumberFormat="1" applyFont="1" applyFill="1" applyBorder="1" applyAlignment="1">
      <alignment vertical="center"/>
    </xf>
    <xf numFmtId="178" fontId="4" fillId="3" borderId="56" xfId="2" applyNumberFormat="1" applyFont="1" applyFill="1" applyBorder="1" applyAlignment="1">
      <alignment vertical="center"/>
    </xf>
    <xf numFmtId="176" fontId="4" fillId="3" borderId="61" xfId="0" applyNumberFormat="1" applyFont="1" applyFill="1" applyBorder="1" applyAlignment="1">
      <alignment vertical="center"/>
    </xf>
    <xf numFmtId="178" fontId="4" fillId="0" borderId="43" xfId="2" applyNumberFormat="1" applyFont="1" applyBorder="1" applyAlignment="1">
      <alignment vertical="center"/>
    </xf>
    <xf numFmtId="176" fontId="4" fillId="0" borderId="61" xfId="0" applyNumberFormat="1" applyFont="1" applyBorder="1" applyAlignment="1">
      <alignment vertical="center"/>
    </xf>
    <xf numFmtId="178" fontId="4" fillId="4" borderId="6" xfId="2" applyNumberFormat="1" applyFont="1" applyFill="1" applyBorder="1" applyAlignment="1">
      <alignment vertical="center"/>
    </xf>
    <xf numFmtId="178" fontId="4" fillId="0" borderId="50" xfId="2" applyNumberFormat="1" applyFont="1" applyBorder="1" applyAlignment="1">
      <alignment vertical="center"/>
    </xf>
    <xf numFmtId="178" fontId="4" fillId="0" borderId="13" xfId="2" applyNumberFormat="1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4" fillId="0" borderId="47" xfId="2" applyFont="1" applyBorder="1" applyAlignment="1">
      <alignment vertical="center"/>
    </xf>
    <xf numFmtId="180" fontId="4" fillId="0" borderId="0" xfId="0" applyNumberFormat="1" applyFont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180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 shrinkToFit="1"/>
    </xf>
    <xf numFmtId="180" fontId="4" fillId="0" borderId="0" xfId="0" applyNumberFormat="1" applyFont="1" applyBorder="1" applyAlignment="1">
      <alignment horizontal="right" vertical="center"/>
    </xf>
    <xf numFmtId="0" fontId="4" fillId="5" borderId="22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8" fontId="4" fillId="5" borderId="24" xfId="2" applyNumberFormat="1" applyFont="1" applyFill="1" applyBorder="1" applyAlignment="1">
      <alignment vertical="center"/>
    </xf>
    <xf numFmtId="178" fontId="4" fillId="5" borderId="25" xfId="2" applyNumberFormat="1" applyFont="1" applyFill="1" applyBorder="1" applyAlignment="1">
      <alignment vertical="center"/>
    </xf>
    <xf numFmtId="180" fontId="4" fillId="5" borderId="24" xfId="0" applyNumberFormat="1" applyFont="1" applyFill="1" applyBorder="1" applyAlignment="1">
      <alignment vertical="center"/>
    </xf>
    <xf numFmtId="176" fontId="4" fillId="5" borderId="62" xfId="0" applyNumberFormat="1" applyFont="1" applyFill="1" applyBorder="1" applyAlignment="1">
      <alignment vertical="center"/>
    </xf>
    <xf numFmtId="176" fontId="4" fillId="5" borderId="63" xfId="0" applyNumberFormat="1" applyFont="1" applyFill="1" applyBorder="1" applyAlignment="1">
      <alignment vertical="center"/>
    </xf>
    <xf numFmtId="176" fontId="4" fillId="5" borderId="55" xfId="0" applyNumberFormat="1" applyFont="1" applyFill="1" applyBorder="1" applyAlignment="1">
      <alignment vertical="center"/>
    </xf>
    <xf numFmtId="177" fontId="4" fillId="5" borderId="25" xfId="2" applyNumberFormat="1" applyFont="1" applyFill="1" applyBorder="1" applyAlignment="1">
      <alignment vertical="center"/>
    </xf>
    <xf numFmtId="178" fontId="4" fillId="5" borderId="56" xfId="2" applyNumberFormat="1" applyFont="1" applyFill="1" applyBorder="1" applyAlignment="1">
      <alignment vertical="center"/>
    </xf>
    <xf numFmtId="178" fontId="4" fillId="5" borderId="35" xfId="2" applyNumberFormat="1" applyFont="1" applyFill="1" applyBorder="1" applyAlignment="1">
      <alignment vertical="center"/>
    </xf>
    <xf numFmtId="178" fontId="4" fillId="5" borderId="26" xfId="2" applyNumberFormat="1" applyFont="1" applyFill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5" borderId="36" xfId="0" applyNumberFormat="1" applyFont="1" applyFill="1" applyBorder="1" applyAlignment="1">
      <alignment vertical="center"/>
    </xf>
    <xf numFmtId="176" fontId="4" fillId="5" borderId="39" xfId="0" applyNumberFormat="1" applyFont="1" applyFill="1" applyBorder="1" applyAlignment="1">
      <alignment vertical="center"/>
    </xf>
    <xf numFmtId="176" fontId="4" fillId="5" borderId="40" xfId="0" applyNumberFormat="1" applyFont="1" applyFill="1" applyBorder="1" applyAlignment="1">
      <alignment vertical="center"/>
    </xf>
    <xf numFmtId="176" fontId="4" fillId="5" borderId="41" xfId="0" applyNumberFormat="1" applyFont="1" applyFill="1" applyBorder="1" applyAlignment="1">
      <alignment vertical="center"/>
    </xf>
    <xf numFmtId="176" fontId="4" fillId="5" borderId="42" xfId="0" applyNumberFormat="1" applyFont="1" applyFill="1" applyBorder="1" applyAlignment="1">
      <alignment vertical="center"/>
    </xf>
    <xf numFmtId="176" fontId="4" fillId="5" borderId="61" xfId="0" applyNumberFormat="1" applyFont="1" applyFill="1" applyBorder="1" applyAlignment="1">
      <alignment vertical="center"/>
    </xf>
    <xf numFmtId="178" fontId="4" fillId="0" borderId="28" xfId="0" applyNumberFormat="1" applyFont="1" applyBorder="1" applyAlignment="1">
      <alignment vertical="center"/>
    </xf>
    <xf numFmtId="177" fontId="4" fillId="0" borderId="50" xfId="2" applyNumberFormat="1" applyFont="1" applyBorder="1" applyAlignment="1">
      <alignment vertical="center"/>
    </xf>
    <xf numFmtId="177" fontId="4" fillId="2" borderId="56" xfId="2" applyNumberFormat="1" applyFont="1" applyFill="1" applyBorder="1" applyAlignment="1">
      <alignment vertical="center"/>
    </xf>
    <xf numFmtId="176" fontId="4" fillId="2" borderId="43" xfId="2" applyNumberFormat="1" applyFont="1" applyFill="1" applyBorder="1" applyAlignment="1">
      <alignment vertical="center"/>
    </xf>
    <xf numFmtId="177" fontId="4" fillId="0" borderId="43" xfId="2" applyNumberFormat="1" applyFont="1" applyBorder="1" applyAlignment="1">
      <alignment vertical="center"/>
    </xf>
    <xf numFmtId="177" fontId="4" fillId="3" borderId="60" xfId="2" applyNumberFormat="1" applyFont="1" applyFill="1" applyBorder="1" applyAlignment="1">
      <alignment vertical="center"/>
    </xf>
    <xf numFmtId="176" fontId="4" fillId="5" borderId="60" xfId="0" applyNumberFormat="1" applyFont="1" applyFill="1" applyBorder="1" applyAlignment="1">
      <alignment vertical="center"/>
    </xf>
    <xf numFmtId="177" fontId="4" fillId="5" borderId="56" xfId="2" applyNumberFormat="1" applyFont="1" applyFill="1" applyBorder="1" applyAlignment="1">
      <alignment vertical="center"/>
    </xf>
    <xf numFmtId="176" fontId="4" fillId="3" borderId="53" xfId="0" applyNumberFormat="1" applyFont="1" applyFill="1" applyBorder="1" applyAlignment="1">
      <alignment vertical="center"/>
    </xf>
    <xf numFmtId="177" fontId="4" fillId="2" borderId="35" xfId="2" applyNumberFormat="1" applyFont="1" applyFill="1" applyBorder="1" applyAlignment="1">
      <alignment vertical="center"/>
    </xf>
    <xf numFmtId="176" fontId="4" fillId="2" borderId="33" xfId="1" applyNumberFormat="1" applyFont="1" applyFill="1" applyBorder="1" applyAlignment="1">
      <alignment vertical="center"/>
    </xf>
    <xf numFmtId="176" fontId="4" fillId="3" borderId="36" xfId="0" applyNumberFormat="1" applyFont="1" applyFill="1" applyBorder="1" applyAlignment="1">
      <alignment vertical="center"/>
    </xf>
    <xf numFmtId="177" fontId="4" fillId="5" borderId="35" xfId="2" applyNumberFormat="1" applyFont="1" applyFill="1" applyBorder="1" applyAlignment="1">
      <alignment vertical="center"/>
    </xf>
    <xf numFmtId="176" fontId="4" fillId="5" borderId="42" xfId="1" applyNumberFormat="1" applyFont="1" applyFill="1" applyBorder="1" applyAlignment="1">
      <alignment vertical="center"/>
    </xf>
    <xf numFmtId="176" fontId="4" fillId="5" borderId="39" xfId="1" applyNumberFormat="1" applyFont="1" applyFill="1" applyBorder="1" applyAlignment="1">
      <alignment vertical="center"/>
    </xf>
    <xf numFmtId="176" fontId="4" fillId="5" borderId="41" xfId="2" applyNumberFormat="1" applyFont="1" applyFill="1" applyBorder="1" applyAlignment="1">
      <alignment vertical="center"/>
    </xf>
    <xf numFmtId="0" fontId="4" fillId="5" borderId="59" xfId="0" applyFont="1" applyFill="1" applyBorder="1" applyAlignment="1">
      <alignment vertical="center"/>
    </xf>
    <xf numFmtId="176" fontId="4" fillId="5" borderId="58" xfId="0" applyNumberFormat="1" applyFont="1" applyFill="1" applyBorder="1" applyAlignment="1">
      <alignment vertical="center"/>
    </xf>
    <xf numFmtId="176" fontId="4" fillId="5" borderId="67" xfId="0" applyNumberFormat="1" applyFont="1" applyFill="1" applyBorder="1" applyAlignment="1">
      <alignment vertical="center"/>
    </xf>
    <xf numFmtId="0" fontId="4" fillId="3" borderId="7" xfId="0" applyNumberFormat="1" applyFont="1" applyFill="1" applyBorder="1" applyAlignment="1">
      <alignment vertical="center"/>
    </xf>
    <xf numFmtId="178" fontId="4" fillId="3" borderId="8" xfId="0" applyNumberFormat="1" applyFont="1" applyFill="1" applyBorder="1" applyAlignment="1">
      <alignment vertical="center"/>
    </xf>
    <xf numFmtId="178" fontId="4" fillId="3" borderId="44" xfId="2" applyNumberFormat="1" applyFont="1" applyFill="1" applyBorder="1" applyAlignment="1">
      <alignment vertical="center"/>
    </xf>
    <xf numFmtId="178" fontId="4" fillId="3" borderId="45" xfId="2" applyNumberFormat="1" applyFont="1" applyFill="1" applyBorder="1" applyAlignment="1">
      <alignment vertical="center"/>
    </xf>
    <xf numFmtId="178" fontId="4" fillId="3" borderId="46" xfId="2" applyNumberFormat="1" applyFont="1" applyFill="1" applyBorder="1" applyAlignment="1">
      <alignment vertical="center"/>
    </xf>
    <xf numFmtId="178" fontId="4" fillId="3" borderId="47" xfId="2" applyNumberFormat="1" applyFont="1" applyFill="1" applyBorder="1" applyAlignment="1">
      <alignment vertical="center"/>
    </xf>
    <xf numFmtId="178" fontId="4" fillId="3" borderId="64" xfId="2" applyNumberFormat="1" applyFont="1" applyFill="1" applyBorder="1" applyAlignment="1">
      <alignment vertical="center"/>
    </xf>
    <xf numFmtId="178" fontId="4" fillId="3" borderId="6" xfId="2" applyNumberFormat="1" applyFont="1" applyFill="1" applyBorder="1" applyAlignment="1">
      <alignment vertical="center"/>
    </xf>
    <xf numFmtId="178" fontId="4" fillId="3" borderId="7" xfId="2" applyNumberFormat="1" applyFont="1" applyFill="1" applyBorder="1" applyAlignment="1">
      <alignment vertical="center"/>
    </xf>
    <xf numFmtId="178" fontId="4" fillId="3" borderId="54" xfId="2" applyNumberFormat="1" applyFont="1" applyFill="1" applyBorder="1" applyAlignment="1">
      <alignment vertical="center"/>
    </xf>
    <xf numFmtId="179" fontId="4" fillId="3" borderId="44" xfId="0" applyNumberFormat="1" applyFont="1" applyFill="1" applyBorder="1" applyAlignment="1">
      <alignment vertical="center"/>
    </xf>
    <xf numFmtId="179" fontId="4" fillId="5" borderId="58" xfId="0" applyNumberFormat="1" applyFont="1" applyFill="1" applyBorder="1" applyAlignment="1">
      <alignment vertical="center"/>
    </xf>
    <xf numFmtId="0" fontId="4" fillId="0" borderId="0" xfId="0" quotePrefix="1" applyFont="1" applyAlignment="1">
      <alignment horizontal="center"/>
    </xf>
    <xf numFmtId="180" fontId="4" fillId="0" borderId="24" xfId="0" applyNumberFormat="1" applyFont="1" applyBorder="1" applyAlignment="1">
      <alignment vertical="center"/>
    </xf>
    <xf numFmtId="177" fontId="4" fillId="0" borderId="26" xfId="2" applyNumberFormat="1" applyFont="1" applyBorder="1" applyAlignment="1">
      <alignment vertical="center"/>
    </xf>
    <xf numFmtId="178" fontId="4" fillId="0" borderId="35" xfId="2" applyNumberFormat="1" applyFont="1" applyBorder="1" applyAlignment="1">
      <alignment vertical="center"/>
    </xf>
    <xf numFmtId="178" fontId="4" fillId="0" borderId="34" xfId="2" applyNumberFormat="1" applyFont="1" applyBorder="1" applyAlignment="1">
      <alignment vertical="center"/>
    </xf>
    <xf numFmtId="178" fontId="4" fillId="0" borderId="24" xfId="2" applyNumberFormat="1" applyFont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178" fontId="4" fillId="0" borderId="23" xfId="0" applyNumberFormat="1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0" fontId="4" fillId="5" borderId="37" xfId="0" applyFont="1" applyFill="1" applyBorder="1" applyAlignment="1">
      <alignment vertical="center"/>
    </xf>
    <xf numFmtId="176" fontId="4" fillId="5" borderId="38" xfId="0" applyNumberFormat="1" applyFont="1" applyFill="1" applyBorder="1" applyAlignment="1">
      <alignment vertical="center"/>
    </xf>
    <xf numFmtId="180" fontId="4" fillId="5" borderId="38" xfId="0" applyNumberFormat="1" applyFont="1" applyFill="1" applyBorder="1" applyAlignment="1">
      <alignment vertical="center"/>
    </xf>
    <xf numFmtId="177" fontId="4" fillId="2" borderId="23" xfId="2" applyNumberFormat="1" applyFont="1" applyFill="1" applyBorder="1" applyAlignment="1">
      <alignment vertical="center"/>
    </xf>
    <xf numFmtId="177" fontId="4" fillId="2" borderId="34" xfId="2" applyNumberFormat="1" applyFont="1" applyFill="1" applyBorder="1" applyAlignment="1">
      <alignment vertical="center"/>
    </xf>
    <xf numFmtId="178" fontId="4" fillId="0" borderId="33" xfId="2" applyNumberFormat="1" applyFont="1" applyBorder="1" applyAlignment="1">
      <alignment vertical="center"/>
    </xf>
    <xf numFmtId="178" fontId="4" fillId="0" borderId="31" xfId="2" applyNumberFormat="1" applyFont="1" applyBorder="1" applyAlignment="1">
      <alignment vertical="center"/>
    </xf>
    <xf numFmtId="178" fontId="4" fillId="0" borderId="32" xfId="2" applyNumberFormat="1" applyFont="1" applyBorder="1" applyAlignment="1">
      <alignment vertical="center"/>
    </xf>
    <xf numFmtId="0" fontId="4" fillId="5" borderId="22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8" fontId="4" fillId="5" borderId="24" xfId="2" applyNumberFormat="1" applyFont="1" applyFill="1" applyBorder="1" applyAlignment="1">
      <alignment vertical="center"/>
    </xf>
    <xf numFmtId="179" fontId="4" fillId="5" borderId="24" xfId="0" applyNumberFormat="1" applyFont="1" applyFill="1" applyBorder="1" applyAlignment="1">
      <alignment vertical="center"/>
    </xf>
    <xf numFmtId="177" fontId="4" fillId="5" borderId="23" xfId="0" applyNumberFormat="1" applyFont="1" applyFill="1" applyBorder="1" applyAlignment="1">
      <alignment vertical="center"/>
    </xf>
    <xf numFmtId="177" fontId="4" fillId="5" borderId="24" xfId="2" applyNumberFormat="1" applyFont="1" applyFill="1" applyBorder="1" applyAlignment="1">
      <alignment vertical="center"/>
    </xf>
    <xf numFmtId="177" fontId="4" fillId="5" borderId="26" xfId="2" applyNumberFormat="1" applyFont="1" applyFill="1" applyBorder="1" applyAlignment="1">
      <alignment vertical="center"/>
    </xf>
    <xf numFmtId="178" fontId="4" fillId="0" borderId="29" xfId="2" applyNumberFormat="1" applyFont="1" applyBorder="1" applyAlignment="1">
      <alignment vertical="center"/>
    </xf>
    <xf numFmtId="180" fontId="4" fillId="5" borderId="24" xfId="0" applyNumberFormat="1" applyFont="1" applyFill="1" applyBorder="1" applyAlignment="1">
      <alignment vertical="center"/>
    </xf>
    <xf numFmtId="178" fontId="4" fillId="3" borderId="46" xfId="2" applyNumberFormat="1" applyFont="1" applyFill="1" applyBorder="1" applyAlignment="1">
      <alignment vertical="center"/>
    </xf>
    <xf numFmtId="178" fontId="4" fillId="2" borderId="22" xfId="2" applyNumberFormat="1" applyFont="1" applyFill="1" applyBorder="1" applyAlignment="1">
      <alignment vertical="center"/>
    </xf>
    <xf numFmtId="176" fontId="4" fillId="5" borderId="41" xfId="1" applyNumberFormat="1" applyFont="1" applyFill="1" applyBorder="1" applyAlignment="1">
      <alignment vertical="center"/>
    </xf>
    <xf numFmtId="176" fontId="4" fillId="5" borderId="61" xfId="2" applyNumberFormat="1" applyFont="1" applyFill="1" applyBorder="1" applyAlignment="1">
      <alignment vertical="center"/>
    </xf>
    <xf numFmtId="178" fontId="4" fillId="5" borderId="52" xfId="2" applyNumberFormat="1" applyFont="1" applyFill="1" applyBorder="1" applyAlignment="1">
      <alignment vertical="center"/>
    </xf>
    <xf numFmtId="178" fontId="4" fillId="3" borderId="8" xfId="2" applyNumberFormat="1" applyFont="1" applyFill="1" applyBorder="1" applyAlignment="1">
      <alignment vertical="center"/>
    </xf>
    <xf numFmtId="0" fontId="4" fillId="2" borderId="59" xfId="0" applyFont="1" applyFill="1" applyBorder="1" applyAlignment="1">
      <alignment vertical="center"/>
    </xf>
    <xf numFmtId="181" fontId="4" fillId="0" borderId="18" xfId="2" applyNumberFormat="1" applyFont="1" applyBorder="1" applyAlignment="1">
      <alignment vertical="center"/>
    </xf>
    <xf numFmtId="181" fontId="4" fillId="0" borderId="19" xfId="2" applyNumberFormat="1" applyFont="1" applyBorder="1" applyAlignment="1">
      <alignment vertical="center"/>
    </xf>
    <xf numFmtId="181" fontId="4" fillId="0" borderId="30" xfId="2" applyNumberFormat="1" applyFont="1" applyBorder="1" applyAlignment="1">
      <alignment vertical="center"/>
    </xf>
    <xf numFmtId="181" fontId="4" fillId="0" borderId="31" xfId="2" applyNumberFormat="1" applyFont="1" applyBorder="1" applyAlignment="1">
      <alignment vertical="center"/>
    </xf>
    <xf numFmtId="181" fontId="4" fillId="0" borderId="20" xfId="2" applyNumberFormat="1" applyFont="1" applyBorder="1" applyAlignment="1">
      <alignment vertical="center"/>
    </xf>
    <xf numFmtId="181" fontId="4" fillId="0" borderId="33" xfId="2" applyNumberFormat="1" applyFont="1" applyBorder="1" applyAlignment="1">
      <alignment vertical="center"/>
    </xf>
    <xf numFmtId="0" fontId="4" fillId="3" borderId="7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/>
    </xf>
    <xf numFmtId="178" fontId="4" fillId="0" borderId="33" xfId="2" applyNumberFormat="1" applyFont="1" applyBorder="1" applyAlignment="1">
      <alignment vertical="center"/>
    </xf>
    <xf numFmtId="178" fontId="4" fillId="0" borderId="31" xfId="2" applyNumberFormat="1" applyFont="1" applyBorder="1" applyAlignment="1">
      <alignment vertical="center"/>
    </xf>
    <xf numFmtId="178" fontId="4" fillId="0" borderId="32" xfId="2" applyNumberFormat="1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180" fontId="4" fillId="5" borderId="24" xfId="0" applyNumberFormat="1" applyFont="1" applyFill="1" applyBorder="1" applyAlignment="1">
      <alignment vertical="center"/>
    </xf>
    <xf numFmtId="177" fontId="4" fillId="5" borderId="26" xfId="2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178" fontId="4" fillId="3" borderId="47" xfId="2" applyNumberFormat="1" applyFont="1" applyFill="1" applyBorder="1" applyAlignment="1">
      <alignment vertical="center"/>
    </xf>
    <xf numFmtId="0" fontId="0" fillId="0" borderId="37" xfId="0" applyBorder="1" applyAlignment="1">
      <alignment horizontal="center" vertical="center"/>
    </xf>
    <xf numFmtId="178" fontId="4" fillId="3" borderId="26" xfId="2" applyNumberFormat="1" applyFont="1" applyFill="1" applyBorder="1" applyAlignment="1">
      <alignment vertical="center"/>
    </xf>
    <xf numFmtId="178" fontId="4" fillId="0" borderId="29" xfId="2" applyNumberFormat="1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78" fontId="4" fillId="3" borderId="24" xfId="2" applyNumberFormat="1" applyFont="1" applyFill="1" applyBorder="1" applyAlignment="1">
      <alignment vertical="center"/>
    </xf>
    <xf numFmtId="179" fontId="4" fillId="3" borderId="24" xfId="0" applyNumberFormat="1" applyFont="1" applyFill="1" applyBorder="1" applyAlignment="1">
      <alignment vertical="center"/>
    </xf>
    <xf numFmtId="177" fontId="4" fillId="5" borderId="24" xfId="2" applyNumberFormat="1" applyFont="1" applyFill="1" applyBorder="1" applyAlignment="1">
      <alignment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3" borderId="59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78" fontId="4" fillId="0" borderId="67" xfId="2" applyNumberFormat="1" applyFont="1" applyBorder="1" applyAlignment="1">
      <alignment vertical="center"/>
    </xf>
    <xf numFmtId="178" fontId="4" fillId="0" borderId="63" xfId="2" applyNumberFormat="1" applyFont="1" applyBorder="1" applyAlignment="1">
      <alignment vertical="center"/>
    </xf>
    <xf numFmtId="178" fontId="4" fillId="0" borderId="62" xfId="2" applyNumberFormat="1" applyFont="1" applyBorder="1" applyAlignment="1">
      <alignment vertical="center"/>
    </xf>
    <xf numFmtId="0" fontId="4" fillId="0" borderId="60" xfId="0" applyFont="1" applyFill="1" applyBorder="1" applyAlignment="1">
      <alignment vertical="center" textRotation="255"/>
    </xf>
    <xf numFmtId="0" fontId="4" fillId="5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7" xfId="0" applyNumberFormat="1" applyFont="1" applyBorder="1" applyAlignment="1">
      <alignment vertical="center"/>
    </xf>
    <xf numFmtId="0" fontId="4" fillId="5" borderId="7" xfId="0" applyNumberFormat="1" applyFont="1" applyFill="1" applyBorder="1" applyAlignment="1">
      <alignment vertical="center"/>
    </xf>
    <xf numFmtId="177" fontId="4" fillId="5" borderId="8" xfId="0" applyNumberFormat="1" applyFont="1" applyFill="1" applyBorder="1" applyAlignment="1">
      <alignment vertical="center"/>
    </xf>
    <xf numFmtId="178" fontId="4" fillId="0" borderId="24" xfId="2" applyNumberFormat="1" applyFont="1" applyBorder="1" applyAlignment="1">
      <alignment horizontal="right" vertical="center"/>
    </xf>
    <xf numFmtId="178" fontId="4" fillId="0" borderId="29" xfId="2" applyNumberFormat="1" applyFont="1" applyBorder="1" applyAlignment="1">
      <alignment horizontal="right" vertical="center"/>
    </xf>
    <xf numFmtId="178" fontId="4" fillId="0" borderId="35" xfId="2" applyNumberFormat="1" applyFont="1" applyBorder="1" applyAlignment="1">
      <alignment horizontal="right" vertical="center"/>
    </xf>
    <xf numFmtId="178" fontId="4" fillId="0" borderId="33" xfId="2" applyNumberFormat="1" applyFont="1" applyBorder="1" applyAlignment="1">
      <alignment horizontal="right" vertical="center"/>
    </xf>
    <xf numFmtId="178" fontId="4" fillId="0" borderId="34" xfId="2" applyNumberFormat="1" applyFont="1" applyBorder="1" applyAlignment="1">
      <alignment horizontal="right" vertical="center"/>
    </xf>
    <xf numFmtId="178" fontId="4" fillId="0" borderId="31" xfId="2" applyNumberFormat="1" applyFont="1" applyBorder="1" applyAlignment="1">
      <alignment horizontal="right" vertical="center"/>
    </xf>
    <xf numFmtId="177" fontId="4" fillId="0" borderId="26" xfId="2" applyNumberFormat="1" applyFont="1" applyBorder="1" applyAlignment="1">
      <alignment horizontal="right" vertical="center"/>
    </xf>
    <xf numFmtId="177" fontId="4" fillId="0" borderId="32" xfId="2" applyNumberFormat="1" applyFont="1" applyBorder="1" applyAlignment="1">
      <alignment horizontal="righ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textRotation="255"/>
    </xf>
    <xf numFmtId="0" fontId="4" fillId="2" borderId="60" xfId="0" applyFont="1" applyFill="1" applyBorder="1" applyAlignment="1">
      <alignment horizontal="center" vertical="center" textRotation="255"/>
    </xf>
    <xf numFmtId="0" fontId="4" fillId="2" borderId="43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textRotation="255"/>
    </xf>
    <xf numFmtId="0" fontId="4" fillId="3" borderId="57" xfId="0" applyFont="1" applyFill="1" applyBorder="1" applyAlignment="1">
      <alignment horizontal="center" vertical="center" textRotation="255"/>
    </xf>
    <xf numFmtId="0" fontId="4" fillId="3" borderId="36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textRotation="255"/>
    </xf>
    <xf numFmtId="0" fontId="4" fillId="2" borderId="63" xfId="0" applyFont="1" applyFill="1" applyBorder="1" applyAlignment="1">
      <alignment horizontal="center" vertical="center" textRotation="255"/>
    </xf>
    <xf numFmtId="0" fontId="4" fillId="3" borderId="64" xfId="0" applyFont="1" applyFill="1" applyBorder="1" applyAlignment="1">
      <alignment horizontal="center" vertical="center" textRotation="255" wrapText="1" shrinkToFit="1"/>
    </xf>
    <xf numFmtId="0" fontId="4" fillId="3" borderId="62" xfId="0" applyFont="1" applyFill="1" applyBorder="1" applyAlignment="1">
      <alignment horizontal="center" vertical="center" textRotation="255" wrapText="1" shrinkToFit="1"/>
    </xf>
    <xf numFmtId="0" fontId="4" fillId="3" borderId="42" xfId="0" applyFont="1" applyFill="1" applyBorder="1" applyAlignment="1">
      <alignment horizontal="center" vertical="center" textRotation="255" wrapText="1" shrinkToFit="1"/>
    </xf>
    <xf numFmtId="0" fontId="4" fillId="0" borderId="5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textRotation="255"/>
    </xf>
    <xf numFmtId="0" fontId="4" fillId="3" borderId="62" xfId="0" applyFont="1" applyFill="1" applyBorder="1" applyAlignment="1">
      <alignment horizontal="center" vertical="center" textRotation="255"/>
    </xf>
    <xf numFmtId="0" fontId="4" fillId="3" borderId="42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6" fillId="3" borderId="64" xfId="0" applyFont="1" applyFill="1" applyBorder="1" applyAlignment="1">
      <alignment horizontal="center" vertical="center" textRotation="255" wrapText="1"/>
    </xf>
    <xf numFmtId="0" fontId="6" fillId="3" borderId="62" xfId="0" applyFont="1" applyFill="1" applyBorder="1" applyAlignment="1">
      <alignment horizontal="center" vertical="center" textRotation="255"/>
    </xf>
    <xf numFmtId="0" fontId="6" fillId="3" borderId="42" xfId="0" applyFont="1" applyFill="1" applyBorder="1" applyAlignment="1">
      <alignment horizontal="center" vertical="center" textRotation="255"/>
    </xf>
    <xf numFmtId="180" fontId="4" fillId="0" borderId="24" xfId="0" applyNumberFormat="1" applyFont="1" applyBorder="1" applyAlignment="1">
      <alignment vertical="center"/>
    </xf>
    <xf numFmtId="180" fontId="4" fillId="0" borderId="29" xfId="0" applyNumberFormat="1" applyFont="1" applyBorder="1" applyAlignment="1">
      <alignment vertical="center"/>
    </xf>
    <xf numFmtId="178" fontId="4" fillId="0" borderId="47" xfId="2" applyNumberFormat="1" applyFont="1" applyBorder="1" applyAlignment="1">
      <alignment horizontal="right" vertical="center"/>
    </xf>
    <xf numFmtId="178" fontId="4" fillId="0" borderId="55" xfId="2" applyNumberFormat="1" applyFont="1" applyBorder="1" applyAlignment="1">
      <alignment horizontal="right" vertical="center"/>
    </xf>
    <xf numFmtId="178" fontId="4" fillId="0" borderId="32" xfId="2" applyNumberFormat="1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 shrinkToFit="1"/>
    </xf>
    <xf numFmtId="178" fontId="4" fillId="0" borderId="64" xfId="2" applyNumberFormat="1" applyFont="1" applyBorder="1" applyAlignment="1">
      <alignment horizontal="right" vertical="center"/>
    </xf>
    <xf numFmtId="178" fontId="4" fillId="0" borderId="62" xfId="2" applyNumberFormat="1" applyFont="1" applyBorder="1" applyAlignment="1">
      <alignment horizontal="right" vertical="center"/>
    </xf>
    <xf numFmtId="178" fontId="4" fillId="0" borderId="46" xfId="2" applyNumberFormat="1" applyFont="1" applyBorder="1" applyAlignment="1">
      <alignment horizontal="right" vertical="center"/>
    </xf>
    <xf numFmtId="178" fontId="4" fillId="0" borderId="63" xfId="2" applyNumberFormat="1" applyFont="1" applyBorder="1" applyAlignment="1">
      <alignment horizontal="right" vertical="center"/>
    </xf>
    <xf numFmtId="178" fontId="4" fillId="0" borderId="44" xfId="2" applyNumberFormat="1" applyFont="1" applyBorder="1" applyAlignment="1">
      <alignment horizontal="right" vertical="center"/>
    </xf>
    <xf numFmtId="178" fontId="4" fillId="0" borderId="58" xfId="2" applyNumberFormat="1" applyFont="1" applyBorder="1" applyAlignment="1">
      <alignment horizontal="right" vertical="center"/>
    </xf>
    <xf numFmtId="0" fontId="4" fillId="6" borderId="63" xfId="0" applyFont="1" applyFill="1" applyBorder="1" applyAlignment="1">
      <alignment horizontal="center" vertical="center" textRotation="255"/>
    </xf>
    <xf numFmtId="0" fontId="4" fillId="6" borderId="31" xfId="0" applyFont="1" applyFill="1" applyBorder="1" applyAlignment="1">
      <alignment horizontal="center" vertical="center" textRotation="255"/>
    </xf>
    <xf numFmtId="0" fontId="4" fillId="0" borderId="46" xfId="0" applyFont="1" applyFill="1" applyBorder="1" applyAlignment="1">
      <alignment horizontal="center" vertical="center" textRotation="255"/>
    </xf>
    <xf numFmtId="0" fontId="4" fillId="0" borderId="63" xfId="0" applyFont="1" applyFill="1" applyBorder="1" applyAlignment="1">
      <alignment horizontal="center" vertical="center" textRotation="255"/>
    </xf>
    <xf numFmtId="0" fontId="4" fillId="0" borderId="40" xfId="0" applyFont="1" applyFill="1" applyBorder="1" applyAlignment="1">
      <alignment horizontal="center" vertical="center" textRotation="255"/>
    </xf>
    <xf numFmtId="49" fontId="5" fillId="3" borderId="64" xfId="0" applyNumberFormat="1" applyFont="1" applyFill="1" applyBorder="1" applyAlignment="1">
      <alignment horizontal="center" vertical="center" textRotation="255" wrapText="1" shrinkToFit="1"/>
    </xf>
    <xf numFmtId="49" fontId="5" fillId="3" borderId="62" xfId="0" applyNumberFormat="1" applyFont="1" applyFill="1" applyBorder="1" applyAlignment="1">
      <alignment horizontal="center" vertical="center" textRotation="255" wrapText="1" shrinkToFit="1"/>
    </xf>
    <xf numFmtId="49" fontId="5" fillId="3" borderId="42" xfId="0" applyNumberFormat="1" applyFont="1" applyFill="1" applyBorder="1" applyAlignment="1">
      <alignment horizontal="center" vertical="center" textRotation="255" wrapText="1" shrinkToFit="1"/>
    </xf>
    <xf numFmtId="179" fontId="4" fillId="0" borderId="44" xfId="0" applyNumberFormat="1" applyFont="1" applyBorder="1" applyAlignment="1">
      <alignment horizontal="right" vertical="center"/>
    </xf>
    <xf numFmtId="179" fontId="4" fillId="0" borderId="58" xfId="0" applyNumberFormat="1" applyFont="1" applyBorder="1" applyAlignment="1">
      <alignment horizontal="right" vertical="center"/>
    </xf>
    <xf numFmtId="179" fontId="4" fillId="0" borderId="29" xfId="0" applyNumberFormat="1" applyFont="1" applyBorder="1" applyAlignment="1">
      <alignment horizontal="right" vertical="center"/>
    </xf>
    <xf numFmtId="178" fontId="4" fillId="0" borderId="64" xfId="2" applyNumberFormat="1" applyFont="1" applyBorder="1" applyAlignment="1">
      <alignment vertical="center"/>
    </xf>
    <xf numFmtId="178" fontId="4" fillId="0" borderId="62" xfId="2" applyNumberFormat="1" applyFont="1" applyBorder="1" applyAlignment="1">
      <alignment vertical="center"/>
    </xf>
    <xf numFmtId="178" fontId="4" fillId="0" borderId="33" xfId="2" applyNumberFormat="1" applyFont="1" applyBorder="1" applyAlignment="1">
      <alignment vertical="center"/>
    </xf>
    <xf numFmtId="178" fontId="4" fillId="0" borderId="46" xfId="2" applyNumberFormat="1" applyFont="1" applyBorder="1" applyAlignment="1">
      <alignment vertical="center"/>
    </xf>
    <xf numFmtId="178" fontId="4" fillId="0" borderId="63" xfId="2" applyNumberFormat="1" applyFont="1" applyBorder="1" applyAlignment="1">
      <alignment vertical="center"/>
    </xf>
    <xf numFmtId="178" fontId="4" fillId="0" borderId="31" xfId="2" applyNumberFormat="1" applyFont="1" applyBorder="1" applyAlignment="1">
      <alignment vertical="center"/>
    </xf>
    <xf numFmtId="178" fontId="4" fillId="0" borderId="47" xfId="2" applyNumberFormat="1" applyFont="1" applyBorder="1" applyAlignment="1">
      <alignment vertical="center"/>
    </xf>
    <xf numFmtId="178" fontId="4" fillId="0" borderId="55" xfId="2" applyNumberFormat="1" applyFont="1" applyBorder="1" applyAlignment="1">
      <alignment vertical="center"/>
    </xf>
    <xf numFmtId="178" fontId="4" fillId="0" borderId="32" xfId="2" applyNumberFormat="1" applyFont="1" applyBorder="1" applyAlignment="1">
      <alignment vertical="center"/>
    </xf>
    <xf numFmtId="0" fontId="4" fillId="0" borderId="68" xfId="0" applyNumberFormat="1" applyFont="1" applyBorder="1" applyAlignment="1">
      <alignment horizontal="center" vertical="center"/>
    </xf>
    <xf numFmtId="0" fontId="4" fillId="0" borderId="69" xfId="0" applyNumberFormat="1" applyFont="1" applyBorder="1" applyAlignment="1">
      <alignment horizontal="center" vertical="center"/>
    </xf>
    <xf numFmtId="0" fontId="4" fillId="0" borderId="70" xfId="0" applyNumberFormat="1" applyFont="1" applyBorder="1" applyAlignment="1">
      <alignment horizontal="center" vertical="center"/>
    </xf>
    <xf numFmtId="0" fontId="4" fillId="0" borderId="71" xfId="0" applyNumberFormat="1" applyFont="1" applyBorder="1" applyAlignment="1">
      <alignment horizontal="center" vertical="center"/>
    </xf>
    <xf numFmtId="0" fontId="4" fillId="0" borderId="72" xfId="0" applyNumberFormat="1" applyFont="1" applyBorder="1" applyAlignment="1">
      <alignment horizontal="center" vertical="center"/>
    </xf>
    <xf numFmtId="0" fontId="4" fillId="0" borderId="73" xfId="0" applyNumberFormat="1" applyFont="1" applyBorder="1" applyAlignment="1">
      <alignment horizontal="center" vertical="center"/>
    </xf>
    <xf numFmtId="0" fontId="4" fillId="0" borderId="74" xfId="0" applyNumberFormat="1" applyFont="1" applyBorder="1" applyAlignment="1">
      <alignment horizontal="center" vertical="center"/>
    </xf>
    <xf numFmtId="0" fontId="4" fillId="0" borderId="75" xfId="0" applyNumberFormat="1" applyFont="1" applyBorder="1" applyAlignment="1">
      <alignment horizontal="center" vertical="center"/>
    </xf>
    <xf numFmtId="0" fontId="4" fillId="0" borderId="76" xfId="0" applyNumberFormat="1" applyFont="1" applyBorder="1" applyAlignment="1">
      <alignment horizontal="center" vertical="center"/>
    </xf>
    <xf numFmtId="38" fontId="4" fillId="0" borderId="46" xfId="2" applyFont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7"/>
  <sheetViews>
    <sheetView tabSelected="1" view="pageBreakPreview" zoomScale="110" zoomScaleNormal="110" zoomScaleSheetLayoutView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ColWidth="9" defaultRowHeight="13.5"/>
  <cols>
    <col min="1" max="1" width="5" style="1" customWidth="1"/>
    <col min="2" max="2" width="3.375" style="1" bestFit="1" customWidth="1"/>
    <col min="3" max="3" width="12.75" style="1" customWidth="1"/>
    <col min="4" max="4" width="7.25" style="1" customWidth="1"/>
    <col min="5" max="5" width="5.25" style="1" customWidth="1"/>
    <col min="6" max="6" width="8.625" style="1" customWidth="1"/>
    <col min="7" max="7" width="8.875" style="1" bestFit="1" customWidth="1"/>
    <col min="8" max="13" width="8.375" style="1" bestFit="1" customWidth="1"/>
    <col min="14" max="15" width="6.375" style="1" bestFit="1" customWidth="1"/>
    <col min="16" max="16" width="7.375" style="1" bestFit="1" customWidth="1"/>
    <col min="17" max="18" width="6.375" style="1" bestFit="1" customWidth="1"/>
    <col min="19" max="19" width="7.375" style="1" bestFit="1" customWidth="1"/>
    <col min="20" max="23" width="8.375" style="1" bestFit="1" customWidth="1"/>
    <col min="24" max="25" width="7.375" style="1" bestFit="1" customWidth="1"/>
    <col min="26" max="26" width="8.75" style="1" bestFit="1" customWidth="1"/>
    <col min="27" max="27" width="9" style="147"/>
    <col min="28" max="16384" width="9" style="1"/>
  </cols>
  <sheetData>
    <row r="1" spans="1:27" ht="22.5" customHeight="1">
      <c r="A1" s="312" t="s">
        <v>80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</row>
    <row r="2" spans="1:27" ht="4.5" customHeight="1" thickBot="1">
      <c r="A2" s="125"/>
      <c r="B2" s="125"/>
      <c r="C2" s="125"/>
      <c r="D2" s="247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</row>
    <row r="3" spans="1:27" ht="18" customHeight="1">
      <c r="A3" s="313" t="s">
        <v>6</v>
      </c>
      <c r="B3" s="315" t="s">
        <v>7</v>
      </c>
      <c r="C3" s="316"/>
      <c r="D3" s="248"/>
      <c r="E3" s="326" t="s">
        <v>27</v>
      </c>
      <c r="F3" s="327"/>
      <c r="G3" s="330" t="s">
        <v>28</v>
      </c>
      <c r="H3" s="319" t="s">
        <v>29</v>
      </c>
      <c r="I3" s="319"/>
      <c r="J3" s="320"/>
      <c r="K3" s="321" t="s">
        <v>30</v>
      </c>
      <c r="L3" s="319"/>
      <c r="M3" s="320"/>
      <c r="N3" s="322" t="s">
        <v>54</v>
      </c>
      <c r="O3" s="319"/>
      <c r="P3" s="319"/>
      <c r="Q3" s="322" t="s">
        <v>55</v>
      </c>
      <c r="R3" s="319"/>
      <c r="S3" s="320"/>
      <c r="T3" s="325" t="s">
        <v>56</v>
      </c>
      <c r="U3" s="319"/>
      <c r="V3" s="320"/>
      <c r="W3" s="322" t="s">
        <v>57</v>
      </c>
      <c r="X3" s="319"/>
      <c r="Y3" s="320"/>
      <c r="Z3" s="323" t="s">
        <v>47</v>
      </c>
      <c r="AA3" s="150"/>
    </row>
    <row r="4" spans="1:27" ht="18.75" customHeight="1" thickBot="1">
      <c r="A4" s="314"/>
      <c r="B4" s="317"/>
      <c r="C4" s="318"/>
      <c r="D4" s="249"/>
      <c r="E4" s="328"/>
      <c r="F4" s="329"/>
      <c r="G4" s="331"/>
      <c r="H4" s="3" t="s">
        <v>8</v>
      </c>
      <c r="I4" s="4" t="s">
        <v>9</v>
      </c>
      <c r="J4" s="5" t="s">
        <v>10</v>
      </c>
      <c r="K4" s="6" t="s">
        <v>8</v>
      </c>
      <c r="L4" s="4" t="s">
        <v>9</v>
      </c>
      <c r="M4" s="7" t="s">
        <v>10</v>
      </c>
      <c r="N4" s="6" t="s">
        <v>8</v>
      </c>
      <c r="O4" s="4" t="s">
        <v>9</v>
      </c>
      <c r="P4" s="5" t="s">
        <v>10</v>
      </c>
      <c r="Q4" s="6" t="s">
        <v>8</v>
      </c>
      <c r="R4" s="4" t="s">
        <v>9</v>
      </c>
      <c r="S4" s="7" t="s">
        <v>10</v>
      </c>
      <c r="T4" s="3" t="s">
        <v>8</v>
      </c>
      <c r="U4" s="4" t="s">
        <v>9</v>
      </c>
      <c r="V4" s="7" t="s">
        <v>10</v>
      </c>
      <c r="W4" s="6" t="s">
        <v>8</v>
      </c>
      <c r="X4" s="4" t="s">
        <v>9</v>
      </c>
      <c r="Y4" s="7" t="s">
        <v>10</v>
      </c>
      <c r="Z4" s="324"/>
      <c r="AA4" s="149"/>
    </row>
    <row r="5" spans="1:27" ht="21.95" customHeight="1">
      <c r="A5" s="359" t="s">
        <v>1</v>
      </c>
      <c r="B5" s="362" t="s">
        <v>11</v>
      </c>
      <c r="C5" s="8" t="s">
        <v>31</v>
      </c>
      <c r="D5" s="277"/>
      <c r="E5" s="9">
        <v>74</v>
      </c>
      <c r="F5" s="10" t="s">
        <v>19</v>
      </c>
      <c r="G5" s="11">
        <v>621</v>
      </c>
      <c r="H5" s="12">
        <v>275</v>
      </c>
      <c r="I5" s="13">
        <v>147</v>
      </c>
      <c r="J5" s="15">
        <f>H5+I5</f>
        <v>422</v>
      </c>
      <c r="K5" s="14">
        <v>159</v>
      </c>
      <c r="L5" s="13">
        <v>64</v>
      </c>
      <c r="M5" s="15">
        <f>K5+L5</f>
        <v>223</v>
      </c>
      <c r="N5" s="14">
        <v>150</v>
      </c>
      <c r="O5" s="13">
        <v>59</v>
      </c>
      <c r="P5" s="172">
        <f>N5+O5</f>
        <v>209</v>
      </c>
      <c r="Q5" s="14">
        <v>60</v>
      </c>
      <c r="R5" s="13">
        <v>35</v>
      </c>
      <c r="S5" s="15">
        <f>Q5+R5</f>
        <v>95</v>
      </c>
      <c r="T5" s="12">
        <v>59</v>
      </c>
      <c r="U5" s="13">
        <v>33</v>
      </c>
      <c r="V5" s="15">
        <f>T5+U5</f>
        <v>92</v>
      </c>
      <c r="W5" s="14">
        <v>48</v>
      </c>
      <c r="X5" s="13">
        <v>26</v>
      </c>
      <c r="Y5" s="15">
        <f>W5+X5</f>
        <v>74</v>
      </c>
      <c r="Z5" s="117">
        <f>J5/E5</f>
        <v>5.7027027027027026</v>
      </c>
      <c r="AA5" s="151"/>
    </row>
    <row r="6" spans="1:27" s="113" customFormat="1" ht="21.95" customHeight="1">
      <c r="A6" s="360"/>
      <c r="B6" s="310"/>
      <c r="C6" s="106" t="s">
        <v>3</v>
      </c>
      <c r="D6" s="278"/>
      <c r="E6" s="107">
        <v>7</v>
      </c>
      <c r="F6" s="108" t="s">
        <v>19</v>
      </c>
      <c r="G6" s="109">
        <v>43</v>
      </c>
      <c r="H6" s="110">
        <v>9</v>
      </c>
      <c r="I6" s="111">
        <v>23</v>
      </c>
      <c r="J6" s="18">
        <f>H6+I6</f>
        <v>32</v>
      </c>
      <c r="K6" s="112">
        <v>1</v>
      </c>
      <c r="L6" s="111">
        <v>11</v>
      </c>
      <c r="M6" s="18">
        <f>K6+L6</f>
        <v>12</v>
      </c>
      <c r="N6" s="110">
        <v>1</v>
      </c>
      <c r="O6" s="111">
        <v>11</v>
      </c>
      <c r="P6" s="136">
        <f>N6+O6</f>
        <v>12</v>
      </c>
      <c r="Q6" s="112">
        <v>0</v>
      </c>
      <c r="R6" s="111">
        <v>7</v>
      </c>
      <c r="S6" s="18">
        <f>Q6+R6</f>
        <v>7</v>
      </c>
      <c r="T6" s="110">
        <v>0</v>
      </c>
      <c r="U6" s="111">
        <v>7</v>
      </c>
      <c r="V6" s="18">
        <f>T6+U6</f>
        <v>7</v>
      </c>
      <c r="W6" s="112">
        <v>0</v>
      </c>
      <c r="X6" s="111">
        <v>7</v>
      </c>
      <c r="Y6" s="18">
        <f>W6+X6</f>
        <v>7</v>
      </c>
      <c r="Z6" s="118">
        <f>J6/E6</f>
        <v>4.5714285714285712</v>
      </c>
      <c r="AA6" s="148"/>
    </row>
    <row r="7" spans="1:27" s="113" customFormat="1" ht="21.95" customHeight="1">
      <c r="A7" s="360"/>
      <c r="B7" s="310"/>
      <c r="C7" s="106" t="s">
        <v>42</v>
      </c>
      <c r="D7" s="278"/>
      <c r="E7" s="107">
        <v>13</v>
      </c>
      <c r="F7" s="108" t="s">
        <v>23</v>
      </c>
      <c r="G7" s="109">
        <v>90</v>
      </c>
      <c r="H7" s="110">
        <v>39</v>
      </c>
      <c r="I7" s="111">
        <v>27</v>
      </c>
      <c r="J7" s="18">
        <f>H7+I7</f>
        <v>66</v>
      </c>
      <c r="K7" s="112">
        <v>23</v>
      </c>
      <c r="L7" s="111">
        <v>10</v>
      </c>
      <c r="M7" s="18">
        <f>K7+L7</f>
        <v>33</v>
      </c>
      <c r="N7" s="112">
        <v>22</v>
      </c>
      <c r="O7" s="111">
        <v>10</v>
      </c>
      <c r="P7" s="136">
        <f>N7+O7</f>
        <v>32</v>
      </c>
      <c r="Q7" s="112">
        <v>12</v>
      </c>
      <c r="R7" s="111">
        <v>8</v>
      </c>
      <c r="S7" s="18">
        <f>Q7+R7</f>
        <v>20</v>
      </c>
      <c r="T7" s="110">
        <v>12</v>
      </c>
      <c r="U7" s="111">
        <v>8</v>
      </c>
      <c r="V7" s="18">
        <f>T7+U7</f>
        <v>20</v>
      </c>
      <c r="W7" s="112">
        <v>6</v>
      </c>
      <c r="X7" s="111">
        <v>7</v>
      </c>
      <c r="Y7" s="18">
        <f>W7+X7</f>
        <v>13</v>
      </c>
      <c r="Z7" s="118">
        <f>J7/E7</f>
        <v>5.0769230769230766</v>
      </c>
      <c r="AA7" s="148"/>
    </row>
    <row r="8" spans="1:27" s="113" customFormat="1" ht="21.95" customHeight="1">
      <c r="A8" s="360"/>
      <c r="B8" s="310"/>
      <c r="C8" s="208" t="s">
        <v>61</v>
      </c>
      <c r="D8" s="278"/>
      <c r="E8" s="107">
        <v>5</v>
      </c>
      <c r="F8" s="108" t="s">
        <v>23</v>
      </c>
      <c r="G8" s="109">
        <v>19</v>
      </c>
      <c r="H8" s="110">
        <v>6</v>
      </c>
      <c r="I8" s="111">
        <v>7</v>
      </c>
      <c r="J8" s="18">
        <f>H8+I8</f>
        <v>13</v>
      </c>
      <c r="K8" s="112">
        <v>5</v>
      </c>
      <c r="L8" s="111">
        <v>5</v>
      </c>
      <c r="M8" s="18">
        <f>K8+L8</f>
        <v>10</v>
      </c>
      <c r="N8" s="112">
        <v>5</v>
      </c>
      <c r="O8" s="111">
        <v>5</v>
      </c>
      <c r="P8" s="136">
        <f>N8+O8</f>
        <v>10</v>
      </c>
      <c r="Q8" s="112">
        <v>4</v>
      </c>
      <c r="R8" s="111">
        <v>4</v>
      </c>
      <c r="S8" s="18">
        <f>Q8+R8</f>
        <v>8</v>
      </c>
      <c r="T8" s="110">
        <v>4</v>
      </c>
      <c r="U8" s="111">
        <v>4</v>
      </c>
      <c r="V8" s="18">
        <f>T8+U8</f>
        <v>8</v>
      </c>
      <c r="W8" s="112">
        <v>2</v>
      </c>
      <c r="X8" s="111">
        <v>3</v>
      </c>
      <c r="Y8" s="18">
        <f>W8+X8</f>
        <v>5</v>
      </c>
      <c r="Z8" s="118">
        <f>J8/E8</f>
        <v>2.6</v>
      </c>
      <c r="AA8" s="148"/>
    </row>
    <row r="9" spans="1:27" ht="17.25" customHeight="1">
      <c r="A9" s="360"/>
      <c r="B9" s="310"/>
      <c r="C9" s="332" t="s">
        <v>13</v>
      </c>
      <c r="D9" s="250"/>
      <c r="E9" s="20">
        <f>SUM(E5:E8)</f>
        <v>99</v>
      </c>
      <c r="F9" s="21" t="s">
        <v>19</v>
      </c>
      <c r="G9" s="22">
        <f t="shared" ref="G9:Y9" si="0">SUM(G5:G8)</f>
        <v>773</v>
      </c>
      <c r="H9" s="23">
        <f t="shared" si="0"/>
        <v>329</v>
      </c>
      <c r="I9" s="23">
        <f t="shared" si="0"/>
        <v>204</v>
      </c>
      <c r="J9" s="24">
        <f t="shared" si="0"/>
        <v>533</v>
      </c>
      <c r="K9" s="173">
        <f t="shared" si="0"/>
        <v>188</v>
      </c>
      <c r="L9" s="215">
        <f t="shared" si="0"/>
        <v>90</v>
      </c>
      <c r="M9" s="214">
        <f t="shared" si="0"/>
        <v>278</v>
      </c>
      <c r="N9" s="180">
        <f t="shared" si="0"/>
        <v>178</v>
      </c>
      <c r="O9" s="23">
        <f t="shared" si="0"/>
        <v>85</v>
      </c>
      <c r="P9" s="214">
        <f t="shared" si="0"/>
        <v>263</v>
      </c>
      <c r="Q9" s="180">
        <f t="shared" si="0"/>
        <v>76</v>
      </c>
      <c r="R9" s="215">
        <f t="shared" si="0"/>
        <v>54</v>
      </c>
      <c r="S9" s="214">
        <f t="shared" si="0"/>
        <v>130</v>
      </c>
      <c r="T9" s="173">
        <f t="shared" si="0"/>
        <v>75</v>
      </c>
      <c r="U9" s="173">
        <f t="shared" si="0"/>
        <v>52</v>
      </c>
      <c r="V9" s="24">
        <f t="shared" si="0"/>
        <v>127</v>
      </c>
      <c r="W9" s="173">
        <f t="shared" si="0"/>
        <v>56</v>
      </c>
      <c r="X9" s="173">
        <f t="shared" si="0"/>
        <v>43</v>
      </c>
      <c r="Y9" s="24">
        <f t="shared" si="0"/>
        <v>99</v>
      </c>
      <c r="Z9" s="119">
        <f>J9/E9</f>
        <v>5.3838383838383841</v>
      </c>
    </row>
    <row r="10" spans="1:27" ht="17.25" customHeight="1">
      <c r="A10" s="360"/>
      <c r="B10" s="311"/>
      <c r="C10" s="333"/>
      <c r="D10" s="251"/>
      <c r="E10" s="26"/>
      <c r="F10" s="27"/>
      <c r="G10" s="28"/>
      <c r="H10" s="29">
        <f>H9/$J$9</f>
        <v>0.61726078799249529</v>
      </c>
      <c r="I10" s="29">
        <f>I9/$J$9</f>
        <v>0.38273921200750471</v>
      </c>
      <c r="J10" s="116">
        <f>H10+I10</f>
        <v>1</v>
      </c>
      <c r="K10" s="29">
        <f>K9/M9</f>
        <v>0.67625899280575541</v>
      </c>
      <c r="L10" s="29">
        <f>L9/M9</f>
        <v>0.32374100719424459</v>
      </c>
      <c r="M10" s="116">
        <f>K10+L10</f>
        <v>1</v>
      </c>
      <c r="N10" s="29">
        <f>N9/P9</f>
        <v>0.67680608365019013</v>
      </c>
      <c r="O10" s="29">
        <f>O9/P9</f>
        <v>0.32319391634980987</v>
      </c>
      <c r="P10" s="174">
        <f>N10+O10</f>
        <v>1</v>
      </c>
      <c r="Q10" s="181">
        <f>Q9/S9</f>
        <v>0.58461538461538465</v>
      </c>
      <c r="R10" s="29">
        <f>R9/S9</f>
        <v>0.41538461538461541</v>
      </c>
      <c r="S10" s="116">
        <f>Q10+R10</f>
        <v>1</v>
      </c>
      <c r="T10" s="29">
        <f>T9/V9</f>
        <v>0.59055118110236215</v>
      </c>
      <c r="U10" s="29">
        <f>U9/V9</f>
        <v>0.40944881889763779</v>
      </c>
      <c r="V10" s="116">
        <f>T10+U10</f>
        <v>1</v>
      </c>
      <c r="W10" s="29">
        <f>W9/Y9</f>
        <v>0.56565656565656564</v>
      </c>
      <c r="X10" s="29">
        <f>X9/Y9</f>
        <v>0.43434343434343436</v>
      </c>
      <c r="Y10" s="116">
        <f>W10+X10</f>
        <v>1</v>
      </c>
      <c r="Z10" s="120"/>
    </row>
    <row r="11" spans="1:27" ht="21.95" customHeight="1">
      <c r="A11" s="360"/>
      <c r="B11" s="309" t="s">
        <v>14</v>
      </c>
      <c r="C11" s="16" t="s">
        <v>65</v>
      </c>
      <c r="D11" s="279"/>
      <c r="E11" s="17">
        <v>18</v>
      </c>
      <c r="F11" s="34" t="s">
        <v>12</v>
      </c>
      <c r="G11" s="35">
        <v>48</v>
      </c>
      <c r="H11" s="36">
        <v>16</v>
      </c>
      <c r="I11" s="37">
        <v>4</v>
      </c>
      <c r="J11" s="115">
        <f t="shared" ref="J11:J18" si="1">H11+I11</f>
        <v>20</v>
      </c>
      <c r="K11" s="69">
        <v>12</v>
      </c>
      <c r="L11" s="68">
        <v>3</v>
      </c>
      <c r="M11" s="115">
        <f t="shared" ref="M11:M18" si="2">K11+L11</f>
        <v>15</v>
      </c>
      <c r="N11" s="69">
        <v>12</v>
      </c>
      <c r="O11" s="68">
        <v>3</v>
      </c>
      <c r="P11" s="175">
        <f>N11+O11</f>
        <v>15</v>
      </c>
      <c r="Q11" s="69">
        <v>12</v>
      </c>
      <c r="R11" s="68">
        <v>3</v>
      </c>
      <c r="S11" s="115">
        <f t="shared" ref="S11:S18" si="3">Q11+R11</f>
        <v>15</v>
      </c>
      <c r="T11" s="67">
        <v>12</v>
      </c>
      <c r="U11" s="68">
        <v>3</v>
      </c>
      <c r="V11" s="115">
        <f t="shared" ref="V11:V18" si="4">T11+U11</f>
        <v>15</v>
      </c>
      <c r="W11" s="69">
        <v>11</v>
      </c>
      <c r="X11" s="68">
        <v>3</v>
      </c>
      <c r="Y11" s="115">
        <f t="shared" ref="Y11:Y18" si="5">W11+X11</f>
        <v>14</v>
      </c>
      <c r="Z11" s="118">
        <f t="shared" ref="Z11:Z18" si="6">J11/E11</f>
        <v>1.1111111111111112</v>
      </c>
    </row>
    <row r="12" spans="1:27" ht="21.95" customHeight="1">
      <c r="A12" s="360"/>
      <c r="B12" s="310"/>
      <c r="C12" s="357" t="s">
        <v>77</v>
      </c>
      <c r="D12" s="246" t="s">
        <v>78</v>
      </c>
      <c r="E12" s="17">
        <v>3</v>
      </c>
      <c r="F12" s="34" t="s">
        <v>12</v>
      </c>
      <c r="G12" s="297">
        <v>18</v>
      </c>
      <c r="H12" s="299">
        <v>7</v>
      </c>
      <c r="I12" s="301">
        <v>3</v>
      </c>
      <c r="J12" s="303">
        <f t="shared" si="1"/>
        <v>10</v>
      </c>
      <c r="K12" s="39">
        <v>6</v>
      </c>
      <c r="L12" s="37">
        <v>3</v>
      </c>
      <c r="M12" s="18">
        <f t="shared" si="2"/>
        <v>9</v>
      </c>
      <c r="N12" s="39">
        <v>6</v>
      </c>
      <c r="O12" s="37">
        <v>3</v>
      </c>
      <c r="P12" s="175">
        <f t="shared" ref="P12:P19" si="7">N12+O12</f>
        <v>9</v>
      </c>
      <c r="Q12" s="39">
        <v>3</v>
      </c>
      <c r="R12" s="37">
        <v>2</v>
      </c>
      <c r="S12" s="18">
        <f t="shared" si="3"/>
        <v>5</v>
      </c>
      <c r="T12" s="36">
        <v>3</v>
      </c>
      <c r="U12" s="37">
        <v>2</v>
      </c>
      <c r="V12" s="18">
        <f t="shared" si="4"/>
        <v>5</v>
      </c>
      <c r="W12" s="39">
        <v>2</v>
      </c>
      <c r="X12" s="37">
        <v>1</v>
      </c>
      <c r="Y12" s="18">
        <f t="shared" si="5"/>
        <v>3</v>
      </c>
      <c r="Z12" s="371">
        <f>J12/4</f>
        <v>2.5</v>
      </c>
    </row>
    <row r="13" spans="1:27" ht="21.95" customHeight="1">
      <c r="A13" s="360"/>
      <c r="B13" s="310"/>
      <c r="C13" s="358"/>
      <c r="D13" s="246" t="s">
        <v>79</v>
      </c>
      <c r="E13" s="17">
        <v>1</v>
      </c>
      <c r="F13" s="34" t="s">
        <v>12</v>
      </c>
      <c r="G13" s="298"/>
      <c r="H13" s="300"/>
      <c r="I13" s="302"/>
      <c r="J13" s="304"/>
      <c r="K13" s="39">
        <v>4</v>
      </c>
      <c r="L13" s="37">
        <v>1</v>
      </c>
      <c r="M13" s="18">
        <f>SUM(K13:L13)</f>
        <v>5</v>
      </c>
      <c r="N13" s="39">
        <v>4</v>
      </c>
      <c r="O13" s="37">
        <v>1</v>
      </c>
      <c r="P13" s="175">
        <f>SUM(N13:O13)</f>
        <v>5</v>
      </c>
      <c r="Q13" s="39">
        <v>2</v>
      </c>
      <c r="R13" s="37">
        <v>1</v>
      </c>
      <c r="S13" s="18">
        <f t="shared" si="3"/>
        <v>3</v>
      </c>
      <c r="T13" s="36">
        <v>2</v>
      </c>
      <c r="U13" s="37">
        <v>1</v>
      </c>
      <c r="V13" s="18">
        <f t="shared" si="4"/>
        <v>3</v>
      </c>
      <c r="W13" s="39">
        <v>0</v>
      </c>
      <c r="X13" s="37">
        <v>1</v>
      </c>
      <c r="Y13" s="18">
        <f t="shared" si="5"/>
        <v>1</v>
      </c>
      <c r="Z13" s="372"/>
    </row>
    <row r="14" spans="1:27" ht="21.95" customHeight="1">
      <c r="A14" s="360"/>
      <c r="B14" s="310"/>
      <c r="C14" s="16" t="s">
        <v>76</v>
      </c>
      <c r="D14" s="279"/>
      <c r="E14" s="17">
        <v>1</v>
      </c>
      <c r="F14" s="34" t="s">
        <v>12</v>
      </c>
      <c r="G14" s="35">
        <v>4</v>
      </c>
      <c r="H14" s="36">
        <v>2</v>
      </c>
      <c r="I14" s="37">
        <v>0</v>
      </c>
      <c r="J14" s="18">
        <f t="shared" si="1"/>
        <v>2</v>
      </c>
      <c r="K14" s="39">
        <v>2</v>
      </c>
      <c r="L14" s="37">
        <v>0</v>
      </c>
      <c r="M14" s="18">
        <f t="shared" si="2"/>
        <v>2</v>
      </c>
      <c r="N14" s="39">
        <v>1</v>
      </c>
      <c r="O14" s="37">
        <v>0</v>
      </c>
      <c r="P14" s="175">
        <f t="shared" si="7"/>
        <v>1</v>
      </c>
      <c r="Q14" s="39">
        <v>1</v>
      </c>
      <c r="R14" s="37">
        <v>0</v>
      </c>
      <c r="S14" s="18">
        <f t="shared" si="3"/>
        <v>1</v>
      </c>
      <c r="T14" s="36">
        <v>1</v>
      </c>
      <c r="U14" s="37">
        <v>0</v>
      </c>
      <c r="V14" s="18">
        <f t="shared" si="4"/>
        <v>1</v>
      </c>
      <c r="W14" s="39">
        <v>1</v>
      </c>
      <c r="X14" s="37">
        <v>0</v>
      </c>
      <c r="Y14" s="18">
        <f t="shared" si="5"/>
        <v>1</v>
      </c>
      <c r="Z14" s="118">
        <f t="shared" si="6"/>
        <v>2</v>
      </c>
    </row>
    <row r="15" spans="1:27" ht="21.95" customHeight="1">
      <c r="A15" s="360"/>
      <c r="B15" s="310"/>
      <c r="C15" s="16" t="s">
        <v>41</v>
      </c>
      <c r="D15" s="279"/>
      <c r="E15" s="17">
        <v>1</v>
      </c>
      <c r="F15" s="34" t="s">
        <v>12</v>
      </c>
      <c r="G15" s="35">
        <v>9</v>
      </c>
      <c r="H15" s="36">
        <v>4</v>
      </c>
      <c r="I15" s="37">
        <v>0</v>
      </c>
      <c r="J15" s="18">
        <f t="shared" si="1"/>
        <v>4</v>
      </c>
      <c r="K15" s="39">
        <v>2</v>
      </c>
      <c r="L15" s="37">
        <v>0</v>
      </c>
      <c r="M15" s="18">
        <f t="shared" si="2"/>
        <v>2</v>
      </c>
      <c r="N15" s="39">
        <v>2</v>
      </c>
      <c r="O15" s="37">
        <v>0</v>
      </c>
      <c r="P15" s="175">
        <f t="shared" si="7"/>
        <v>2</v>
      </c>
      <c r="Q15" s="39">
        <v>2</v>
      </c>
      <c r="R15" s="37">
        <v>0</v>
      </c>
      <c r="S15" s="18">
        <f t="shared" si="3"/>
        <v>2</v>
      </c>
      <c r="T15" s="36">
        <v>2</v>
      </c>
      <c r="U15" s="37">
        <v>0</v>
      </c>
      <c r="V15" s="18">
        <f t="shared" si="4"/>
        <v>2</v>
      </c>
      <c r="W15" s="39">
        <v>0</v>
      </c>
      <c r="X15" s="37">
        <v>0</v>
      </c>
      <c r="Y15" s="18">
        <f t="shared" si="5"/>
        <v>0</v>
      </c>
      <c r="Z15" s="118">
        <f t="shared" si="6"/>
        <v>4</v>
      </c>
    </row>
    <row r="16" spans="1:27" ht="21.95" customHeight="1">
      <c r="A16" s="360"/>
      <c r="B16" s="310"/>
      <c r="C16" s="16" t="s">
        <v>17</v>
      </c>
      <c r="D16" s="279"/>
      <c r="E16" s="17">
        <v>10</v>
      </c>
      <c r="F16" s="34" t="s">
        <v>19</v>
      </c>
      <c r="G16" s="35">
        <v>44</v>
      </c>
      <c r="H16" s="36">
        <v>23</v>
      </c>
      <c r="I16" s="37">
        <v>8</v>
      </c>
      <c r="J16" s="18">
        <f t="shared" si="1"/>
        <v>31</v>
      </c>
      <c r="K16" s="39">
        <v>20</v>
      </c>
      <c r="L16" s="37">
        <v>6</v>
      </c>
      <c r="M16" s="18">
        <f t="shared" si="2"/>
        <v>26</v>
      </c>
      <c r="N16" s="39">
        <v>17</v>
      </c>
      <c r="O16" s="37">
        <v>5</v>
      </c>
      <c r="P16" s="175">
        <f t="shared" si="7"/>
        <v>22</v>
      </c>
      <c r="Q16" s="39">
        <v>11</v>
      </c>
      <c r="R16" s="37">
        <v>4</v>
      </c>
      <c r="S16" s="18">
        <f t="shared" si="3"/>
        <v>15</v>
      </c>
      <c r="T16" s="36">
        <v>11</v>
      </c>
      <c r="U16" s="37">
        <v>4</v>
      </c>
      <c r="V16" s="18">
        <f t="shared" si="4"/>
        <v>15</v>
      </c>
      <c r="W16" s="39">
        <v>7</v>
      </c>
      <c r="X16" s="37">
        <v>3</v>
      </c>
      <c r="Y16" s="18">
        <f t="shared" si="5"/>
        <v>10</v>
      </c>
      <c r="Z16" s="118">
        <f t="shared" si="6"/>
        <v>3.1</v>
      </c>
    </row>
    <row r="17" spans="1:26" ht="21.95" customHeight="1">
      <c r="A17" s="360"/>
      <c r="B17" s="310"/>
      <c r="C17" s="16" t="s">
        <v>24</v>
      </c>
      <c r="D17" s="279"/>
      <c r="E17" s="17">
        <v>4</v>
      </c>
      <c r="F17" s="34" t="s">
        <v>19</v>
      </c>
      <c r="G17" s="35">
        <v>18</v>
      </c>
      <c r="H17" s="36">
        <v>9</v>
      </c>
      <c r="I17" s="37">
        <v>3</v>
      </c>
      <c r="J17" s="18">
        <f t="shared" si="1"/>
        <v>12</v>
      </c>
      <c r="K17" s="39">
        <v>5</v>
      </c>
      <c r="L17" s="37">
        <v>2</v>
      </c>
      <c r="M17" s="18">
        <f t="shared" si="2"/>
        <v>7</v>
      </c>
      <c r="N17" s="39">
        <v>4</v>
      </c>
      <c r="O17" s="37">
        <v>2</v>
      </c>
      <c r="P17" s="175">
        <f t="shared" si="7"/>
        <v>6</v>
      </c>
      <c r="Q17" s="39">
        <v>3</v>
      </c>
      <c r="R17" s="37">
        <v>2</v>
      </c>
      <c r="S17" s="18">
        <f t="shared" si="3"/>
        <v>5</v>
      </c>
      <c r="T17" s="36">
        <v>3</v>
      </c>
      <c r="U17" s="37">
        <v>2</v>
      </c>
      <c r="V17" s="18">
        <f t="shared" si="4"/>
        <v>5</v>
      </c>
      <c r="W17" s="39">
        <v>2</v>
      </c>
      <c r="X17" s="37">
        <v>2</v>
      </c>
      <c r="Y17" s="18">
        <f t="shared" si="5"/>
        <v>4</v>
      </c>
      <c r="Z17" s="118">
        <f t="shared" si="6"/>
        <v>3</v>
      </c>
    </row>
    <row r="18" spans="1:26" ht="21.95" customHeight="1">
      <c r="A18" s="360"/>
      <c r="B18" s="310"/>
      <c r="C18" s="16" t="s">
        <v>18</v>
      </c>
      <c r="D18" s="279"/>
      <c r="E18" s="17">
        <v>3</v>
      </c>
      <c r="F18" s="34" t="s">
        <v>12</v>
      </c>
      <c r="G18" s="35">
        <v>12</v>
      </c>
      <c r="H18" s="36">
        <v>4</v>
      </c>
      <c r="I18" s="37">
        <v>4</v>
      </c>
      <c r="J18" s="18">
        <f t="shared" si="1"/>
        <v>8</v>
      </c>
      <c r="K18" s="39">
        <v>3</v>
      </c>
      <c r="L18" s="37">
        <v>3</v>
      </c>
      <c r="M18" s="18">
        <f t="shared" si="2"/>
        <v>6</v>
      </c>
      <c r="N18" s="39">
        <v>3</v>
      </c>
      <c r="O18" s="37">
        <v>3</v>
      </c>
      <c r="P18" s="175">
        <f t="shared" si="7"/>
        <v>6</v>
      </c>
      <c r="Q18" s="39">
        <v>2</v>
      </c>
      <c r="R18" s="37">
        <v>2</v>
      </c>
      <c r="S18" s="18">
        <f t="shared" si="3"/>
        <v>4</v>
      </c>
      <c r="T18" s="36">
        <v>2</v>
      </c>
      <c r="U18" s="37">
        <v>2</v>
      </c>
      <c r="V18" s="18">
        <f t="shared" si="4"/>
        <v>4</v>
      </c>
      <c r="W18" s="39">
        <v>1</v>
      </c>
      <c r="X18" s="37">
        <v>2</v>
      </c>
      <c r="Y18" s="18">
        <f t="shared" si="5"/>
        <v>3</v>
      </c>
      <c r="Z18" s="118">
        <f t="shared" si="6"/>
        <v>2.6666666666666665</v>
      </c>
    </row>
    <row r="19" spans="1:26" ht="21.95" customHeight="1">
      <c r="A19" s="360"/>
      <c r="B19" s="310"/>
      <c r="C19" s="16" t="s">
        <v>63</v>
      </c>
      <c r="D19" s="279"/>
      <c r="E19" s="17">
        <v>2</v>
      </c>
      <c r="F19" s="34" t="s">
        <v>12</v>
      </c>
      <c r="G19" s="35">
        <v>17</v>
      </c>
      <c r="H19" s="36">
        <v>9</v>
      </c>
      <c r="I19" s="37">
        <v>6</v>
      </c>
      <c r="J19" s="18">
        <f t="shared" ref="J19" si="8">H19+I19</f>
        <v>15</v>
      </c>
      <c r="K19" s="39">
        <v>4</v>
      </c>
      <c r="L19" s="37">
        <v>2</v>
      </c>
      <c r="M19" s="18">
        <f t="shared" ref="M19" si="9">K19+L19</f>
        <v>6</v>
      </c>
      <c r="N19" s="39">
        <v>4</v>
      </c>
      <c r="O19" s="37">
        <v>2</v>
      </c>
      <c r="P19" s="175">
        <f t="shared" si="7"/>
        <v>6</v>
      </c>
      <c r="Q19" s="39">
        <v>2</v>
      </c>
      <c r="R19" s="37">
        <v>2</v>
      </c>
      <c r="S19" s="18">
        <f t="shared" ref="S19" si="10">Q19+R19</f>
        <v>4</v>
      </c>
      <c r="T19" s="36">
        <v>2</v>
      </c>
      <c r="U19" s="37">
        <v>2</v>
      </c>
      <c r="V19" s="18">
        <f t="shared" ref="V19" si="11">T19+U19</f>
        <v>4</v>
      </c>
      <c r="W19" s="39">
        <v>1</v>
      </c>
      <c r="X19" s="37">
        <v>1</v>
      </c>
      <c r="Y19" s="18">
        <f t="shared" ref="Y19" si="12">W19+X19</f>
        <v>2</v>
      </c>
      <c r="Z19" s="118">
        <f t="shared" ref="Z19" si="13">J19/E19</f>
        <v>7.5</v>
      </c>
    </row>
    <row r="20" spans="1:26" ht="17.25" customHeight="1">
      <c r="A20" s="360"/>
      <c r="B20" s="310"/>
      <c r="C20" s="332" t="s">
        <v>15</v>
      </c>
      <c r="D20" s="250"/>
      <c r="E20" s="20">
        <f>SUM(E11:E19)</f>
        <v>43</v>
      </c>
      <c r="F20" s="234" t="s">
        <v>66</v>
      </c>
      <c r="G20" s="42">
        <f>SUM(G11:G19)</f>
        <v>170</v>
      </c>
      <c r="H20" s="229">
        <f t="shared" ref="H20:Y20" si="14">SUM(H11:H19)</f>
        <v>74</v>
      </c>
      <c r="I20" s="44">
        <f t="shared" si="14"/>
        <v>28</v>
      </c>
      <c r="J20" s="128">
        <f t="shared" si="14"/>
        <v>102</v>
      </c>
      <c r="K20" s="229">
        <f t="shared" si="14"/>
        <v>58</v>
      </c>
      <c r="L20" s="44">
        <f t="shared" si="14"/>
        <v>20</v>
      </c>
      <c r="M20" s="128">
        <f t="shared" si="14"/>
        <v>78</v>
      </c>
      <c r="N20" s="229">
        <f t="shared" si="14"/>
        <v>53</v>
      </c>
      <c r="O20" s="44">
        <f t="shared" si="14"/>
        <v>19</v>
      </c>
      <c r="P20" s="128">
        <f t="shared" si="14"/>
        <v>72</v>
      </c>
      <c r="Q20" s="229">
        <f t="shared" si="14"/>
        <v>38</v>
      </c>
      <c r="R20" s="44">
        <f t="shared" si="14"/>
        <v>16</v>
      </c>
      <c r="S20" s="128">
        <f t="shared" si="14"/>
        <v>54</v>
      </c>
      <c r="T20" s="229">
        <f t="shared" si="14"/>
        <v>38</v>
      </c>
      <c r="U20" s="44">
        <f t="shared" si="14"/>
        <v>16</v>
      </c>
      <c r="V20" s="128">
        <f t="shared" si="14"/>
        <v>54</v>
      </c>
      <c r="W20" s="229">
        <f t="shared" si="14"/>
        <v>25</v>
      </c>
      <c r="X20" s="44">
        <f t="shared" si="14"/>
        <v>13</v>
      </c>
      <c r="Y20" s="128">
        <f t="shared" si="14"/>
        <v>38</v>
      </c>
      <c r="Z20" s="119">
        <f>J20/E20</f>
        <v>2.3720930232558142</v>
      </c>
    </row>
    <row r="21" spans="1:26" ht="17.25" customHeight="1">
      <c r="A21" s="360"/>
      <c r="B21" s="311"/>
      <c r="C21" s="333"/>
      <c r="D21" s="251"/>
      <c r="E21" s="26"/>
      <c r="F21" s="27"/>
      <c r="G21" s="28"/>
      <c r="H21" s="47">
        <f>H20/J20</f>
        <v>0.72549019607843135</v>
      </c>
      <c r="I21" s="30">
        <f>I20/J20</f>
        <v>0.27450980392156865</v>
      </c>
      <c r="J21" s="31">
        <f>H21+I21</f>
        <v>1</v>
      </c>
      <c r="K21" s="32">
        <f>K20/M20</f>
        <v>0.74358974358974361</v>
      </c>
      <c r="L21" s="30">
        <f>L20/M20</f>
        <v>0.25641025641025639</v>
      </c>
      <c r="M21" s="31">
        <f>K21+L21</f>
        <v>1</v>
      </c>
      <c r="N21" s="32">
        <f>N20/P20</f>
        <v>0.73611111111111116</v>
      </c>
      <c r="O21" s="30">
        <f>O20/P20</f>
        <v>0.2638888888888889</v>
      </c>
      <c r="P21" s="137">
        <f>N21+O21</f>
        <v>1</v>
      </c>
      <c r="Q21" s="32">
        <f>Q20/S20</f>
        <v>0.70370370370370372</v>
      </c>
      <c r="R21" s="30">
        <f>R20/S20</f>
        <v>0.29629629629629628</v>
      </c>
      <c r="S21" s="31">
        <f>Q21+R21</f>
        <v>1</v>
      </c>
      <c r="T21" s="47">
        <f>T20/V20</f>
        <v>0.70370370370370372</v>
      </c>
      <c r="U21" s="30">
        <f>U20/V20</f>
        <v>0.29629629629629628</v>
      </c>
      <c r="V21" s="31">
        <f>T21+U21</f>
        <v>1</v>
      </c>
      <c r="W21" s="32">
        <f>W20/Y20</f>
        <v>0.65789473684210531</v>
      </c>
      <c r="X21" s="30">
        <f>X20/Y20</f>
        <v>0.34210526315789475</v>
      </c>
      <c r="Y21" s="31">
        <f>W21+X21</f>
        <v>1</v>
      </c>
      <c r="Z21" s="120"/>
    </row>
    <row r="22" spans="1:26" ht="17.25" customHeight="1">
      <c r="A22" s="360"/>
      <c r="B22" s="341" t="s">
        <v>52</v>
      </c>
      <c r="C22" s="342"/>
      <c r="D22" s="252"/>
      <c r="E22" s="48">
        <f>E9+E20</f>
        <v>142</v>
      </c>
      <c r="F22" s="49" t="s">
        <v>19</v>
      </c>
      <c r="G22" s="50">
        <f t="shared" ref="G22:Y22" si="15">G9+G20</f>
        <v>943</v>
      </c>
      <c r="H22" s="51">
        <f t="shared" si="15"/>
        <v>403</v>
      </c>
      <c r="I22" s="51">
        <f t="shared" si="15"/>
        <v>232</v>
      </c>
      <c r="J22" s="126">
        <f t="shared" si="15"/>
        <v>635</v>
      </c>
      <c r="K22" s="51">
        <f t="shared" si="15"/>
        <v>246</v>
      </c>
      <c r="L22" s="51">
        <f t="shared" si="15"/>
        <v>110</v>
      </c>
      <c r="M22" s="126">
        <f t="shared" si="15"/>
        <v>356</v>
      </c>
      <c r="N22" s="51">
        <f t="shared" si="15"/>
        <v>231</v>
      </c>
      <c r="O22" s="51">
        <f t="shared" si="15"/>
        <v>104</v>
      </c>
      <c r="P22" s="176">
        <f t="shared" si="15"/>
        <v>335</v>
      </c>
      <c r="Q22" s="54">
        <f t="shared" si="15"/>
        <v>114</v>
      </c>
      <c r="R22" s="51">
        <f t="shared" si="15"/>
        <v>70</v>
      </c>
      <c r="S22" s="126">
        <f t="shared" si="15"/>
        <v>184</v>
      </c>
      <c r="T22" s="51">
        <f t="shared" si="15"/>
        <v>113</v>
      </c>
      <c r="U22" s="51">
        <f t="shared" si="15"/>
        <v>68</v>
      </c>
      <c r="V22" s="127">
        <f t="shared" si="15"/>
        <v>181</v>
      </c>
      <c r="W22" s="51">
        <f t="shared" si="15"/>
        <v>81</v>
      </c>
      <c r="X22" s="51">
        <f t="shared" si="15"/>
        <v>56</v>
      </c>
      <c r="Y22" s="126">
        <f t="shared" si="15"/>
        <v>137</v>
      </c>
      <c r="Z22" s="121">
        <f>J22/E22</f>
        <v>4.471830985915493</v>
      </c>
    </row>
    <row r="23" spans="1:26" ht="17.25" customHeight="1" thickBot="1">
      <c r="A23" s="361"/>
      <c r="B23" s="343"/>
      <c r="C23" s="344"/>
      <c r="D23" s="253"/>
      <c r="E23" s="56"/>
      <c r="F23" s="57"/>
      <c r="G23" s="58"/>
      <c r="H23" s="59">
        <f>H22/J22</f>
        <v>0.63464566929133859</v>
      </c>
      <c r="I23" s="60">
        <f>I22/J22</f>
        <v>0.36535433070866141</v>
      </c>
      <c r="J23" s="61">
        <f>H23+I23</f>
        <v>1</v>
      </c>
      <c r="K23" s="62">
        <f>K22/M22</f>
        <v>0.6910112359550562</v>
      </c>
      <c r="L23" s="60">
        <f>L22/M22</f>
        <v>0.3089887640449438</v>
      </c>
      <c r="M23" s="61">
        <f>K23+L23</f>
        <v>1</v>
      </c>
      <c r="N23" s="62">
        <f>N22/P22</f>
        <v>0.68955223880597016</v>
      </c>
      <c r="O23" s="60">
        <f>O22/P22</f>
        <v>0.31044776119402984</v>
      </c>
      <c r="P23" s="139">
        <f>N23+O23</f>
        <v>1</v>
      </c>
      <c r="Q23" s="62">
        <f>Q22/S22</f>
        <v>0.61956521739130432</v>
      </c>
      <c r="R23" s="60">
        <f>R22/S22</f>
        <v>0.38043478260869568</v>
      </c>
      <c r="S23" s="61">
        <f>Q23+R23</f>
        <v>1</v>
      </c>
      <c r="T23" s="59">
        <f>T22/V22</f>
        <v>0.62430939226519333</v>
      </c>
      <c r="U23" s="60">
        <f>U22/V22</f>
        <v>0.37569060773480661</v>
      </c>
      <c r="V23" s="61">
        <f>T23+U23</f>
        <v>1</v>
      </c>
      <c r="W23" s="62">
        <f>W22/Y22</f>
        <v>0.59124087591240881</v>
      </c>
      <c r="X23" s="60">
        <f>X22/Y22</f>
        <v>0.40875912408759124</v>
      </c>
      <c r="Y23" s="61">
        <f>W23+X23</f>
        <v>1</v>
      </c>
      <c r="Z23" s="122"/>
    </row>
    <row r="24" spans="1:26" ht="21.95" customHeight="1">
      <c r="A24" s="360" t="s">
        <v>49</v>
      </c>
      <c r="B24" s="352" t="s">
        <v>48</v>
      </c>
      <c r="C24" s="64" t="s">
        <v>50</v>
      </c>
      <c r="D24" s="280"/>
      <c r="E24" s="294">
        <v>3</v>
      </c>
      <c r="F24" s="124" t="s">
        <v>19</v>
      </c>
      <c r="G24" s="66">
        <v>12</v>
      </c>
      <c r="H24" s="67">
        <v>4</v>
      </c>
      <c r="I24" s="68">
        <v>5</v>
      </c>
      <c r="J24" s="115">
        <f>H24+I24</f>
        <v>9</v>
      </c>
      <c r="K24" s="69">
        <v>4</v>
      </c>
      <c r="L24" s="68">
        <v>2</v>
      </c>
      <c r="M24" s="115">
        <f>K24+L24</f>
        <v>6</v>
      </c>
      <c r="N24" s="69">
        <v>4</v>
      </c>
      <c r="O24" s="68">
        <v>2</v>
      </c>
      <c r="P24" s="175">
        <f>N24+O24</f>
        <v>6</v>
      </c>
      <c r="Q24" s="69">
        <v>3</v>
      </c>
      <c r="R24" s="68">
        <v>2</v>
      </c>
      <c r="S24" s="115">
        <f>Q24+R24</f>
        <v>5</v>
      </c>
      <c r="T24" s="67">
        <v>3</v>
      </c>
      <c r="U24" s="68">
        <v>2</v>
      </c>
      <c r="V24" s="115">
        <f>T24+U24</f>
        <v>5</v>
      </c>
      <c r="W24" s="69">
        <v>1</v>
      </c>
      <c r="X24" s="68">
        <v>2</v>
      </c>
      <c r="Y24" s="115">
        <f>W24+X24</f>
        <v>3</v>
      </c>
      <c r="Z24" s="118">
        <f>J24/E24</f>
        <v>3</v>
      </c>
    </row>
    <row r="25" spans="1:26" ht="21.95" customHeight="1">
      <c r="A25" s="360"/>
      <c r="B25" s="353"/>
      <c r="C25" s="210" t="s">
        <v>21</v>
      </c>
      <c r="D25" s="281"/>
      <c r="E25" s="17">
        <v>5</v>
      </c>
      <c r="F25" s="34" t="s">
        <v>20</v>
      </c>
      <c r="G25" s="207">
        <v>11</v>
      </c>
      <c r="H25" s="205">
        <v>1</v>
      </c>
      <c r="I25" s="206">
        <v>8</v>
      </c>
      <c r="J25" s="204">
        <f>H25+I25</f>
        <v>9</v>
      </c>
      <c r="K25" s="205">
        <v>1</v>
      </c>
      <c r="L25" s="206">
        <v>6</v>
      </c>
      <c r="M25" s="204">
        <f>K25+L25</f>
        <v>7</v>
      </c>
      <c r="N25" s="205">
        <v>1</v>
      </c>
      <c r="O25" s="206">
        <v>6</v>
      </c>
      <c r="P25" s="204">
        <f>N25+O25</f>
        <v>7</v>
      </c>
      <c r="Q25" s="205">
        <v>1</v>
      </c>
      <c r="R25" s="206">
        <v>5</v>
      </c>
      <c r="S25" s="204">
        <f>Q25+R25</f>
        <v>6</v>
      </c>
      <c r="T25" s="134">
        <v>1</v>
      </c>
      <c r="U25" s="206">
        <v>5</v>
      </c>
      <c r="V25" s="204">
        <f>T25+U25</f>
        <v>6</v>
      </c>
      <c r="W25" s="205">
        <v>1</v>
      </c>
      <c r="X25" s="206">
        <v>4</v>
      </c>
      <c r="Y25" s="204">
        <f>W25+X25</f>
        <v>5</v>
      </c>
      <c r="Z25" s="203">
        <f>J25/E25</f>
        <v>1.8</v>
      </c>
    </row>
    <row r="26" spans="1:26" ht="17.25" customHeight="1">
      <c r="A26" s="360"/>
      <c r="B26" s="348" t="s">
        <v>52</v>
      </c>
      <c r="C26" s="349"/>
      <c r="D26" s="255"/>
      <c r="E26" s="152">
        <f>SUM(E24:E25)</f>
        <v>8</v>
      </c>
      <c r="F26" s="153" t="s">
        <v>19</v>
      </c>
      <c r="G26" s="154">
        <f t="shared" ref="G26:Y26" si="16">SUM(G24:G25)</f>
        <v>23</v>
      </c>
      <c r="H26" s="155">
        <f t="shared" si="16"/>
        <v>5</v>
      </c>
      <c r="I26" s="155">
        <f t="shared" si="16"/>
        <v>13</v>
      </c>
      <c r="J26" s="163">
        <f t="shared" si="16"/>
        <v>18</v>
      </c>
      <c r="K26" s="155">
        <f t="shared" si="16"/>
        <v>5</v>
      </c>
      <c r="L26" s="155">
        <f t="shared" si="16"/>
        <v>8</v>
      </c>
      <c r="M26" s="163">
        <f t="shared" si="16"/>
        <v>13</v>
      </c>
      <c r="N26" s="155">
        <f t="shared" si="16"/>
        <v>5</v>
      </c>
      <c r="O26" s="155">
        <f t="shared" si="16"/>
        <v>8</v>
      </c>
      <c r="P26" s="161">
        <f t="shared" si="16"/>
        <v>13</v>
      </c>
      <c r="Q26" s="162">
        <f t="shared" si="16"/>
        <v>4</v>
      </c>
      <c r="R26" s="155">
        <f t="shared" si="16"/>
        <v>7</v>
      </c>
      <c r="S26" s="163">
        <f t="shared" si="16"/>
        <v>11</v>
      </c>
      <c r="T26" s="155">
        <f t="shared" si="16"/>
        <v>4</v>
      </c>
      <c r="U26" s="155">
        <f t="shared" si="16"/>
        <v>7</v>
      </c>
      <c r="V26" s="163">
        <f t="shared" si="16"/>
        <v>11</v>
      </c>
      <c r="W26" s="155">
        <f t="shared" si="16"/>
        <v>2</v>
      </c>
      <c r="X26" s="155">
        <f t="shared" si="16"/>
        <v>6</v>
      </c>
      <c r="Y26" s="163">
        <f t="shared" si="16"/>
        <v>8</v>
      </c>
      <c r="Z26" s="156">
        <f>J26/E26</f>
        <v>2.25</v>
      </c>
    </row>
    <row r="27" spans="1:26" ht="17.25" customHeight="1" thickBot="1">
      <c r="A27" s="360"/>
      <c r="B27" s="307"/>
      <c r="C27" s="308"/>
      <c r="D27" s="256"/>
      <c r="E27" s="165"/>
      <c r="F27" s="211"/>
      <c r="G27" s="212"/>
      <c r="H27" s="166">
        <f>H26/J26</f>
        <v>0.27777777777777779</v>
      </c>
      <c r="I27" s="167">
        <f>I26/J26</f>
        <v>0.72222222222222221</v>
      </c>
      <c r="J27" s="168">
        <f>H27+I27</f>
        <v>1</v>
      </c>
      <c r="K27" s="169">
        <f>K26/M26</f>
        <v>0.38461538461538464</v>
      </c>
      <c r="L27" s="167">
        <f>L26/M26</f>
        <v>0.61538461538461542</v>
      </c>
      <c r="M27" s="168">
        <f>K27+L27</f>
        <v>1</v>
      </c>
      <c r="N27" s="169">
        <f>N26/P26</f>
        <v>0.38461538461538464</v>
      </c>
      <c r="O27" s="167">
        <f>O26/P26</f>
        <v>0.61538461538461542</v>
      </c>
      <c r="P27" s="170">
        <f>N27+O27</f>
        <v>1</v>
      </c>
      <c r="Q27" s="169">
        <f>Q26/S26</f>
        <v>0.36363636363636365</v>
      </c>
      <c r="R27" s="167">
        <f>R26/S26</f>
        <v>0.63636363636363635</v>
      </c>
      <c r="S27" s="168">
        <f>Q27+R27</f>
        <v>1</v>
      </c>
      <c r="T27" s="166">
        <f>T26/V26</f>
        <v>0.36363636363636365</v>
      </c>
      <c r="U27" s="167">
        <f>U26/V26</f>
        <v>0.63636363636363635</v>
      </c>
      <c r="V27" s="168">
        <f>T27+U27</f>
        <v>1</v>
      </c>
      <c r="W27" s="169">
        <f>W26/Y26</f>
        <v>0.25</v>
      </c>
      <c r="X27" s="167">
        <f>X26/Y26</f>
        <v>0.75</v>
      </c>
      <c r="Y27" s="168">
        <f>W27+X27</f>
        <v>1</v>
      </c>
      <c r="Z27" s="213"/>
    </row>
    <row r="28" spans="1:26" ht="17.25" customHeight="1">
      <c r="A28" s="345" t="s">
        <v>59</v>
      </c>
      <c r="B28" s="346"/>
      <c r="C28" s="346"/>
      <c r="D28" s="254"/>
      <c r="E28" s="190">
        <f>E22+E26</f>
        <v>150</v>
      </c>
      <c r="F28" s="191" t="s">
        <v>19</v>
      </c>
      <c r="G28" s="192">
        <f t="shared" ref="G28:Y28" si="17">G22+G26</f>
        <v>966</v>
      </c>
      <c r="H28" s="193">
        <f t="shared" si="17"/>
        <v>408</v>
      </c>
      <c r="I28" s="194">
        <f t="shared" si="17"/>
        <v>245</v>
      </c>
      <c r="J28" s="195">
        <f t="shared" si="17"/>
        <v>653</v>
      </c>
      <c r="K28" s="196">
        <f t="shared" si="17"/>
        <v>251</v>
      </c>
      <c r="L28" s="194">
        <f t="shared" si="17"/>
        <v>118</v>
      </c>
      <c r="M28" s="269">
        <f t="shared" si="17"/>
        <v>369</v>
      </c>
      <c r="N28" s="199">
        <f t="shared" si="17"/>
        <v>236</v>
      </c>
      <c r="O28" s="197">
        <f t="shared" si="17"/>
        <v>112</v>
      </c>
      <c r="P28" s="197">
        <f t="shared" si="17"/>
        <v>348</v>
      </c>
      <c r="Q28" s="198">
        <f t="shared" si="17"/>
        <v>118</v>
      </c>
      <c r="R28" s="197">
        <f t="shared" si="17"/>
        <v>77</v>
      </c>
      <c r="S28" s="195">
        <f t="shared" si="17"/>
        <v>195</v>
      </c>
      <c r="T28" s="199">
        <f t="shared" si="17"/>
        <v>117</v>
      </c>
      <c r="U28" s="194">
        <f t="shared" si="17"/>
        <v>75</v>
      </c>
      <c r="V28" s="195">
        <f t="shared" si="17"/>
        <v>192</v>
      </c>
      <c r="W28" s="196">
        <f t="shared" si="17"/>
        <v>83</v>
      </c>
      <c r="X28" s="194">
        <f t="shared" si="17"/>
        <v>62</v>
      </c>
      <c r="Y28" s="195">
        <f t="shared" si="17"/>
        <v>145</v>
      </c>
      <c r="Z28" s="200">
        <f>J28/E28</f>
        <v>4.3533333333333335</v>
      </c>
    </row>
    <row r="29" spans="1:26" ht="17.25" customHeight="1" thickBot="1">
      <c r="A29" s="347"/>
      <c r="B29" s="344"/>
      <c r="C29" s="344"/>
      <c r="D29" s="253"/>
      <c r="E29" s="56"/>
      <c r="F29" s="57"/>
      <c r="G29" s="58"/>
      <c r="H29" s="59">
        <f>H28/J28</f>
        <v>0.62480857580398164</v>
      </c>
      <c r="I29" s="60">
        <f>I28/J28</f>
        <v>0.37519142419601836</v>
      </c>
      <c r="J29" s="61">
        <f t="shared" ref="J29:J30" si="18">H29+I29</f>
        <v>1</v>
      </c>
      <c r="K29" s="62">
        <f>K28/M28</f>
        <v>0.68021680216802172</v>
      </c>
      <c r="L29" s="60">
        <f>L28/M28</f>
        <v>0.31978319783197834</v>
      </c>
      <c r="M29" s="61">
        <f t="shared" ref="M29:M30" si="19">K29+L29</f>
        <v>1</v>
      </c>
      <c r="N29" s="179">
        <f>N28/P28</f>
        <v>0.67816091954022983</v>
      </c>
      <c r="O29" s="139">
        <f>O28/P28</f>
        <v>0.32183908045977011</v>
      </c>
      <c r="P29" s="139">
        <f t="shared" ref="P29:P30" si="20">N29+O29</f>
        <v>1</v>
      </c>
      <c r="Q29" s="182">
        <f>Q28/S28</f>
        <v>0.60512820512820509</v>
      </c>
      <c r="R29" s="139">
        <f>R28/S28</f>
        <v>0.39487179487179486</v>
      </c>
      <c r="S29" s="61">
        <f t="shared" ref="S29:S30" si="21">Q29+R29</f>
        <v>1</v>
      </c>
      <c r="T29" s="179">
        <f>T28/V28</f>
        <v>0.609375</v>
      </c>
      <c r="U29" s="139">
        <f>U28/V28</f>
        <v>0.390625</v>
      </c>
      <c r="V29" s="139">
        <f t="shared" ref="V29:V30" si="22">T29+U29</f>
        <v>1</v>
      </c>
      <c r="W29" s="62">
        <f>W28/Y28</f>
        <v>0.57241379310344831</v>
      </c>
      <c r="X29" s="60">
        <f>X28/Y28</f>
        <v>0.42758620689655175</v>
      </c>
      <c r="Y29" s="61">
        <f t="shared" ref="Y29:Y30" si="23">W29+X29</f>
        <v>1</v>
      </c>
      <c r="Z29" s="63"/>
    </row>
    <row r="30" spans="1:26" ht="21.95" customHeight="1">
      <c r="A30" s="368" t="s">
        <v>74</v>
      </c>
      <c r="B30" s="335" t="s">
        <v>75</v>
      </c>
      <c r="C30" s="365"/>
      <c r="D30" s="273"/>
      <c r="E30" s="9">
        <v>5</v>
      </c>
      <c r="F30" s="10" t="s">
        <v>19</v>
      </c>
      <c r="G30" s="11">
        <v>149</v>
      </c>
      <c r="H30" s="12">
        <v>78</v>
      </c>
      <c r="I30" s="13">
        <v>26</v>
      </c>
      <c r="J30" s="15">
        <f t="shared" si="18"/>
        <v>104</v>
      </c>
      <c r="K30" s="14">
        <v>17</v>
      </c>
      <c r="L30" s="13">
        <v>6</v>
      </c>
      <c r="M30" s="15">
        <f t="shared" si="19"/>
        <v>23</v>
      </c>
      <c r="N30" s="14">
        <v>16</v>
      </c>
      <c r="O30" s="13">
        <v>6</v>
      </c>
      <c r="P30" s="172">
        <f t="shared" si="20"/>
        <v>22</v>
      </c>
      <c r="Q30" s="14">
        <v>7</v>
      </c>
      <c r="R30" s="13">
        <v>1</v>
      </c>
      <c r="S30" s="15">
        <f t="shared" si="21"/>
        <v>8</v>
      </c>
      <c r="T30" s="12">
        <v>4</v>
      </c>
      <c r="U30" s="13">
        <v>1</v>
      </c>
      <c r="V30" s="15">
        <f t="shared" si="22"/>
        <v>5</v>
      </c>
      <c r="W30" s="14">
        <v>3</v>
      </c>
      <c r="X30" s="13">
        <v>1</v>
      </c>
      <c r="Y30" s="15">
        <f t="shared" si="23"/>
        <v>4</v>
      </c>
      <c r="Z30" s="117">
        <f>J30/E30</f>
        <v>20.8</v>
      </c>
    </row>
    <row r="31" spans="1:26" ht="18" customHeight="1">
      <c r="A31" s="369"/>
      <c r="B31" s="350" t="s">
        <v>51</v>
      </c>
      <c r="C31" s="351"/>
      <c r="D31" s="255"/>
      <c r="E31" s="219">
        <f>SUM(E30:E30)</f>
        <v>5</v>
      </c>
      <c r="F31" s="223" t="s">
        <v>19</v>
      </c>
      <c r="G31" s="224">
        <f t="shared" ref="G31:Y31" si="24">SUM(G30:G30)</f>
        <v>149</v>
      </c>
      <c r="H31" s="160">
        <f t="shared" si="24"/>
        <v>78</v>
      </c>
      <c r="I31" s="160">
        <f t="shared" si="24"/>
        <v>26</v>
      </c>
      <c r="J31" s="225">
        <f t="shared" si="24"/>
        <v>104</v>
      </c>
      <c r="K31" s="160">
        <f t="shared" si="24"/>
        <v>17</v>
      </c>
      <c r="L31" s="160">
        <f t="shared" si="24"/>
        <v>6</v>
      </c>
      <c r="M31" s="225">
        <f t="shared" si="24"/>
        <v>23</v>
      </c>
      <c r="N31" s="160">
        <f t="shared" si="24"/>
        <v>16</v>
      </c>
      <c r="O31" s="160">
        <f t="shared" si="24"/>
        <v>6</v>
      </c>
      <c r="P31" s="178">
        <f t="shared" si="24"/>
        <v>22</v>
      </c>
      <c r="Q31" s="183">
        <f t="shared" si="24"/>
        <v>7</v>
      </c>
      <c r="R31" s="160">
        <f t="shared" si="24"/>
        <v>1</v>
      </c>
      <c r="S31" s="225">
        <f t="shared" si="24"/>
        <v>8</v>
      </c>
      <c r="T31" s="160">
        <f t="shared" si="24"/>
        <v>4</v>
      </c>
      <c r="U31" s="160">
        <f t="shared" si="24"/>
        <v>1</v>
      </c>
      <c r="V31" s="225">
        <f t="shared" si="24"/>
        <v>5</v>
      </c>
      <c r="W31" s="160">
        <f t="shared" si="24"/>
        <v>3</v>
      </c>
      <c r="X31" s="160">
        <f t="shared" si="24"/>
        <v>1</v>
      </c>
      <c r="Y31" s="225">
        <f t="shared" si="24"/>
        <v>4</v>
      </c>
      <c r="Z31" s="227">
        <f>J31/E31</f>
        <v>20.8</v>
      </c>
    </row>
    <row r="32" spans="1:26" ht="18" customHeight="1" thickBot="1">
      <c r="A32" s="370"/>
      <c r="B32" s="307"/>
      <c r="C32" s="308"/>
      <c r="D32" s="256"/>
      <c r="E32" s="165"/>
      <c r="F32" s="211"/>
      <c r="G32" s="212"/>
      <c r="H32" s="185">
        <f>H31/J31</f>
        <v>0.75</v>
      </c>
      <c r="I32" s="185">
        <f>I31/J31</f>
        <v>0.25</v>
      </c>
      <c r="J32" s="230">
        <f>H32+I32</f>
        <v>1</v>
      </c>
      <c r="K32" s="185">
        <f>K31/M31</f>
        <v>0.73913043478260865</v>
      </c>
      <c r="L32" s="185">
        <f>L31/M31</f>
        <v>0.2608695652173913</v>
      </c>
      <c r="M32" s="186">
        <f>K32+L32</f>
        <v>1</v>
      </c>
      <c r="N32" s="185">
        <f>N31/P31</f>
        <v>0.72727272727272729</v>
      </c>
      <c r="O32" s="185">
        <f>O31/P31</f>
        <v>0.27272727272727271</v>
      </c>
      <c r="P32" s="231">
        <f>N32+O32</f>
        <v>1</v>
      </c>
      <c r="Q32" s="184">
        <f>Q31/S31</f>
        <v>0.875</v>
      </c>
      <c r="R32" s="185">
        <f>R31/S31</f>
        <v>0.125</v>
      </c>
      <c r="S32" s="186">
        <f>Q32+R32</f>
        <v>1</v>
      </c>
      <c r="T32" s="185">
        <f>T31/V31</f>
        <v>0.8</v>
      </c>
      <c r="U32" s="185">
        <f>U31/V31</f>
        <v>0.2</v>
      </c>
      <c r="V32" s="186">
        <f>T32+U32</f>
        <v>1</v>
      </c>
      <c r="W32" s="185">
        <f>W31/Y31</f>
        <v>0.75</v>
      </c>
      <c r="X32" s="185">
        <f>X31/Y31</f>
        <v>0.25</v>
      </c>
      <c r="Y32" s="186">
        <f>W32+X32</f>
        <v>1</v>
      </c>
      <c r="Z32" s="213"/>
    </row>
    <row r="33" spans="1:26" ht="21.95" customHeight="1">
      <c r="A33" s="337" t="s">
        <v>0</v>
      </c>
      <c r="B33" s="310" t="s">
        <v>45</v>
      </c>
      <c r="C33" s="64" t="s">
        <v>4</v>
      </c>
      <c r="D33" s="280"/>
      <c r="E33" s="65">
        <v>10</v>
      </c>
      <c r="F33" s="124" t="s">
        <v>12</v>
      </c>
      <c r="G33" s="66">
        <v>145</v>
      </c>
      <c r="H33" s="67">
        <v>71</v>
      </c>
      <c r="I33" s="68">
        <v>44</v>
      </c>
      <c r="J33" s="70">
        <f>H33+I33</f>
        <v>115</v>
      </c>
      <c r="K33" s="69">
        <v>22</v>
      </c>
      <c r="L33" s="68">
        <v>5</v>
      </c>
      <c r="M33" s="140">
        <f t="shared" ref="M33:M41" si="25">K33+L33</f>
        <v>27</v>
      </c>
      <c r="N33" s="406"/>
      <c r="O33" s="407"/>
      <c r="P33" s="407"/>
      <c r="Q33" s="407"/>
      <c r="R33" s="407"/>
      <c r="S33" s="408"/>
      <c r="T33" s="67">
        <v>21</v>
      </c>
      <c r="U33" s="68">
        <v>5</v>
      </c>
      <c r="V33" s="70">
        <v>26</v>
      </c>
      <c r="W33" s="69">
        <v>5</v>
      </c>
      <c r="X33" s="68">
        <v>5</v>
      </c>
      <c r="Y33" s="70">
        <f>W33+X33</f>
        <v>10</v>
      </c>
      <c r="Z33" s="71">
        <f>J33/E33</f>
        <v>11.5</v>
      </c>
    </row>
    <row r="34" spans="1:26" ht="21.95" customHeight="1">
      <c r="A34" s="366"/>
      <c r="B34" s="310"/>
      <c r="C34" s="16" t="s">
        <v>5</v>
      </c>
      <c r="D34" s="279"/>
      <c r="E34" s="107">
        <v>4</v>
      </c>
      <c r="F34" s="95" t="s">
        <v>12</v>
      </c>
      <c r="G34" s="35">
        <v>36</v>
      </c>
      <c r="H34" s="36">
        <v>11</v>
      </c>
      <c r="I34" s="37">
        <v>23</v>
      </c>
      <c r="J34" s="70">
        <f>H34+I34</f>
        <v>34</v>
      </c>
      <c r="K34" s="39">
        <v>5</v>
      </c>
      <c r="L34" s="37">
        <v>7</v>
      </c>
      <c r="M34" s="140">
        <f t="shared" si="25"/>
        <v>12</v>
      </c>
      <c r="N34" s="409"/>
      <c r="O34" s="410"/>
      <c r="P34" s="410"/>
      <c r="Q34" s="410"/>
      <c r="R34" s="410"/>
      <c r="S34" s="411"/>
      <c r="T34" s="39">
        <v>5</v>
      </c>
      <c r="U34" s="37">
        <v>7</v>
      </c>
      <c r="V34" s="70">
        <v>12</v>
      </c>
      <c r="W34" s="39">
        <v>1</v>
      </c>
      <c r="X34" s="37">
        <v>4</v>
      </c>
      <c r="Y34" s="70">
        <f>W34+X34</f>
        <v>5</v>
      </c>
      <c r="Z34" s="71">
        <f>J34/E34</f>
        <v>8.5</v>
      </c>
    </row>
    <row r="35" spans="1:26" ht="21.95" customHeight="1">
      <c r="A35" s="366"/>
      <c r="B35" s="310"/>
      <c r="C35" s="16" t="s">
        <v>43</v>
      </c>
      <c r="D35" s="279"/>
      <c r="E35" s="17">
        <v>2</v>
      </c>
      <c r="F35" s="34" t="s">
        <v>19</v>
      </c>
      <c r="G35" s="35">
        <v>19</v>
      </c>
      <c r="H35" s="36">
        <v>4</v>
      </c>
      <c r="I35" s="37">
        <v>10</v>
      </c>
      <c r="J35" s="70">
        <f>H35+I35</f>
        <v>14</v>
      </c>
      <c r="K35" s="39">
        <v>2</v>
      </c>
      <c r="L35" s="37">
        <v>5</v>
      </c>
      <c r="M35" s="140">
        <f t="shared" si="25"/>
        <v>7</v>
      </c>
      <c r="N35" s="409"/>
      <c r="O35" s="410"/>
      <c r="P35" s="410"/>
      <c r="Q35" s="410"/>
      <c r="R35" s="410"/>
      <c r="S35" s="411"/>
      <c r="T35" s="39">
        <v>1</v>
      </c>
      <c r="U35" s="37">
        <v>5</v>
      </c>
      <c r="V35" s="70">
        <v>6</v>
      </c>
      <c r="W35" s="39">
        <v>0</v>
      </c>
      <c r="X35" s="37">
        <v>2</v>
      </c>
      <c r="Y35" s="70">
        <f>W35+X35</f>
        <v>2</v>
      </c>
      <c r="Z35" s="71">
        <f>J35/E35</f>
        <v>7</v>
      </c>
    </row>
    <row r="36" spans="1:26" ht="17.25" customHeight="1">
      <c r="A36" s="366"/>
      <c r="B36" s="310"/>
      <c r="C36" s="332" t="s">
        <v>13</v>
      </c>
      <c r="D36" s="250"/>
      <c r="E36" s="20">
        <f>SUM(E33:E35)</f>
        <v>16</v>
      </c>
      <c r="F36" s="41" t="s">
        <v>19</v>
      </c>
      <c r="G36" s="42">
        <f>SUM(G33:G35)</f>
        <v>200</v>
      </c>
      <c r="H36" s="43">
        <f>H33+H34+H35</f>
        <v>86</v>
      </c>
      <c r="I36" s="43">
        <f>I33+I34+I35</f>
        <v>77</v>
      </c>
      <c r="J36" s="45">
        <f>J33+J34+J35</f>
        <v>163</v>
      </c>
      <c r="K36" s="43">
        <f>K33+K34+K35</f>
        <v>29</v>
      </c>
      <c r="L36" s="43">
        <f>L33+L34+L35</f>
        <v>17</v>
      </c>
      <c r="M36" s="123">
        <f t="shared" si="25"/>
        <v>46</v>
      </c>
      <c r="N36" s="409"/>
      <c r="O36" s="410"/>
      <c r="P36" s="410"/>
      <c r="Q36" s="410"/>
      <c r="R36" s="410"/>
      <c r="S36" s="411"/>
      <c r="T36" s="43">
        <f t="shared" ref="T36:Y36" si="26">SUM(T33:T35)</f>
        <v>27</v>
      </c>
      <c r="U36" s="44">
        <f t="shared" si="26"/>
        <v>17</v>
      </c>
      <c r="V36" s="45">
        <f t="shared" si="26"/>
        <v>44</v>
      </c>
      <c r="W36" s="46">
        <f t="shared" si="26"/>
        <v>6</v>
      </c>
      <c r="X36" s="44">
        <f t="shared" si="26"/>
        <v>11</v>
      </c>
      <c r="Y36" s="45">
        <f t="shared" si="26"/>
        <v>17</v>
      </c>
      <c r="Z36" s="25">
        <f>J36/E36</f>
        <v>10.1875</v>
      </c>
    </row>
    <row r="37" spans="1:26" ht="17.25" customHeight="1">
      <c r="A37" s="366"/>
      <c r="B37" s="311"/>
      <c r="C37" s="333"/>
      <c r="D37" s="251"/>
      <c r="E37" s="26"/>
      <c r="F37" s="234"/>
      <c r="G37" s="28"/>
      <c r="H37" s="47">
        <f>H36/J36</f>
        <v>0.52760736196319014</v>
      </c>
      <c r="I37" s="30">
        <f>I36/J36</f>
        <v>0.47239263803680981</v>
      </c>
      <c r="J37" s="31">
        <f t="shared" ref="J37:J41" si="27">H37+I37</f>
        <v>1</v>
      </c>
      <c r="K37" s="114">
        <f>K36/M36</f>
        <v>0.63043478260869568</v>
      </c>
      <c r="L37" s="30">
        <f>L36/M36</f>
        <v>0.36956521739130432</v>
      </c>
      <c r="M37" s="137">
        <f>K37+L37</f>
        <v>1</v>
      </c>
      <c r="N37" s="409"/>
      <c r="O37" s="410"/>
      <c r="P37" s="410"/>
      <c r="Q37" s="410"/>
      <c r="R37" s="410"/>
      <c r="S37" s="411"/>
      <c r="T37" s="47">
        <f>T36/V36</f>
        <v>0.61363636363636365</v>
      </c>
      <c r="U37" s="30">
        <f>U36/V36</f>
        <v>0.38636363636363635</v>
      </c>
      <c r="V37" s="31">
        <f t="shared" ref="V37" si="28">T37+U37</f>
        <v>1</v>
      </c>
      <c r="W37" s="32">
        <f>W36/Y36</f>
        <v>0.35294117647058826</v>
      </c>
      <c r="X37" s="30">
        <f>X36/Y36</f>
        <v>0.6470588235294118</v>
      </c>
      <c r="Y37" s="31">
        <f>W37+X37</f>
        <v>1</v>
      </c>
      <c r="Z37" s="33"/>
    </row>
    <row r="38" spans="1:26" ht="21.95" customHeight="1">
      <c r="A38" s="366"/>
      <c r="B38" s="309" t="s">
        <v>46</v>
      </c>
      <c r="C38" s="16" t="s">
        <v>26</v>
      </c>
      <c r="D38" s="279"/>
      <c r="E38" s="17">
        <v>6</v>
      </c>
      <c r="F38" s="34" t="s">
        <v>20</v>
      </c>
      <c r="G38" s="35">
        <v>18</v>
      </c>
      <c r="H38" s="36">
        <v>14</v>
      </c>
      <c r="I38" s="37">
        <v>2</v>
      </c>
      <c r="J38" s="38">
        <f t="shared" si="27"/>
        <v>16</v>
      </c>
      <c r="K38" s="39">
        <v>8</v>
      </c>
      <c r="L38" s="37">
        <v>2</v>
      </c>
      <c r="M38" s="38">
        <f t="shared" si="25"/>
        <v>10</v>
      </c>
      <c r="N38" s="409"/>
      <c r="O38" s="410"/>
      <c r="P38" s="410"/>
      <c r="Q38" s="410"/>
      <c r="R38" s="410"/>
      <c r="S38" s="411"/>
      <c r="T38" s="36">
        <v>8</v>
      </c>
      <c r="U38" s="37">
        <v>2</v>
      </c>
      <c r="V38" s="40">
        <v>10</v>
      </c>
      <c r="W38" s="39">
        <v>5</v>
      </c>
      <c r="X38" s="37">
        <v>1</v>
      </c>
      <c r="Y38" s="40">
        <f>W38+X38</f>
        <v>6</v>
      </c>
      <c r="Z38" s="19">
        <f t="shared" ref="Z38:Z42" si="29">J38/E38</f>
        <v>2.6666666666666665</v>
      </c>
    </row>
    <row r="39" spans="1:26" ht="21.95" customHeight="1">
      <c r="A39" s="366"/>
      <c r="B39" s="310"/>
      <c r="C39" s="16" t="s">
        <v>44</v>
      </c>
      <c r="D39" s="284"/>
      <c r="E39" s="132">
        <v>5</v>
      </c>
      <c r="F39" s="171" t="s">
        <v>20</v>
      </c>
      <c r="G39" s="133">
        <v>16</v>
      </c>
      <c r="H39" s="134">
        <v>15</v>
      </c>
      <c r="I39" s="134">
        <v>1</v>
      </c>
      <c r="J39" s="38">
        <f t="shared" si="27"/>
        <v>16</v>
      </c>
      <c r="K39" s="135">
        <v>15</v>
      </c>
      <c r="L39" s="134">
        <v>0</v>
      </c>
      <c r="M39" s="38">
        <f t="shared" si="25"/>
        <v>15</v>
      </c>
      <c r="N39" s="409"/>
      <c r="O39" s="410"/>
      <c r="P39" s="410"/>
      <c r="Q39" s="410"/>
      <c r="R39" s="410"/>
      <c r="S39" s="411"/>
      <c r="T39" s="134">
        <v>14</v>
      </c>
      <c r="U39" s="134">
        <v>0</v>
      </c>
      <c r="V39" s="40">
        <v>14</v>
      </c>
      <c r="W39" s="135">
        <v>5</v>
      </c>
      <c r="X39" s="134">
        <v>0</v>
      </c>
      <c r="Y39" s="40">
        <f>W39+X39</f>
        <v>5</v>
      </c>
      <c r="Z39" s="19">
        <f t="shared" si="29"/>
        <v>3.2</v>
      </c>
    </row>
    <row r="40" spans="1:26" ht="21.95" customHeight="1">
      <c r="A40" s="366"/>
      <c r="B40" s="310"/>
      <c r="C40" s="16" t="s">
        <v>71</v>
      </c>
      <c r="D40" s="284"/>
      <c r="E40" s="132">
        <v>1</v>
      </c>
      <c r="F40" s="34" t="s">
        <v>12</v>
      </c>
      <c r="G40" s="207">
        <v>9</v>
      </c>
      <c r="H40" s="134">
        <v>6</v>
      </c>
      <c r="I40" s="134">
        <v>2</v>
      </c>
      <c r="J40" s="38">
        <f t="shared" si="27"/>
        <v>8</v>
      </c>
      <c r="K40" s="205">
        <v>3</v>
      </c>
      <c r="L40" s="134">
        <v>2</v>
      </c>
      <c r="M40" s="38">
        <f t="shared" si="25"/>
        <v>5</v>
      </c>
      <c r="N40" s="409"/>
      <c r="O40" s="410"/>
      <c r="P40" s="410"/>
      <c r="Q40" s="410"/>
      <c r="R40" s="410"/>
      <c r="S40" s="411"/>
      <c r="T40" s="134">
        <v>3</v>
      </c>
      <c r="U40" s="134">
        <v>2</v>
      </c>
      <c r="V40" s="40">
        <v>5</v>
      </c>
      <c r="W40" s="205">
        <v>1</v>
      </c>
      <c r="X40" s="134">
        <v>0</v>
      </c>
      <c r="Y40" s="40">
        <f>W40+X40</f>
        <v>1</v>
      </c>
      <c r="Z40" s="19">
        <f t="shared" si="29"/>
        <v>8</v>
      </c>
    </row>
    <row r="41" spans="1:26" ht="21.95" customHeight="1">
      <c r="A41" s="366"/>
      <c r="B41" s="310"/>
      <c r="C41" s="16" t="s">
        <v>62</v>
      </c>
      <c r="D41" s="285"/>
      <c r="E41" s="132">
        <v>2</v>
      </c>
      <c r="F41" s="34" t="s">
        <v>12</v>
      </c>
      <c r="G41" s="207">
        <v>15</v>
      </c>
      <c r="H41" s="134">
        <v>11</v>
      </c>
      <c r="I41" s="134">
        <v>2</v>
      </c>
      <c r="J41" s="38">
        <f t="shared" si="27"/>
        <v>13</v>
      </c>
      <c r="K41" s="205">
        <v>4</v>
      </c>
      <c r="L41" s="134">
        <v>2</v>
      </c>
      <c r="M41" s="38">
        <f t="shared" si="25"/>
        <v>6</v>
      </c>
      <c r="N41" s="409"/>
      <c r="O41" s="410"/>
      <c r="P41" s="410"/>
      <c r="Q41" s="410"/>
      <c r="R41" s="410"/>
      <c r="S41" s="411"/>
      <c r="T41" s="134">
        <v>4</v>
      </c>
      <c r="U41" s="134">
        <v>2</v>
      </c>
      <c r="V41" s="40">
        <v>6</v>
      </c>
      <c r="W41" s="205">
        <v>2</v>
      </c>
      <c r="X41" s="134">
        <v>0</v>
      </c>
      <c r="Y41" s="40">
        <f>W41+X41</f>
        <v>2</v>
      </c>
      <c r="Z41" s="19">
        <f t="shared" si="29"/>
        <v>6.5</v>
      </c>
    </row>
    <row r="42" spans="1:26" ht="17.25" customHeight="1">
      <c r="A42" s="366"/>
      <c r="B42" s="310"/>
      <c r="C42" s="332" t="s">
        <v>15</v>
      </c>
      <c r="D42" s="250"/>
      <c r="E42" s="20">
        <f>SUM(E38:E41)</f>
        <v>14</v>
      </c>
      <c r="F42" s="41" t="s">
        <v>19</v>
      </c>
      <c r="G42" s="42">
        <f t="shared" ref="G42:M42" si="30">SUM(G38:G41)</f>
        <v>58</v>
      </c>
      <c r="H42" s="43">
        <f t="shared" si="30"/>
        <v>46</v>
      </c>
      <c r="I42" s="43">
        <f t="shared" si="30"/>
        <v>7</v>
      </c>
      <c r="J42" s="130">
        <f t="shared" si="30"/>
        <v>53</v>
      </c>
      <c r="K42" s="46">
        <f t="shared" si="30"/>
        <v>30</v>
      </c>
      <c r="L42" s="43">
        <f t="shared" si="30"/>
        <v>6</v>
      </c>
      <c r="M42" s="130">
        <f t="shared" si="30"/>
        <v>36</v>
      </c>
      <c r="N42" s="409"/>
      <c r="O42" s="410"/>
      <c r="P42" s="410"/>
      <c r="Q42" s="410"/>
      <c r="R42" s="410"/>
      <c r="S42" s="411"/>
      <c r="T42" s="43">
        <f t="shared" ref="T42:Y42" si="31">SUM(T38:T41)</f>
        <v>29</v>
      </c>
      <c r="U42" s="43">
        <f t="shared" si="31"/>
        <v>6</v>
      </c>
      <c r="V42" s="130">
        <f t="shared" si="31"/>
        <v>35</v>
      </c>
      <c r="W42" s="46">
        <f t="shared" si="31"/>
        <v>13</v>
      </c>
      <c r="X42" s="43">
        <f t="shared" si="31"/>
        <v>1</v>
      </c>
      <c r="Y42" s="128">
        <f t="shared" si="31"/>
        <v>14</v>
      </c>
      <c r="Z42" s="25">
        <f t="shared" si="29"/>
        <v>3.7857142857142856</v>
      </c>
    </row>
    <row r="43" spans="1:26" ht="17.25" customHeight="1">
      <c r="A43" s="366"/>
      <c r="B43" s="311"/>
      <c r="C43" s="333"/>
      <c r="D43" s="251"/>
      <c r="E43" s="26"/>
      <c r="F43" s="27"/>
      <c r="G43" s="28"/>
      <c r="H43" s="47">
        <f>H42/J42</f>
        <v>0.86792452830188682</v>
      </c>
      <c r="I43" s="30">
        <f>I42/J42</f>
        <v>0.13207547169811321</v>
      </c>
      <c r="J43" s="31">
        <f>H43+I43</f>
        <v>1</v>
      </c>
      <c r="K43" s="114">
        <f>K42/M42</f>
        <v>0.83333333333333337</v>
      </c>
      <c r="L43" s="30">
        <f>L42/M42</f>
        <v>0.16666666666666666</v>
      </c>
      <c r="M43" s="137">
        <f>K43+L43</f>
        <v>1</v>
      </c>
      <c r="N43" s="409"/>
      <c r="O43" s="410"/>
      <c r="P43" s="410"/>
      <c r="Q43" s="410"/>
      <c r="R43" s="410"/>
      <c r="S43" s="411"/>
      <c r="T43" s="47">
        <f>T42/V42</f>
        <v>0.82857142857142863</v>
      </c>
      <c r="U43" s="30">
        <f>U42/V42</f>
        <v>0.17142857142857143</v>
      </c>
      <c r="V43" s="31">
        <f>T43+U43</f>
        <v>1</v>
      </c>
      <c r="W43" s="32">
        <f>W42/Y42</f>
        <v>0.9285714285714286</v>
      </c>
      <c r="X43" s="30">
        <f>X42/Y42</f>
        <v>7.1428571428571425E-2</v>
      </c>
      <c r="Y43" s="31">
        <f>W43+X43</f>
        <v>1</v>
      </c>
      <c r="Z43" s="33"/>
    </row>
    <row r="44" spans="1:26" ht="17.25" customHeight="1">
      <c r="A44" s="366"/>
      <c r="B44" s="341" t="s">
        <v>53</v>
      </c>
      <c r="C44" s="342"/>
      <c r="D44" s="252"/>
      <c r="E44" s="48">
        <f>SUM(E36,E42)</f>
        <v>30</v>
      </c>
      <c r="F44" s="49" t="s">
        <v>19</v>
      </c>
      <c r="G44" s="50">
        <f t="shared" ref="G44:L44" si="32">G36+G42</f>
        <v>258</v>
      </c>
      <c r="H44" s="51">
        <f t="shared" si="32"/>
        <v>132</v>
      </c>
      <c r="I44" s="52">
        <f t="shared" si="32"/>
        <v>84</v>
      </c>
      <c r="J44" s="53">
        <f t="shared" si="32"/>
        <v>216</v>
      </c>
      <c r="K44" s="54">
        <f t="shared" si="32"/>
        <v>59</v>
      </c>
      <c r="L44" s="52">
        <f t="shared" si="32"/>
        <v>23</v>
      </c>
      <c r="M44" s="138">
        <f>K44+L44</f>
        <v>82</v>
      </c>
      <c r="N44" s="409"/>
      <c r="O44" s="410"/>
      <c r="P44" s="410"/>
      <c r="Q44" s="410"/>
      <c r="R44" s="410"/>
      <c r="S44" s="411"/>
      <c r="T44" s="51">
        <f t="shared" ref="T44:Y44" si="33">T36+T42</f>
        <v>56</v>
      </c>
      <c r="U44" s="52">
        <f t="shared" si="33"/>
        <v>23</v>
      </c>
      <c r="V44" s="53">
        <f t="shared" si="33"/>
        <v>79</v>
      </c>
      <c r="W44" s="54">
        <f t="shared" si="33"/>
        <v>19</v>
      </c>
      <c r="X44" s="52">
        <f t="shared" si="33"/>
        <v>12</v>
      </c>
      <c r="Y44" s="53">
        <f t="shared" si="33"/>
        <v>31</v>
      </c>
      <c r="Z44" s="55">
        <f>J44/E44</f>
        <v>7.2</v>
      </c>
    </row>
    <row r="45" spans="1:26" ht="17.25" customHeight="1" thickBot="1">
      <c r="A45" s="367"/>
      <c r="B45" s="343"/>
      <c r="C45" s="344"/>
      <c r="D45" s="253"/>
      <c r="E45" s="56"/>
      <c r="F45" s="57"/>
      <c r="G45" s="58"/>
      <c r="H45" s="59">
        <f>H44/J44</f>
        <v>0.61111111111111116</v>
      </c>
      <c r="I45" s="60">
        <f>I44/J44</f>
        <v>0.3888888888888889</v>
      </c>
      <c r="J45" s="61">
        <f>J44/J44</f>
        <v>1</v>
      </c>
      <c r="K45" s="62">
        <f>K44/M44</f>
        <v>0.71951219512195119</v>
      </c>
      <c r="L45" s="60">
        <f>L44/M44</f>
        <v>0.28048780487804881</v>
      </c>
      <c r="M45" s="139">
        <f>M44/M44</f>
        <v>1</v>
      </c>
      <c r="N45" s="409"/>
      <c r="O45" s="410"/>
      <c r="P45" s="410"/>
      <c r="Q45" s="410"/>
      <c r="R45" s="410"/>
      <c r="S45" s="411"/>
      <c r="T45" s="59">
        <f>T44/V44</f>
        <v>0.70886075949367089</v>
      </c>
      <c r="U45" s="60">
        <f>U44/V44</f>
        <v>0.29113924050632911</v>
      </c>
      <c r="V45" s="61">
        <f>V44/V44</f>
        <v>1</v>
      </c>
      <c r="W45" s="62">
        <f>W44/Y44</f>
        <v>0.61290322580645162</v>
      </c>
      <c r="X45" s="60">
        <f>X44/Y44</f>
        <v>0.38709677419354838</v>
      </c>
      <c r="Y45" s="61">
        <f>Y44/Y44</f>
        <v>1</v>
      </c>
      <c r="Z45" s="63"/>
    </row>
    <row r="46" spans="1:26" ht="21.95" customHeight="1">
      <c r="A46" s="360" t="s">
        <v>81</v>
      </c>
      <c r="B46" s="386" t="s">
        <v>82</v>
      </c>
      <c r="C46" s="246" t="s">
        <v>25</v>
      </c>
      <c r="D46" s="244"/>
      <c r="E46" s="17">
        <v>1</v>
      </c>
      <c r="F46" s="34" t="s">
        <v>19</v>
      </c>
      <c r="G46" s="35">
        <v>31</v>
      </c>
      <c r="H46" s="36">
        <v>4</v>
      </c>
      <c r="I46" s="37">
        <v>22</v>
      </c>
      <c r="J46" s="38">
        <f>H46+I46</f>
        <v>26</v>
      </c>
      <c r="K46" s="39">
        <v>1</v>
      </c>
      <c r="L46" s="37">
        <v>4</v>
      </c>
      <c r="M46" s="38">
        <f>K46+L46</f>
        <v>5</v>
      </c>
      <c r="N46" s="409"/>
      <c r="O46" s="410"/>
      <c r="P46" s="410"/>
      <c r="Q46" s="410"/>
      <c r="R46" s="410"/>
      <c r="S46" s="411"/>
      <c r="T46" s="235">
        <v>1</v>
      </c>
      <c r="U46" s="236">
        <v>3</v>
      </c>
      <c r="V46" s="40">
        <f>T46+U46</f>
        <v>4</v>
      </c>
      <c r="W46" s="239">
        <v>0</v>
      </c>
      <c r="X46" s="236">
        <v>1</v>
      </c>
      <c r="Y46" s="40">
        <f>W46+X46</f>
        <v>1</v>
      </c>
      <c r="Z46" s="19">
        <f>J46/E46</f>
        <v>26</v>
      </c>
    </row>
    <row r="47" spans="1:26" ht="21.95" customHeight="1">
      <c r="A47" s="360"/>
      <c r="B47" s="386"/>
      <c r="C47" s="246" t="s">
        <v>72</v>
      </c>
      <c r="D47" s="282"/>
      <c r="E47" s="65">
        <v>1</v>
      </c>
      <c r="F47" s="171" t="s">
        <v>19</v>
      </c>
      <c r="G47" s="226">
        <v>1</v>
      </c>
      <c r="H47" s="67">
        <v>0</v>
      </c>
      <c r="I47" s="217">
        <v>1</v>
      </c>
      <c r="J47" s="115">
        <f>H47+I47</f>
        <v>1</v>
      </c>
      <c r="K47" s="216">
        <v>0</v>
      </c>
      <c r="L47" s="217">
        <v>1</v>
      </c>
      <c r="M47" s="175">
        <f>K47+L47</f>
        <v>1</v>
      </c>
      <c r="N47" s="409"/>
      <c r="O47" s="410"/>
      <c r="P47" s="410"/>
      <c r="Q47" s="410"/>
      <c r="R47" s="410"/>
      <c r="S47" s="411"/>
      <c r="T47" s="237">
        <v>0</v>
      </c>
      <c r="U47" s="238">
        <v>1</v>
      </c>
      <c r="V47" s="218">
        <f>T47+U47</f>
        <v>1</v>
      </c>
      <c r="W47" s="240">
        <v>0</v>
      </c>
      <c r="X47" s="238">
        <v>1</v>
      </c>
      <c r="Y47" s="218">
        <f>W47+X47</f>
        <v>1</v>
      </c>
      <c r="Z47" s="129">
        <f>J47/E47</f>
        <v>1</v>
      </c>
    </row>
    <row r="48" spans="1:26" ht="21.95" customHeight="1">
      <c r="A48" s="360"/>
      <c r="B48" s="387"/>
      <c r="C48" s="245" t="s">
        <v>58</v>
      </c>
      <c r="D48" s="245"/>
      <c r="E48" s="17">
        <v>6</v>
      </c>
      <c r="F48" s="34" t="s">
        <v>12</v>
      </c>
      <c r="G48" s="35">
        <v>20</v>
      </c>
      <c r="H48" s="36">
        <v>7</v>
      </c>
      <c r="I48" s="98">
        <v>10</v>
      </c>
      <c r="J48" s="18">
        <f>H48+I48</f>
        <v>17</v>
      </c>
      <c r="K48" s="39">
        <v>7</v>
      </c>
      <c r="L48" s="37">
        <v>8</v>
      </c>
      <c r="M48" s="136">
        <f>K48+L48</f>
        <v>15</v>
      </c>
      <c r="N48" s="409"/>
      <c r="O48" s="410"/>
      <c r="P48" s="410"/>
      <c r="Q48" s="410"/>
      <c r="R48" s="410"/>
      <c r="S48" s="411"/>
      <c r="T48" s="235">
        <v>6</v>
      </c>
      <c r="U48" s="236">
        <v>7</v>
      </c>
      <c r="V48" s="40">
        <f>T48+U48</f>
        <v>13</v>
      </c>
      <c r="W48" s="239">
        <v>4</v>
      </c>
      <c r="X48" s="236">
        <v>2</v>
      </c>
      <c r="Y48" s="40">
        <f>W48+X48</f>
        <v>6</v>
      </c>
      <c r="Z48" s="71">
        <f>J48/E48</f>
        <v>2.8333333333333335</v>
      </c>
    </row>
    <row r="49" spans="1:26" ht="17.25" customHeight="1">
      <c r="A49" s="360"/>
      <c r="B49" s="341" t="s">
        <v>53</v>
      </c>
      <c r="C49" s="342"/>
      <c r="D49" s="252"/>
      <c r="E49" s="219">
        <f>SUM(E46:E48)</f>
        <v>8</v>
      </c>
      <c r="F49" s="220" t="s">
        <v>19</v>
      </c>
      <c r="G49" s="221">
        <f t="shared" ref="G49:M49" si="34">SUM(G46:G48)</f>
        <v>52</v>
      </c>
      <c r="H49" s="155">
        <f t="shared" si="34"/>
        <v>11</v>
      </c>
      <c r="I49" s="155">
        <f t="shared" si="34"/>
        <v>33</v>
      </c>
      <c r="J49" s="232">
        <f t="shared" si="34"/>
        <v>44</v>
      </c>
      <c r="K49" s="162">
        <f t="shared" si="34"/>
        <v>8</v>
      </c>
      <c r="L49" s="155">
        <f t="shared" si="34"/>
        <v>13</v>
      </c>
      <c r="M49" s="155">
        <f t="shared" si="34"/>
        <v>21</v>
      </c>
      <c r="N49" s="409"/>
      <c r="O49" s="410"/>
      <c r="P49" s="410"/>
      <c r="Q49" s="410"/>
      <c r="R49" s="410"/>
      <c r="S49" s="411"/>
      <c r="T49" s="155">
        <f t="shared" ref="T49:Y49" si="35">SUM(T46:T48)</f>
        <v>7</v>
      </c>
      <c r="U49" s="155">
        <f t="shared" si="35"/>
        <v>11</v>
      </c>
      <c r="V49" s="232">
        <f t="shared" si="35"/>
        <v>18</v>
      </c>
      <c r="W49" s="162">
        <f t="shared" si="35"/>
        <v>4</v>
      </c>
      <c r="X49" s="155">
        <f t="shared" si="35"/>
        <v>4</v>
      </c>
      <c r="Y49" s="155">
        <f t="shared" si="35"/>
        <v>8</v>
      </c>
      <c r="Z49" s="222">
        <f>J49/E49</f>
        <v>5.5</v>
      </c>
    </row>
    <row r="50" spans="1:26" ht="17.25" customHeight="1" thickBot="1">
      <c r="A50" s="361"/>
      <c r="B50" s="343"/>
      <c r="C50" s="344"/>
      <c r="D50" s="253"/>
      <c r="E50" s="165"/>
      <c r="F50" s="187"/>
      <c r="G50" s="188"/>
      <c r="H50" s="189">
        <f>H49/J49</f>
        <v>0.25</v>
      </c>
      <c r="I50" s="158">
        <f>I49/J49</f>
        <v>0.75</v>
      </c>
      <c r="J50" s="159">
        <f>H50+I50</f>
        <v>1</v>
      </c>
      <c r="K50" s="157">
        <f>K49/M49</f>
        <v>0.38095238095238093</v>
      </c>
      <c r="L50" s="158">
        <f>L49/M49</f>
        <v>0.61904761904761907</v>
      </c>
      <c r="M50" s="177">
        <f t="shared" ref="M50:M58" si="36">K50+L50</f>
        <v>1</v>
      </c>
      <c r="N50" s="409"/>
      <c r="O50" s="410"/>
      <c r="P50" s="410"/>
      <c r="Q50" s="410"/>
      <c r="R50" s="410"/>
      <c r="S50" s="411"/>
      <c r="T50" s="189">
        <f>T49/V49</f>
        <v>0.3888888888888889</v>
      </c>
      <c r="U50" s="158">
        <f>U49/V49</f>
        <v>0.61111111111111116</v>
      </c>
      <c r="V50" s="159">
        <f t="shared" ref="V50:V60" si="37">T50+U50</f>
        <v>1</v>
      </c>
      <c r="W50" s="157">
        <f>W49/Y49</f>
        <v>0.5</v>
      </c>
      <c r="X50" s="158">
        <f>X49/Y49</f>
        <v>0.5</v>
      </c>
      <c r="Y50" s="159">
        <f t="shared" ref="Y50:Y60" si="38">W50+X50</f>
        <v>1</v>
      </c>
      <c r="Z50" s="201"/>
    </row>
    <row r="51" spans="1:26" ht="17.25" customHeight="1">
      <c r="A51" s="376" t="s">
        <v>64</v>
      </c>
      <c r="B51" s="377"/>
      <c r="C51" s="377"/>
      <c r="D51" s="264"/>
      <c r="E51" s="190">
        <f>SUM(E44,E49)</f>
        <v>38</v>
      </c>
      <c r="F51" s="191" t="s">
        <v>19</v>
      </c>
      <c r="G51" s="192">
        <f t="shared" ref="G51:M51" si="39">SUM(G44,G49)</f>
        <v>310</v>
      </c>
      <c r="H51" s="198">
        <f t="shared" si="39"/>
        <v>143</v>
      </c>
      <c r="I51" s="228">
        <f t="shared" si="39"/>
        <v>117</v>
      </c>
      <c r="J51" s="233">
        <f t="shared" si="39"/>
        <v>260</v>
      </c>
      <c r="K51" s="198">
        <f t="shared" si="39"/>
        <v>67</v>
      </c>
      <c r="L51" s="228">
        <f t="shared" si="39"/>
        <v>36</v>
      </c>
      <c r="M51" s="233">
        <f t="shared" si="39"/>
        <v>103</v>
      </c>
      <c r="N51" s="409"/>
      <c r="O51" s="410"/>
      <c r="P51" s="410"/>
      <c r="Q51" s="410"/>
      <c r="R51" s="410"/>
      <c r="S51" s="411"/>
      <c r="T51" s="198">
        <f>SUM(T44,T49)</f>
        <v>63</v>
      </c>
      <c r="U51" s="228">
        <f t="shared" ref="T51:Y51" si="40">SUM(U44,U49)</f>
        <v>34</v>
      </c>
      <c r="V51" s="193">
        <f t="shared" si="40"/>
        <v>97</v>
      </c>
      <c r="W51" s="198">
        <f t="shared" si="40"/>
        <v>23</v>
      </c>
      <c r="X51" s="228">
        <f t="shared" si="40"/>
        <v>16</v>
      </c>
      <c r="Y51" s="193">
        <f t="shared" si="40"/>
        <v>39</v>
      </c>
      <c r="Z51" s="200">
        <f>J51/E51</f>
        <v>6.8421052631578947</v>
      </c>
    </row>
    <row r="52" spans="1:26" ht="17.25" customHeight="1" thickBot="1">
      <c r="A52" s="378"/>
      <c r="B52" s="379"/>
      <c r="C52" s="379"/>
      <c r="D52" s="265"/>
      <c r="E52" s="56"/>
      <c r="F52" s="57"/>
      <c r="G52" s="58"/>
      <c r="H52" s="59">
        <f>H51/J51</f>
        <v>0.55000000000000004</v>
      </c>
      <c r="I52" s="60">
        <f>I51/J51</f>
        <v>0.45</v>
      </c>
      <c r="J52" s="61">
        <f>H52+I52</f>
        <v>1</v>
      </c>
      <c r="K52" s="62">
        <f>K51/M51</f>
        <v>0.65048543689320393</v>
      </c>
      <c r="L52" s="60">
        <f>L51/M51</f>
        <v>0.34951456310679613</v>
      </c>
      <c r="M52" s="61">
        <f>K52+L52</f>
        <v>1</v>
      </c>
      <c r="N52" s="409"/>
      <c r="O52" s="410"/>
      <c r="P52" s="410"/>
      <c r="Q52" s="410"/>
      <c r="R52" s="410"/>
      <c r="S52" s="411"/>
      <c r="T52" s="62">
        <f>T51/V51</f>
        <v>0.64948453608247425</v>
      </c>
      <c r="U52" s="60">
        <f>U51/V51</f>
        <v>0.35051546391752575</v>
      </c>
      <c r="V52" s="61">
        <f t="shared" si="37"/>
        <v>1</v>
      </c>
      <c r="W52" s="62">
        <f>W51/Y51</f>
        <v>0.58974358974358976</v>
      </c>
      <c r="X52" s="60">
        <f>X51/Y51</f>
        <v>0.41025641025641024</v>
      </c>
      <c r="Y52" s="61">
        <f t="shared" si="38"/>
        <v>1</v>
      </c>
      <c r="Z52" s="63"/>
    </row>
    <row r="53" spans="1:26" ht="21.95" customHeight="1">
      <c r="A53" s="391" t="s">
        <v>83</v>
      </c>
      <c r="B53" s="291"/>
      <c r="C53" s="64" t="s">
        <v>4</v>
      </c>
      <c r="D53" s="280"/>
      <c r="E53" s="65">
        <v>3</v>
      </c>
      <c r="F53" s="124" t="s">
        <v>12</v>
      </c>
      <c r="G53" s="272">
        <v>380</v>
      </c>
      <c r="H53" s="67">
        <v>182</v>
      </c>
      <c r="I53" s="259">
        <v>111</v>
      </c>
      <c r="J53" s="260">
        <f>H53+I53</f>
        <v>293</v>
      </c>
      <c r="K53" s="258">
        <v>11</v>
      </c>
      <c r="L53" s="259">
        <v>0</v>
      </c>
      <c r="M53" s="140">
        <f t="shared" ref="M53:M55" si="41">K53+L53</f>
        <v>11</v>
      </c>
      <c r="N53" s="409"/>
      <c r="O53" s="410"/>
      <c r="P53" s="410"/>
      <c r="Q53" s="410"/>
      <c r="R53" s="410"/>
      <c r="S53" s="411"/>
      <c r="T53" s="67">
        <v>11</v>
      </c>
      <c r="U53" s="259">
        <v>0</v>
      </c>
      <c r="V53" s="260">
        <f>T53+U53</f>
        <v>11</v>
      </c>
      <c r="W53" s="258">
        <v>3</v>
      </c>
      <c r="X53" s="259">
        <v>0</v>
      </c>
      <c r="Y53" s="260">
        <f>W53+X53</f>
        <v>3</v>
      </c>
      <c r="Z53" s="71">
        <f>J53/E53</f>
        <v>97.666666666666671</v>
      </c>
    </row>
    <row r="54" spans="1:26" ht="21.95" customHeight="1">
      <c r="A54" s="392"/>
      <c r="B54" s="291"/>
      <c r="C54" s="16" t="s">
        <v>5</v>
      </c>
      <c r="D54" s="279"/>
      <c r="E54" s="107">
        <v>1</v>
      </c>
      <c r="F54" s="95" t="s">
        <v>12</v>
      </c>
      <c r="G54" s="35">
        <v>59</v>
      </c>
      <c r="H54" s="36">
        <v>16</v>
      </c>
      <c r="I54" s="37">
        <v>31</v>
      </c>
      <c r="J54" s="260">
        <f>H54+I54</f>
        <v>47</v>
      </c>
      <c r="K54" s="39">
        <v>2</v>
      </c>
      <c r="L54" s="37">
        <v>3</v>
      </c>
      <c r="M54" s="140">
        <f t="shared" si="41"/>
        <v>5</v>
      </c>
      <c r="N54" s="409"/>
      <c r="O54" s="410"/>
      <c r="P54" s="410"/>
      <c r="Q54" s="410"/>
      <c r="R54" s="410"/>
      <c r="S54" s="411"/>
      <c r="T54" s="39">
        <v>2</v>
      </c>
      <c r="U54" s="37">
        <v>3</v>
      </c>
      <c r="V54" s="260">
        <f>T54+U54</f>
        <v>5</v>
      </c>
      <c r="W54" s="39">
        <v>0</v>
      </c>
      <c r="X54" s="37">
        <v>1</v>
      </c>
      <c r="Y54" s="260">
        <f>W54+X54</f>
        <v>1</v>
      </c>
      <c r="Z54" s="71">
        <f>J54/E54</f>
        <v>47</v>
      </c>
    </row>
    <row r="55" spans="1:26" ht="21.95" customHeight="1" thickBot="1">
      <c r="A55" s="392"/>
      <c r="B55" s="291"/>
      <c r="C55" s="164" t="s">
        <v>43</v>
      </c>
      <c r="D55" s="245"/>
      <c r="E55" s="132">
        <v>1</v>
      </c>
      <c r="F55" s="209" t="s">
        <v>12</v>
      </c>
      <c r="G55" s="35">
        <v>71</v>
      </c>
      <c r="H55" s="36">
        <v>31</v>
      </c>
      <c r="I55" s="37">
        <v>26</v>
      </c>
      <c r="J55" s="260">
        <f>H55+I55</f>
        <v>57</v>
      </c>
      <c r="K55" s="39">
        <v>4</v>
      </c>
      <c r="L55" s="37">
        <v>1</v>
      </c>
      <c r="M55" s="140">
        <f t="shared" si="41"/>
        <v>5</v>
      </c>
      <c r="N55" s="409"/>
      <c r="O55" s="410"/>
      <c r="P55" s="410"/>
      <c r="Q55" s="410"/>
      <c r="R55" s="410"/>
      <c r="S55" s="411"/>
      <c r="T55" s="39">
        <v>4</v>
      </c>
      <c r="U55" s="37">
        <v>1</v>
      </c>
      <c r="V55" s="260">
        <f>T55+U55</f>
        <v>5</v>
      </c>
      <c r="W55" s="39">
        <v>0</v>
      </c>
      <c r="X55" s="37">
        <v>1</v>
      </c>
      <c r="Y55" s="260">
        <f>W55+X55</f>
        <v>1</v>
      </c>
      <c r="Z55" s="71">
        <f>J55/E55</f>
        <v>57</v>
      </c>
    </row>
    <row r="56" spans="1:26" ht="17.25" customHeight="1">
      <c r="A56" s="392"/>
      <c r="B56" s="305" t="s">
        <v>51</v>
      </c>
      <c r="C56" s="306"/>
      <c r="D56" s="292"/>
      <c r="E56" s="295">
        <f>SUM(E53:E55)</f>
        <v>5</v>
      </c>
      <c r="F56" s="296" t="s">
        <v>12</v>
      </c>
      <c r="G56" s="274">
        <f t="shared" ref="G56:M56" si="42">SUM(G53:G55)</f>
        <v>510</v>
      </c>
      <c r="H56" s="51">
        <f t="shared" si="42"/>
        <v>229</v>
      </c>
      <c r="I56" s="52">
        <f t="shared" si="42"/>
        <v>168</v>
      </c>
      <c r="J56" s="271">
        <f t="shared" si="42"/>
        <v>397</v>
      </c>
      <c r="K56" s="54">
        <f t="shared" si="42"/>
        <v>17</v>
      </c>
      <c r="L56" s="52">
        <f t="shared" si="42"/>
        <v>4</v>
      </c>
      <c r="M56" s="138">
        <f t="shared" si="42"/>
        <v>21</v>
      </c>
      <c r="N56" s="409"/>
      <c r="O56" s="410"/>
      <c r="P56" s="410"/>
      <c r="Q56" s="410"/>
      <c r="R56" s="410"/>
      <c r="S56" s="411"/>
      <c r="T56" s="51">
        <f>SUM(T53:T55)</f>
        <v>17</v>
      </c>
      <c r="U56" s="52">
        <f>SUM(U53:U55)</f>
        <v>4</v>
      </c>
      <c r="V56" s="271">
        <f>SUM(V53:V55)</f>
        <v>21</v>
      </c>
      <c r="W56" s="54">
        <f>SUM(W53:W55)</f>
        <v>3</v>
      </c>
      <c r="X56" s="52">
        <f>SUM(X53:X55)</f>
        <v>2</v>
      </c>
      <c r="Y56" s="271">
        <f>SUM(Y53:Y55)</f>
        <v>5</v>
      </c>
      <c r="Z56" s="275">
        <f>J56/E56</f>
        <v>79.400000000000006</v>
      </c>
    </row>
    <row r="57" spans="1:26" ht="17.25" customHeight="1" thickBot="1">
      <c r="A57" s="393"/>
      <c r="B57" s="307"/>
      <c r="C57" s="308"/>
      <c r="D57" s="256"/>
      <c r="E57" s="165"/>
      <c r="F57" s="211"/>
      <c r="G57" s="58"/>
      <c r="H57" s="59">
        <f>H56/J56</f>
        <v>0.5768261964735516</v>
      </c>
      <c r="I57" s="60">
        <f>I56/J56</f>
        <v>0.42317380352644834</v>
      </c>
      <c r="J57" s="61">
        <f>J56/J56</f>
        <v>1</v>
      </c>
      <c r="K57" s="62">
        <f>K56/M56</f>
        <v>0.80952380952380953</v>
      </c>
      <c r="L57" s="60">
        <f>L56/M56</f>
        <v>0.19047619047619047</v>
      </c>
      <c r="M57" s="139">
        <f>M56/M56</f>
        <v>1</v>
      </c>
      <c r="N57" s="409"/>
      <c r="O57" s="410"/>
      <c r="P57" s="410"/>
      <c r="Q57" s="410"/>
      <c r="R57" s="410"/>
      <c r="S57" s="411"/>
      <c r="T57" s="59">
        <f>T56/V56</f>
        <v>0.80952380952380953</v>
      </c>
      <c r="U57" s="60">
        <f>U56/V56</f>
        <v>0.19047619047619047</v>
      </c>
      <c r="V57" s="61">
        <f>V56/V56</f>
        <v>1</v>
      </c>
      <c r="W57" s="62">
        <f>W56/Y56</f>
        <v>0.6</v>
      </c>
      <c r="X57" s="60">
        <f>X56/Y56</f>
        <v>0.4</v>
      </c>
      <c r="Y57" s="61">
        <f>Y56/Y56</f>
        <v>1</v>
      </c>
      <c r="Z57" s="63"/>
    </row>
    <row r="58" spans="1:26" ht="21.95" customHeight="1">
      <c r="A58" s="354" t="s">
        <v>73</v>
      </c>
      <c r="B58" s="388"/>
      <c r="C58" s="262" t="s">
        <v>67</v>
      </c>
      <c r="D58" s="263"/>
      <c r="E58" s="73">
        <v>5</v>
      </c>
      <c r="F58" s="74" t="s">
        <v>12</v>
      </c>
      <c r="G58" s="384">
        <v>53</v>
      </c>
      <c r="H58" s="380">
        <v>28</v>
      </c>
      <c r="I58" s="382">
        <v>16</v>
      </c>
      <c r="J58" s="373">
        <f>H58+I58</f>
        <v>44</v>
      </c>
      <c r="K58" s="397">
        <v>20</v>
      </c>
      <c r="L58" s="400">
        <v>10</v>
      </c>
      <c r="M58" s="403">
        <f t="shared" si="36"/>
        <v>30</v>
      </c>
      <c r="N58" s="409"/>
      <c r="O58" s="410"/>
      <c r="P58" s="410"/>
      <c r="Q58" s="410"/>
      <c r="R58" s="410"/>
      <c r="S58" s="411"/>
      <c r="T58" s="67">
        <v>20</v>
      </c>
      <c r="U58" s="259">
        <v>8</v>
      </c>
      <c r="V58" s="260">
        <f t="shared" si="37"/>
        <v>28</v>
      </c>
      <c r="W58" s="258">
        <v>2</v>
      </c>
      <c r="X58" s="259">
        <v>3</v>
      </c>
      <c r="Y58" s="260">
        <f t="shared" si="38"/>
        <v>5</v>
      </c>
      <c r="Z58" s="394">
        <f>J58/E61</f>
        <v>4.4000000000000004</v>
      </c>
    </row>
    <row r="59" spans="1:26" ht="21.95" customHeight="1">
      <c r="A59" s="355"/>
      <c r="B59" s="389"/>
      <c r="C59" s="287" t="s">
        <v>84</v>
      </c>
      <c r="D59" s="242"/>
      <c r="E59" s="17">
        <v>2</v>
      </c>
      <c r="F59" s="34" t="s">
        <v>20</v>
      </c>
      <c r="G59" s="385"/>
      <c r="H59" s="381"/>
      <c r="I59" s="383"/>
      <c r="J59" s="374"/>
      <c r="K59" s="398"/>
      <c r="L59" s="401"/>
      <c r="M59" s="404"/>
      <c r="N59" s="409"/>
      <c r="O59" s="410"/>
      <c r="P59" s="410"/>
      <c r="Q59" s="410"/>
      <c r="R59" s="410"/>
      <c r="S59" s="411"/>
      <c r="T59" s="288">
        <v>15</v>
      </c>
      <c r="U59" s="289">
        <v>5</v>
      </c>
      <c r="V59" s="260">
        <f>T59+U59</f>
        <v>20</v>
      </c>
      <c r="W59" s="290">
        <v>2</v>
      </c>
      <c r="X59" s="289">
        <v>0</v>
      </c>
      <c r="Y59" s="260">
        <f>W59+X59</f>
        <v>2</v>
      </c>
      <c r="Z59" s="395"/>
    </row>
    <row r="60" spans="1:26" ht="21.95" customHeight="1" thickBot="1">
      <c r="A60" s="355"/>
      <c r="B60" s="390"/>
      <c r="C60" s="293" t="s">
        <v>68</v>
      </c>
      <c r="D60" s="270"/>
      <c r="E60" s="65">
        <v>3</v>
      </c>
      <c r="F60" s="171" t="s">
        <v>12</v>
      </c>
      <c r="G60" s="298"/>
      <c r="H60" s="300"/>
      <c r="I60" s="302"/>
      <c r="J60" s="375"/>
      <c r="K60" s="399"/>
      <c r="L60" s="402"/>
      <c r="M60" s="405"/>
      <c r="N60" s="409"/>
      <c r="O60" s="410"/>
      <c r="P60" s="410"/>
      <c r="Q60" s="410"/>
      <c r="R60" s="410"/>
      <c r="S60" s="411"/>
      <c r="T60" s="134">
        <v>17</v>
      </c>
      <c r="U60" s="206">
        <v>5</v>
      </c>
      <c r="V60" s="260">
        <f t="shared" si="37"/>
        <v>22</v>
      </c>
      <c r="W60" s="205">
        <v>1</v>
      </c>
      <c r="X60" s="206">
        <v>2</v>
      </c>
      <c r="Y60" s="260">
        <f t="shared" si="38"/>
        <v>3</v>
      </c>
      <c r="Z60" s="396">
        <f t="shared" ref="Z60" si="43">J60/E60</f>
        <v>0</v>
      </c>
    </row>
    <row r="61" spans="1:26" ht="17.25" customHeight="1">
      <c r="A61" s="355"/>
      <c r="B61" s="350" t="s">
        <v>51</v>
      </c>
      <c r="C61" s="351"/>
      <c r="D61" s="257"/>
      <c r="E61" s="241">
        <f>SUM(E58:E60)</f>
        <v>10</v>
      </c>
      <c r="F61" s="243" t="s">
        <v>69</v>
      </c>
      <c r="G61" s="276">
        <f>G58</f>
        <v>53</v>
      </c>
      <c r="H61" s="160">
        <f>H58</f>
        <v>28</v>
      </c>
      <c r="I61" s="160">
        <f>I58</f>
        <v>16</v>
      </c>
      <c r="J61" s="267">
        <f>J58</f>
        <v>44</v>
      </c>
      <c r="K61" s="160">
        <f>K58</f>
        <v>20</v>
      </c>
      <c r="L61" s="160">
        <f>L58</f>
        <v>10</v>
      </c>
      <c r="M61" s="267">
        <f>M58</f>
        <v>30</v>
      </c>
      <c r="N61" s="409"/>
      <c r="O61" s="410"/>
      <c r="P61" s="410"/>
      <c r="Q61" s="410"/>
      <c r="R61" s="410"/>
      <c r="S61" s="411"/>
      <c r="T61" s="160">
        <f>SUM(T58:T60)</f>
        <v>52</v>
      </c>
      <c r="U61" s="160">
        <f>SUM(U58:U60)</f>
        <v>18</v>
      </c>
      <c r="V61" s="267">
        <f>SUM(V58:V60)</f>
        <v>70</v>
      </c>
      <c r="W61" s="160">
        <f>SUM(W58:W60)</f>
        <v>5</v>
      </c>
      <c r="X61" s="160">
        <f>SUM(X58:X60)</f>
        <v>5</v>
      </c>
      <c r="Y61" s="267">
        <f>SUM(Y58:Y60)</f>
        <v>10</v>
      </c>
      <c r="Z61" s="266">
        <f>J61/E61</f>
        <v>4.4000000000000004</v>
      </c>
    </row>
    <row r="62" spans="1:26" ht="17.25" customHeight="1" thickBot="1">
      <c r="A62" s="356"/>
      <c r="B62" s="307"/>
      <c r="C62" s="308"/>
      <c r="D62" s="256"/>
      <c r="E62" s="56"/>
      <c r="F62" s="57"/>
      <c r="G62" s="212"/>
      <c r="H62" s="185">
        <f>H61/J61</f>
        <v>0.63636363636363635</v>
      </c>
      <c r="I62" s="185">
        <f>I61/J61</f>
        <v>0.36363636363636365</v>
      </c>
      <c r="J62" s="230">
        <f>H62+I62</f>
        <v>1</v>
      </c>
      <c r="K62" s="185">
        <f>K61/M61</f>
        <v>0.66666666666666663</v>
      </c>
      <c r="L62" s="185">
        <f>L61/M61</f>
        <v>0.33333333333333331</v>
      </c>
      <c r="M62" s="186">
        <f>K62+L62</f>
        <v>1</v>
      </c>
      <c r="N62" s="409"/>
      <c r="O62" s="410"/>
      <c r="P62" s="410"/>
      <c r="Q62" s="410"/>
      <c r="R62" s="410"/>
      <c r="S62" s="411"/>
      <c r="T62" s="185">
        <f>T61/V61</f>
        <v>0.74285714285714288</v>
      </c>
      <c r="U62" s="185">
        <f>U61/V61</f>
        <v>0.25714285714285712</v>
      </c>
      <c r="V62" s="186">
        <f>T62+U62</f>
        <v>1</v>
      </c>
      <c r="W62" s="185">
        <f>W61/Y61</f>
        <v>0.5</v>
      </c>
      <c r="X62" s="185">
        <f>X61/Y61</f>
        <v>0.5</v>
      </c>
      <c r="Y62" s="186">
        <f>W62+X62</f>
        <v>1</v>
      </c>
      <c r="Z62" s="213"/>
    </row>
    <row r="63" spans="1:26" ht="23.1" customHeight="1">
      <c r="A63" s="363" t="s">
        <v>32</v>
      </c>
      <c r="B63" s="316"/>
      <c r="C63" s="316"/>
      <c r="D63" s="248"/>
      <c r="E63" s="73">
        <f>SUM(E28,E31,E51,E56,E61)</f>
        <v>208</v>
      </c>
      <c r="F63" s="74" t="s">
        <v>19</v>
      </c>
      <c r="G63" s="145">
        <f>SUM(G61,G56,G51,G31,G28)</f>
        <v>1988</v>
      </c>
      <c r="H63" s="145">
        <f>SUM(H61,H56,H51,H31,H28)</f>
        <v>886</v>
      </c>
      <c r="I63" s="415">
        <f>SUM(I61,I56,I51,I31,I28)</f>
        <v>572</v>
      </c>
      <c r="J63" s="146">
        <f>H63+I63</f>
        <v>1458</v>
      </c>
      <c r="K63" s="145">
        <f>SUM(K61,K56,K51,K31,K28)</f>
        <v>372</v>
      </c>
      <c r="L63" s="415">
        <f>SUM(L61,L56,L51,L31,L28)</f>
        <v>174</v>
      </c>
      <c r="M63" s="146">
        <f>K63+L63</f>
        <v>546</v>
      </c>
      <c r="N63" s="409"/>
      <c r="O63" s="410"/>
      <c r="P63" s="410"/>
      <c r="Q63" s="410"/>
      <c r="R63" s="410"/>
      <c r="S63" s="411"/>
      <c r="T63" s="145">
        <f>SUM(T61,T56,T51,T31,T28)</f>
        <v>253</v>
      </c>
      <c r="U63" s="415">
        <f>SUM(U61,U56,U51,U31,U28)</f>
        <v>132</v>
      </c>
      <c r="V63" s="146">
        <f>T63+U63</f>
        <v>385</v>
      </c>
      <c r="W63" s="145">
        <f>SUM(W61,W56,W51,W31,W28)</f>
        <v>117</v>
      </c>
      <c r="X63" s="415">
        <f>SUM(X61,X56,X51,X31,X28)</f>
        <v>86</v>
      </c>
      <c r="Y63" s="146">
        <f>W63+X63</f>
        <v>203</v>
      </c>
      <c r="Z63" s="131">
        <f>J63/E63</f>
        <v>7.009615384615385</v>
      </c>
    </row>
    <row r="64" spans="1:26" ht="23.1" customHeight="1" thickBot="1">
      <c r="A64" s="364"/>
      <c r="B64" s="318"/>
      <c r="C64" s="318"/>
      <c r="D64" s="249"/>
      <c r="E64" s="80"/>
      <c r="F64" s="72"/>
      <c r="G64" s="81"/>
      <c r="H64" s="82">
        <f>H63/J63</f>
        <v>0.60768175582990402</v>
      </c>
      <c r="I64" s="83">
        <f>I63/J63</f>
        <v>0.39231824417009603</v>
      </c>
      <c r="J64" s="84">
        <f>H64+I64</f>
        <v>1</v>
      </c>
      <c r="K64" s="85">
        <f>K63/M63</f>
        <v>0.68131868131868134</v>
      </c>
      <c r="L64" s="83">
        <f>L63/M63</f>
        <v>0.31868131868131866</v>
      </c>
      <c r="M64" s="141">
        <f>K64+L64</f>
        <v>1</v>
      </c>
      <c r="N64" s="409"/>
      <c r="O64" s="410"/>
      <c r="P64" s="410"/>
      <c r="Q64" s="410"/>
      <c r="R64" s="410"/>
      <c r="S64" s="411"/>
      <c r="T64" s="85">
        <f>T63/V63</f>
        <v>0.65714285714285714</v>
      </c>
      <c r="U64" s="83">
        <f>U63/V63</f>
        <v>0.34285714285714286</v>
      </c>
      <c r="V64" s="84">
        <f>T64+U64</f>
        <v>1</v>
      </c>
      <c r="W64" s="85">
        <f>W63/Y63</f>
        <v>0.57635467980295563</v>
      </c>
      <c r="X64" s="83">
        <f>X63/Y63</f>
        <v>0.42364532019704432</v>
      </c>
      <c r="Y64" s="84">
        <f>W64+X64</f>
        <v>1</v>
      </c>
      <c r="Z64" s="86"/>
    </row>
    <row r="65" spans="1:26" ht="21.95" customHeight="1">
      <c r="A65" s="336" t="s">
        <v>33</v>
      </c>
      <c r="B65" s="334" t="s">
        <v>34</v>
      </c>
      <c r="C65" s="335"/>
      <c r="D65" s="263"/>
      <c r="E65" s="87">
        <v>51</v>
      </c>
      <c r="F65" s="88" t="s">
        <v>2</v>
      </c>
      <c r="G65" s="89">
        <v>284</v>
      </c>
      <c r="H65" s="90">
        <v>223</v>
      </c>
      <c r="I65" s="91">
        <v>0</v>
      </c>
      <c r="J65" s="143">
        <f>H65+I65</f>
        <v>223</v>
      </c>
      <c r="K65" s="92">
        <v>180</v>
      </c>
      <c r="L65" s="91">
        <v>0</v>
      </c>
      <c r="M65" s="143">
        <f>K65+L65</f>
        <v>180</v>
      </c>
      <c r="N65" s="409"/>
      <c r="O65" s="410"/>
      <c r="P65" s="410"/>
      <c r="Q65" s="410"/>
      <c r="R65" s="410"/>
      <c r="S65" s="411"/>
      <c r="T65" s="90">
        <v>148</v>
      </c>
      <c r="U65" s="91">
        <v>0</v>
      </c>
      <c r="V65" s="144">
        <f>T65+U65</f>
        <v>148</v>
      </c>
      <c r="W65" s="92">
        <v>52</v>
      </c>
      <c r="X65" s="91">
        <v>0</v>
      </c>
      <c r="Y65" s="144">
        <f>W65+X65</f>
        <v>52</v>
      </c>
      <c r="Z65" s="93">
        <f>J65/E65</f>
        <v>4.3725490196078427</v>
      </c>
    </row>
    <row r="66" spans="1:26" ht="21.95" customHeight="1">
      <c r="A66" s="337"/>
      <c r="B66" s="339" t="s">
        <v>35</v>
      </c>
      <c r="C66" s="340"/>
      <c r="D66" s="268"/>
      <c r="E66" s="94">
        <v>15</v>
      </c>
      <c r="F66" s="95" t="s">
        <v>36</v>
      </c>
      <c r="G66" s="96">
        <v>73</v>
      </c>
      <c r="H66" s="97">
        <v>0</v>
      </c>
      <c r="I66" s="98">
        <v>59</v>
      </c>
      <c r="J66" s="38">
        <f>H66+I66</f>
        <v>59</v>
      </c>
      <c r="K66" s="99">
        <v>0</v>
      </c>
      <c r="L66" s="98">
        <v>44</v>
      </c>
      <c r="M66" s="38">
        <f>K66+L66</f>
        <v>44</v>
      </c>
      <c r="N66" s="409"/>
      <c r="O66" s="410"/>
      <c r="P66" s="410"/>
      <c r="Q66" s="410"/>
      <c r="R66" s="410"/>
      <c r="S66" s="411"/>
      <c r="T66" s="97">
        <v>0</v>
      </c>
      <c r="U66" s="98">
        <v>36</v>
      </c>
      <c r="V66" s="40">
        <f>T66+U66</f>
        <v>36</v>
      </c>
      <c r="W66" s="99">
        <v>0</v>
      </c>
      <c r="X66" s="98">
        <v>15</v>
      </c>
      <c r="Y66" s="40">
        <f>W66+X66</f>
        <v>15</v>
      </c>
      <c r="Z66" s="100">
        <f>J66/E66</f>
        <v>3.9333333333333331</v>
      </c>
    </row>
    <row r="67" spans="1:26" ht="17.25" customHeight="1">
      <c r="A67" s="337"/>
      <c r="B67" s="341" t="s">
        <v>16</v>
      </c>
      <c r="C67" s="342"/>
      <c r="D67" s="252"/>
      <c r="E67" s="101">
        <f>SUM(E65:E66)</f>
        <v>66</v>
      </c>
      <c r="F67" s="49" t="s">
        <v>2</v>
      </c>
      <c r="G67" s="50">
        <f>SUM(G65:G66)</f>
        <v>357</v>
      </c>
      <c r="H67" s="51">
        <f t="shared" ref="H67:M67" si="44">SUM(H65:H66)</f>
        <v>223</v>
      </c>
      <c r="I67" s="52">
        <f t="shared" si="44"/>
        <v>59</v>
      </c>
      <c r="J67" s="53">
        <f t="shared" si="44"/>
        <v>282</v>
      </c>
      <c r="K67" s="54">
        <f t="shared" si="44"/>
        <v>180</v>
      </c>
      <c r="L67" s="52">
        <f t="shared" si="44"/>
        <v>44</v>
      </c>
      <c r="M67" s="138">
        <f t="shared" si="44"/>
        <v>224</v>
      </c>
      <c r="N67" s="409"/>
      <c r="O67" s="410"/>
      <c r="P67" s="410"/>
      <c r="Q67" s="410"/>
      <c r="R67" s="410"/>
      <c r="S67" s="411"/>
      <c r="T67" s="51">
        <f t="shared" ref="T67:Y67" si="45">SUM(T65:T66)</f>
        <v>148</v>
      </c>
      <c r="U67" s="52">
        <f t="shared" si="45"/>
        <v>36</v>
      </c>
      <c r="V67" s="53">
        <f t="shared" si="45"/>
        <v>184</v>
      </c>
      <c r="W67" s="54">
        <f t="shared" si="45"/>
        <v>52</v>
      </c>
      <c r="X67" s="52">
        <f t="shared" si="45"/>
        <v>15</v>
      </c>
      <c r="Y67" s="53">
        <f t="shared" si="45"/>
        <v>67</v>
      </c>
      <c r="Z67" s="55">
        <f>J67/E67</f>
        <v>4.2727272727272725</v>
      </c>
    </row>
    <row r="68" spans="1:26" ht="14.25" customHeight="1" thickBot="1">
      <c r="A68" s="338"/>
      <c r="B68" s="343"/>
      <c r="C68" s="344"/>
      <c r="D68" s="283"/>
      <c r="E68" s="102"/>
      <c r="F68" s="57"/>
      <c r="G68" s="58"/>
      <c r="H68" s="59">
        <f>H67/J67</f>
        <v>0.79078014184397161</v>
      </c>
      <c r="I68" s="60">
        <f>I67/J67</f>
        <v>0.20921985815602837</v>
      </c>
      <c r="J68" s="61">
        <f>H68+I68</f>
        <v>1</v>
      </c>
      <c r="K68" s="62">
        <f>K67/M67</f>
        <v>0.8035714285714286</v>
      </c>
      <c r="L68" s="60">
        <f>L67/M67</f>
        <v>0.19642857142857142</v>
      </c>
      <c r="M68" s="139">
        <f>K68+L68</f>
        <v>1</v>
      </c>
      <c r="N68" s="409"/>
      <c r="O68" s="410"/>
      <c r="P68" s="410"/>
      <c r="Q68" s="410"/>
      <c r="R68" s="410"/>
      <c r="S68" s="411"/>
      <c r="T68" s="59">
        <f>T67/V67</f>
        <v>0.80434782608695654</v>
      </c>
      <c r="U68" s="60">
        <f>U67/V67</f>
        <v>0.19565217391304349</v>
      </c>
      <c r="V68" s="61">
        <f>T68+U68</f>
        <v>1</v>
      </c>
      <c r="W68" s="62">
        <f>W67/Y67</f>
        <v>0.77611940298507465</v>
      </c>
      <c r="X68" s="60">
        <f>X67/Y67</f>
        <v>0.22388059701492538</v>
      </c>
      <c r="Y68" s="61">
        <f>W68+X68</f>
        <v>1</v>
      </c>
      <c r="Z68" s="63"/>
    </row>
    <row r="69" spans="1:26" ht="21.95" customHeight="1">
      <c r="A69" s="336" t="s">
        <v>37</v>
      </c>
      <c r="B69" s="334" t="s">
        <v>34</v>
      </c>
      <c r="C69" s="335"/>
      <c r="D69" s="263"/>
      <c r="E69" s="87">
        <v>47</v>
      </c>
      <c r="F69" s="88" t="s">
        <v>22</v>
      </c>
      <c r="G69" s="89">
        <v>390</v>
      </c>
      <c r="H69" s="90">
        <v>284</v>
      </c>
      <c r="I69" s="91">
        <v>0</v>
      </c>
      <c r="J69" s="143">
        <f>H69+I69</f>
        <v>284</v>
      </c>
      <c r="K69" s="92">
        <v>174</v>
      </c>
      <c r="L69" s="91">
        <v>0</v>
      </c>
      <c r="M69" s="143">
        <f>K69+L69</f>
        <v>174</v>
      </c>
      <c r="N69" s="409"/>
      <c r="O69" s="410"/>
      <c r="P69" s="410"/>
      <c r="Q69" s="410"/>
      <c r="R69" s="410"/>
      <c r="S69" s="411"/>
      <c r="T69" s="90">
        <v>150</v>
      </c>
      <c r="U69" s="91">
        <v>0</v>
      </c>
      <c r="V69" s="144">
        <f>T69+U69</f>
        <v>150</v>
      </c>
      <c r="W69" s="92">
        <v>47</v>
      </c>
      <c r="X69" s="91">
        <v>0</v>
      </c>
      <c r="Y69" s="144">
        <f>W69+X69</f>
        <v>47</v>
      </c>
      <c r="Z69" s="93">
        <f>J69/E69</f>
        <v>6.042553191489362</v>
      </c>
    </row>
    <row r="70" spans="1:26" ht="21.95" customHeight="1">
      <c r="A70" s="337"/>
      <c r="B70" s="339" t="s">
        <v>35</v>
      </c>
      <c r="C70" s="340"/>
      <c r="D70" s="268"/>
      <c r="E70" s="94">
        <v>12</v>
      </c>
      <c r="F70" s="95" t="s">
        <v>19</v>
      </c>
      <c r="G70" s="96">
        <v>135</v>
      </c>
      <c r="H70" s="97">
        <v>0</v>
      </c>
      <c r="I70" s="98">
        <v>98</v>
      </c>
      <c r="J70" s="38">
        <f>H70+I70</f>
        <v>98</v>
      </c>
      <c r="K70" s="99">
        <v>0</v>
      </c>
      <c r="L70" s="98">
        <v>46</v>
      </c>
      <c r="M70" s="38">
        <f>K70+L70</f>
        <v>46</v>
      </c>
      <c r="N70" s="409"/>
      <c r="O70" s="410"/>
      <c r="P70" s="410"/>
      <c r="Q70" s="410"/>
      <c r="R70" s="410"/>
      <c r="S70" s="411"/>
      <c r="T70" s="97">
        <v>0</v>
      </c>
      <c r="U70" s="98">
        <v>44</v>
      </c>
      <c r="V70" s="40">
        <f>T70+U70</f>
        <v>44</v>
      </c>
      <c r="W70" s="99">
        <v>0</v>
      </c>
      <c r="X70" s="98">
        <v>12</v>
      </c>
      <c r="Y70" s="40">
        <f>W70+X70</f>
        <v>12</v>
      </c>
      <c r="Z70" s="100">
        <f>J70/E70</f>
        <v>8.1666666666666661</v>
      </c>
    </row>
    <row r="71" spans="1:26" ht="17.25" customHeight="1">
      <c r="A71" s="337"/>
      <c r="B71" s="341" t="s">
        <v>16</v>
      </c>
      <c r="C71" s="342"/>
      <c r="D71" s="252"/>
      <c r="E71" s="101">
        <f>SUM(E69:E70)</f>
        <v>59</v>
      </c>
      <c r="F71" s="49" t="s">
        <v>22</v>
      </c>
      <c r="G71" s="50">
        <f>G69+G70</f>
        <v>525</v>
      </c>
      <c r="H71" s="51">
        <f t="shared" ref="H71:M71" si="46">SUM(H69:H70)</f>
        <v>284</v>
      </c>
      <c r="I71" s="52">
        <f t="shared" si="46"/>
        <v>98</v>
      </c>
      <c r="J71" s="53">
        <f t="shared" si="46"/>
        <v>382</v>
      </c>
      <c r="K71" s="54">
        <f t="shared" si="46"/>
        <v>174</v>
      </c>
      <c r="L71" s="52">
        <f t="shared" si="46"/>
        <v>46</v>
      </c>
      <c r="M71" s="138">
        <f t="shared" si="46"/>
        <v>220</v>
      </c>
      <c r="N71" s="409"/>
      <c r="O71" s="410"/>
      <c r="P71" s="410"/>
      <c r="Q71" s="410"/>
      <c r="R71" s="410"/>
      <c r="S71" s="411"/>
      <c r="T71" s="51">
        <f t="shared" ref="T71:Y71" si="47">SUM(T69:T70)</f>
        <v>150</v>
      </c>
      <c r="U71" s="51">
        <f t="shared" si="47"/>
        <v>44</v>
      </c>
      <c r="V71" s="53">
        <f t="shared" si="47"/>
        <v>194</v>
      </c>
      <c r="W71" s="54">
        <f t="shared" si="47"/>
        <v>47</v>
      </c>
      <c r="X71" s="52">
        <f t="shared" si="47"/>
        <v>12</v>
      </c>
      <c r="Y71" s="53">
        <f t="shared" si="47"/>
        <v>59</v>
      </c>
      <c r="Z71" s="55">
        <f>J71/E71</f>
        <v>6.4745762711864403</v>
      </c>
    </row>
    <row r="72" spans="1:26" ht="17.25" customHeight="1" thickBot="1">
      <c r="A72" s="338"/>
      <c r="B72" s="343"/>
      <c r="C72" s="344"/>
      <c r="D72" s="253"/>
      <c r="E72" s="102"/>
      <c r="F72" s="57"/>
      <c r="G72" s="58"/>
      <c r="H72" s="59">
        <f>H71/J71</f>
        <v>0.74345549738219896</v>
      </c>
      <c r="I72" s="60">
        <f>I71/J71</f>
        <v>0.25654450261780104</v>
      </c>
      <c r="J72" s="61">
        <f>H72+I72</f>
        <v>1</v>
      </c>
      <c r="K72" s="62">
        <f>K71/M71</f>
        <v>0.79090909090909089</v>
      </c>
      <c r="L72" s="60">
        <f>L71/M71</f>
        <v>0.20909090909090908</v>
      </c>
      <c r="M72" s="139">
        <f>K72+L72</f>
        <v>1</v>
      </c>
      <c r="N72" s="409"/>
      <c r="O72" s="410"/>
      <c r="P72" s="410"/>
      <c r="Q72" s="410"/>
      <c r="R72" s="410"/>
      <c r="S72" s="411"/>
      <c r="T72" s="59">
        <f>T71/V71</f>
        <v>0.77319587628865982</v>
      </c>
      <c r="U72" s="60">
        <f>U71/V71</f>
        <v>0.22680412371134021</v>
      </c>
      <c r="V72" s="61">
        <f>T72+U72</f>
        <v>1</v>
      </c>
      <c r="W72" s="62">
        <f>W71/Y71</f>
        <v>0.79661016949152541</v>
      </c>
      <c r="X72" s="60">
        <f>X71/Y71</f>
        <v>0.20338983050847459</v>
      </c>
      <c r="Y72" s="61">
        <f>W72+X72</f>
        <v>1</v>
      </c>
      <c r="Z72" s="63"/>
    </row>
    <row r="73" spans="1:26" ht="17.25" customHeight="1">
      <c r="A73" s="363" t="s">
        <v>38</v>
      </c>
      <c r="B73" s="316"/>
      <c r="C73" s="316"/>
      <c r="D73" s="286"/>
      <c r="E73" s="103">
        <f>SUM(E67,E71)</f>
        <v>125</v>
      </c>
      <c r="F73" s="74" t="s">
        <v>39</v>
      </c>
      <c r="G73" s="75">
        <f>SUM(G67,G71)</f>
        <v>882</v>
      </c>
      <c r="H73" s="76">
        <f t="shared" ref="H73:M73" si="48">SUM(H67,H71)</f>
        <v>507</v>
      </c>
      <c r="I73" s="77">
        <f t="shared" si="48"/>
        <v>157</v>
      </c>
      <c r="J73" s="78">
        <f t="shared" si="48"/>
        <v>664</v>
      </c>
      <c r="K73" s="76">
        <f t="shared" si="48"/>
        <v>354</v>
      </c>
      <c r="L73" s="77">
        <f t="shared" si="48"/>
        <v>90</v>
      </c>
      <c r="M73" s="142">
        <f t="shared" si="48"/>
        <v>444</v>
      </c>
      <c r="N73" s="409"/>
      <c r="O73" s="410"/>
      <c r="P73" s="410"/>
      <c r="Q73" s="410"/>
      <c r="R73" s="410"/>
      <c r="S73" s="411"/>
      <c r="T73" s="76">
        <f t="shared" ref="T73:Y73" si="49">SUM(T67,T71)</f>
        <v>298</v>
      </c>
      <c r="U73" s="77">
        <f t="shared" si="49"/>
        <v>80</v>
      </c>
      <c r="V73" s="78">
        <f t="shared" si="49"/>
        <v>378</v>
      </c>
      <c r="W73" s="76">
        <f t="shared" si="49"/>
        <v>99</v>
      </c>
      <c r="X73" s="77">
        <f t="shared" si="49"/>
        <v>27</v>
      </c>
      <c r="Y73" s="78">
        <f t="shared" si="49"/>
        <v>126</v>
      </c>
      <c r="Z73" s="79">
        <f>J73/E73</f>
        <v>5.3120000000000003</v>
      </c>
    </row>
    <row r="74" spans="1:26" ht="17.25" customHeight="1" thickBot="1">
      <c r="A74" s="364"/>
      <c r="B74" s="318"/>
      <c r="C74" s="318"/>
      <c r="D74" s="261"/>
      <c r="E74" s="104"/>
      <c r="F74" s="72"/>
      <c r="G74" s="81"/>
      <c r="H74" s="82">
        <f>H73/J73</f>
        <v>0.76355421686746983</v>
      </c>
      <c r="I74" s="83">
        <f>I73/J73</f>
        <v>0.23644578313253012</v>
      </c>
      <c r="J74" s="84">
        <f>J73/J73</f>
        <v>1</v>
      </c>
      <c r="K74" s="85">
        <f>K73/M73</f>
        <v>0.79729729729729726</v>
      </c>
      <c r="L74" s="83">
        <f>L73/M73</f>
        <v>0.20270270270270271</v>
      </c>
      <c r="M74" s="141">
        <f>M73/M73</f>
        <v>1</v>
      </c>
      <c r="N74" s="412"/>
      <c r="O74" s="413"/>
      <c r="P74" s="413"/>
      <c r="Q74" s="413"/>
      <c r="R74" s="413"/>
      <c r="S74" s="414"/>
      <c r="T74" s="82">
        <f>T73/V73</f>
        <v>0.78835978835978837</v>
      </c>
      <c r="U74" s="83">
        <f>U73/V73</f>
        <v>0.21164021164021163</v>
      </c>
      <c r="V74" s="84">
        <f>V73/V73</f>
        <v>1</v>
      </c>
      <c r="W74" s="85">
        <f>W73/Y73</f>
        <v>0.7857142857142857</v>
      </c>
      <c r="X74" s="83">
        <f>X73/Y73</f>
        <v>0.21428571428571427</v>
      </c>
      <c r="Y74" s="84">
        <f>Y73/Y73</f>
        <v>1</v>
      </c>
      <c r="Z74" s="86"/>
    </row>
    <row r="75" spans="1:26" ht="3" customHeight="1">
      <c r="A75" s="2"/>
      <c r="B75" s="2"/>
      <c r="C75" s="2"/>
      <c r="D75" s="2"/>
      <c r="E75" s="105"/>
      <c r="F75" s="10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 t="s">
        <v>40</v>
      </c>
      <c r="B76" s="2"/>
      <c r="C76" s="2"/>
      <c r="D76" s="2"/>
      <c r="E76" s="105"/>
      <c r="F76" s="10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 t="s">
        <v>70</v>
      </c>
      <c r="B77" s="2"/>
      <c r="C77" s="2"/>
      <c r="D77" s="2"/>
      <c r="E77" s="105"/>
      <c r="F77" s="10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1" t="s">
        <v>60</v>
      </c>
      <c r="B78" s="202"/>
    </row>
    <row r="84" spans="27:27">
      <c r="AA84" s="1"/>
    </row>
    <row r="85" spans="27:27">
      <c r="AA85" s="1"/>
    </row>
    <row r="86" spans="27:27">
      <c r="AA86" s="1"/>
    </row>
    <row r="87" spans="27:27">
      <c r="AA87" s="1"/>
    </row>
  </sheetData>
  <mergeCells count="65">
    <mergeCell ref="Z12:Z13"/>
    <mergeCell ref="J58:J60"/>
    <mergeCell ref="A51:C52"/>
    <mergeCell ref="B49:C50"/>
    <mergeCell ref="H58:H60"/>
    <mergeCell ref="I58:I60"/>
    <mergeCell ref="G58:G60"/>
    <mergeCell ref="A46:A50"/>
    <mergeCell ref="B46:B48"/>
    <mergeCell ref="B58:B60"/>
    <mergeCell ref="A53:A57"/>
    <mergeCell ref="Z58:Z60"/>
    <mergeCell ref="K58:K60"/>
    <mergeCell ref="L58:L60"/>
    <mergeCell ref="M58:M60"/>
    <mergeCell ref="N33:S74"/>
    <mergeCell ref="A73:C74"/>
    <mergeCell ref="B66:C66"/>
    <mergeCell ref="B67:C68"/>
    <mergeCell ref="A63:C64"/>
    <mergeCell ref="C20:C21"/>
    <mergeCell ref="B30:C30"/>
    <mergeCell ref="B22:C23"/>
    <mergeCell ref="A33:A45"/>
    <mergeCell ref="B33:B37"/>
    <mergeCell ref="C36:C37"/>
    <mergeCell ref="C42:C43"/>
    <mergeCell ref="A30:A32"/>
    <mergeCell ref="A24:A27"/>
    <mergeCell ref="B44:C45"/>
    <mergeCell ref="B38:B43"/>
    <mergeCell ref="B61:C62"/>
    <mergeCell ref="C9:C10"/>
    <mergeCell ref="B65:C65"/>
    <mergeCell ref="A69:A72"/>
    <mergeCell ref="B69:C69"/>
    <mergeCell ref="A65:A68"/>
    <mergeCell ref="B70:C70"/>
    <mergeCell ref="B71:C72"/>
    <mergeCell ref="A28:C29"/>
    <mergeCell ref="B26:C27"/>
    <mergeCell ref="B31:C32"/>
    <mergeCell ref="B24:B25"/>
    <mergeCell ref="A58:A62"/>
    <mergeCell ref="C12:C13"/>
    <mergeCell ref="A5:A23"/>
    <mergeCell ref="B5:B10"/>
    <mergeCell ref="A1:Z1"/>
    <mergeCell ref="A3:A4"/>
    <mergeCell ref="B3:C4"/>
    <mergeCell ref="H3:J3"/>
    <mergeCell ref="K3:M3"/>
    <mergeCell ref="N3:P3"/>
    <mergeCell ref="Q3:S3"/>
    <mergeCell ref="Z3:Z4"/>
    <mergeCell ref="T3:V3"/>
    <mergeCell ref="W3:Y3"/>
    <mergeCell ref="E3:F4"/>
    <mergeCell ref="G3:G4"/>
    <mergeCell ref="G12:G13"/>
    <mergeCell ref="H12:H13"/>
    <mergeCell ref="I12:I13"/>
    <mergeCell ref="J12:J13"/>
    <mergeCell ref="B56:C57"/>
    <mergeCell ref="B11:B21"/>
  </mergeCells>
  <phoneticPr fontId="2"/>
  <pageMargins left="0.55118110236220474" right="0.55118110236220474" top="0.98425196850393704" bottom="0.43307086614173229" header="0.51181102362204722" footer="0.39370078740157483"/>
  <pageSetup paperSize="9" scale="4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実施結果 (大卒小計あり)</vt:lpstr>
      <vt:lpstr>Sheet1</vt:lpstr>
      <vt:lpstr>'実施結果 (大卒小計あり)'!Print_Area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NECﾕｰｻﾞｰ</dc:creator>
  <cp:lastModifiedBy>1200115</cp:lastModifiedBy>
  <cp:lastPrinted>2020-10-12T08:41:44Z</cp:lastPrinted>
  <dcterms:created xsi:type="dcterms:W3CDTF">1999-11-25T06:10:00Z</dcterms:created>
  <dcterms:modified xsi:type="dcterms:W3CDTF">2023-01-16T07:31:23Z</dcterms:modified>
</cp:coreProperties>
</file>