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26.1\share\Ｒ４\05　小山\07 各種照会\01 庁内からの照会\☆済\221228〆 【デジ課】庁内各所属保有データの提出について\提出資料\"/>
    </mc:Choice>
  </mc:AlternateContent>
  <bookViews>
    <workbookView xWindow="0" yWindow="0" windowWidth="20490" windowHeight="8115" tabRatio="690"/>
  </bookViews>
  <sheets>
    <sheet name="実施結果 (大卒小計あり)" sheetId="26" r:id="rId1"/>
    <sheet name="Sheet1" sheetId="25" r:id="rId2"/>
  </sheets>
  <definedNames>
    <definedName name="_xlnm.Print_Area" localSheetId="0">'実施結果 (大卒小計あり)'!$A$1:$Y$73</definedName>
  </definedNames>
  <calcPr calcId="162913"/>
</workbook>
</file>

<file path=xl/calcChain.xml><?xml version="1.0" encoding="utf-8"?>
<calcChain xmlns="http://schemas.openxmlformats.org/spreadsheetml/2006/main">
  <c r="Y55" i="26" l="1"/>
  <c r="I32" i="26" l="1"/>
  <c r="I31" i="26"/>
  <c r="Y31" i="26" l="1"/>
  <c r="G38" i="26"/>
  <c r="T50" i="26" l="1"/>
  <c r="V50" i="26"/>
  <c r="W50" i="26"/>
  <c r="S50" i="26"/>
  <c r="H50" i="26"/>
  <c r="J50" i="26"/>
  <c r="K50" i="26"/>
  <c r="G50" i="26"/>
  <c r="F50" i="26"/>
  <c r="D50" i="26"/>
  <c r="H19" i="26"/>
  <c r="J19" i="26"/>
  <c r="K19" i="26"/>
  <c r="M19" i="26"/>
  <c r="N19" i="26"/>
  <c r="P19" i="26"/>
  <c r="Q19" i="26"/>
  <c r="S19" i="26"/>
  <c r="T19" i="26"/>
  <c r="V19" i="26"/>
  <c r="W19" i="26"/>
  <c r="G19" i="26"/>
  <c r="F19" i="26"/>
  <c r="D19" i="26"/>
  <c r="X18" i="26"/>
  <c r="U18" i="26"/>
  <c r="R18" i="26"/>
  <c r="O18" i="26"/>
  <c r="L18" i="26"/>
  <c r="I18" i="26"/>
  <c r="Y18" i="26" s="1"/>
  <c r="D26" i="26" l="1"/>
  <c r="F26" i="26"/>
  <c r="F9" i="26"/>
  <c r="D9" i="26"/>
  <c r="D21" i="26" s="1"/>
  <c r="W9" i="26"/>
  <c r="V9" i="26"/>
  <c r="X8" i="26"/>
  <c r="X7" i="26"/>
  <c r="X6" i="26"/>
  <c r="X5" i="26"/>
  <c r="T9" i="26"/>
  <c r="S9" i="26"/>
  <c r="U8" i="26"/>
  <c r="U7" i="26"/>
  <c r="U6" i="26"/>
  <c r="U5" i="26"/>
  <c r="Q9" i="26"/>
  <c r="P9" i="26"/>
  <c r="R8" i="26"/>
  <c r="R7" i="26"/>
  <c r="R6" i="26"/>
  <c r="R5" i="26"/>
  <c r="O8" i="26"/>
  <c r="O7" i="26"/>
  <c r="O6" i="26"/>
  <c r="O5" i="26"/>
  <c r="N9" i="26"/>
  <c r="M9" i="26"/>
  <c r="L8" i="26"/>
  <c r="L7" i="26"/>
  <c r="L6" i="26"/>
  <c r="L5" i="26"/>
  <c r="K9" i="26"/>
  <c r="J9" i="26"/>
  <c r="H9" i="26"/>
  <c r="G9" i="26"/>
  <c r="I8" i="26"/>
  <c r="I7" i="26"/>
  <c r="I6" i="26"/>
  <c r="Y6" i="26" s="1"/>
  <c r="I5" i="26"/>
  <c r="Y8" i="26" l="1"/>
  <c r="Y5" i="26"/>
  <c r="Y7" i="26"/>
  <c r="X9" i="26"/>
  <c r="V10" i="26" s="1"/>
  <c r="U9" i="26"/>
  <c r="T10" i="26" s="1"/>
  <c r="R9" i="26"/>
  <c r="P10" i="26" s="1"/>
  <c r="O9" i="26"/>
  <c r="N10" i="26" s="1"/>
  <c r="L9" i="26"/>
  <c r="K10" i="26" s="1"/>
  <c r="I9" i="26"/>
  <c r="F21" i="26"/>
  <c r="F28" i="26" s="1"/>
  <c r="D28" i="26"/>
  <c r="D56" i="26"/>
  <c r="W43" i="26"/>
  <c r="V43" i="26"/>
  <c r="T43" i="26"/>
  <c r="S43" i="26"/>
  <c r="K43" i="26"/>
  <c r="J43" i="26"/>
  <c r="H43" i="26"/>
  <c r="G43" i="26"/>
  <c r="F43" i="26"/>
  <c r="D43" i="26"/>
  <c r="J10" i="26" l="1"/>
  <c r="L10" i="26" s="1"/>
  <c r="G10" i="26"/>
  <c r="Q10" i="26"/>
  <c r="R10" i="26" s="1"/>
  <c r="M10" i="26"/>
  <c r="O10" i="26" s="1"/>
  <c r="S10" i="26"/>
  <c r="U10" i="26" s="1"/>
  <c r="W10" i="26"/>
  <c r="X10" i="26" s="1"/>
  <c r="Y9" i="26"/>
  <c r="H10" i="26"/>
  <c r="X42" i="26"/>
  <c r="U42" i="26"/>
  <c r="L42" i="26"/>
  <c r="I42" i="26"/>
  <c r="Y42" i="26" s="1"/>
  <c r="I10" i="26" l="1"/>
  <c r="X49" i="26" l="1"/>
  <c r="X48" i="26"/>
  <c r="X32" i="26" l="1"/>
  <c r="X47" i="26"/>
  <c r="X31" i="26"/>
  <c r="X30" i="26"/>
  <c r="U30" i="26"/>
  <c r="U32" i="26"/>
  <c r="U31" i="26"/>
  <c r="R30" i="26"/>
  <c r="R31" i="26"/>
  <c r="O31" i="26"/>
  <c r="L31" i="26"/>
  <c r="O25" i="26"/>
  <c r="L25" i="26"/>
  <c r="I25" i="26"/>
  <c r="X25" i="26"/>
  <c r="U25" i="26"/>
  <c r="R25" i="26"/>
  <c r="Y25" i="26" l="1"/>
  <c r="X50" i="26"/>
  <c r="X33" i="26"/>
  <c r="F56" i="26"/>
  <c r="X55" i="26"/>
  <c r="X54" i="26"/>
  <c r="U55" i="26"/>
  <c r="U54" i="26"/>
  <c r="I54" i="26"/>
  <c r="Y54" i="26" s="1"/>
  <c r="L54" i="26"/>
  <c r="I65" i="26"/>
  <c r="I64" i="26"/>
  <c r="L65" i="26"/>
  <c r="L64" i="26"/>
  <c r="X65" i="26"/>
  <c r="X64" i="26"/>
  <c r="U65" i="26"/>
  <c r="U64" i="26"/>
  <c r="X61" i="26"/>
  <c r="X60" i="26"/>
  <c r="U61" i="26"/>
  <c r="U60" i="26"/>
  <c r="L60" i="26"/>
  <c r="L61" i="26"/>
  <c r="I61" i="26"/>
  <c r="I60" i="26"/>
  <c r="H56" i="26"/>
  <c r="G56" i="26"/>
  <c r="K56" i="26"/>
  <c r="J56" i="26"/>
  <c r="F38" i="26"/>
  <c r="X23" i="26"/>
  <c r="X24" i="26"/>
  <c r="W26" i="26"/>
  <c r="V26" i="26"/>
  <c r="U23" i="26"/>
  <c r="U24" i="26"/>
  <c r="T26" i="26"/>
  <c r="S26" i="26"/>
  <c r="R23" i="26"/>
  <c r="R24" i="26"/>
  <c r="Q26" i="26"/>
  <c r="P26" i="26"/>
  <c r="O23" i="26"/>
  <c r="O24" i="26"/>
  <c r="N26" i="26"/>
  <c r="M26" i="26"/>
  <c r="L23" i="26"/>
  <c r="L24" i="26"/>
  <c r="K26" i="26"/>
  <c r="J26" i="26"/>
  <c r="H26" i="26"/>
  <c r="G26" i="26"/>
  <c r="W33" i="26"/>
  <c r="V33" i="26"/>
  <c r="U33" i="26"/>
  <c r="T33" i="26"/>
  <c r="S33" i="26"/>
  <c r="R32" i="26"/>
  <c r="Q33" i="26"/>
  <c r="P33" i="26"/>
  <c r="O30" i="26"/>
  <c r="O32" i="26"/>
  <c r="N33" i="26"/>
  <c r="M33" i="26"/>
  <c r="L30" i="26"/>
  <c r="L32" i="26"/>
  <c r="K33" i="26"/>
  <c r="J33" i="26"/>
  <c r="O11" i="26"/>
  <c r="O12" i="26"/>
  <c r="O13" i="26"/>
  <c r="O14" i="26"/>
  <c r="O15" i="26"/>
  <c r="O16" i="26"/>
  <c r="O17" i="26"/>
  <c r="L11" i="26"/>
  <c r="L12" i="26"/>
  <c r="L13" i="26"/>
  <c r="L14" i="26"/>
  <c r="L15" i="26"/>
  <c r="L16" i="26"/>
  <c r="L17" i="26"/>
  <c r="X11" i="26"/>
  <c r="X12" i="26"/>
  <c r="X13" i="26"/>
  <c r="X14" i="26"/>
  <c r="X15" i="26"/>
  <c r="X16" i="26"/>
  <c r="X17" i="26"/>
  <c r="U13" i="26"/>
  <c r="U14" i="26"/>
  <c r="U15" i="26"/>
  <c r="U16" i="26"/>
  <c r="U17" i="26"/>
  <c r="U11" i="26"/>
  <c r="U12" i="26"/>
  <c r="R12" i="26"/>
  <c r="R13" i="26"/>
  <c r="R14" i="26"/>
  <c r="R15" i="26"/>
  <c r="R16" i="26"/>
  <c r="R17" i="26"/>
  <c r="R11" i="26"/>
  <c r="I11" i="26"/>
  <c r="I12" i="26"/>
  <c r="I13" i="26"/>
  <c r="I14" i="26"/>
  <c r="I15" i="26"/>
  <c r="I16" i="26"/>
  <c r="I17" i="26"/>
  <c r="P21" i="26"/>
  <c r="M21" i="26"/>
  <c r="S21" i="26"/>
  <c r="I30" i="26"/>
  <c r="Y30" i="26" s="1"/>
  <c r="G33" i="26"/>
  <c r="H33" i="26"/>
  <c r="U49" i="26"/>
  <c r="I48" i="26"/>
  <c r="I49" i="26"/>
  <c r="U48" i="26"/>
  <c r="L48" i="26"/>
  <c r="L49" i="26"/>
  <c r="I41" i="26"/>
  <c r="X41" i="26"/>
  <c r="U41" i="26"/>
  <c r="L41" i="26"/>
  <c r="F33" i="26"/>
  <c r="W56" i="26"/>
  <c r="V56" i="26"/>
  <c r="T56" i="26"/>
  <c r="S56" i="26"/>
  <c r="D33" i="26"/>
  <c r="I23" i="26"/>
  <c r="I24" i="26"/>
  <c r="I47" i="26"/>
  <c r="I40" i="26"/>
  <c r="Y40" i="26" s="1"/>
  <c r="I35" i="26"/>
  <c r="I36" i="26"/>
  <c r="Y36" i="26" s="1"/>
  <c r="I37" i="26"/>
  <c r="X37" i="26"/>
  <c r="X40" i="26"/>
  <c r="X35" i="26"/>
  <c r="X36" i="26"/>
  <c r="W62" i="26"/>
  <c r="W66" i="26"/>
  <c r="V62" i="26"/>
  <c r="V66" i="26"/>
  <c r="T62" i="26"/>
  <c r="T66" i="26"/>
  <c r="S62" i="26"/>
  <c r="S66" i="26"/>
  <c r="W38" i="26"/>
  <c r="W45" i="26" s="1"/>
  <c r="W52" i="26" s="1"/>
  <c r="V38" i="26"/>
  <c r="V45" i="26" s="1"/>
  <c r="V52" i="26" s="1"/>
  <c r="U35" i="26"/>
  <c r="U36" i="26"/>
  <c r="U37" i="26"/>
  <c r="U40" i="26"/>
  <c r="U47" i="26"/>
  <c r="T38" i="26"/>
  <c r="S38" i="26"/>
  <c r="F62" i="26"/>
  <c r="L40" i="26"/>
  <c r="D38" i="26"/>
  <c r="L47" i="26"/>
  <c r="L35" i="26"/>
  <c r="L36" i="26"/>
  <c r="L37" i="26"/>
  <c r="H38" i="26"/>
  <c r="J38" i="26"/>
  <c r="K38" i="26"/>
  <c r="K45" i="26" s="1"/>
  <c r="K52" i="26" s="1"/>
  <c r="D62" i="26"/>
  <c r="D66" i="26"/>
  <c r="G62" i="26"/>
  <c r="H62" i="26"/>
  <c r="H66" i="26"/>
  <c r="J62" i="26"/>
  <c r="K62" i="26"/>
  <c r="F66" i="26"/>
  <c r="G66" i="26"/>
  <c r="J66" i="26"/>
  <c r="K66" i="26"/>
  <c r="K68" i="26" s="1"/>
  <c r="W34" i="26" l="1"/>
  <c r="J68" i="26"/>
  <c r="Y13" i="26"/>
  <c r="H68" i="26"/>
  <c r="S28" i="26"/>
  <c r="Y16" i="26"/>
  <c r="Y24" i="26"/>
  <c r="Y48" i="26"/>
  <c r="Y47" i="26"/>
  <c r="Y49" i="26"/>
  <c r="Y65" i="26"/>
  <c r="U50" i="26"/>
  <c r="T51" i="26" s="1"/>
  <c r="L50" i="26"/>
  <c r="K51" i="26" s="1"/>
  <c r="I50" i="26"/>
  <c r="Y50" i="26" s="1"/>
  <c r="F68" i="26"/>
  <c r="Y41" i="26"/>
  <c r="Y37" i="26"/>
  <c r="Y35" i="26"/>
  <c r="D45" i="26"/>
  <c r="D52" i="26" s="1"/>
  <c r="Y64" i="26"/>
  <c r="Y61" i="26"/>
  <c r="Y60" i="26"/>
  <c r="D68" i="26"/>
  <c r="Y23" i="26"/>
  <c r="I26" i="26"/>
  <c r="X19" i="26"/>
  <c r="U19" i="26"/>
  <c r="S20" i="26" s="1"/>
  <c r="R19" i="26"/>
  <c r="O19" i="26"/>
  <c r="M20" i="26" s="1"/>
  <c r="L19" i="26"/>
  <c r="K20" i="26" s="1"/>
  <c r="I19" i="26"/>
  <c r="Y15" i="26"/>
  <c r="Y11" i="26"/>
  <c r="Y17" i="26"/>
  <c r="Y12" i="26"/>
  <c r="Y14" i="26"/>
  <c r="X66" i="26"/>
  <c r="W67" i="26" s="1"/>
  <c r="U43" i="26"/>
  <c r="X43" i="26"/>
  <c r="L43" i="26"/>
  <c r="I43" i="26"/>
  <c r="Y43" i="26" s="1"/>
  <c r="V34" i="26"/>
  <c r="H21" i="26"/>
  <c r="H28" i="26" s="1"/>
  <c r="U56" i="26"/>
  <c r="T57" i="26" s="1"/>
  <c r="O26" i="26"/>
  <c r="N27" i="26" s="1"/>
  <c r="G45" i="26"/>
  <c r="G52" i="26" s="1"/>
  <c r="U26" i="26"/>
  <c r="S27" i="26" s="1"/>
  <c r="U66" i="26"/>
  <c r="S67" i="26" s="1"/>
  <c r="L56" i="26"/>
  <c r="K57" i="26" s="1"/>
  <c r="L26" i="26"/>
  <c r="J27" i="26" s="1"/>
  <c r="T21" i="26"/>
  <c r="T28" i="26" s="1"/>
  <c r="K21" i="26"/>
  <c r="K28" i="26" s="1"/>
  <c r="Q21" i="26"/>
  <c r="Q28" i="26" s="1"/>
  <c r="W21" i="26"/>
  <c r="W28" i="26" s="1"/>
  <c r="W51" i="26"/>
  <c r="X26" i="26"/>
  <c r="T45" i="26"/>
  <c r="T52" i="26" s="1"/>
  <c r="R26" i="26"/>
  <c r="Q27" i="26" s="1"/>
  <c r="X62" i="26"/>
  <c r="W63" i="26" s="1"/>
  <c r="I56" i="26"/>
  <c r="H45" i="26"/>
  <c r="H52" i="26" s="1"/>
  <c r="N21" i="26"/>
  <c r="N28" i="26" s="1"/>
  <c r="G21" i="26"/>
  <c r="G28" i="26" s="1"/>
  <c r="S68" i="26"/>
  <c r="X56" i="26"/>
  <c r="V51" i="26"/>
  <c r="X38" i="26"/>
  <c r="P28" i="26"/>
  <c r="J21" i="26"/>
  <c r="M28" i="26"/>
  <c r="J45" i="26"/>
  <c r="J52" i="26" s="1"/>
  <c r="W68" i="26"/>
  <c r="S34" i="26"/>
  <c r="F45" i="26"/>
  <c r="F52" i="26" s="1"/>
  <c r="F58" i="26" s="1"/>
  <c r="V68" i="26"/>
  <c r="V21" i="26"/>
  <c r="V28" i="26" s="1"/>
  <c r="T34" i="26"/>
  <c r="U38" i="26"/>
  <c r="S39" i="26" s="1"/>
  <c r="S45" i="26"/>
  <c r="L66" i="26"/>
  <c r="J67" i="26" s="1"/>
  <c r="I66" i="26"/>
  <c r="U62" i="26"/>
  <c r="S63" i="26" s="1"/>
  <c r="L62" i="26"/>
  <c r="I62" i="26"/>
  <c r="L38" i="26"/>
  <c r="K39" i="26" s="1"/>
  <c r="I38" i="26"/>
  <c r="Y38" i="26" s="1"/>
  <c r="R33" i="26"/>
  <c r="Q34" i="26" s="1"/>
  <c r="O33" i="26"/>
  <c r="L33" i="26"/>
  <c r="I33" i="26"/>
  <c r="G68" i="26"/>
  <c r="T68" i="26"/>
  <c r="H51" i="26" l="1"/>
  <c r="Y62" i="26"/>
  <c r="I21" i="26"/>
  <c r="Y26" i="26"/>
  <c r="Y19" i="26"/>
  <c r="G51" i="26"/>
  <c r="I51" i="26" s="1"/>
  <c r="D58" i="26"/>
  <c r="Y56" i="26"/>
  <c r="H67" i="26"/>
  <c r="V39" i="26"/>
  <c r="S52" i="26"/>
  <c r="H58" i="26"/>
  <c r="G58" i="26"/>
  <c r="Y66" i="26"/>
  <c r="Y33" i="26"/>
  <c r="P27" i="26"/>
  <c r="R27" i="26" s="1"/>
  <c r="G20" i="26"/>
  <c r="V67" i="26"/>
  <c r="X67" i="26" s="1"/>
  <c r="J57" i="26"/>
  <c r="L57" i="26" s="1"/>
  <c r="V58" i="26"/>
  <c r="X68" i="26"/>
  <c r="X69" i="26" s="1"/>
  <c r="V63" i="26"/>
  <c r="X63" i="26" s="1"/>
  <c r="S57" i="26"/>
  <c r="U57" i="26" s="1"/>
  <c r="W58" i="26"/>
  <c r="K58" i="26"/>
  <c r="T58" i="26"/>
  <c r="X34" i="26"/>
  <c r="T27" i="26"/>
  <c r="U27" i="26" s="1"/>
  <c r="K27" i="26"/>
  <c r="L27" i="26" s="1"/>
  <c r="H27" i="26"/>
  <c r="T20" i="26"/>
  <c r="U20" i="26" s="1"/>
  <c r="J51" i="26"/>
  <c r="L51" i="26" s="1"/>
  <c r="H44" i="26"/>
  <c r="H57" i="26"/>
  <c r="T67" i="26"/>
  <c r="U67" i="26" s="1"/>
  <c r="M27" i="26"/>
  <c r="O27" i="26" s="1"/>
  <c r="U68" i="26"/>
  <c r="U69" i="26" s="1"/>
  <c r="U45" i="26"/>
  <c r="N20" i="26"/>
  <c r="O20" i="26" s="1"/>
  <c r="X51" i="26"/>
  <c r="L45" i="26"/>
  <c r="X21" i="26"/>
  <c r="X28" i="26" s="1"/>
  <c r="W29" i="26" s="1"/>
  <c r="J20" i="26"/>
  <c r="L20" i="26" s="1"/>
  <c r="O21" i="26"/>
  <c r="M22" i="26" s="1"/>
  <c r="W39" i="26"/>
  <c r="X39" i="26" s="1"/>
  <c r="G57" i="26"/>
  <c r="G27" i="26"/>
  <c r="I45" i="26"/>
  <c r="G44" i="26"/>
  <c r="W27" i="26"/>
  <c r="K67" i="26"/>
  <c r="L67" i="26" s="1"/>
  <c r="V27" i="26"/>
  <c r="L21" i="26"/>
  <c r="L28" i="26" s="1"/>
  <c r="K29" i="26" s="1"/>
  <c r="U34" i="26"/>
  <c r="V57" i="26"/>
  <c r="W57" i="26"/>
  <c r="J28" i="26"/>
  <c r="J58" i="26" s="1"/>
  <c r="X45" i="26"/>
  <c r="V44" i="26"/>
  <c r="R21" i="26"/>
  <c r="P20" i="26"/>
  <c r="Q20" i="26"/>
  <c r="W44" i="26"/>
  <c r="H39" i="26"/>
  <c r="V20" i="26"/>
  <c r="W20" i="26"/>
  <c r="H20" i="26"/>
  <c r="U21" i="26"/>
  <c r="U28" i="26" s="1"/>
  <c r="S51" i="26"/>
  <c r="U51" i="26" s="1"/>
  <c r="T39" i="26"/>
  <c r="U39" i="26" s="1"/>
  <c r="S44" i="26"/>
  <c r="T44" i="26"/>
  <c r="L68" i="26"/>
  <c r="L69" i="26" s="1"/>
  <c r="G67" i="26"/>
  <c r="T63" i="26"/>
  <c r="U63" i="26" s="1"/>
  <c r="K63" i="26"/>
  <c r="J63" i="26"/>
  <c r="H63" i="26"/>
  <c r="G63" i="26"/>
  <c r="I68" i="26"/>
  <c r="J44" i="26"/>
  <c r="K44" i="26"/>
  <c r="J39" i="26"/>
  <c r="L39" i="26" s="1"/>
  <c r="G39" i="26"/>
  <c r="P34" i="26"/>
  <c r="N34" i="26"/>
  <c r="M34" i="26"/>
  <c r="J34" i="26"/>
  <c r="K34" i="26"/>
  <c r="H34" i="26"/>
  <c r="G34" i="26"/>
  <c r="Y21" i="26" l="1"/>
  <c r="G46" i="26"/>
  <c r="I52" i="26"/>
  <c r="L46" i="26"/>
  <c r="L52" i="26"/>
  <c r="I67" i="26"/>
  <c r="G69" i="26"/>
  <c r="X52" i="26"/>
  <c r="W53" i="26" s="1"/>
  <c r="T46" i="26"/>
  <c r="U52" i="26"/>
  <c r="S53" i="26" s="1"/>
  <c r="S58" i="26"/>
  <c r="U58" i="26" s="1"/>
  <c r="S59" i="26" s="1"/>
  <c r="I58" i="26"/>
  <c r="G59" i="26" s="1"/>
  <c r="Y45" i="26"/>
  <c r="Y68" i="26"/>
  <c r="X27" i="26"/>
  <c r="X58" i="26"/>
  <c r="I20" i="26"/>
  <c r="V69" i="26"/>
  <c r="W69" i="26"/>
  <c r="L58" i="26"/>
  <c r="I44" i="26"/>
  <c r="I27" i="26"/>
  <c r="S22" i="26"/>
  <c r="K46" i="26"/>
  <c r="I57" i="26"/>
  <c r="S69" i="26"/>
  <c r="T22" i="26"/>
  <c r="N22" i="26"/>
  <c r="O22" i="26" s="1"/>
  <c r="W22" i="26"/>
  <c r="V22" i="26"/>
  <c r="S46" i="26"/>
  <c r="I39" i="26"/>
  <c r="T69" i="26"/>
  <c r="J46" i="26"/>
  <c r="U46" i="26"/>
  <c r="L44" i="26"/>
  <c r="I46" i="26"/>
  <c r="H46" i="26"/>
  <c r="O28" i="26"/>
  <c r="M29" i="26" s="1"/>
  <c r="X44" i="26"/>
  <c r="I63" i="26"/>
  <c r="X57" i="26"/>
  <c r="X20" i="26"/>
  <c r="R20" i="26"/>
  <c r="J22" i="26"/>
  <c r="L34" i="26"/>
  <c r="R34" i="26"/>
  <c r="K22" i="26"/>
  <c r="I34" i="26"/>
  <c r="O34" i="26"/>
  <c r="L63" i="26"/>
  <c r="U44" i="26"/>
  <c r="V29" i="26"/>
  <c r="X29" i="26" s="1"/>
  <c r="J29" i="26"/>
  <c r="L29" i="26" s="1"/>
  <c r="Q22" i="26"/>
  <c r="R28" i="26"/>
  <c r="P22" i="26"/>
  <c r="J69" i="26"/>
  <c r="I28" i="26"/>
  <c r="H22" i="26"/>
  <c r="G22" i="26"/>
  <c r="W46" i="26"/>
  <c r="X46" i="26"/>
  <c r="V46" i="26"/>
  <c r="K69" i="26"/>
  <c r="I69" i="26"/>
  <c r="H69" i="26"/>
  <c r="S29" i="26"/>
  <c r="T29" i="26"/>
  <c r="Y28" i="26" l="1"/>
  <c r="K53" i="26"/>
  <c r="J53" i="26"/>
  <c r="G53" i="26"/>
  <c r="H53" i="26"/>
  <c r="Y52" i="26"/>
  <c r="V53" i="26"/>
  <c r="X53" i="26" s="1"/>
  <c r="W59" i="26"/>
  <c r="T53" i="26"/>
  <c r="U53" i="26" s="1"/>
  <c r="Y58" i="26"/>
  <c r="U22" i="26"/>
  <c r="G29" i="26"/>
  <c r="X22" i="26"/>
  <c r="L22" i="26"/>
  <c r="V59" i="26"/>
  <c r="N29" i="26"/>
  <c r="O29" i="26" s="1"/>
  <c r="I22" i="26"/>
  <c r="R22" i="26"/>
  <c r="U29" i="26"/>
  <c r="Q29" i="26"/>
  <c r="P29" i="26"/>
  <c r="H29" i="26"/>
  <c r="H59" i="26"/>
  <c r="T59" i="26"/>
  <c r="L53" i="26" l="1"/>
  <c r="I53" i="26"/>
  <c r="X59" i="26"/>
  <c r="R29" i="26"/>
  <c r="I59" i="26"/>
  <c r="I29" i="26"/>
  <c r="U59" i="26"/>
  <c r="J59" i="26"/>
  <c r="K59" i="26"/>
  <c r="L59" i="26" l="1"/>
</calcChain>
</file>

<file path=xl/sharedStrings.xml><?xml version="1.0" encoding="utf-8"?>
<sst xmlns="http://schemas.openxmlformats.org/spreadsheetml/2006/main" count="144" uniqueCount="78">
  <si>
    <t>高等学校卒業程度</t>
  </si>
  <si>
    <t>大学卒業程度</t>
  </si>
  <si>
    <t>人程度</t>
  </si>
  <si>
    <t>警察行政</t>
  </si>
  <si>
    <t>一般土木</t>
  </si>
  <si>
    <t>農業土木</t>
  </si>
  <si>
    <t>建　　築</t>
  </si>
  <si>
    <t>一般事務</t>
  </si>
  <si>
    <t>警察事務</t>
  </si>
  <si>
    <t>区分</t>
  </si>
  <si>
    <t>職　　　種</t>
  </si>
  <si>
    <t>男</t>
  </si>
  <si>
    <t>女</t>
  </si>
  <si>
    <t>計</t>
  </si>
  <si>
    <t>事務系</t>
  </si>
  <si>
    <t>人程度</t>
    <rPh sb="0" eb="1">
      <t>ニン</t>
    </rPh>
    <rPh sb="1" eb="3">
      <t>テイド</t>
    </rPh>
    <phoneticPr fontId="2"/>
  </si>
  <si>
    <t>事務系計</t>
  </si>
  <si>
    <t>技術系</t>
  </si>
  <si>
    <t>技術系計</t>
  </si>
  <si>
    <t>合　　計</t>
  </si>
  <si>
    <t>農　　学</t>
    <rPh sb="0" eb="1">
      <t>ノウ</t>
    </rPh>
    <rPh sb="3" eb="4">
      <t>ガク</t>
    </rPh>
    <phoneticPr fontId="2"/>
  </si>
  <si>
    <t>畜　　産</t>
    <rPh sb="0" eb="1">
      <t>チク</t>
    </rPh>
    <rPh sb="3" eb="4">
      <t>サン</t>
    </rPh>
    <phoneticPr fontId="2"/>
  </si>
  <si>
    <t>人程度</t>
    <rPh sb="0" eb="1">
      <t>ニン</t>
    </rPh>
    <rPh sb="1" eb="3">
      <t>テイド</t>
    </rPh>
    <phoneticPr fontId="2"/>
  </si>
  <si>
    <t>人程度※</t>
    <rPh sb="0" eb="1">
      <t>ニン</t>
    </rPh>
    <rPh sb="1" eb="3">
      <t>テイド</t>
    </rPh>
    <phoneticPr fontId="2"/>
  </si>
  <si>
    <t>保 健 師</t>
    <rPh sb="0" eb="1">
      <t>タモツ</t>
    </rPh>
    <rPh sb="2" eb="3">
      <t>ケン</t>
    </rPh>
    <rPh sb="4" eb="5">
      <t>シ</t>
    </rPh>
    <phoneticPr fontId="2"/>
  </si>
  <si>
    <t>人程度</t>
    <phoneticPr fontId="2"/>
  </si>
  <si>
    <t>人程度</t>
    <rPh sb="0" eb="3">
      <t>ニンテイド</t>
    </rPh>
    <phoneticPr fontId="2"/>
  </si>
  <si>
    <t>林　　学</t>
    <rPh sb="0" eb="1">
      <t>リン</t>
    </rPh>
    <rPh sb="3" eb="4">
      <t>ガク</t>
    </rPh>
    <phoneticPr fontId="2"/>
  </si>
  <si>
    <t>一般事務</t>
    <rPh sb="0" eb="2">
      <t>イッパン</t>
    </rPh>
    <rPh sb="2" eb="4">
      <t>ジム</t>
    </rPh>
    <phoneticPr fontId="2"/>
  </si>
  <si>
    <t>一般土木</t>
    <phoneticPr fontId="2"/>
  </si>
  <si>
    <t>者選考試験
身体障がい</t>
    <rPh sb="0" eb="1">
      <t>モノ</t>
    </rPh>
    <rPh sb="1" eb="3">
      <t>センコウ</t>
    </rPh>
    <rPh sb="3" eb="5">
      <t>シケン</t>
    </rPh>
    <rPh sb="6" eb="8">
      <t>シンタイ</t>
    </rPh>
    <rPh sb="8" eb="9">
      <t>サワ</t>
    </rPh>
    <phoneticPr fontId="2"/>
  </si>
  <si>
    <t xml:space="preserve">採用予定人員
</t>
    <rPh sb="0" eb="2">
      <t>サイヨウ</t>
    </rPh>
    <rPh sb="2" eb="4">
      <t>ヨテイ</t>
    </rPh>
    <rPh sb="4" eb="6">
      <t>ジンイン</t>
    </rPh>
    <phoneticPr fontId="2"/>
  </si>
  <si>
    <t>応募者数
（人）</t>
    <rPh sb="0" eb="4">
      <t>オウボシャスウ</t>
    </rPh>
    <rPh sb="6" eb="7">
      <t>ニン</t>
    </rPh>
    <phoneticPr fontId="2"/>
  </si>
  <si>
    <t>受験者数(人）</t>
    <rPh sb="5" eb="6">
      <t>ニン</t>
    </rPh>
    <phoneticPr fontId="2"/>
  </si>
  <si>
    <t>１次合格者数（人）</t>
    <rPh sb="7" eb="8">
      <t>ニン</t>
    </rPh>
    <phoneticPr fontId="2"/>
  </si>
  <si>
    <t>行　　政</t>
    <rPh sb="0" eb="4">
      <t>ギョウセイ</t>
    </rPh>
    <phoneticPr fontId="2"/>
  </si>
  <si>
    <t>職員合計</t>
    <rPh sb="0" eb="2">
      <t>ショクイン</t>
    </rPh>
    <rPh sb="2" eb="4">
      <t>ゴウケイ</t>
    </rPh>
    <phoneticPr fontId="2"/>
  </si>
  <si>
    <t>警察官Ａ</t>
    <rPh sb="0" eb="3">
      <t>ケイサツカン</t>
    </rPh>
    <phoneticPr fontId="2"/>
  </si>
  <si>
    <t>男　　性</t>
    <rPh sb="0" eb="4">
      <t>ダンセイ</t>
    </rPh>
    <phoneticPr fontId="2"/>
  </si>
  <si>
    <t>女　　性</t>
    <rPh sb="0" eb="4">
      <t>ジョセイ</t>
    </rPh>
    <phoneticPr fontId="2"/>
  </si>
  <si>
    <t>人程度</t>
    <phoneticPr fontId="2"/>
  </si>
  <si>
    <t>警察官Ｂ</t>
    <rPh sb="0" eb="3">
      <t>ケイサツカン</t>
    </rPh>
    <phoneticPr fontId="2"/>
  </si>
  <si>
    <t>警察官合計</t>
    <rPh sb="0" eb="3">
      <t>ケイサツカン</t>
    </rPh>
    <rPh sb="3" eb="5">
      <t>ゴウケイ</t>
    </rPh>
    <phoneticPr fontId="2"/>
  </si>
  <si>
    <t>人程度</t>
    <phoneticPr fontId="2"/>
  </si>
  <si>
    <t>（注）１　小計、合計の下段は男女の各割合</t>
    <phoneticPr fontId="2"/>
  </si>
  <si>
    <t>電　　気</t>
    <rPh sb="0" eb="1">
      <t>デン</t>
    </rPh>
    <rPh sb="3" eb="4">
      <t>キ</t>
    </rPh>
    <phoneticPr fontId="2"/>
  </si>
  <si>
    <t>教育行政</t>
    <rPh sb="0" eb="2">
      <t>キョウイク</t>
    </rPh>
    <rPh sb="2" eb="4">
      <t>ギョウセイ</t>
    </rPh>
    <phoneticPr fontId="2"/>
  </si>
  <si>
    <t>教育事務</t>
    <rPh sb="0" eb="2">
      <t>キョウイク</t>
    </rPh>
    <phoneticPr fontId="2"/>
  </si>
  <si>
    <t>農業土木</t>
    <phoneticPr fontId="2"/>
  </si>
  <si>
    <t>事務系</t>
    <phoneticPr fontId="2"/>
  </si>
  <si>
    <t>技術系</t>
    <rPh sb="0" eb="2">
      <t>ギジュツ</t>
    </rPh>
    <phoneticPr fontId="2"/>
  </si>
  <si>
    <t>受験倍率
（倍）</t>
    <rPh sb="0" eb="2">
      <t>ジュケン</t>
    </rPh>
    <rPh sb="2" eb="4">
      <t>バイリツ</t>
    </rPh>
    <rPh sb="6" eb="7">
      <t>バイリツ</t>
    </rPh>
    <phoneticPr fontId="2"/>
  </si>
  <si>
    <t>前期</t>
    <rPh sb="0" eb="2">
      <t>ゼンキ</t>
    </rPh>
    <phoneticPr fontId="2"/>
  </si>
  <si>
    <t>免許資格職</t>
    <rPh sb="0" eb="2">
      <t>メンキョ</t>
    </rPh>
    <rPh sb="2" eb="4">
      <t>シカク</t>
    </rPh>
    <rPh sb="4" eb="5">
      <t>ショク</t>
    </rPh>
    <phoneticPr fontId="2"/>
  </si>
  <si>
    <t>社会福祉</t>
    <rPh sb="0" eb="2">
      <t>シャカイ</t>
    </rPh>
    <rPh sb="2" eb="4">
      <t>フクシ</t>
    </rPh>
    <phoneticPr fontId="2"/>
  </si>
  <si>
    <t>薬 剤 師</t>
    <rPh sb="0" eb="1">
      <t>クスリ</t>
    </rPh>
    <rPh sb="2" eb="3">
      <t>ザイ</t>
    </rPh>
    <rPh sb="4" eb="5">
      <t>シ</t>
    </rPh>
    <phoneticPr fontId="2"/>
  </si>
  <si>
    <t>（注）２　受験倍率は、受験者数／採用予定人数</t>
    <rPh sb="5" eb="7">
      <t>ジュケン</t>
    </rPh>
    <rPh sb="7" eb="9">
      <t>バイリツ</t>
    </rPh>
    <rPh sb="11" eb="14">
      <t>ジュケンシャ</t>
    </rPh>
    <rPh sb="14" eb="15">
      <t>スウ</t>
    </rPh>
    <rPh sb="16" eb="18">
      <t>サイヨウ</t>
    </rPh>
    <rPh sb="18" eb="20">
      <t>ヨテイ</t>
    </rPh>
    <rPh sb="20" eb="22">
      <t>ニンズウ</t>
    </rPh>
    <phoneticPr fontId="2"/>
  </si>
  <si>
    <t>合　計</t>
    <rPh sb="0" eb="1">
      <t>ゴウ</t>
    </rPh>
    <rPh sb="2" eb="3">
      <t>ケイ</t>
    </rPh>
    <phoneticPr fontId="2"/>
  </si>
  <si>
    <t>小　計</t>
    <rPh sb="0" eb="1">
      <t>ショウ</t>
    </rPh>
    <rPh sb="2" eb="3">
      <t>ケイ</t>
    </rPh>
    <phoneticPr fontId="2"/>
  </si>
  <si>
    <t>小　　計</t>
    <rPh sb="0" eb="1">
      <t>ショウ</t>
    </rPh>
    <phoneticPr fontId="2"/>
  </si>
  <si>
    <t>大・免（前）民２次受験者数（人）</t>
    <rPh sb="0" eb="1">
      <t>ダイ</t>
    </rPh>
    <rPh sb="2" eb="3">
      <t>メン</t>
    </rPh>
    <rPh sb="4" eb="5">
      <t>ゼン</t>
    </rPh>
    <rPh sb="6" eb="7">
      <t>ミン</t>
    </rPh>
    <rPh sb="9" eb="12">
      <t>ジュケンシャ</t>
    </rPh>
    <rPh sb="14" eb="15">
      <t>ニン</t>
    </rPh>
    <phoneticPr fontId="2"/>
  </si>
  <si>
    <t>大・免（前）民２次合格者数（人）</t>
    <rPh sb="0" eb="1">
      <t>ダイ</t>
    </rPh>
    <rPh sb="2" eb="3">
      <t>メン</t>
    </rPh>
    <rPh sb="4" eb="5">
      <t>ゼン</t>
    </rPh>
    <rPh sb="6" eb="7">
      <t>ミン</t>
    </rPh>
    <rPh sb="14" eb="15">
      <t>ニン</t>
    </rPh>
    <phoneticPr fontId="2"/>
  </si>
  <si>
    <t>大免民３次、その他２次受験者数（人）</t>
    <rPh sb="0" eb="1">
      <t>ダイ</t>
    </rPh>
    <rPh sb="1" eb="2">
      <t>メン</t>
    </rPh>
    <rPh sb="2" eb="3">
      <t>ミン</t>
    </rPh>
    <rPh sb="4" eb="5">
      <t>ジ</t>
    </rPh>
    <rPh sb="8" eb="9">
      <t>タ</t>
    </rPh>
    <rPh sb="11" eb="14">
      <t>ジュケンシャ</t>
    </rPh>
    <rPh sb="16" eb="17">
      <t>ニン</t>
    </rPh>
    <phoneticPr fontId="2"/>
  </si>
  <si>
    <t>大免民３次、その他２次合格者数（人）</t>
    <rPh sb="0" eb="1">
      <t>ダイ</t>
    </rPh>
    <rPh sb="1" eb="2">
      <t>メン</t>
    </rPh>
    <rPh sb="2" eb="3">
      <t>ミン</t>
    </rPh>
    <rPh sb="4" eb="5">
      <t>ジ</t>
    </rPh>
    <rPh sb="8" eb="9">
      <t>タ</t>
    </rPh>
    <rPh sb="10" eb="11">
      <t>ジ</t>
    </rPh>
    <rPh sb="16" eb="17">
      <t>ニン</t>
    </rPh>
    <phoneticPr fontId="2"/>
  </si>
  <si>
    <t>看 護 師</t>
    <rPh sb="0" eb="1">
      <t>ミ</t>
    </rPh>
    <rPh sb="2" eb="3">
      <t>マモル</t>
    </rPh>
    <rPh sb="4" eb="5">
      <t>シ</t>
    </rPh>
    <phoneticPr fontId="2"/>
  </si>
  <si>
    <t>大卒・免許（前期）計</t>
    <rPh sb="0" eb="2">
      <t>ダイソツ</t>
    </rPh>
    <rPh sb="3" eb="5">
      <t>メンキョ</t>
    </rPh>
    <rPh sb="6" eb="8">
      <t>ゼンキ</t>
    </rPh>
    <rPh sb="9" eb="10">
      <t>ケイ</t>
    </rPh>
    <phoneticPr fontId="2"/>
  </si>
  <si>
    <t>（注）３　※の採用予定人員は変更後のもの</t>
    <rPh sb="1" eb="2">
      <t>チュウ</t>
    </rPh>
    <rPh sb="7" eb="9">
      <t>サイヨウ</t>
    </rPh>
    <rPh sb="9" eb="11">
      <t>ヨテイ</t>
    </rPh>
    <rPh sb="11" eb="13">
      <t>ジンイン</t>
    </rPh>
    <rPh sb="14" eb="16">
      <t>ヘンコウ</t>
    </rPh>
    <rPh sb="16" eb="17">
      <t>ゴ</t>
    </rPh>
    <phoneticPr fontId="2"/>
  </si>
  <si>
    <t>心理判定員</t>
    <rPh sb="0" eb="2">
      <t>シンリ</t>
    </rPh>
    <rPh sb="2" eb="4">
      <t>ハンテイ</t>
    </rPh>
    <rPh sb="4" eb="5">
      <t>イン</t>
    </rPh>
    <phoneticPr fontId="2"/>
  </si>
  <si>
    <t>林　　業</t>
    <rPh sb="0" eb="1">
      <t>ハヤシ</t>
    </rPh>
    <rPh sb="3" eb="4">
      <t>ギョウ</t>
    </rPh>
    <phoneticPr fontId="2"/>
  </si>
  <si>
    <t>臨床検査技師</t>
    <rPh sb="0" eb="2">
      <t>リンショウ</t>
    </rPh>
    <rPh sb="2" eb="4">
      <t>ケンサ</t>
    </rPh>
    <rPh sb="4" eb="6">
      <t>ギシ</t>
    </rPh>
    <phoneticPr fontId="2"/>
  </si>
  <si>
    <t>水　　産</t>
    <rPh sb="0" eb="1">
      <t>ミズ</t>
    </rPh>
    <rPh sb="3" eb="4">
      <t>サン</t>
    </rPh>
    <phoneticPr fontId="2"/>
  </si>
  <si>
    <t>学校図書館事務</t>
    <rPh sb="0" eb="2">
      <t>ガッコウ</t>
    </rPh>
    <rPh sb="2" eb="5">
      <t>トショカン</t>
    </rPh>
    <rPh sb="5" eb="7">
      <t>ジム</t>
    </rPh>
    <phoneticPr fontId="2"/>
  </si>
  <si>
    <t>高卒・免許（後期）計</t>
    <rPh sb="0" eb="2">
      <t>コウソツ</t>
    </rPh>
    <rPh sb="3" eb="5">
      <t>メンキョ</t>
    </rPh>
    <rPh sb="6" eb="8">
      <t>コウキ</t>
    </rPh>
    <rPh sb="9" eb="10">
      <t>ケイ</t>
    </rPh>
    <phoneticPr fontId="2"/>
  </si>
  <si>
    <t>平成２９年度熊本県職員採用試験等実施結果</t>
    <rPh sb="0" eb="2">
      <t>ヘイセイ</t>
    </rPh>
    <rPh sb="4" eb="6">
      <t>ネンド</t>
    </rPh>
    <rPh sb="6" eb="8">
      <t>クマモト</t>
    </rPh>
    <rPh sb="11" eb="13">
      <t>サイヨウ</t>
    </rPh>
    <rPh sb="15" eb="16">
      <t>トウ</t>
    </rPh>
    <rPh sb="16" eb="18">
      <t>ジッシ</t>
    </rPh>
    <rPh sb="18" eb="20">
      <t>ケッカ</t>
    </rPh>
    <phoneticPr fontId="2"/>
  </si>
  <si>
    <t>保健師（知事）</t>
    <rPh sb="0" eb="3">
      <t>ホケンシ</t>
    </rPh>
    <rPh sb="4" eb="6">
      <t>チジ</t>
    </rPh>
    <phoneticPr fontId="2"/>
  </si>
  <si>
    <t>保健師（警察本部）</t>
    <rPh sb="0" eb="3">
      <t>ホケンシ</t>
    </rPh>
    <rPh sb="4" eb="6">
      <t>ケイサツ</t>
    </rPh>
    <rPh sb="6" eb="8">
      <t>ホンブ</t>
    </rPh>
    <phoneticPr fontId="2"/>
  </si>
  <si>
    <t>経験者等
民間企業</t>
    <rPh sb="0" eb="3">
      <t>ケイケンシャ</t>
    </rPh>
    <rPh sb="3" eb="4">
      <t>トウ</t>
    </rPh>
    <rPh sb="5" eb="7">
      <t>ミンカン</t>
    </rPh>
    <rPh sb="7" eb="9">
      <t>キギョウ</t>
    </rPh>
    <phoneticPr fontId="2"/>
  </si>
  <si>
    <t>免許資格職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</si>
</sst>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%"/>
    <numFmt numFmtId="177" formatCode="#,##0_ "/>
    <numFmt numFmtId="178" formatCode="#,##0_);[Red]\(#,##0\)"/>
    <numFmt numFmtId="179" formatCode="#,##0.0_);[Red]\(#,##0.0\)"/>
    <numFmt numFmtId="180" formatCode="0.0_);[Red]\(0.0\)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7.5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39997558519241921"/>
        <bgColor indexed="64"/>
      </patternFill>
    </fill>
  </fills>
  <borders count="7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 diagonalDown="1">
      <left style="medium">
        <color indexed="64"/>
      </left>
      <right/>
      <top style="medium">
        <color indexed="64"/>
      </top>
      <bottom/>
      <diagonal style="medium">
        <color indexed="64"/>
      </diagonal>
    </border>
    <border diagonalDown="1">
      <left/>
      <right/>
      <top style="medium">
        <color indexed="64"/>
      </top>
      <bottom/>
      <diagonal style="medium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medium">
        <color indexed="64"/>
      </diagonal>
    </border>
    <border diagonalDown="1">
      <left style="medium">
        <color indexed="64"/>
      </left>
      <right/>
      <top/>
      <bottom/>
      <diagonal style="medium">
        <color indexed="64"/>
      </diagonal>
    </border>
    <border diagonalDown="1">
      <left/>
      <right/>
      <top/>
      <bottom/>
      <diagonal style="medium">
        <color indexed="64"/>
      </diagonal>
    </border>
    <border diagonalDown="1">
      <left/>
      <right style="medium">
        <color indexed="64"/>
      </right>
      <top/>
      <bottom/>
      <diagonal style="medium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medium">
        <color indexed="64"/>
      </diagonal>
    </border>
    <border diagonalDown="1">
      <left/>
      <right/>
      <top/>
      <bottom style="medium">
        <color indexed="64"/>
      </bottom>
      <diagonal style="medium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medium">
        <color indexed="64"/>
      </diagonal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368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vertical="center"/>
    </xf>
    <xf numFmtId="177" fontId="4" fillId="0" borderId="8" xfId="0" applyNumberFormat="1" applyFont="1" applyFill="1" applyBorder="1" applyAlignment="1">
      <alignment vertical="center"/>
    </xf>
    <xf numFmtId="177" fontId="4" fillId="0" borderId="9" xfId="2" applyNumberFormat="1" applyFont="1" applyBorder="1" applyAlignment="1">
      <alignment vertical="center"/>
    </xf>
    <xf numFmtId="177" fontId="4" fillId="0" borderId="10" xfId="2" applyNumberFormat="1" applyFont="1" applyBorder="1" applyAlignment="1">
      <alignment vertical="center"/>
    </xf>
    <xf numFmtId="177" fontId="4" fillId="0" borderId="11" xfId="2" applyNumberFormat="1" applyFont="1" applyBorder="1" applyAlignment="1">
      <alignment vertical="center"/>
    </xf>
    <xf numFmtId="177" fontId="4" fillId="0" borderId="12" xfId="2" applyNumberFormat="1" applyFont="1" applyBorder="1" applyAlignment="1">
      <alignment vertical="center"/>
    </xf>
    <xf numFmtId="177" fontId="4" fillId="0" borderId="13" xfId="2" applyNumberFormat="1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NumberFormat="1" applyFont="1" applyBorder="1" applyAlignment="1">
      <alignment vertical="center"/>
    </xf>
    <xf numFmtId="177" fontId="4" fillId="0" borderId="21" xfId="2" applyNumberFormat="1" applyFont="1" applyBorder="1" applyAlignment="1">
      <alignment vertical="center"/>
    </xf>
    <xf numFmtId="179" fontId="4" fillId="0" borderId="17" xfId="0" applyNumberFormat="1" applyFont="1" applyBorder="1" applyAlignment="1">
      <alignment vertical="center"/>
    </xf>
    <xf numFmtId="0" fontId="4" fillId="2" borderId="22" xfId="0" applyNumberFormat="1" applyFont="1" applyFill="1" applyBorder="1" applyAlignment="1">
      <alignment vertical="center"/>
    </xf>
    <xf numFmtId="177" fontId="4" fillId="2" borderId="23" xfId="0" applyNumberFormat="1" applyFont="1" applyFill="1" applyBorder="1" applyAlignment="1">
      <alignment vertical="center"/>
    </xf>
    <xf numFmtId="177" fontId="4" fillId="2" borderId="24" xfId="2" applyNumberFormat="1" applyFont="1" applyFill="1" applyBorder="1" applyAlignment="1">
      <alignment vertical="center"/>
    </xf>
    <xf numFmtId="177" fontId="4" fillId="2" borderId="25" xfId="2" applyNumberFormat="1" applyFont="1" applyFill="1" applyBorder="1" applyAlignment="1">
      <alignment vertical="center"/>
    </xf>
    <xf numFmtId="177" fontId="4" fillId="2" borderId="26" xfId="2" applyNumberFormat="1" applyFont="1" applyFill="1" applyBorder="1" applyAlignment="1">
      <alignment vertical="center"/>
    </xf>
    <xf numFmtId="179" fontId="4" fillId="2" borderId="24" xfId="0" applyNumberFormat="1" applyFont="1" applyFill="1" applyBorder="1" applyAlignment="1">
      <alignment vertical="center"/>
    </xf>
    <xf numFmtId="0" fontId="4" fillId="2" borderId="27" xfId="0" applyNumberFormat="1" applyFont="1" applyFill="1" applyBorder="1" applyAlignment="1">
      <alignment vertical="center"/>
    </xf>
    <xf numFmtId="0" fontId="4" fillId="2" borderId="28" xfId="0" applyFont="1" applyFill="1" applyBorder="1" applyAlignment="1">
      <alignment vertical="center"/>
    </xf>
    <xf numFmtId="176" fontId="4" fillId="2" borderId="29" xfId="0" applyNumberFormat="1" applyFont="1" applyFill="1" applyBorder="1" applyAlignment="1">
      <alignment vertical="center"/>
    </xf>
    <xf numFmtId="176" fontId="4" fillId="2" borderId="30" xfId="1" applyNumberFormat="1" applyFont="1" applyFill="1" applyBorder="1" applyAlignment="1">
      <alignment vertical="center"/>
    </xf>
    <xf numFmtId="176" fontId="4" fillId="2" borderId="31" xfId="0" applyNumberFormat="1" applyFont="1" applyFill="1" applyBorder="1" applyAlignment="1">
      <alignment vertical="center"/>
    </xf>
    <xf numFmtId="176" fontId="4" fillId="2" borderId="32" xfId="0" applyNumberFormat="1" applyFont="1" applyFill="1" applyBorder="1" applyAlignment="1">
      <alignment vertical="center"/>
    </xf>
    <xf numFmtId="176" fontId="4" fillId="2" borderId="33" xfId="0" applyNumberFormat="1" applyFont="1" applyFill="1" applyBorder="1" applyAlignment="1">
      <alignment vertical="center"/>
    </xf>
    <xf numFmtId="179" fontId="4" fillId="2" borderId="29" xfId="0" applyNumberFormat="1" applyFont="1" applyFill="1" applyBorder="1" applyAlignment="1">
      <alignment vertical="center"/>
    </xf>
    <xf numFmtId="178" fontId="4" fillId="0" borderId="16" xfId="0" applyNumberFormat="1" applyFont="1" applyBorder="1" applyAlignment="1">
      <alignment vertical="center"/>
    </xf>
    <xf numFmtId="178" fontId="4" fillId="0" borderId="17" xfId="2" applyNumberFormat="1" applyFont="1" applyBorder="1" applyAlignment="1">
      <alignment vertical="center"/>
    </xf>
    <xf numFmtId="178" fontId="4" fillId="0" borderId="18" xfId="2" applyNumberFormat="1" applyFont="1" applyBorder="1" applyAlignment="1">
      <alignment vertical="center"/>
    </xf>
    <xf numFmtId="178" fontId="4" fillId="0" borderId="19" xfId="2" applyNumberFormat="1" applyFont="1" applyBorder="1" applyAlignment="1">
      <alignment vertical="center"/>
    </xf>
    <xf numFmtId="178" fontId="4" fillId="0" borderId="14" xfId="2" applyNumberFormat="1" applyFont="1" applyBorder="1" applyAlignment="1">
      <alignment vertical="center"/>
    </xf>
    <xf numFmtId="178" fontId="4" fillId="0" borderId="20" xfId="2" applyNumberFormat="1" applyFont="1" applyBorder="1" applyAlignment="1">
      <alignment vertical="center"/>
    </xf>
    <xf numFmtId="178" fontId="4" fillId="0" borderId="21" xfId="2" applyNumberFormat="1" applyFont="1" applyBorder="1" applyAlignment="1">
      <alignment vertical="center"/>
    </xf>
    <xf numFmtId="178" fontId="4" fillId="2" borderId="23" xfId="0" applyNumberFormat="1" applyFont="1" applyFill="1" applyBorder="1" applyAlignment="1">
      <alignment vertical="center"/>
    </xf>
    <xf numFmtId="178" fontId="4" fillId="2" borderId="24" xfId="2" applyNumberFormat="1" applyFont="1" applyFill="1" applyBorder="1" applyAlignment="1">
      <alignment vertical="center"/>
    </xf>
    <xf numFmtId="178" fontId="4" fillId="2" borderId="25" xfId="2" applyNumberFormat="1" applyFont="1" applyFill="1" applyBorder="1" applyAlignment="1">
      <alignment vertical="center"/>
    </xf>
    <xf numFmtId="178" fontId="4" fillId="2" borderId="34" xfId="2" applyNumberFormat="1" applyFont="1" applyFill="1" applyBorder="1" applyAlignment="1">
      <alignment vertical="center"/>
    </xf>
    <xf numFmtId="178" fontId="4" fillId="2" borderId="26" xfId="2" applyNumberFormat="1" applyFont="1" applyFill="1" applyBorder="1" applyAlignment="1">
      <alignment vertical="center"/>
    </xf>
    <xf numFmtId="178" fontId="4" fillId="2" borderId="35" xfId="2" applyNumberFormat="1" applyFont="1" applyFill="1" applyBorder="1" applyAlignment="1">
      <alignment vertical="center"/>
    </xf>
    <xf numFmtId="176" fontId="4" fillId="2" borderId="30" xfId="0" applyNumberFormat="1" applyFont="1" applyFill="1" applyBorder="1" applyAlignment="1">
      <alignment vertical="center"/>
    </xf>
    <xf numFmtId="0" fontId="4" fillId="3" borderId="22" xfId="0" applyNumberFormat="1" applyFont="1" applyFill="1" applyBorder="1" applyAlignment="1">
      <alignment vertical="center"/>
    </xf>
    <xf numFmtId="178" fontId="4" fillId="3" borderId="23" xfId="0" applyNumberFormat="1" applyFont="1" applyFill="1" applyBorder="1" applyAlignment="1">
      <alignment vertical="center"/>
    </xf>
    <xf numFmtId="178" fontId="4" fillId="3" borderId="24" xfId="2" applyNumberFormat="1" applyFont="1" applyFill="1" applyBorder="1" applyAlignment="1">
      <alignment vertical="center"/>
    </xf>
    <xf numFmtId="178" fontId="4" fillId="3" borderId="25" xfId="2" applyNumberFormat="1" applyFont="1" applyFill="1" applyBorder="1" applyAlignment="1">
      <alignment vertical="center"/>
    </xf>
    <xf numFmtId="178" fontId="4" fillId="3" borderId="34" xfId="2" applyNumberFormat="1" applyFont="1" applyFill="1" applyBorder="1" applyAlignment="1">
      <alignment vertical="center"/>
    </xf>
    <xf numFmtId="178" fontId="4" fillId="3" borderId="26" xfId="2" applyNumberFormat="1" applyFont="1" applyFill="1" applyBorder="1" applyAlignment="1">
      <alignment vertical="center"/>
    </xf>
    <xf numFmtId="178" fontId="4" fillId="3" borderId="35" xfId="2" applyNumberFormat="1" applyFont="1" applyFill="1" applyBorder="1" applyAlignment="1">
      <alignment vertical="center"/>
    </xf>
    <xf numFmtId="179" fontId="4" fillId="3" borderId="24" xfId="0" applyNumberFormat="1" applyFont="1" applyFill="1" applyBorder="1" applyAlignment="1">
      <alignment vertical="center"/>
    </xf>
    <xf numFmtId="0" fontId="4" fillId="3" borderId="36" xfId="0" applyNumberFormat="1" applyFont="1" applyFill="1" applyBorder="1" applyAlignment="1">
      <alignment vertical="center"/>
    </xf>
    <xf numFmtId="0" fontId="4" fillId="3" borderId="37" xfId="0" applyFont="1" applyFill="1" applyBorder="1" applyAlignment="1">
      <alignment vertical="center"/>
    </xf>
    <xf numFmtId="176" fontId="4" fillId="3" borderId="38" xfId="0" applyNumberFormat="1" applyFont="1" applyFill="1" applyBorder="1" applyAlignment="1">
      <alignment vertical="center"/>
    </xf>
    <xf numFmtId="176" fontId="4" fillId="3" borderId="39" xfId="0" applyNumberFormat="1" applyFont="1" applyFill="1" applyBorder="1" applyAlignment="1">
      <alignment vertical="center"/>
    </xf>
    <xf numFmtId="176" fontId="4" fillId="3" borderId="40" xfId="0" applyNumberFormat="1" applyFont="1" applyFill="1" applyBorder="1" applyAlignment="1">
      <alignment vertical="center"/>
    </xf>
    <xf numFmtId="176" fontId="4" fillId="3" borderId="41" xfId="0" applyNumberFormat="1" applyFont="1" applyFill="1" applyBorder="1" applyAlignment="1">
      <alignment vertical="center"/>
    </xf>
    <xf numFmtId="176" fontId="4" fillId="3" borderId="42" xfId="0" applyNumberFormat="1" applyFont="1" applyFill="1" applyBorder="1" applyAlignment="1">
      <alignment vertical="center"/>
    </xf>
    <xf numFmtId="179" fontId="4" fillId="3" borderId="38" xfId="0" applyNumberFormat="1" applyFont="1" applyFill="1" applyBorder="1" applyAlignment="1">
      <alignment vertical="center"/>
    </xf>
    <xf numFmtId="0" fontId="4" fillId="0" borderId="43" xfId="0" applyFont="1" applyBorder="1" applyAlignment="1">
      <alignment horizontal="center" vertical="center"/>
    </xf>
    <xf numFmtId="0" fontId="4" fillId="0" borderId="27" xfId="0" applyNumberFormat="1" applyFont="1" applyBorder="1" applyAlignment="1">
      <alignment vertical="center"/>
    </xf>
    <xf numFmtId="178" fontId="4" fillId="0" borderId="29" xfId="2" applyNumberFormat="1" applyFont="1" applyBorder="1" applyAlignment="1">
      <alignment vertical="center"/>
    </xf>
    <xf numFmtId="178" fontId="4" fillId="0" borderId="30" xfId="2" applyNumberFormat="1" applyFont="1" applyBorder="1" applyAlignment="1">
      <alignment vertical="center"/>
    </xf>
    <xf numFmtId="178" fontId="4" fillId="0" borderId="31" xfId="2" applyNumberFormat="1" applyFont="1" applyBorder="1" applyAlignment="1">
      <alignment vertical="center"/>
    </xf>
    <xf numFmtId="178" fontId="4" fillId="0" borderId="33" xfId="2" applyNumberFormat="1" applyFont="1" applyBorder="1" applyAlignment="1">
      <alignment vertical="center"/>
    </xf>
    <xf numFmtId="178" fontId="4" fillId="0" borderId="32" xfId="2" applyNumberFormat="1" applyFont="1" applyBorder="1" applyAlignment="1">
      <alignment vertical="center"/>
    </xf>
    <xf numFmtId="179" fontId="4" fillId="0" borderId="29" xfId="0" applyNumberFormat="1" applyFont="1" applyBorder="1" applyAlignment="1">
      <alignment vertical="center"/>
    </xf>
    <xf numFmtId="0" fontId="4" fillId="0" borderId="37" xfId="0" applyFont="1" applyBorder="1" applyAlignment="1">
      <alignment vertical="center"/>
    </xf>
    <xf numFmtId="0" fontId="4" fillId="0" borderId="7" xfId="0" applyNumberFormat="1" applyFont="1" applyBorder="1" applyAlignment="1">
      <alignment vertical="center"/>
    </xf>
    <xf numFmtId="178" fontId="4" fillId="0" borderId="8" xfId="0" applyNumberFormat="1" applyFont="1" applyBorder="1" applyAlignment="1">
      <alignment vertical="center"/>
    </xf>
    <xf numFmtId="178" fontId="4" fillId="4" borderId="44" xfId="2" applyNumberFormat="1" applyFont="1" applyFill="1" applyBorder="1" applyAlignment="1">
      <alignment vertical="center"/>
    </xf>
    <xf numFmtId="178" fontId="4" fillId="4" borderId="45" xfId="2" applyNumberFormat="1" applyFont="1" applyFill="1" applyBorder="1" applyAlignment="1">
      <alignment vertical="center"/>
    </xf>
    <xf numFmtId="178" fontId="4" fillId="4" borderId="46" xfId="2" applyNumberFormat="1" applyFont="1" applyFill="1" applyBorder="1" applyAlignment="1">
      <alignment vertical="center"/>
    </xf>
    <xf numFmtId="178" fontId="4" fillId="4" borderId="47" xfId="2" applyNumberFormat="1" applyFont="1" applyFill="1" applyBorder="1" applyAlignment="1">
      <alignment vertical="center"/>
    </xf>
    <xf numFmtId="179" fontId="4" fillId="0" borderId="24" xfId="0" applyNumberFormat="1" applyFont="1" applyBorder="1" applyAlignment="1">
      <alignment vertical="center"/>
    </xf>
    <xf numFmtId="0" fontId="4" fillId="0" borderId="36" xfId="0" applyFont="1" applyBorder="1" applyAlignment="1">
      <alignment vertical="center"/>
    </xf>
    <xf numFmtId="176" fontId="4" fillId="0" borderId="38" xfId="0" applyNumberFormat="1" applyFont="1" applyBorder="1" applyAlignment="1">
      <alignment vertical="center"/>
    </xf>
    <xf numFmtId="176" fontId="4" fillId="0" borderId="39" xfId="0" applyNumberFormat="1" applyFont="1" applyBorder="1" applyAlignment="1">
      <alignment vertical="center"/>
    </xf>
    <xf numFmtId="176" fontId="4" fillId="0" borderId="40" xfId="0" applyNumberFormat="1" applyFont="1" applyBorder="1" applyAlignment="1">
      <alignment vertical="center"/>
    </xf>
    <xf numFmtId="176" fontId="4" fillId="0" borderId="41" xfId="0" applyNumberFormat="1" applyFont="1" applyBorder="1" applyAlignment="1">
      <alignment vertical="center"/>
    </xf>
    <xf numFmtId="176" fontId="4" fillId="0" borderId="42" xfId="0" applyNumberFormat="1" applyFont="1" applyBorder="1" applyAlignment="1">
      <alignment vertical="center"/>
    </xf>
    <xf numFmtId="179" fontId="4" fillId="0" borderId="38" xfId="0" applyNumberFormat="1" applyFont="1" applyBorder="1" applyAlignment="1">
      <alignment vertical="center"/>
    </xf>
    <xf numFmtId="0" fontId="4" fillId="0" borderId="48" xfId="0" applyNumberFormat="1" applyFont="1" applyFill="1" applyBorder="1" applyAlignment="1">
      <alignment vertical="center"/>
    </xf>
    <xf numFmtId="178" fontId="4" fillId="0" borderId="49" xfId="0" applyNumberFormat="1" applyFont="1" applyFill="1" applyBorder="1" applyAlignment="1">
      <alignment vertical="center"/>
    </xf>
    <xf numFmtId="178" fontId="4" fillId="0" borderId="9" xfId="2" applyNumberFormat="1" applyFont="1" applyFill="1" applyBorder="1" applyAlignment="1">
      <alignment vertical="center"/>
    </xf>
    <xf numFmtId="178" fontId="4" fillId="0" borderId="10" xfId="2" applyNumberFormat="1" applyFont="1" applyFill="1" applyBorder="1" applyAlignment="1">
      <alignment vertical="center"/>
    </xf>
    <xf numFmtId="178" fontId="4" fillId="0" borderId="11" xfId="2" applyNumberFormat="1" applyFont="1" applyFill="1" applyBorder="1" applyAlignment="1">
      <alignment vertical="center"/>
    </xf>
    <xf numFmtId="178" fontId="4" fillId="0" borderId="12" xfId="2" applyNumberFormat="1" applyFont="1" applyFill="1" applyBorder="1" applyAlignment="1">
      <alignment vertical="center"/>
    </xf>
    <xf numFmtId="179" fontId="4" fillId="0" borderId="9" xfId="0" applyNumberFormat="1" applyFont="1" applyFill="1" applyBorder="1" applyAlignment="1">
      <alignment vertical="center"/>
    </xf>
    <xf numFmtId="0" fontId="4" fillId="0" borderId="51" xfId="0" applyNumberFormat="1" applyFont="1" applyFill="1" applyBorder="1" applyAlignment="1">
      <alignment vertical="center"/>
    </xf>
    <xf numFmtId="178" fontId="4" fillId="0" borderId="16" xfId="0" applyNumberFormat="1" applyFont="1" applyFill="1" applyBorder="1" applyAlignment="1">
      <alignment vertical="center"/>
    </xf>
    <xf numFmtId="178" fontId="4" fillId="0" borderId="17" xfId="2" applyNumberFormat="1" applyFont="1" applyFill="1" applyBorder="1" applyAlignment="1">
      <alignment vertical="center"/>
    </xf>
    <xf numFmtId="178" fontId="4" fillId="0" borderId="18" xfId="2" applyNumberFormat="1" applyFont="1" applyFill="1" applyBorder="1" applyAlignment="1">
      <alignment vertical="center"/>
    </xf>
    <xf numFmtId="178" fontId="4" fillId="0" borderId="19" xfId="2" applyNumberFormat="1" applyFont="1" applyFill="1" applyBorder="1" applyAlignment="1">
      <alignment vertical="center"/>
    </xf>
    <xf numFmtId="178" fontId="4" fillId="0" borderId="20" xfId="2" applyNumberFormat="1" applyFont="1" applyFill="1" applyBorder="1" applyAlignment="1">
      <alignment vertical="center"/>
    </xf>
    <xf numFmtId="179" fontId="4" fillId="0" borderId="17" xfId="0" applyNumberFormat="1" applyFont="1" applyFill="1" applyBorder="1" applyAlignment="1">
      <alignment vertical="center"/>
    </xf>
    <xf numFmtId="0" fontId="4" fillId="3" borderId="52" xfId="0" applyNumberFormat="1" applyFont="1" applyFill="1" applyBorder="1" applyAlignment="1">
      <alignment vertical="center"/>
    </xf>
    <xf numFmtId="0" fontId="4" fillId="3" borderId="53" xfId="0" applyNumberFormat="1" applyFont="1" applyFill="1" applyBorder="1" applyAlignment="1">
      <alignment vertical="center"/>
    </xf>
    <xf numFmtId="0" fontId="4" fillId="0" borderId="54" xfId="0" applyNumberFormat="1" applyFont="1" applyBorder="1" applyAlignment="1">
      <alignment vertical="center"/>
    </xf>
    <xf numFmtId="0" fontId="4" fillId="0" borderId="53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NumberFormat="1" applyFont="1" applyFill="1" applyBorder="1" applyAlignment="1">
      <alignment vertical="center"/>
    </xf>
    <xf numFmtId="177" fontId="4" fillId="0" borderId="16" xfId="0" applyNumberFormat="1" applyFont="1" applyFill="1" applyBorder="1" applyAlignment="1">
      <alignment vertical="center"/>
    </xf>
    <xf numFmtId="177" fontId="4" fillId="0" borderId="17" xfId="2" applyNumberFormat="1" applyFont="1" applyFill="1" applyBorder="1" applyAlignment="1">
      <alignment vertical="center"/>
    </xf>
    <xf numFmtId="177" fontId="4" fillId="0" borderId="18" xfId="2" applyNumberFormat="1" applyFont="1" applyFill="1" applyBorder="1" applyAlignment="1">
      <alignment vertical="center"/>
    </xf>
    <xf numFmtId="177" fontId="4" fillId="0" borderId="19" xfId="2" applyNumberFormat="1" applyFont="1" applyFill="1" applyBorder="1" applyAlignment="1">
      <alignment vertical="center"/>
    </xf>
    <xf numFmtId="177" fontId="4" fillId="0" borderId="20" xfId="2" applyNumberFormat="1" applyFont="1" applyFill="1" applyBorder="1" applyAlignment="1">
      <alignment vertical="center"/>
    </xf>
    <xf numFmtId="0" fontId="4" fillId="0" borderId="0" xfId="0" applyFont="1" applyFill="1"/>
    <xf numFmtId="176" fontId="4" fillId="2" borderId="33" xfId="0" applyNumberFormat="1" applyFont="1" applyFill="1" applyBorder="1" applyAlignment="1">
      <alignment vertical="center" shrinkToFit="1"/>
    </xf>
    <xf numFmtId="177" fontId="4" fillId="0" borderId="32" xfId="2" applyNumberFormat="1" applyFont="1" applyBorder="1" applyAlignment="1">
      <alignment vertical="center"/>
    </xf>
    <xf numFmtId="176" fontId="4" fillId="2" borderId="32" xfId="2" applyNumberFormat="1" applyFont="1" applyFill="1" applyBorder="1" applyAlignment="1">
      <alignment vertical="center"/>
    </xf>
    <xf numFmtId="180" fontId="4" fillId="0" borderId="9" xfId="0" applyNumberFormat="1" applyFont="1" applyBorder="1" applyAlignment="1">
      <alignment vertical="center"/>
    </xf>
    <xf numFmtId="180" fontId="4" fillId="0" borderId="17" xfId="0" applyNumberFormat="1" applyFont="1" applyBorder="1" applyAlignment="1">
      <alignment vertical="center"/>
    </xf>
    <xf numFmtId="180" fontId="4" fillId="2" borderId="24" xfId="0" applyNumberFormat="1" applyFont="1" applyFill="1" applyBorder="1" applyAlignment="1">
      <alignment vertical="center"/>
    </xf>
    <xf numFmtId="180" fontId="4" fillId="2" borderId="29" xfId="0" applyNumberFormat="1" applyFont="1" applyFill="1" applyBorder="1" applyAlignment="1">
      <alignment vertical="center"/>
    </xf>
    <xf numFmtId="180" fontId="4" fillId="3" borderId="24" xfId="0" applyNumberFormat="1" applyFont="1" applyFill="1" applyBorder="1" applyAlignment="1">
      <alignment vertical="center"/>
    </xf>
    <xf numFmtId="180" fontId="4" fillId="3" borderId="38" xfId="0" applyNumberFormat="1" applyFont="1" applyFill="1" applyBorder="1" applyAlignment="1">
      <alignment vertical="center"/>
    </xf>
    <xf numFmtId="178" fontId="4" fillId="2" borderId="56" xfId="2" applyNumberFormat="1" applyFont="1" applyFill="1" applyBorder="1" applyAlignment="1">
      <alignment vertical="center"/>
    </xf>
    <xf numFmtId="178" fontId="4" fillId="0" borderId="59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3" borderId="27" xfId="0" applyNumberFormat="1" applyFont="1" applyFill="1" applyBorder="1" applyAlignment="1">
      <alignment vertical="center"/>
    </xf>
    <xf numFmtId="0" fontId="4" fillId="3" borderId="28" xfId="0" applyFont="1" applyFill="1" applyBorder="1" applyAlignment="1">
      <alignment vertical="center"/>
    </xf>
    <xf numFmtId="176" fontId="4" fillId="3" borderId="29" xfId="0" applyNumberFormat="1" applyFont="1" applyFill="1" applyBorder="1" applyAlignment="1">
      <alignment vertical="center"/>
    </xf>
    <xf numFmtId="176" fontId="4" fillId="3" borderId="30" xfId="0" applyNumberFormat="1" applyFont="1" applyFill="1" applyBorder="1" applyAlignment="1">
      <alignment vertical="center"/>
    </xf>
    <xf numFmtId="176" fontId="4" fillId="3" borderId="31" xfId="0" applyNumberFormat="1" applyFont="1" applyFill="1" applyBorder="1" applyAlignment="1">
      <alignment vertical="center"/>
    </xf>
    <xf numFmtId="176" fontId="4" fillId="3" borderId="32" xfId="0" applyNumberFormat="1" applyFont="1" applyFill="1" applyBorder="1" applyAlignment="1">
      <alignment vertical="center"/>
    </xf>
    <xf numFmtId="176" fontId="4" fillId="3" borderId="33" xfId="0" applyNumberFormat="1" applyFont="1" applyFill="1" applyBorder="1" applyAlignment="1">
      <alignment vertical="center"/>
    </xf>
    <xf numFmtId="178" fontId="4" fillId="3" borderId="55" xfId="2" applyNumberFormat="1" applyFont="1" applyFill="1" applyBorder="1" applyAlignment="1">
      <alignment vertical="center"/>
    </xf>
    <xf numFmtId="177" fontId="4" fillId="3" borderId="55" xfId="2" applyNumberFormat="1" applyFont="1" applyFill="1" applyBorder="1" applyAlignment="1">
      <alignment vertical="center"/>
    </xf>
    <xf numFmtId="178" fontId="4" fillId="2" borderId="23" xfId="2" applyNumberFormat="1" applyFont="1" applyFill="1" applyBorder="1" applyAlignment="1">
      <alignment vertical="center"/>
    </xf>
    <xf numFmtId="180" fontId="4" fillId="0" borderId="29" xfId="0" applyNumberFormat="1" applyFont="1" applyBorder="1" applyAlignment="1">
      <alignment vertical="center"/>
    </xf>
    <xf numFmtId="178" fontId="4" fillId="2" borderId="52" xfId="2" applyNumberFormat="1" applyFont="1" applyFill="1" applyBorder="1" applyAlignment="1">
      <alignment vertical="center"/>
    </xf>
    <xf numFmtId="179" fontId="4" fillId="3" borderId="58" xfId="0" applyNumberFormat="1" applyFont="1" applyFill="1" applyBorder="1" applyAlignment="1">
      <alignment vertical="center"/>
    </xf>
    <xf numFmtId="179" fontId="4" fillId="0" borderId="44" xfId="0" applyNumberFormat="1" applyFont="1" applyBorder="1" applyAlignment="1">
      <alignment vertical="center"/>
    </xf>
    <xf numFmtId="0" fontId="4" fillId="0" borderId="22" xfId="0" applyNumberFormat="1" applyFont="1" applyFill="1" applyBorder="1" applyAlignment="1">
      <alignment vertical="center"/>
    </xf>
    <xf numFmtId="177" fontId="4" fillId="0" borderId="25" xfId="2" applyNumberFormat="1" applyFont="1" applyFill="1" applyBorder="1" applyAlignment="1">
      <alignment vertical="center"/>
    </xf>
    <xf numFmtId="0" fontId="4" fillId="0" borderId="22" xfId="0" applyNumberFormat="1" applyFont="1" applyBorder="1" applyAlignment="1">
      <alignment vertical="center"/>
    </xf>
    <xf numFmtId="178" fontId="4" fillId="0" borderId="24" xfId="2" applyNumberFormat="1" applyFont="1" applyBorder="1" applyAlignment="1">
      <alignment vertical="center"/>
    </xf>
    <xf numFmtId="178" fontId="4" fillId="0" borderId="25" xfId="2" applyNumberFormat="1" applyFont="1" applyBorder="1" applyAlignment="1">
      <alignment vertical="center"/>
    </xf>
    <xf numFmtId="178" fontId="4" fillId="0" borderId="35" xfId="2" applyNumberFormat="1" applyFont="1" applyBorder="1" applyAlignment="1">
      <alignment vertical="center"/>
    </xf>
    <xf numFmtId="178" fontId="4" fillId="0" borderId="34" xfId="2" applyNumberFormat="1" applyFont="1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177" fontId="4" fillId="0" borderId="14" xfId="2" applyNumberFormat="1" applyFont="1" applyBorder="1" applyAlignment="1">
      <alignment vertical="center"/>
    </xf>
    <xf numFmtId="176" fontId="4" fillId="2" borderId="43" xfId="0" applyNumberFormat="1" applyFont="1" applyFill="1" applyBorder="1" applyAlignment="1">
      <alignment vertical="center"/>
    </xf>
    <xf numFmtId="178" fontId="4" fillId="3" borderId="56" xfId="2" applyNumberFormat="1" applyFont="1" applyFill="1" applyBorder="1" applyAlignment="1">
      <alignment vertical="center"/>
    </xf>
    <xf numFmtId="176" fontId="4" fillId="3" borderId="61" xfId="0" applyNumberFormat="1" applyFont="1" applyFill="1" applyBorder="1" applyAlignment="1">
      <alignment vertical="center"/>
    </xf>
    <xf numFmtId="178" fontId="4" fillId="0" borderId="43" xfId="2" applyNumberFormat="1" applyFont="1" applyBorder="1" applyAlignment="1">
      <alignment vertical="center"/>
    </xf>
    <xf numFmtId="176" fontId="4" fillId="0" borderId="61" xfId="0" applyNumberFormat="1" applyFont="1" applyBorder="1" applyAlignment="1">
      <alignment vertical="center"/>
    </xf>
    <xf numFmtId="178" fontId="4" fillId="4" borderId="6" xfId="2" applyNumberFormat="1" applyFont="1" applyFill="1" applyBorder="1" applyAlignment="1">
      <alignment vertical="center"/>
    </xf>
    <xf numFmtId="178" fontId="4" fillId="0" borderId="50" xfId="2" applyNumberFormat="1" applyFont="1" applyBorder="1" applyAlignment="1">
      <alignment vertical="center"/>
    </xf>
    <xf numFmtId="178" fontId="4" fillId="0" borderId="13" xfId="2" applyNumberFormat="1" applyFont="1" applyBorder="1" applyAlignment="1">
      <alignment vertical="center"/>
    </xf>
    <xf numFmtId="178" fontId="4" fillId="0" borderId="64" xfId="0" applyNumberFormat="1" applyFont="1" applyBorder="1" applyAlignment="1">
      <alignment vertical="center"/>
    </xf>
    <xf numFmtId="0" fontId="4" fillId="0" borderId="47" xfId="0" applyNumberFormat="1" applyFont="1" applyBorder="1" applyAlignment="1">
      <alignment vertical="center"/>
    </xf>
    <xf numFmtId="38" fontId="4" fillId="0" borderId="7" xfId="2" applyFont="1" applyBorder="1" applyAlignment="1">
      <alignment vertical="center"/>
    </xf>
    <xf numFmtId="38" fontId="4" fillId="0" borderId="47" xfId="2" applyFont="1" applyBorder="1" applyAlignment="1">
      <alignment vertical="center"/>
    </xf>
    <xf numFmtId="180" fontId="4" fillId="0" borderId="0" xfId="0" applyNumberFormat="1" applyFont="1" applyAlignment="1">
      <alignment horizontal="right" vertical="center"/>
    </xf>
    <xf numFmtId="180" fontId="4" fillId="0" borderId="0" xfId="0" applyNumberFormat="1" applyFont="1" applyFill="1" applyAlignment="1">
      <alignment horizontal="right" vertical="center"/>
    </xf>
    <xf numFmtId="180" fontId="4" fillId="0" borderId="0" xfId="0" applyNumberFormat="1" applyFont="1" applyAlignment="1">
      <alignment horizontal="center" vertical="center"/>
    </xf>
    <xf numFmtId="180" fontId="4" fillId="0" borderId="0" xfId="0" applyNumberFormat="1" applyFont="1" applyAlignment="1">
      <alignment horizontal="center" vertical="center" shrinkToFit="1"/>
    </xf>
    <xf numFmtId="180" fontId="4" fillId="0" borderId="0" xfId="0" applyNumberFormat="1" applyFont="1" applyBorder="1" applyAlignment="1">
      <alignment horizontal="right" vertical="center"/>
    </xf>
    <xf numFmtId="0" fontId="4" fillId="5" borderId="22" xfId="0" applyNumberFormat="1" applyFont="1" applyFill="1" applyBorder="1" applyAlignment="1">
      <alignment vertical="center"/>
    </xf>
    <xf numFmtId="178" fontId="4" fillId="5" borderId="23" xfId="0" applyNumberFormat="1" applyFont="1" applyFill="1" applyBorder="1" applyAlignment="1">
      <alignment vertical="center"/>
    </xf>
    <xf numFmtId="178" fontId="4" fillId="5" borderId="24" xfId="2" applyNumberFormat="1" applyFont="1" applyFill="1" applyBorder="1" applyAlignment="1">
      <alignment vertical="center"/>
    </xf>
    <xf numFmtId="178" fontId="4" fillId="5" borderId="25" xfId="2" applyNumberFormat="1" applyFont="1" applyFill="1" applyBorder="1" applyAlignment="1">
      <alignment vertical="center"/>
    </xf>
    <xf numFmtId="180" fontId="4" fillId="5" borderId="24" xfId="0" applyNumberFormat="1" applyFont="1" applyFill="1" applyBorder="1" applyAlignment="1">
      <alignment vertical="center"/>
    </xf>
    <xf numFmtId="176" fontId="4" fillId="5" borderId="62" xfId="0" applyNumberFormat="1" applyFont="1" applyFill="1" applyBorder="1" applyAlignment="1">
      <alignment vertical="center"/>
    </xf>
    <xf numFmtId="176" fontId="4" fillId="5" borderId="63" xfId="0" applyNumberFormat="1" applyFont="1" applyFill="1" applyBorder="1" applyAlignment="1">
      <alignment vertical="center"/>
    </xf>
    <xf numFmtId="176" fontId="4" fillId="5" borderId="55" xfId="0" applyNumberFormat="1" applyFont="1" applyFill="1" applyBorder="1" applyAlignment="1">
      <alignment vertical="center"/>
    </xf>
    <xf numFmtId="177" fontId="4" fillId="5" borderId="25" xfId="2" applyNumberFormat="1" applyFont="1" applyFill="1" applyBorder="1" applyAlignment="1">
      <alignment vertical="center"/>
    </xf>
    <xf numFmtId="178" fontId="4" fillId="5" borderId="56" xfId="2" applyNumberFormat="1" applyFont="1" applyFill="1" applyBorder="1" applyAlignment="1">
      <alignment vertical="center"/>
    </xf>
    <xf numFmtId="178" fontId="4" fillId="5" borderId="35" xfId="2" applyNumberFormat="1" applyFont="1" applyFill="1" applyBorder="1" applyAlignment="1">
      <alignment vertical="center"/>
    </xf>
    <xf numFmtId="178" fontId="4" fillId="5" borderId="26" xfId="2" applyNumberFormat="1" applyFont="1" applyFill="1" applyBorder="1" applyAlignment="1">
      <alignment vertical="center"/>
    </xf>
    <xf numFmtId="0" fontId="4" fillId="0" borderId="56" xfId="0" applyFont="1" applyBorder="1" applyAlignment="1">
      <alignment horizontal="center" vertical="center"/>
    </xf>
    <xf numFmtId="0" fontId="4" fillId="5" borderId="36" xfId="0" applyNumberFormat="1" applyFont="1" applyFill="1" applyBorder="1" applyAlignment="1">
      <alignment vertical="center"/>
    </xf>
    <xf numFmtId="176" fontId="4" fillId="5" borderId="39" xfId="0" applyNumberFormat="1" applyFont="1" applyFill="1" applyBorder="1" applyAlignment="1">
      <alignment vertical="center"/>
    </xf>
    <xf numFmtId="176" fontId="4" fillId="5" borderId="40" xfId="0" applyNumberFormat="1" applyFont="1" applyFill="1" applyBorder="1" applyAlignment="1">
      <alignment vertical="center"/>
    </xf>
    <xf numFmtId="176" fontId="4" fillId="5" borderId="41" xfId="0" applyNumberFormat="1" applyFont="1" applyFill="1" applyBorder="1" applyAlignment="1">
      <alignment vertical="center"/>
    </xf>
    <xf numFmtId="176" fontId="4" fillId="5" borderId="42" xfId="0" applyNumberFormat="1" applyFont="1" applyFill="1" applyBorder="1" applyAlignment="1">
      <alignment vertical="center"/>
    </xf>
    <xf numFmtId="176" fontId="4" fillId="5" borderId="61" xfId="0" applyNumberFormat="1" applyFont="1" applyFill="1" applyBorder="1" applyAlignment="1">
      <alignment vertical="center"/>
    </xf>
    <xf numFmtId="178" fontId="4" fillId="0" borderId="28" xfId="0" applyNumberFormat="1" applyFont="1" applyBorder="1" applyAlignment="1">
      <alignment vertical="center"/>
    </xf>
    <xf numFmtId="177" fontId="4" fillId="0" borderId="50" xfId="2" applyNumberFormat="1" applyFont="1" applyBorder="1" applyAlignment="1">
      <alignment vertical="center"/>
    </xf>
    <xf numFmtId="177" fontId="4" fillId="2" borderId="56" xfId="2" applyNumberFormat="1" applyFont="1" applyFill="1" applyBorder="1" applyAlignment="1">
      <alignment vertical="center"/>
    </xf>
    <xf numFmtId="176" fontId="4" fillId="2" borderId="43" xfId="2" applyNumberFormat="1" applyFont="1" applyFill="1" applyBorder="1" applyAlignment="1">
      <alignment vertical="center"/>
    </xf>
    <xf numFmtId="177" fontId="4" fillId="0" borderId="43" xfId="2" applyNumberFormat="1" applyFont="1" applyBorder="1" applyAlignment="1">
      <alignment vertical="center"/>
    </xf>
    <xf numFmtId="177" fontId="4" fillId="3" borderId="60" xfId="2" applyNumberFormat="1" applyFont="1" applyFill="1" applyBorder="1" applyAlignment="1">
      <alignment vertical="center"/>
    </xf>
    <xf numFmtId="176" fontId="4" fillId="5" borderId="60" xfId="0" applyNumberFormat="1" applyFont="1" applyFill="1" applyBorder="1" applyAlignment="1">
      <alignment vertical="center"/>
    </xf>
    <xf numFmtId="177" fontId="4" fillId="5" borderId="56" xfId="2" applyNumberFormat="1" applyFont="1" applyFill="1" applyBorder="1" applyAlignment="1">
      <alignment vertical="center"/>
    </xf>
    <xf numFmtId="176" fontId="4" fillId="3" borderId="53" xfId="0" applyNumberFormat="1" applyFont="1" applyFill="1" applyBorder="1" applyAlignment="1">
      <alignment vertical="center"/>
    </xf>
    <xf numFmtId="177" fontId="4" fillId="2" borderId="35" xfId="2" applyNumberFormat="1" applyFont="1" applyFill="1" applyBorder="1" applyAlignment="1">
      <alignment vertical="center"/>
    </xf>
    <xf numFmtId="176" fontId="4" fillId="2" borderId="33" xfId="1" applyNumberFormat="1" applyFont="1" applyFill="1" applyBorder="1" applyAlignment="1">
      <alignment vertical="center"/>
    </xf>
    <xf numFmtId="176" fontId="4" fillId="3" borderId="36" xfId="0" applyNumberFormat="1" applyFont="1" applyFill="1" applyBorder="1" applyAlignment="1">
      <alignment vertical="center"/>
    </xf>
    <xf numFmtId="177" fontId="4" fillId="0" borderId="35" xfId="2" applyNumberFormat="1" applyFont="1" applyFill="1" applyBorder="1" applyAlignment="1">
      <alignment vertical="center"/>
    </xf>
    <xf numFmtId="177" fontId="4" fillId="5" borderId="35" xfId="2" applyNumberFormat="1" applyFont="1" applyFill="1" applyBorder="1" applyAlignment="1">
      <alignment vertical="center"/>
    </xf>
    <xf numFmtId="176" fontId="4" fillId="5" borderId="42" xfId="1" applyNumberFormat="1" applyFont="1" applyFill="1" applyBorder="1" applyAlignment="1">
      <alignment vertical="center"/>
    </xf>
    <xf numFmtId="176" fontId="4" fillId="5" borderId="39" xfId="1" applyNumberFormat="1" applyFont="1" applyFill="1" applyBorder="1" applyAlignment="1">
      <alignment vertical="center"/>
    </xf>
    <xf numFmtId="176" fontId="4" fillId="5" borderId="41" xfId="2" applyNumberFormat="1" applyFont="1" applyFill="1" applyBorder="1" applyAlignment="1">
      <alignment vertical="center"/>
    </xf>
    <xf numFmtId="0" fontId="4" fillId="5" borderId="59" xfId="0" applyFont="1" applyFill="1" applyBorder="1" applyAlignment="1">
      <alignment vertical="center"/>
    </xf>
    <xf numFmtId="176" fontId="4" fillId="5" borderId="58" xfId="0" applyNumberFormat="1" applyFont="1" applyFill="1" applyBorder="1" applyAlignment="1">
      <alignment vertical="center"/>
    </xf>
    <xf numFmtId="176" fontId="4" fillId="5" borderId="67" xfId="0" applyNumberFormat="1" applyFont="1" applyFill="1" applyBorder="1" applyAlignment="1">
      <alignment vertical="center"/>
    </xf>
    <xf numFmtId="0" fontId="4" fillId="3" borderId="7" xfId="0" applyNumberFormat="1" applyFont="1" applyFill="1" applyBorder="1" applyAlignment="1">
      <alignment vertical="center"/>
    </xf>
    <xf numFmtId="178" fontId="4" fillId="3" borderId="8" xfId="0" applyNumberFormat="1" applyFont="1" applyFill="1" applyBorder="1" applyAlignment="1">
      <alignment vertical="center"/>
    </xf>
    <xf numFmtId="178" fontId="4" fillId="3" borderId="44" xfId="2" applyNumberFormat="1" applyFont="1" applyFill="1" applyBorder="1" applyAlignment="1">
      <alignment vertical="center"/>
    </xf>
    <xf numFmtId="178" fontId="4" fillId="3" borderId="45" xfId="2" applyNumberFormat="1" applyFont="1" applyFill="1" applyBorder="1" applyAlignment="1">
      <alignment vertical="center"/>
    </xf>
    <xf numFmtId="178" fontId="4" fillId="3" borderId="46" xfId="2" applyNumberFormat="1" applyFont="1" applyFill="1" applyBorder="1" applyAlignment="1">
      <alignment vertical="center"/>
    </xf>
    <xf numFmtId="178" fontId="4" fillId="3" borderId="47" xfId="2" applyNumberFormat="1" applyFont="1" applyFill="1" applyBorder="1" applyAlignment="1">
      <alignment vertical="center"/>
    </xf>
    <xf numFmtId="178" fontId="4" fillId="3" borderId="64" xfId="2" applyNumberFormat="1" applyFont="1" applyFill="1" applyBorder="1" applyAlignment="1">
      <alignment vertical="center"/>
    </xf>
    <xf numFmtId="178" fontId="4" fillId="3" borderId="6" xfId="2" applyNumberFormat="1" applyFont="1" applyFill="1" applyBorder="1" applyAlignment="1">
      <alignment vertical="center"/>
    </xf>
    <xf numFmtId="178" fontId="4" fillId="3" borderId="7" xfId="2" applyNumberFormat="1" applyFont="1" applyFill="1" applyBorder="1" applyAlignment="1">
      <alignment vertical="center"/>
    </xf>
    <xf numFmtId="178" fontId="4" fillId="3" borderId="54" xfId="2" applyNumberFormat="1" applyFont="1" applyFill="1" applyBorder="1" applyAlignment="1">
      <alignment vertical="center"/>
    </xf>
    <xf numFmtId="179" fontId="4" fillId="3" borderId="44" xfId="0" applyNumberFormat="1" applyFont="1" applyFill="1" applyBorder="1" applyAlignment="1">
      <alignment vertical="center"/>
    </xf>
    <xf numFmtId="179" fontId="4" fillId="5" borderId="58" xfId="0" applyNumberFormat="1" applyFont="1" applyFill="1" applyBorder="1" applyAlignment="1">
      <alignment vertical="center"/>
    </xf>
    <xf numFmtId="0" fontId="4" fillId="0" borderId="0" xfId="0" quotePrefix="1" applyFont="1" applyAlignment="1">
      <alignment horizontal="center"/>
    </xf>
    <xf numFmtId="180" fontId="4" fillId="0" borderId="24" xfId="0" applyNumberFormat="1" applyFont="1" applyBorder="1" applyAlignment="1">
      <alignment vertical="center"/>
    </xf>
    <xf numFmtId="177" fontId="4" fillId="0" borderId="26" xfId="2" applyNumberFormat="1" applyFont="1" applyBorder="1" applyAlignment="1">
      <alignment vertical="center"/>
    </xf>
    <xf numFmtId="178" fontId="4" fillId="0" borderId="35" xfId="2" applyNumberFormat="1" applyFont="1" applyBorder="1" applyAlignment="1">
      <alignment vertical="center"/>
    </xf>
    <xf numFmtId="178" fontId="4" fillId="0" borderId="34" xfId="2" applyNumberFormat="1" applyFont="1" applyBorder="1" applyAlignment="1">
      <alignment vertical="center"/>
    </xf>
    <xf numFmtId="178" fontId="4" fillId="0" borderId="24" xfId="2" applyNumberFormat="1" applyFont="1" applyBorder="1" applyAlignment="1">
      <alignment vertical="center"/>
    </xf>
    <xf numFmtId="0" fontId="4" fillId="0" borderId="14" xfId="0" applyFont="1" applyFill="1" applyBorder="1" applyAlignment="1">
      <alignment horizontal="center" vertical="center"/>
    </xf>
    <xf numFmtId="178" fontId="4" fillId="0" borderId="23" xfId="0" applyNumberFormat="1" applyFont="1" applyBorder="1" applyAlignment="1">
      <alignment vertical="center"/>
    </xf>
    <xf numFmtId="178" fontId="4" fillId="0" borderId="46" xfId="0" applyNumberFormat="1" applyFont="1" applyBorder="1" applyAlignment="1">
      <alignment vertical="center"/>
    </xf>
    <xf numFmtId="178" fontId="4" fillId="0" borderId="6" xfId="0" applyNumberFormat="1" applyFont="1" applyBorder="1" applyAlignment="1">
      <alignment vertical="center"/>
    </xf>
    <xf numFmtId="0" fontId="4" fillId="0" borderId="56" xfId="0" applyFont="1" applyBorder="1" applyAlignment="1">
      <alignment horizontal="center" vertical="center" shrinkToFit="1"/>
    </xf>
    <xf numFmtId="0" fontId="4" fillId="5" borderId="37" xfId="0" applyFont="1" applyFill="1" applyBorder="1" applyAlignment="1">
      <alignment vertical="center"/>
    </xf>
    <xf numFmtId="176" fontId="4" fillId="5" borderId="38" xfId="0" applyNumberFormat="1" applyFont="1" applyFill="1" applyBorder="1" applyAlignment="1">
      <alignment vertical="center"/>
    </xf>
    <xf numFmtId="180" fontId="4" fillId="5" borderId="38" xfId="0" applyNumberFormat="1" applyFont="1" applyFill="1" applyBorder="1" applyAlignment="1">
      <alignment vertical="center"/>
    </xf>
    <xf numFmtId="177" fontId="4" fillId="2" borderId="23" xfId="2" applyNumberFormat="1" applyFont="1" applyFill="1" applyBorder="1" applyAlignment="1">
      <alignment vertical="center"/>
    </xf>
    <xf numFmtId="177" fontId="4" fillId="2" borderId="34" xfId="2" applyNumberFormat="1" applyFont="1" applyFill="1" applyBorder="1" applyAlignment="1">
      <alignment vertical="center"/>
    </xf>
    <xf numFmtId="178" fontId="4" fillId="0" borderId="47" xfId="0" applyNumberFormat="1" applyFont="1" applyBorder="1" applyAlignment="1">
      <alignment vertical="center"/>
    </xf>
    <xf numFmtId="178" fontId="4" fillId="0" borderId="33" xfId="2" applyNumberFormat="1" applyFont="1" applyBorder="1" applyAlignment="1">
      <alignment vertical="center"/>
    </xf>
    <xf numFmtId="178" fontId="4" fillId="0" borderId="31" xfId="2" applyNumberFormat="1" applyFont="1" applyBorder="1" applyAlignment="1">
      <alignment vertical="center"/>
    </xf>
    <xf numFmtId="178" fontId="4" fillId="0" borderId="32" xfId="2" applyNumberFormat="1" applyFont="1" applyBorder="1" applyAlignment="1">
      <alignment vertical="center"/>
    </xf>
    <xf numFmtId="0" fontId="4" fillId="5" borderId="22" xfId="0" applyNumberFormat="1" applyFont="1" applyFill="1" applyBorder="1" applyAlignment="1">
      <alignment vertical="center"/>
    </xf>
    <xf numFmtId="178" fontId="4" fillId="5" borderId="23" xfId="0" applyNumberFormat="1" applyFont="1" applyFill="1" applyBorder="1" applyAlignment="1">
      <alignment vertical="center"/>
    </xf>
    <xf numFmtId="178" fontId="4" fillId="5" borderId="24" xfId="2" applyNumberFormat="1" applyFont="1" applyFill="1" applyBorder="1" applyAlignment="1">
      <alignment vertical="center"/>
    </xf>
    <xf numFmtId="179" fontId="4" fillId="5" borderId="24" xfId="0" applyNumberFormat="1" applyFont="1" applyFill="1" applyBorder="1" applyAlignment="1">
      <alignment vertical="center"/>
    </xf>
    <xf numFmtId="177" fontId="4" fillId="5" borderId="23" xfId="0" applyNumberFormat="1" applyFont="1" applyFill="1" applyBorder="1" applyAlignment="1">
      <alignment vertical="center"/>
    </xf>
    <xf numFmtId="177" fontId="4" fillId="5" borderId="24" xfId="2" applyNumberFormat="1" applyFont="1" applyFill="1" applyBorder="1" applyAlignment="1">
      <alignment vertical="center"/>
    </xf>
    <xf numFmtId="177" fontId="4" fillId="5" borderId="26" xfId="2" applyNumberFormat="1" applyFont="1" applyFill="1" applyBorder="1" applyAlignment="1">
      <alignment vertical="center"/>
    </xf>
    <xf numFmtId="178" fontId="4" fillId="0" borderId="29" xfId="2" applyNumberFormat="1" applyFont="1" applyBorder="1" applyAlignment="1">
      <alignment vertical="center"/>
    </xf>
    <xf numFmtId="180" fontId="4" fillId="5" borderId="24" xfId="0" applyNumberFormat="1" applyFont="1" applyFill="1" applyBorder="1" applyAlignment="1">
      <alignment vertical="center"/>
    </xf>
    <xf numFmtId="178" fontId="4" fillId="3" borderId="46" xfId="2" applyNumberFormat="1" applyFont="1" applyFill="1" applyBorder="1" applyAlignment="1">
      <alignment vertical="center"/>
    </xf>
    <xf numFmtId="178" fontId="4" fillId="2" borderId="22" xfId="2" applyNumberFormat="1" applyFont="1" applyFill="1" applyBorder="1" applyAlignment="1">
      <alignment vertical="center"/>
    </xf>
    <xf numFmtId="176" fontId="4" fillId="5" borderId="41" xfId="1" applyNumberFormat="1" applyFont="1" applyFill="1" applyBorder="1" applyAlignment="1">
      <alignment vertical="center"/>
    </xf>
    <xf numFmtId="176" fontId="4" fillId="5" borderId="61" xfId="2" applyNumberFormat="1" applyFont="1" applyFill="1" applyBorder="1" applyAlignment="1">
      <alignment vertical="center"/>
    </xf>
    <xf numFmtId="178" fontId="4" fillId="5" borderId="52" xfId="2" applyNumberFormat="1" applyFont="1" applyFill="1" applyBorder="1" applyAlignment="1">
      <alignment vertical="center"/>
    </xf>
    <xf numFmtId="178" fontId="4" fillId="3" borderId="8" xfId="2" applyNumberFormat="1" applyFont="1" applyFill="1" applyBorder="1" applyAlignment="1">
      <alignment vertical="center"/>
    </xf>
    <xf numFmtId="0" fontId="4" fillId="0" borderId="21" xfId="0" applyFont="1" applyBorder="1" applyAlignment="1">
      <alignment horizontal="center" vertical="center" shrinkToFit="1"/>
    </xf>
    <xf numFmtId="180" fontId="4" fillId="0" borderId="24" xfId="0" applyNumberFormat="1" applyFont="1" applyBorder="1" applyAlignment="1">
      <alignment horizontal="right" vertical="center"/>
    </xf>
    <xf numFmtId="180" fontId="4" fillId="0" borderId="29" xfId="0" applyNumberFormat="1" applyFont="1" applyBorder="1" applyAlignment="1">
      <alignment horizontal="right" vertical="center"/>
    </xf>
    <xf numFmtId="177" fontId="4" fillId="0" borderId="35" xfId="2" applyNumberFormat="1" applyFont="1" applyFill="1" applyBorder="1" applyAlignment="1">
      <alignment horizontal="right" vertical="center"/>
    </xf>
    <xf numFmtId="177" fontId="4" fillId="0" borderId="33" xfId="2" applyNumberFormat="1" applyFont="1" applyFill="1" applyBorder="1" applyAlignment="1">
      <alignment horizontal="right" vertical="center"/>
    </xf>
    <xf numFmtId="177" fontId="4" fillId="0" borderId="34" xfId="2" applyNumberFormat="1" applyFont="1" applyFill="1" applyBorder="1" applyAlignment="1">
      <alignment horizontal="right" vertical="center"/>
    </xf>
    <xf numFmtId="177" fontId="4" fillId="0" borderId="31" xfId="2" applyNumberFormat="1" applyFont="1" applyFill="1" applyBorder="1" applyAlignment="1">
      <alignment horizontal="right" vertical="center"/>
    </xf>
    <xf numFmtId="177" fontId="4" fillId="0" borderId="26" xfId="2" applyNumberFormat="1" applyFont="1" applyBorder="1" applyAlignment="1">
      <alignment horizontal="right" vertical="center"/>
    </xf>
    <xf numFmtId="177" fontId="4" fillId="0" borderId="32" xfId="2" applyNumberFormat="1" applyFont="1" applyBorder="1" applyAlignment="1">
      <alignment horizontal="right" vertical="center"/>
    </xf>
    <xf numFmtId="0" fontId="4" fillId="3" borderId="52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53" xfId="0" applyFont="1" applyFill="1" applyBorder="1" applyAlignment="1">
      <alignment horizontal="center" vertical="center"/>
    </xf>
    <xf numFmtId="0" fontId="4" fillId="3" borderId="37" xfId="0" applyFont="1" applyFill="1" applyBorder="1" applyAlignment="1">
      <alignment horizontal="center" vertical="center"/>
    </xf>
    <xf numFmtId="178" fontId="4" fillId="0" borderId="47" xfId="2" applyNumberFormat="1" applyFont="1" applyBorder="1" applyAlignment="1">
      <alignment horizontal="right" vertical="center"/>
    </xf>
    <xf numFmtId="178" fontId="4" fillId="0" borderId="32" xfId="2" applyNumberFormat="1" applyFont="1" applyBorder="1" applyAlignment="1">
      <alignment horizontal="right" vertical="center"/>
    </xf>
    <xf numFmtId="0" fontId="5" fillId="0" borderId="14" xfId="0" applyFont="1" applyFill="1" applyBorder="1" applyAlignment="1">
      <alignment horizontal="right" vertical="center"/>
    </xf>
    <xf numFmtId="0" fontId="5" fillId="0" borderId="16" xfId="0" applyFont="1" applyFill="1" applyBorder="1" applyAlignment="1">
      <alignment horizontal="right" vertical="center"/>
    </xf>
    <xf numFmtId="0" fontId="4" fillId="3" borderId="7" xfId="0" applyFont="1" applyFill="1" applyBorder="1" applyAlignment="1">
      <alignment horizontal="center" vertical="center" shrinkToFit="1"/>
    </xf>
    <xf numFmtId="0" fontId="4" fillId="3" borderId="54" xfId="0" applyFont="1" applyFill="1" applyBorder="1" applyAlignment="1">
      <alignment horizontal="center" vertical="center" shrinkToFit="1"/>
    </xf>
    <xf numFmtId="0" fontId="4" fillId="3" borderId="8" xfId="0" applyFont="1" applyFill="1" applyBorder="1" applyAlignment="1">
      <alignment horizontal="center" vertical="center" shrinkToFit="1"/>
    </xf>
    <xf numFmtId="0" fontId="4" fillId="3" borderId="36" xfId="0" applyFont="1" applyFill="1" applyBorder="1" applyAlignment="1">
      <alignment horizontal="center" vertical="center" shrinkToFit="1"/>
    </xf>
    <xf numFmtId="0" fontId="4" fillId="3" borderId="53" xfId="0" applyFont="1" applyFill="1" applyBorder="1" applyAlignment="1">
      <alignment horizontal="center" vertical="center" shrinkToFit="1"/>
    </xf>
    <xf numFmtId="0" fontId="4" fillId="3" borderId="37" xfId="0" applyFont="1" applyFill="1" applyBorder="1" applyAlignment="1">
      <alignment horizontal="center" vertical="center" shrinkToFit="1"/>
    </xf>
    <xf numFmtId="0" fontId="4" fillId="3" borderId="62" xfId="0" applyFont="1" applyFill="1" applyBorder="1" applyAlignment="1">
      <alignment horizontal="center" vertical="center" textRotation="255"/>
    </xf>
    <xf numFmtId="0" fontId="4" fillId="3" borderId="42" xfId="0" applyFont="1" applyFill="1" applyBorder="1" applyAlignment="1">
      <alignment horizontal="center" vertical="center" textRotation="255"/>
    </xf>
    <xf numFmtId="0" fontId="4" fillId="3" borderId="56" xfId="0" applyFont="1" applyFill="1" applyBorder="1" applyAlignment="1">
      <alignment horizontal="center" vertical="center"/>
    </xf>
    <xf numFmtId="0" fontId="4" fillId="3" borderId="61" xfId="0" applyFont="1" applyFill="1" applyBorder="1" applyAlignment="1">
      <alignment horizontal="center" vertical="center"/>
    </xf>
    <xf numFmtId="0" fontId="4" fillId="2" borderId="60" xfId="0" applyFont="1" applyFill="1" applyBorder="1" applyAlignment="1">
      <alignment horizontal="center" vertical="center" textRotation="255"/>
    </xf>
    <xf numFmtId="0" fontId="4" fillId="2" borderId="43" xfId="0" applyFont="1" applyFill="1" applyBorder="1" applyAlignment="1">
      <alignment horizontal="center" vertical="center" textRotation="255"/>
    </xf>
    <xf numFmtId="0" fontId="4" fillId="3" borderId="7" xfId="0" applyFont="1" applyFill="1" applyBorder="1" applyAlignment="1">
      <alignment vertical="center" textRotation="255" wrapText="1" shrinkToFit="1"/>
    </xf>
    <xf numFmtId="0" fontId="4" fillId="3" borderId="57" xfId="0" applyFont="1" applyFill="1" applyBorder="1" applyAlignment="1">
      <alignment vertical="center" textRotation="255" shrinkToFit="1"/>
    </xf>
    <xf numFmtId="0" fontId="4" fillId="3" borderId="36" xfId="0" applyFont="1" applyFill="1" applyBorder="1" applyAlignment="1">
      <alignment vertical="center" textRotation="255" shrinkToFit="1"/>
    </xf>
    <xf numFmtId="0" fontId="4" fillId="0" borderId="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178" fontId="4" fillId="0" borderId="64" xfId="2" applyNumberFormat="1" applyFont="1" applyBorder="1" applyAlignment="1">
      <alignment horizontal="right" vertical="center"/>
    </xf>
    <xf numFmtId="178" fontId="4" fillId="0" borderId="33" xfId="2" applyNumberFormat="1" applyFont="1" applyBorder="1" applyAlignment="1">
      <alignment horizontal="right" vertical="center"/>
    </xf>
    <xf numFmtId="0" fontId="4" fillId="0" borderId="14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78" fontId="4" fillId="0" borderId="46" xfId="2" applyNumberFormat="1" applyFont="1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178" fontId="4" fillId="0" borderId="44" xfId="2" applyNumberFormat="1" applyFont="1" applyBorder="1" applyAlignment="1">
      <alignment horizontal="right" vertical="center"/>
    </xf>
    <xf numFmtId="178" fontId="4" fillId="0" borderId="29" xfId="2" applyNumberFormat="1" applyFont="1" applyBorder="1" applyAlignment="1">
      <alignment horizontal="right" vertical="center"/>
    </xf>
    <xf numFmtId="0" fontId="4" fillId="3" borderId="64" xfId="0" applyFont="1" applyFill="1" applyBorder="1" applyAlignment="1">
      <alignment horizontal="center" vertical="center" textRotation="255"/>
    </xf>
    <xf numFmtId="0" fontId="4" fillId="3" borderId="64" xfId="0" applyFont="1" applyFill="1" applyBorder="1" applyAlignment="1">
      <alignment horizontal="center" vertical="center" textRotation="255" wrapText="1"/>
    </xf>
    <xf numFmtId="0" fontId="4" fillId="3" borderId="7" xfId="0" applyFont="1" applyFill="1" applyBorder="1" applyAlignment="1">
      <alignment horizontal="center" vertical="center"/>
    </xf>
    <xf numFmtId="0" fontId="4" fillId="3" borderId="54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/>
    </xf>
    <xf numFmtId="0" fontId="4" fillId="5" borderId="56" xfId="0" applyFont="1" applyFill="1" applyBorder="1" applyAlignment="1">
      <alignment horizontal="center" vertical="center"/>
    </xf>
    <xf numFmtId="0" fontId="4" fillId="5" borderId="23" xfId="0" applyFont="1" applyFill="1" applyBorder="1" applyAlignment="1">
      <alignment horizontal="center" vertical="center"/>
    </xf>
    <xf numFmtId="0" fontId="4" fillId="5" borderId="61" xfId="0" applyFont="1" applyFill="1" applyBorder="1" applyAlignment="1">
      <alignment horizontal="center" vertical="center"/>
    </xf>
    <xf numFmtId="0" fontId="4" fillId="5" borderId="37" xfId="0" applyFont="1" applyFill="1" applyBorder="1" applyAlignment="1">
      <alignment horizontal="center" vertical="center"/>
    </xf>
    <xf numFmtId="0" fontId="4" fillId="5" borderId="60" xfId="0" applyFont="1" applyFill="1" applyBorder="1" applyAlignment="1">
      <alignment horizontal="center" vertical="center"/>
    </xf>
    <xf numFmtId="0" fontId="4" fillId="5" borderId="59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right" vertical="center"/>
    </xf>
    <xf numFmtId="0" fontId="6" fillId="0" borderId="16" xfId="0" applyFont="1" applyFill="1" applyBorder="1" applyAlignment="1">
      <alignment horizontal="right" vertical="center"/>
    </xf>
    <xf numFmtId="0" fontId="4" fillId="2" borderId="46" xfId="0" applyFont="1" applyFill="1" applyBorder="1" applyAlignment="1">
      <alignment horizontal="center" vertical="center" textRotation="255"/>
    </xf>
    <xf numFmtId="0" fontId="4" fillId="2" borderId="63" xfId="0" applyFont="1" applyFill="1" applyBorder="1" applyAlignment="1">
      <alignment horizontal="center" vertical="center" textRotation="255"/>
    </xf>
    <xf numFmtId="179" fontId="4" fillId="0" borderId="44" xfId="0" applyNumberFormat="1" applyFont="1" applyBorder="1" applyAlignment="1">
      <alignment horizontal="right" vertical="center"/>
    </xf>
    <xf numFmtId="179" fontId="4" fillId="0" borderId="29" xfId="0" applyNumberFormat="1" applyFont="1" applyBorder="1" applyAlignment="1">
      <alignment horizontal="right" vertical="center"/>
    </xf>
    <xf numFmtId="178" fontId="4" fillId="0" borderId="64" xfId="2" applyNumberFormat="1" applyFont="1" applyBorder="1" applyAlignment="1">
      <alignment vertical="center"/>
    </xf>
    <xf numFmtId="178" fontId="4" fillId="0" borderId="33" xfId="2" applyNumberFormat="1" applyFont="1" applyBorder="1" applyAlignment="1">
      <alignment vertical="center"/>
    </xf>
    <xf numFmtId="178" fontId="4" fillId="0" borderId="46" xfId="2" applyNumberFormat="1" applyFont="1" applyBorder="1" applyAlignment="1">
      <alignment vertical="center"/>
    </xf>
    <xf numFmtId="178" fontId="4" fillId="0" borderId="31" xfId="2" applyNumberFormat="1" applyFont="1" applyBorder="1" applyAlignment="1">
      <alignment vertical="center"/>
    </xf>
    <xf numFmtId="178" fontId="4" fillId="0" borderId="47" xfId="2" applyNumberFormat="1" applyFont="1" applyBorder="1" applyAlignment="1">
      <alignment vertical="center"/>
    </xf>
    <xf numFmtId="178" fontId="4" fillId="0" borderId="32" xfId="2" applyNumberFormat="1" applyFont="1" applyBorder="1" applyAlignment="1">
      <alignment vertical="center"/>
    </xf>
    <xf numFmtId="0" fontId="4" fillId="0" borderId="68" xfId="0" applyNumberFormat="1" applyFont="1" applyBorder="1" applyAlignment="1">
      <alignment horizontal="center" vertical="center"/>
    </xf>
    <xf numFmtId="0" fontId="4" fillId="0" borderId="69" xfId="0" applyNumberFormat="1" applyFont="1" applyBorder="1" applyAlignment="1">
      <alignment horizontal="center" vertical="center"/>
    </xf>
    <xf numFmtId="0" fontId="4" fillId="0" borderId="70" xfId="0" applyNumberFormat="1" applyFont="1" applyBorder="1" applyAlignment="1">
      <alignment horizontal="center" vertical="center"/>
    </xf>
    <xf numFmtId="0" fontId="4" fillId="0" borderId="71" xfId="0" applyNumberFormat="1" applyFont="1" applyBorder="1" applyAlignment="1">
      <alignment horizontal="center" vertical="center"/>
    </xf>
    <xf numFmtId="0" fontId="4" fillId="0" borderId="72" xfId="0" applyNumberFormat="1" applyFont="1" applyBorder="1" applyAlignment="1">
      <alignment horizontal="center" vertical="center"/>
    </xf>
    <xf numFmtId="0" fontId="4" fillId="0" borderId="73" xfId="0" applyNumberFormat="1" applyFont="1" applyBorder="1" applyAlignment="1">
      <alignment horizontal="center" vertical="center"/>
    </xf>
    <xf numFmtId="0" fontId="4" fillId="0" borderId="74" xfId="0" applyNumberFormat="1" applyFont="1" applyBorder="1" applyAlignment="1">
      <alignment horizontal="center" vertical="center"/>
    </xf>
    <xf numFmtId="0" fontId="4" fillId="0" borderId="75" xfId="0" applyNumberFormat="1" applyFont="1" applyBorder="1" applyAlignment="1">
      <alignment horizontal="center" vertical="center"/>
    </xf>
    <xf numFmtId="0" fontId="4" fillId="0" borderId="7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textRotation="255"/>
    </xf>
    <xf numFmtId="0" fontId="4" fillId="3" borderId="57" xfId="0" applyFont="1" applyFill="1" applyBorder="1" applyAlignment="1">
      <alignment horizontal="center" vertical="center" textRotation="255"/>
    </xf>
    <xf numFmtId="0" fontId="4" fillId="3" borderId="36" xfId="0" applyFont="1" applyFill="1" applyBorder="1" applyAlignment="1">
      <alignment horizontal="center" vertical="center" textRotation="255"/>
    </xf>
    <xf numFmtId="0" fontId="4" fillId="2" borderId="6" xfId="0" applyFont="1" applyFill="1" applyBorder="1" applyAlignment="1">
      <alignment horizontal="center" vertical="center" textRotation="255"/>
    </xf>
    <xf numFmtId="0" fontId="4" fillId="2" borderId="56" xfId="0" applyFont="1" applyFill="1" applyBorder="1" applyAlignment="1">
      <alignment horizontal="center" vertical="center" textRotation="255"/>
    </xf>
    <xf numFmtId="0" fontId="4" fillId="2" borderId="52" xfId="0" applyFont="1" applyFill="1" applyBorder="1" applyAlignment="1">
      <alignment horizontal="center" vertical="center"/>
    </xf>
    <xf numFmtId="0" fontId="4" fillId="2" borderId="66" xfId="0" applyFont="1" applyFill="1" applyBorder="1" applyAlignment="1">
      <alignment horizontal="center" vertical="center"/>
    </xf>
    <xf numFmtId="0" fontId="4" fillId="0" borderId="50" xfId="0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/>
    </xf>
    <xf numFmtId="177" fontId="4" fillId="0" borderId="24" xfId="2" applyNumberFormat="1" applyFont="1" applyFill="1" applyBorder="1" applyAlignment="1">
      <alignment horizontal="right" vertical="center"/>
    </xf>
    <xf numFmtId="177" fontId="4" fillId="0" borderId="29" xfId="2" applyNumberFormat="1" applyFont="1" applyFill="1" applyBorder="1" applyAlignment="1">
      <alignment horizontal="right" vertical="center"/>
    </xf>
    <xf numFmtId="0" fontId="0" fillId="0" borderId="57" xfId="0" applyBorder="1" applyAlignment="1">
      <alignment horizontal="center" vertical="center" textRotation="255"/>
    </xf>
    <xf numFmtId="0" fontId="0" fillId="0" borderId="36" xfId="0" applyBorder="1" applyAlignment="1">
      <alignment horizontal="center" vertical="center" textRotation="255"/>
    </xf>
    <xf numFmtId="0" fontId="3" fillId="0" borderId="0" xfId="0" applyFont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 shrinkToFit="1"/>
    </xf>
    <xf numFmtId="0" fontId="4" fillId="0" borderId="49" xfId="0" applyFont="1" applyBorder="1" applyAlignment="1">
      <alignment horizontal="center" vertical="center" shrinkToFit="1"/>
    </xf>
    <xf numFmtId="0" fontId="4" fillId="0" borderId="65" xfId="0" applyFont="1" applyBorder="1" applyAlignment="1">
      <alignment horizontal="center" vertical="center" shrinkToFit="1"/>
    </xf>
    <xf numFmtId="0" fontId="0" fillId="0" borderId="65" xfId="0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0" fontId="0" fillId="0" borderId="48" xfId="0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center" vertical="center" shrinkToFit="1"/>
    </xf>
    <xf numFmtId="0" fontId="4" fillId="0" borderId="44" xfId="0" applyFont="1" applyBorder="1" applyAlignment="1">
      <alignment horizontal="center" vertical="center" wrapText="1" shrinkToFit="1"/>
    </xf>
    <xf numFmtId="0" fontId="4" fillId="0" borderId="38" xfId="0" applyFont="1" applyBorder="1" applyAlignment="1">
      <alignment horizontal="center" vertical="center" shrinkToFit="1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2"/>
  <sheetViews>
    <sheetView tabSelected="1" zoomScale="110" zoomScaleNormal="110" zoomScaleSheetLayoutView="8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Z7" sqref="Z7"/>
    </sheetView>
  </sheetViews>
  <sheetFormatPr defaultColWidth="9" defaultRowHeight="13.5" x14ac:dyDescent="0.15"/>
  <cols>
    <col min="1" max="1" width="5" style="1" customWidth="1"/>
    <col min="2" max="2" width="3.375" style="1" bestFit="1" customWidth="1"/>
    <col min="3" max="3" width="12.75" style="1" customWidth="1"/>
    <col min="4" max="4" width="4" style="1" customWidth="1"/>
    <col min="5" max="5" width="8.625" style="1" customWidth="1"/>
    <col min="6" max="6" width="8.75" style="1" bestFit="1" customWidth="1"/>
    <col min="7" max="7" width="7.5" style="1" bestFit="1" customWidth="1"/>
    <col min="8" max="8" width="6.5" style="1" bestFit="1" customWidth="1"/>
    <col min="9" max="10" width="7.5" style="1" bestFit="1" customWidth="1"/>
    <col min="11" max="11" width="6.5" style="1" bestFit="1" customWidth="1"/>
    <col min="12" max="12" width="7.5" style="1" bestFit="1" customWidth="1"/>
    <col min="13" max="14" width="6.5" style="1" bestFit="1" customWidth="1"/>
    <col min="15" max="15" width="7.5" style="1" bestFit="1" customWidth="1"/>
    <col min="16" max="17" width="6.5" style="1" bestFit="1" customWidth="1"/>
    <col min="18" max="19" width="7.5" style="1" bestFit="1" customWidth="1"/>
    <col min="20" max="20" width="6.5" style="1" bestFit="1" customWidth="1"/>
    <col min="21" max="24" width="7.5" style="1" bestFit="1" customWidth="1"/>
    <col min="25" max="25" width="8.75" style="1" bestFit="1" customWidth="1"/>
    <col min="26" max="26" width="9" style="161"/>
    <col min="27" max="16384" width="9" style="1"/>
  </cols>
  <sheetData>
    <row r="1" spans="1:26" ht="22.5" customHeight="1" x14ac:dyDescent="0.15">
      <c r="A1" s="350" t="s">
        <v>73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</row>
    <row r="2" spans="1:26" ht="4.5" customHeight="1" thickBot="1" x14ac:dyDescent="0.2">
      <c r="A2" s="125"/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</row>
    <row r="3" spans="1:26" ht="18" customHeight="1" x14ac:dyDescent="0.15">
      <c r="A3" s="351" t="s">
        <v>9</v>
      </c>
      <c r="B3" s="353" t="s">
        <v>10</v>
      </c>
      <c r="C3" s="328"/>
      <c r="D3" s="362" t="s">
        <v>31</v>
      </c>
      <c r="E3" s="363"/>
      <c r="F3" s="366" t="s">
        <v>32</v>
      </c>
      <c r="G3" s="355" t="s">
        <v>33</v>
      </c>
      <c r="H3" s="355"/>
      <c r="I3" s="356"/>
      <c r="J3" s="357" t="s">
        <v>34</v>
      </c>
      <c r="K3" s="355"/>
      <c r="L3" s="356"/>
      <c r="M3" s="358" t="s">
        <v>60</v>
      </c>
      <c r="N3" s="355"/>
      <c r="O3" s="355"/>
      <c r="P3" s="358" t="s">
        <v>61</v>
      </c>
      <c r="Q3" s="355"/>
      <c r="R3" s="356"/>
      <c r="S3" s="361" t="s">
        <v>62</v>
      </c>
      <c r="T3" s="355"/>
      <c r="U3" s="356"/>
      <c r="V3" s="358" t="s">
        <v>63</v>
      </c>
      <c r="W3" s="355"/>
      <c r="X3" s="356"/>
      <c r="Y3" s="359" t="s">
        <v>51</v>
      </c>
      <c r="Z3" s="164"/>
    </row>
    <row r="4" spans="1:26" ht="18.75" customHeight="1" thickBot="1" x14ac:dyDescent="0.2">
      <c r="A4" s="352"/>
      <c r="B4" s="354"/>
      <c r="C4" s="331"/>
      <c r="D4" s="364"/>
      <c r="E4" s="365"/>
      <c r="F4" s="367"/>
      <c r="G4" s="3" t="s">
        <v>11</v>
      </c>
      <c r="H4" s="4" t="s">
        <v>12</v>
      </c>
      <c r="I4" s="5" t="s">
        <v>13</v>
      </c>
      <c r="J4" s="6" t="s">
        <v>11</v>
      </c>
      <c r="K4" s="4" t="s">
        <v>12</v>
      </c>
      <c r="L4" s="7" t="s">
        <v>13</v>
      </c>
      <c r="M4" s="6" t="s">
        <v>11</v>
      </c>
      <c r="N4" s="4" t="s">
        <v>12</v>
      </c>
      <c r="O4" s="5" t="s">
        <v>13</v>
      </c>
      <c r="P4" s="6" t="s">
        <v>11</v>
      </c>
      <c r="Q4" s="4" t="s">
        <v>12</v>
      </c>
      <c r="R4" s="7" t="s">
        <v>13</v>
      </c>
      <c r="S4" s="3" t="s">
        <v>11</v>
      </c>
      <c r="T4" s="4" t="s">
        <v>12</v>
      </c>
      <c r="U4" s="7" t="s">
        <v>13</v>
      </c>
      <c r="V4" s="6" t="s">
        <v>11</v>
      </c>
      <c r="W4" s="4" t="s">
        <v>12</v>
      </c>
      <c r="X4" s="7" t="s">
        <v>13</v>
      </c>
      <c r="Y4" s="360"/>
      <c r="Z4" s="163"/>
    </row>
    <row r="5" spans="1:26" ht="21.95" customHeight="1" x14ac:dyDescent="0.15">
      <c r="A5" s="294" t="s">
        <v>1</v>
      </c>
      <c r="B5" s="340" t="s">
        <v>14</v>
      </c>
      <c r="C5" s="8" t="s">
        <v>35</v>
      </c>
      <c r="D5" s="9">
        <v>74</v>
      </c>
      <c r="E5" s="10" t="s">
        <v>22</v>
      </c>
      <c r="F5" s="11">
        <v>572</v>
      </c>
      <c r="G5" s="12">
        <v>277</v>
      </c>
      <c r="H5" s="13">
        <v>149</v>
      </c>
      <c r="I5" s="15">
        <f>G5+H5</f>
        <v>426</v>
      </c>
      <c r="J5" s="14">
        <v>161</v>
      </c>
      <c r="K5" s="13">
        <v>61</v>
      </c>
      <c r="L5" s="15">
        <f>J5+K5</f>
        <v>222</v>
      </c>
      <c r="M5" s="14">
        <v>154</v>
      </c>
      <c r="N5" s="13">
        <v>60</v>
      </c>
      <c r="O5" s="186">
        <f>M5+N5</f>
        <v>214</v>
      </c>
      <c r="P5" s="14">
        <v>69</v>
      </c>
      <c r="Q5" s="13">
        <v>33</v>
      </c>
      <c r="R5" s="15">
        <f>P5+Q5</f>
        <v>102</v>
      </c>
      <c r="S5" s="12">
        <v>69</v>
      </c>
      <c r="T5" s="13">
        <v>33</v>
      </c>
      <c r="U5" s="15">
        <f>S5+T5</f>
        <v>102</v>
      </c>
      <c r="V5" s="14">
        <v>49</v>
      </c>
      <c r="W5" s="13">
        <v>25</v>
      </c>
      <c r="X5" s="15">
        <f>V5+W5</f>
        <v>74</v>
      </c>
      <c r="Y5" s="117">
        <f>I5/D5</f>
        <v>5.756756756756757</v>
      </c>
      <c r="Z5" s="165"/>
    </row>
    <row r="6" spans="1:26" s="113" customFormat="1" ht="21.95" customHeight="1" x14ac:dyDescent="0.15">
      <c r="A6" s="275"/>
      <c r="B6" s="279"/>
      <c r="C6" s="106" t="s">
        <v>3</v>
      </c>
      <c r="D6" s="107">
        <v>6</v>
      </c>
      <c r="E6" s="108" t="s">
        <v>22</v>
      </c>
      <c r="F6" s="109">
        <v>55</v>
      </c>
      <c r="G6" s="110">
        <v>18</v>
      </c>
      <c r="H6" s="111">
        <v>28</v>
      </c>
      <c r="I6" s="18">
        <f>G6+H6</f>
        <v>46</v>
      </c>
      <c r="J6" s="112">
        <v>5</v>
      </c>
      <c r="K6" s="111">
        <v>11</v>
      </c>
      <c r="L6" s="18">
        <f>J6+K6</f>
        <v>16</v>
      </c>
      <c r="M6" s="110">
        <v>4</v>
      </c>
      <c r="N6" s="111">
        <v>11</v>
      </c>
      <c r="O6" s="148">
        <f>M6+N6</f>
        <v>15</v>
      </c>
      <c r="P6" s="112">
        <v>1</v>
      </c>
      <c r="Q6" s="111">
        <v>8</v>
      </c>
      <c r="R6" s="18">
        <f>P6+Q6</f>
        <v>9</v>
      </c>
      <c r="S6" s="110">
        <v>1</v>
      </c>
      <c r="T6" s="111">
        <v>8</v>
      </c>
      <c r="U6" s="18">
        <f>S6+T6</f>
        <v>9</v>
      </c>
      <c r="V6" s="112">
        <v>1</v>
      </c>
      <c r="W6" s="111">
        <v>5</v>
      </c>
      <c r="X6" s="18">
        <f>V6+W6</f>
        <v>6</v>
      </c>
      <c r="Y6" s="118">
        <f>I6/D6</f>
        <v>7.666666666666667</v>
      </c>
      <c r="Z6" s="162"/>
    </row>
    <row r="7" spans="1:26" s="113" customFormat="1" ht="21.95" customHeight="1" x14ac:dyDescent="0.15">
      <c r="A7" s="275"/>
      <c r="B7" s="279"/>
      <c r="C7" s="106" t="s">
        <v>46</v>
      </c>
      <c r="D7" s="107">
        <v>28</v>
      </c>
      <c r="E7" s="108" t="s">
        <v>26</v>
      </c>
      <c r="F7" s="109">
        <v>107</v>
      </c>
      <c r="G7" s="110">
        <v>46</v>
      </c>
      <c r="H7" s="111">
        <v>43</v>
      </c>
      <c r="I7" s="18">
        <f>G7+H7</f>
        <v>89</v>
      </c>
      <c r="J7" s="112">
        <v>29</v>
      </c>
      <c r="K7" s="111">
        <v>20</v>
      </c>
      <c r="L7" s="18">
        <f>J7+K7</f>
        <v>49</v>
      </c>
      <c r="M7" s="112">
        <v>27</v>
      </c>
      <c r="N7" s="111">
        <v>20</v>
      </c>
      <c r="O7" s="148">
        <f>M7+N7</f>
        <v>47</v>
      </c>
      <c r="P7" s="112">
        <v>19</v>
      </c>
      <c r="Q7" s="111">
        <v>18</v>
      </c>
      <c r="R7" s="18">
        <f>P7+Q7</f>
        <v>37</v>
      </c>
      <c r="S7" s="110">
        <v>19</v>
      </c>
      <c r="T7" s="111">
        <v>18</v>
      </c>
      <c r="U7" s="18">
        <f>S7+T7</f>
        <v>37</v>
      </c>
      <c r="V7" s="112">
        <v>12</v>
      </c>
      <c r="W7" s="111">
        <v>16</v>
      </c>
      <c r="X7" s="18">
        <f>V7+W7</f>
        <v>28</v>
      </c>
      <c r="Y7" s="118">
        <f>I7/D7</f>
        <v>3.1785714285714284</v>
      </c>
      <c r="Z7" s="162"/>
    </row>
    <row r="8" spans="1:26" s="113" customFormat="1" ht="21.95" customHeight="1" x14ac:dyDescent="0.15">
      <c r="A8" s="275"/>
      <c r="B8" s="279"/>
      <c r="C8" s="223" t="s">
        <v>67</v>
      </c>
      <c r="D8" s="107">
        <v>1</v>
      </c>
      <c r="E8" s="108" t="s">
        <v>26</v>
      </c>
      <c r="F8" s="109">
        <v>10</v>
      </c>
      <c r="G8" s="110">
        <v>4</v>
      </c>
      <c r="H8" s="111">
        <v>3</v>
      </c>
      <c r="I8" s="18">
        <f>G8+H8</f>
        <v>7</v>
      </c>
      <c r="J8" s="112">
        <v>3</v>
      </c>
      <c r="K8" s="111">
        <v>1</v>
      </c>
      <c r="L8" s="18">
        <f>J8+K8</f>
        <v>4</v>
      </c>
      <c r="M8" s="112">
        <v>1</v>
      </c>
      <c r="N8" s="111">
        <v>1</v>
      </c>
      <c r="O8" s="148">
        <f>M8+N8</f>
        <v>2</v>
      </c>
      <c r="P8" s="112">
        <v>1</v>
      </c>
      <c r="Q8" s="111">
        <v>1</v>
      </c>
      <c r="R8" s="18">
        <f>P8+Q8</f>
        <v>2</v>
      </c>
      <c r="S8" s="110">
        <v>1</v>
      </c>
      <c r="T8" s="111">
        <v>1</v>
      </c>
      <c r="U8" s="18">
        <f>S8+T8</f>
        <v>2</v>
      </c>
      <c r="V8" s="112">
        <v>1</v>
      </c>
      <c r="W8" s="111">
        <v>0</v>
      </c>
      <c r="X8" s="18">
        <f>V8+W8</f>
        <v>1</v>
      </c>
      <c r="Y8" s="118">
        <f>I8/D8</f>
        <v>7</v>
      </c>
      <c r="Z8" s="162"/>
    </row>
    <row r="9" spans="1:26" ht="17.25" customHeight="1" x14ac:dyDescent="0.15">
      <c r="A9" s="275"/>
      <c r="B9" s="279"/>
      <c r="C9" s="342" t="s">
        <v>16</v>
      </c>
      <c r="D9" s="20">
        <f>SUM(D5:D8)</f>
        <v>109</v>
      </c>
      <c r="E9" s="21" t="s">
        <v>22</v>
      </c>
      <c r="F9" s="22">
        <f t="shared" ref="F9:X9" si="0">SUM(F5:F8)</f>
        <v>744</v>
      </c>
      <c r="G9" s="23">
        <f t="shared" si="0"/>
        <v>345</v>
      </c>
      <c r="H9" s="23">
        <f t="shared" si="0"/>
        <v>223</v>
      </c>
      <c r="I9" s="24">
        <f t="shared" si="0"/>
        <v>568</v>
      </c>
      <c r="J9" s="187">
        <f t="shared" si="0"/>
        <v>198</v>
      </c>
      <c r="K9" s="232">
        <f t="shared" si="0"/>
        <v>93</v>
      </c>
      <c r="L9" s="231">
        <f t="shared" si="0"/>
        <v>291</v>
      </c>
      <c r="M9" s="194">
        <f t="shared" si="0"/>
        <v>186</v>
      </c>
      <c r="N9" s="23">
        <f t="shared" si="0"/>
        <v>92</v>
      </c>
      <c r="O9" s="231">
        <f t="shared" si="0"/>
        <v>278</v>
      </c>
      <c r="P9" s="194">
        <f t="shared" si="0"/>
        <v>90</v>
      </c>
      <c r="Q9" s="232">
        <f t="shared" si="0"/>
        <v>60</v>
      </c>
      <c r="R9" s="231">
        <f t="shared" si="0"/>
        <v>150</v>
      </c>
      <c r="S9" s="187">
        <f t="shared" si="0"/>
        <v>90</v>
      </c>
      <c r="T9" s="187">
        <f t="shared" si="0"/>
        <v>60</v>
      </c>
      <c r="U9" s="24">
        <f t="shared" si="0"/>
        <v>150</v>
      </c>
      <c r="V9" s="187">
        <f t="shared" si="0"/>
        <v>63</v>
      </c>
      <c r="W9" s="187">
        <f t="shared" si="0"/>
        <v>46</v>
      </c>
      <c r="X9" s="24">
        <f t="shared" si="0"/>
        <v>109</v>
      </c>
      <c r="Y9" s="119">
        <f>I9/D9</f>
        <v>5.2110091743119265</v>
      </c>
    </row>
    <row r="10" spans="1:26" ht="17.25" customHeight="1" x14ac:dyDescent="0.15">
      <c r="A10" s="275"/>
      <c r="B10" s="280"/>
      <c r="C10" s="343"/>
      <c r="D10" s="26"/>
      <c r="E10" s="27"/>
      <c r="F10" s="28"/>
      <c r="G10" s="29">
        <f>G9/$I$9</f>
        <v>0.60739436619718312</v>
      </c>
      <c r="H10" s="29">
        <f>H9/$I$9</f>
        <v>0.39260563380281688</v>
      </c>
      <c r="I10" s="116">
        <f>G10+H10</f>
        <v>1</v>
      </c>
      <c r="J10" s="29">
        <f>J9/L9</f>
        <v>0.68041237113402064</v>
      </c>
      <c r="K10" s="29">
        <f>K9/L9</f>
        <v>0.31958762886597936</v>
      </c>
      <c r="L10" s="116">
        <f>J10+K10</f>
        <v>1</v>
      </c>
      <c r="M10" s="29">
        <f>M9/O9</f>
        <v>0.6690647482014388</v>
      </c>
      <c r="N10" s="29">
        <f>N9/O9</f>
        <v>0.33093525179856115</v>
      </c>
      <c r="O10" s="188">
        <f>M10+N10</f>
        <v>1</v>
      </c>
      <c r="P10" s="195">
        <f>P9/R9</f>
        <v>0.6</v>
      </c>
      <c r="Q10" s="29">
        <f>Q9/R9</f>
        <v>0.4</v>
      </c>
      <c r="R10" s="116">
        <f>P10+Q10</f>
        <v>1</v>
      </c>
      <c r="S10" s="29">
        <f>S9/U9</f>
        <v>0.6</v>
      </c>
      <c r="T10" s="29">
        <f>T9/U9</f>
        <v>0.4</v>
      </c>
      <c r="U10" s="116">
        <f>S10+T10</f>
        <v>1</v>
      </c>
      <c r="V10" s="29">
        <f>V9/X9</f>
        <v>0.57798165137614677</v>
      </c>
      <c r="W10" s="29">
        <f>W9/X9</f>
        <v>0.42201834862385323</v>
      </c>
      <c r="X10" s="116">
        <f>V10+W10</f>
        <v>1</v>
      </c>
      <c r="Y10" s="120"/>
    </row>
    <row r="11" spans="1:26" ht="21.95" customHeight="1" x14ac:dyDescent="0.15">
      <c r="A11" s="275"/>
      <c r="B11" s="341" t="s">
        <v>17</v>
      </c>
      <c r="C11" s="16" t="s">
        <v>4</v>
      </c>
      <c r="D11" s="17">
        <v>7</v>
      </c>
      <c r="E11" s="34" t="s">
        <v>15</v>
      </c>
      <c r="F11" s="35">
        <v>21</v>
      </c>
      <c r="G11" s="36">
        <v>8</v>
      </c>
      <c r="H11" s="37">
        <v>3</v>
      </c>
      <c r="I11" s="115">
        <f t="shared" ref="I11:I17" si="1">G11+H11</f>
        <v>11</v>
      </c>
      <c r="J11" s="69">
        <v>5</v>
      </c>
      <c r="K11" s="68">
        <v>3</v>
      </c>
      <c r="L11" s="115">
        <f t="shared" ref="L11:L17" si="2">J11+K11</f>
        <v>8</v>
      </c>
      <c r="M11" s="69">
        <v>4</v>
      </c>
      <c r="N11" s="68">
        <v>3</v>
      </c>
      <c r="O11" s="189">
        <f t="shared" ref="O11:O17" si="3">M11+N11</f>
        <v>7</v>
      </c>
      <c r="P11" s="69">
        <v>4</v>
      </c>
      <c r="Q11" s="68">
        <v>3</v>
      </c>
      <c r="R11" s="115">
        <f t="shared" ref="R11:R17" si="4">P11+Q11</f>
        <v>7</v>
      </c>
      <c r="S11" s="67">
        <v>4</v>
      </c>
      <c r="T11" s="68">
        <v>3</v>
      </c>
      <c r="U11" s="115">
        <f t="shared" ref="U11:U17" si="5">S11+T11</f>
        <v>7</v>
      </c>
      <c r="V11" s="69">
        <v>4</v>
      </c>
      <c r="W11" s="68">
        <v>2</v>
      </c>
      <c r="X11" s="115">
        <f t="shared" ref="X11:X17" si="6">V11+W11</f>
        <v>6</v>
      </c>
      <c r="Y11" s="118">
        <f t="shared" ref="Y11:Y17" si="7">I11/D11</f>
        <v>1.5714285714285714</v>
      </c>
    </row>
    <row r="12" spans="1:26" ht="21.95" customHeight="1" x14ac:dyDescent="0.15">
      <c r="A12" s="275"/>
      <c r="B12" s="279"/>
      <c r="C12" s="16" t="s">
        <v>5</v>
      </c>
      <c r="D12" s="17">
        <v>6</v>
      </c>
      <c r="E12" s="34" t="s">
        <v>15</v>
      </c>
      <c r="F12" s="35">
        <v>12</v>
      </c>
      <c r="G12" s="36">
        <v>5</v>
      </c>
      <c r="H12" s="37">
        <v>0</v>
      </c>
      <c r="I12" s="18">
        <f t="shared" si="1"/>
        <v>5</v>
      </c>
      <c r="J12" s="39">
        <v>4</v>
      </c>
      <c r="K12" s="37">
        <v>0</v>
      </c>
      <c r="L12" s="18">
        <f t="shared" si="2"/>
        <v>4</v>
      </c>
      <c r="M12" s="39">
        <v>4</v>
      </c>
      <c r="N12" s="37">
        <v>0</v>
      </c>
      <c r="O12" s="148">
        <f t="shared" si="3"/>
        <v>4</v>
      </c>
      <c r="P12" s="39">
        <v>4</v>
      </c>
      <c r="Q12" s="37">
        <v>0</v>
      </c>
      <c r="R12" s="18">
        <f t="shared" si="4"/>
        <v>4</v>
      </c>
      <c r="S12" s="36">
        <v>4</v>
      </c>
      <c r="T12" s="37">
        <v>0</v>
      </c>
      <c r="U12" s="18">
        <f t="shared" si="5"/>
        <v>4</v>
      </c>
      <c r="V12" s="39">
        <v>3</v>
      </c>
      <c r="W12" s="37">
        <v>0</v>
      </c>
      <c r="X12" s="18">
        <f t="shared" si="6"/>
        <v>3</v>
      </c>
      <c r="Y12" s="118">
        <f t="shared" si="7"/>
        <v>0.83333333333333337</v>
      </c>
    </row>
    <row r="13" spans="1:26" ht="21.95" customHeight="1" x14ac:dyDescent="0.15">
      <c r="A13" s="275"/>
      <c r="B13" s="279"/>
      <c r="C13" s="16" t="s">
        <v>6</v>
      </c>
      <c r="D13" s="17">
        <v>3</v>
      </c>
      <c r="E13" s="34" t="s">
        <v>15</v>
      </c>
      <c r="F13" s="35">
        <v>18</v>
      </c>
      <c r="G13" s="36">
        <v>8</v>
      </c>
      <c r="H13" s="37">
        <v>3</v>
      </c>
      <c r="I13" s="18">
        <f t="shared" si="1"/>
        <v>11</v>
      </c>
      <c r="J13" s="39">
        <v>6</v>
      </c>
      <c r="K13" s="37">
        <v>2</v>
      </c>
      <c r="L13" s="18">
        <f t="shared" si="2"/>
        <v>8</v>
      </c>
      <c r="M13" s="39">
        <v>6</v>
      </c>
      <c r="N13" s="37">
        <v>2</v>
      </c>
      <c r="O13" s="148">
        <f t="shared" si="3"/>
        <v>8</v>
      </c>
      <c r="P13" s="39">
        <v>4</v>
      </c>
      <c r="Q13" s="37">
        <v>1</v>
      </c>
      <c r="R13" s="18">
        <f t="shared" si="4"/>
        <v>5</v>
      </c>
      <c r="S13" s="36">
        <v>4</v>
      </c>
      <c r="T13" s="37">
        <v>1</v>
      </c>
      <c r="U13" s="18">
        <f t="shared" si="5"/>
        <v>5</v>
      </c>
      <c r="V13" s="39">
        <v>2</v>
      </c>
      <c r="W13" s="37">
        <v>1</v>
      </c>
      <c r="X13" s="18">
        <f t="shared" si="6"/>
        <v>3</v>
      </c>
      <c r="Y13" s="118">
        <f t="shared" si="7"/>
        <v>3.6666666666666665</v>
      </c>
    </row>
    <row r="14" spans="1:26" ht="21.95" customHeight="1" x14ac:dyDescent="0.15">
      <c r="A14" s="275"/>
      <c r="B14" s="279"/>
      <c r="C14" s="16" t="s">
        <v>45</v>
      </c>
      <c r="D14" s="17">
        <v>3</v>
      </c>
      <c r="E14" s="34" t="s">
        <v>15</v>
      </c>
      <c r="F14" s="35">
        <v>15</v>
      </c>
      <c r="G14" s="36">
        <v>9</v>
      </c>
      <c r="H14" s="37">
        <v>0</v>
      </c>
      <c r="I14" s="18">
        <f t="shared" si="1"/>
        <v>9</v>
      </c>
      <c r="J14" s="39">
        <v>6</v>
      </c>
      <c r="K14" s="37">
        <v>0</v>
      </c>
      <c r="L14" s="18">
        <f t="shared" si="2"/>
        <v>6</v>
      </c>
      <c r="M14" s="39">
        <v>5</v>
      </c>
      <c r="N14" s="37">
        <v>0</v>
      </c>
      <c r="O14" s="148">
        <f t="shared" si="3"/>
        <v>5</v>
      </c>
      <c r="P14" s="39">
        <v>4</v>
      </c>
      <c r="Q14" s="37">
        <v>0</v>
      </c>
      <c r="R14" s="18">
        <f t="shared" si="4"/>
        <v>4</v>
      </c>
      <c r="S14" s="36">
        <v>4</v>
      </c>
      <c r="T14" s="37">
        <v>0</v>
      </c>
      <c r="U14" s="18">
        <f t="shared" si="5"/>
        <v>4</v>
      </c>
      <c r="V14" s="39">
        <v>3</v>
      </c>
      <c r="W14" s="37">
        <v>0</v>
      </c>
      <c r="X14" s="18">
        <f t="shared" si="6"/>
        <v>3</v>
      </c>
      <c r="Y14" s="118">
        <f t="shared" si="7"/>
        <v>3</v>
      </c>
    </row>
    <row r="15" spans="1:26" ht="21.95" customHeight="1" x14ac:dyDescent="0.15">
      <c r="A15" s="275"/>
      <c r="B15" s="279"/>
      <c r="C15" s="16" t="s">
        <v>20</v>
      </c>
      <c r="D15" s="17">
        <v>22</v>
      </c>
      <c r="E15" s="34" t="s">
        <v>22</v>
      </c>
      <c r="F15" s="35">
        <v>65</v>
      </c>
      <c r="G15" s="36">
        <v>28</v>
      </c>
      <c r="H15" s="37">
        <v>19</v>
      </c>
      <c r="I15" s="18">
        <f t="shared" si="1"/>
        <v>47</v>
      </c>
      <c r="J15" s="39">
        <v>22</v>
      </c>
      <c r="K15" s="37">
        <v>16</v>
      </c>
      <c r="L15" s="18">
        <f t="shared" si="2"/>
        <v>38</v>
      </c>
      <c r="M15" s="39">
        <v>21</v>
      </c>
      <c r="N15" s="37">
        <v>16</v>
      </c>
      <c r="O15" s="148">
        <f t="shared" si="3"/>
        <v>37</v>
      </c>
      <c r="P15" s="39">
        <v>16</v>
      </c>
      <c r="Q15" s="37">
        <v>14</v>
      </c>
      <c r="R15" s="18">
        <f t="shared" si="4"/>
        <v>30</v>
      </c>
      <c r="S15" s="36">
        <v>15</v>
      </c>
      <c r="T15" s="37">
        <v>14</v>
      </c>
      <c r="U15" s="18">
        <f t="shared" si="5"/>
        <v>29</v>
      </c>
      <c r="V15" s="39">
        <v>10</v>
      </c>
      <c r="W15" s="37">
        <v>12</v>
      </c>
      <c r="X15" s="18">
        <f t="shared" si="6"/>
        <v>22</v>
      </c>
      <c r="Y15" s="118">
        <f t="shared" si="7"/>
        <v>2.1363636363636362</v>
      </c>
    </row>
    <row r="16" spans="1:26" ht="21.95" customHeight="1" x14ac:dyDescent="0.15">
      <c r="A16" s="275"/>
      <c r="B16" s="279"/>
      <c r="C16" s="16" t="s">
        <v>27</v>
      </c>
      <c r="D16" s="17">
        <v>7</v>
      </c>
      <c r="E16" s="34" t="s">
        <v>22</v>
      </c>
      <c r="F16" s="35">
        <v>18</v>
      </c>
      <c r="G16" s="36">
        <v>11</v>
      </c>
      <c r="H16" s="37">
        <v>5</v>
      </c>
      <c r="I16" s="18">
        <f t="shared" si="1"/>
        <v>16</v>
      </c>
      <c r="J16" s="39">
        <v>8</v>
      </c>
      <c r="K16" s="37">
        <v>3</v>
      </c>
      <c r="L16" s="18">
        <f t="shared" si="2"/>
        <v>11</v>
      </c>
      <c r="M16" s="39">
        <v>8</v>
      </c>
      <c r="N16" s="37">
        <v>3</v>
      </c>
      <c r="O16" s="148">
        <f t="shared" si="3"/>
        <v>11</v>
      </c>
      <c r="P16" s="39">
        <v>8</v>
      </c>
      <c r="Q16" s="37">
        <v>3</v>
      </c>
      <c r="R16" s="18">
        <f t="shared" si="4"/>
        <v>11</v>
      </c>
      <c r="S16" s="36">
        <v>8</v>
      </c>
      <c r="T16" s="37">
        <v>3</v>
      </c>
      <c r="U16" s="18">
        <f t="shared" si="5"/>
        <v>11</v>
      </c>
      <c r="V16" s="39">
        <v>5</v>
      </c>
      <c r="W16" s="37">
        <v>2</v>
      </c>
      <c r="X16" s="18">
        <f t="shared" si="6"/>
        <v>7</v>
      </c>
      <c r="Y16" s="118">
        <f t="shared" si="7"/>
        <v>2.2857142857142856</v>
      </c>
    </row>
    <row r="17" spans="1:26" ht="21.95" customHeight="1" x14ac:dyDescent="0.15">
      <c r="A17" s="275"/>
      <c r="B17" s="279"/>
      <c r="C17" s="16" t="s">
        <v>21</v>
      </c>
      <c r="D17" s="17">
        <v>2</v>
      </c>
      <c r="E17" s="34" t="s">
        <v>22</v>
      </c>
      <c r="F17" s="35">
        <v>16</v>
      </c>
      <c r="G17" s="36">
        <v>5</v>
      </c>
      <c r="H17" s="37">
        <v>9</v>
      </c>
      <c r="I17" s="18">
        <f t="shared" si="1"/>
        <v>14</v>
      </c>
      <c r="J17" s="39">
        <v>4</v>
      </c>
      <c r="K17" s="37">
        <v>2</v>
      </c>
      <c r="L17" s="18">
        <f t="shared" si="2"/>
        <v>6</v>
      </c>
      <c r="M17" s="39">
        <v>4</v>
      </c>
      <c r="N17" s="37">
        <v>1</v>
      </c>
      <c r="O17" s="148">
        <f t="shared" si="3"/>
        <v>5</v>
      </c>
      <c r="P17" s="39">
        <v>3</v>
      </c>
      <c r="Q17" s="37">
        <v>1</v>
      </c>
      <c r="R17" s="18">
        <f t="shared" si="4"/>
        <v>4</v>
      </c>
      <c r="S17" s="36">
        <v>3</v>
      </c>
      <c r="T17" s="37">
        <v>1</v>
      </c>
      <c r="U17" s="18">
        <f t="shared" si="5"/>
        <v>4</v>
      </c>
      <c r="V17" s="39">
        <v>1</v>
      </c>
      <c r="W17" s="37">
        <v>1</v>
      </c>
      <c r="X17" s="18">
        <f t="shared" si="6"/>
        <v>2</v>
      </c>
      <c r="Y17" s="118">
        <f t="shared" si="7"/>
        <v>7</v>
      </c>
    </row>
    <row r="18" spans="1:26" ht="21.95" customHeight="1" x14ac:dyDescent="0.15">
      <c r="A18" s="275"/>
      <c r="B18" s="279"/>
      <c r="C18" s="16" t="s">
        <v>70</v>
      </c>
      <c r="D18" s="17">
        <v>1</v>
      </c>
      <c r="E18" s="34" t="s">
        <v>15</v>
      </c>
      <c r="F18" s="35">
        <v>8</v>
      </c>
      <c r="G18" s="36">
        <v>5</v>
      </c>
      <c r="H18" s="37">
        <v>1</v>
      </c>
      <c r="I18" s="18">
        <f t="shared" ref="I18" si="8">G18+H18</f>
        <v>6</v>
      </c>
      <c r="J18" s="39">
        <v>4</v>
      </c>
      <c r="K18" s="37">
        <v>0</v>
      </c>
      <c r="L18" s="18">
        <f t="shared" ref="L18" si="9">J18+K18</f>
        <v>4</v>
      </c>
      <c r="M18" s="39">
        <v>4</v>
      </c>
      <c r="N18" s="37">
        <v>0</v>
      </c>
      <c r="O18" s="148">
        <f t="shared" ref="O18" si="10">M18+N18</f>
        <v>4</v>
      </c>
      <c r="P18" s="39">
        <v>2</v>
      </c>
      <c r="Q18" s="37">
        <v>0</v>
      </c>
      <c r="R18" s="18">
        <f t="shared" ref="R18" si="11">P18+Q18</f>
        <v>2</v>
      </c>
      <c r="S18" s="36">
        <v>2</v>
      </c>
      <c r="T18" s="37">
        <v>0</v>
      </c>
      <c r="U18" s="18">
        <f t="shared" ref="U18" si="12">S18+T18</f>
        <v>2</v>
      </c>
      <c r="V18" s="39">
        <v>1</v>
      </c>
      <c r="W18" s="37">
        <v>0</v>
      </c>
      <c r="X18" s="18">
        <f t="shared" ref="X18" si="13">V18+W18</f>
        <v>1</v>
      </c>
      <c r="Y18" s="118">
        <f t="shared" ref="Y18" si="14">I18/D18</f>
        <v>6</v>
      </c>
    </row>
    <row r="19" spans="1:26" ht="17.25" customHeight="1" x14ac:dyDescent="0.15">
      <c r="A19" s="275"/>
      <c r="B19" s="279"/>
      <c r="C19" s="342" t="s">
        <v>18</v>
      </c>
      <c r="D19" s="20">
        <f>SUM(D11:D18)</f>
        <v>51</v>
      </c>
      <c r="E19" s="41" t="s">
        <v>22</v>
      </c>
      <c r="F19" s="42">
        <f t="shared" ref="F19:X19" si="15">SUM(F11:F18)</f>
        <v>173</v>
      </c>
      <c r="G19" s="247">
        <f t="shared" si="15"/>
        <v>79</v>
      </c>
      <c r="H19" s="44">
        <f t="shared" si="15"/>
        <v>40</v>
      </c>
      <c r="I19" s="135">
        <f t="shared" si="15"/>
        <v>119</v>
      </c>
      <c r="J19" s="247">
        <f t="shared" si="15"/>
        <v>59</v>
      </c>
      <c r="K19" s="44">
        <f t="shared" si="15"/>
        <v>26</v>
      </c>
      <c r="L19" s="135">
        <f t="shared" si="15"/>
        <v>85</v>
      </c>
      <c r="M19" s="247">
        <f t="shared" si="15"/>
        <v>56</v>
      </c>
      <c r="N19" s="44">
        <f t="shared" si="15"/>
        <v>25</v>
      </c>
      <c r="O19" s="135">
        <f t="shared" si="15"/>
        <v>81</v>
      </c>
      <c r="P19" s="247">
        <f t="shared" si="15"/>
        <v>45</v>
      </c>
      <c r="Q19" s="44">
        <f t="shared" si="15"/>
        <v>22</v>
      </c>
      <c r="R19" s="135">
        <f t="shared" si="15"/>
        <v>67</v>
      </c>
      <c r="S19" s="247">
        <f t="shared" si="15"/>
        <v>44</v>
      </c>
      <c r="T19" s="44">
        <f t="shared" si="15"/>
        <v>22</v>
      </c>
      <c r="U19" s="135">
        <f t="shared" si="15"/>
        <v>66</v>
      </c>
      <c r="V19" s="247">
        <f t="shared" si="15"/>
        <v>29</v>
      </c>
      <c r="W19" s="44">
        <f t="shared" si="15"/>
        <v>18</v>
      </c>
      <c r="X19" s="135">
        <f t="shared" si="15"/>
        <v>47</v>
      </c>
      <c r="Y19" s="119">
        <f>I19/D19</f>
        <v>2.3333333333333335</v>
      </c>
    </row>
    <row r="20" spans="1:26" ht="17.25" customHeight="1" x14ac:dyDescent="0.15">
      <c r="A20" s="275"/>
      <c r="B20" s="280"/>
      <c r="C20" s="343"/>
      <c r="D20" s="26"/>
      <c r="E20" s="27"/>
      <c r="F20" s="28"/>
      <c r="G20" s="47">
        <f>G19/I19</f>
        <v>0.66386554621848737</v>
      </c>
      <c r="H20" s="30">
        <f>H19/I19</f>
        <v>0.33613445378151263</v>
      </c>
      <c r="I20" s="31">
        <f>G20+H20</f>
        <v>1</v>
      </c>
      <c r="J20" s="32">
        <f>J19/L19</f>
        <v>0.69411764705882351</v>
      </c>
      <c r="K20" s="30">
        <f>K19/L19</f>
        <v>0.30588235294117649</v>
      </c>
      <c r="L20" s="31">
        <f>J20+K20</f>
        <v>1</v>
      </c>
      <c r="M20" s="32">
        <f>M19/O19</f>
        <v>0.69135802469135799</v>
      </c>
      <c r="N20" s="30">
        <f>N19/O19</f>
        <v>0.30864197530864196</v>
      </c>
      <c r="O20" s="149">
        <f>M20+N20</f>
        <v>1</v>
      </c>
      <c r="P20" s="32">
        <f>P19/R19</f>
        <v>0.67164179104477617</v>
      </c>
      <c r="Q20" s="30">
        <f>Q19/R19</f>
        <v>0.32835820895522388</v>
      </c>
      <c r="R20" s="31">
        <f>P20+Q20</f>
        <v>1</v>
      </c>
      <c r="S20" s="47">
        <f>S19/U19</f>
        <v>0.66666666666666663</v>
      </c>
      <c r="T20" s="30">
        <f>T19/U19</f>
        <v>0.33333333333333331</v>
      </c>
      <c r="U20" s="31">
        <f>S20+T20</f>
        <v>1</v>
      </c>
      <c r="V20" s="32">
        <f>V19/X19</f>
        <v>0.61702127659574468</v>
      </c>
      <c r="W20" s="30">
        <f>W19/X19</f>
        <v>0.38297872340425532</v>
      </c>
      <c r="X20" s="31">
        <f>V20+W20</f>
        <v>1</v>
      </c>
      <c r="Y20" s="120"/>
    </row>
    <row r="21" spans="1:26" ht="17.25" customHeight="1" x14ac:dyDescent="0.15">
      <c r="A21" s="275"/>
      <c r="B21" s="277" t="s">
        <v>58</v>
      </c>
      <c r="C21" s="262"/>
      <c r="D21" s="48">
        <f>D9+D19</f>
        <v>160</v>
      </c>
      <c r="E21" s="49" t="s">
        <v>22</v>
      </c>
      <c r="F21" s="50">
        <f t="shared" ref="F21:X21" si="16">F9+F19</f>
        <v>917</v>
      </c>
      <c r="G21" s="51">
        <f t="shared" si="16"/>
        <v>424</v>
      </c>
      <c r="H21" s="51">
        <f t="shared" si="16"/>
        <v>263</v>
      </c>
      <c r="I21" s="133">
        <f t="shared" si="16"/>
        <v>687</v>
      </c>
      <c r="J21" s="51">
        <f t="shared" si="16"/>
        <v>257</v>
      </c>
      <c r="K21" s="51">
        <f t="shared" si="16"/>
        <v>119</v>
      </c>
      <c r="L21" s="133">
        <f t="shared" si="16"/>
        <v>376</v>
      </c>
      <c r="M21" s="51">
        <f t="shared" si="16"/>
        <v>242</v>
      </c>
      <c r="N21" s="51">
        <f t="shared" si="16"/>
        <v>117</v>
      </c>
      <c r="O21" s="190">
        <f t="shared" si="16"/>
        <v>359</v>
      </c>
      <c r="P21" s="54">
        <f t="shared" si="16"/>
        <v>135</v>
      </c>
      <c r="Q21" s="51">
        <f t="shared" si="16"/>
        <v>82</v>
      </c>
      <c r="R21" s="133">
        <f t="shared" si="16"/>
        <v>217</v>
      </c>
      <c r="S21" s="51">
        <f t="shared" si="16"/>
        <v>134</v>
      </c>
      <c r="T21" s="51">
        <f t="shared" si="16"/>
        <v>82</v>
      </c>
      <c r="U21" s="134">
        <f t="shared" si="16"/>
        <v>216</v>
      </c>
      <c r="V21" s="51">
        <f t="shared" si="16"/>
        <v>92</v>
      </c>
      <c r="W21" s="51">
        <f t="shared" si="16"/>
        <v>64</v>
      </c>
      <c r="X21" s="133">
        <f t="shared" si="16"/>
        <v>156</v>
      </c>
      <c r="Y21" s="121">
        <f>I21/D21</f>
        <v>4.2937500000000002</v>
      </c>
    </row>
    <row r="22" spans="1:26" ht="17.25" customHeight="1" thickBot="1" x14ac:dyDescent="0.2">
      <c r="A22" s="276"/>
      <c r="B22" s="278"/>
      <c r="C22" s="264"/>
      <c r="D22" s="56"/>
      <c r="E22" s="57"/>
      <c r="F22" s="58"/>
      <c r="G22" s="59">
        <f>G21/I21</f>
        <v>0.61717612809315869</v>
      </c>
      <c r="H22" s="60">
        <f>H21/I21</f>
        <v>0.38282387190684136</v>
      </c>
      <c r="I22" s="61">
        <f>G22+H22</f>
        <v>1</v>
      </c>
      <c r="J22" s="62">
        <f>J21/L21</f>
        <v>0.68351063829787229</v>
      </c>
      <c r="K22" s="60">
        <f>K21/L21</f>
        <v>0.31648936170212766</v>
      </c>
      <c r="L22" s="61">
        <f>J22+K22</f>
        <v>1</v>
      </c>
      <c r="M22" s="62">
        <f>M21/O21</f>
        <v>0.6740947075208914</v>
      </c>
      <c r="N22" s="60">
        <f>N21/O21</f>
        <v>0.32590529247910865</v>
      </c>
      <c r="O22" s="151">
        <f>M22+N22</f>
        <v>1</v>
      </c>
      <c r="P22" s="62">
        <f>P21/R21</f>
        <v>0.62211981566820274</v>
      </c>
      <c r="Q22" s="60">
        <f>Q21/R21</f>
        <v>0.37788018433179721</v>
      </c>
      <c r="R22" s="61">
        <f>P22+Q22</f>
        <v>1</v>
      </c>
      <c r="S22" s="59">
        <f>S21/U21</f>
        <v>0.62037037037037035</v>
      </c>
      <c r="T22" s="60">
        <f>T21/U21</f>
        <v>0.37962962962962965</v>
      </c>
      <c r="U22" s="61">
        <f>S22+T22</f>
        <v>1</v>
      </c>
      <c r="V22" s="62">
        <f>V21/X21</f>
        <v>0.58974358974358976</v>
      </c>
      <c r="W22" s="60">
        <f>W21/X21</f>
        <v>0.41025641025641024</v>
      </c>
      <c r="X22" s="61">
        <f>V22+W22</f>
        <v>1</v>
      </c>
      <c r="Y22" s="122"/>
    </row>
    <row r="23" spans="1:26" ht="21.95" customHeight="1" x14ac:dyDescent="0.15">
      <c r="A23" s="275" t="s">
        <v>53</v>
      </c>
      <c r="B23" s="308" t="s">
        <v>52</v>
      </c>
      <c r="C23" s="64" t="s">
        <v>54</v>
      </c>
      <c r="D23" s="65">
        <v>1</v>
      </c>
      <c r="E23" s="185" t="s">
        <v>22</v>
      </c>
      <c r="F23" s="66">
        <v>18</v>
      </c>
      <c r="G23" s="67">
        <v>10</v>
      </c>
      <c r="H23" s="68">
        <v>4</v>
      </c>
      <c r="I23" s="115">
        <f>G23+H23</f>
        <v>14</v>
      </c>
      <c r="J23" s="69">
        <v>4</v>
      </c>
      <c r="K23" s="68">
        <v>1</v>
      </c>
      <c r="L23" s="115">
        <f>J23+K23</f>
        <v>5</v>
      </c>
      <c r="M23" s="69">
        <v>4</v>
      </c>
      <c r="N23" s="68">
        <v>1</v>
      </c>
      <c r="O23" s="189">
        <f>M23+N23</f>
        <v>5</v>
      </c>
      <c r="P23" s="69">
        <v>3</v>
      </c>
      <c r="Q23" s="68">
        <v>0</v>
      </c>
      <c r="R23" s="115">
        <f>P23+Q23</f>
        <v>3</v>
      </c>
      <c r="S23" s="67">
        <v>3</v>
      </c>
      <c r="T23" s="68">
        <v>0</v>
      </c>
      <c r="U23" s="115">
        <f>S23+T23</f>
        <v>3</v>
      </c>
      <c r="V23" s="69">
        <v>1</v>
      </c>
      <c r="W23" s="68">
        <v>0</v>
      </c>
      <c r="X23" s="115">
        <f>V23+W23</f>
        <v>1</v>
      </c>
      <c r="Y23" s="118">
        <f>I23/D23</f>
        <v>14</v>
      </c>
    </row>
    <row r="24" spans="1:26" ht="21.95" customHeight="1" x14ac:dyDescent="0.15">
      <c r="A24" s="275"/>
      <c r="B24" s="309"/>
      <c r="C24" s="16" t="s">
        <v>55</v>
      </c>
      <c r="D24" s="17">
        <v>5</v>
      </c>
      <c r="E24" s="34" t="s">
        <v>15</v>
      </c>
      <c r="F24" s="35">
        <v>11</v>
      </c>
      <c r="G24" s="36">
        <v>4</v>
      </c>
      <c r="H24" s="37">
        <v>3</v>
      </c>
      <c r="I24" s="18">
        <f>G24+H24</f>
        <v>7</v>
      </c>
      <c r="J24" s="39">
        <v>3</v>
      </c>
      <c r="K24" s="37">
        <v>2</v>
      </c>
      <c r="L24" s="18">
        <f>J24+K24</f>
        <v>5</v>
      </c>
      <c r="M24" s="39">
        <v>3</v>
      </c>
      <c r="N24" s="37">
        <v>2</v>
      </c>
      <c r="O24" s="148">
        <f>M24+N24</f>
        <v>5</v>
      </c>
      <c r="P24" s="39">
        <v>3</v>
      </c>
      <c r="Q24" s="37">
        <v>1</v>
      </c>
      <c r="R24" s="18">
        <f>P24+Q24</f>
        <v>4</v>
      </c>
      <c r="S24" s="36">
        <v>2</v>
      </c>
      <c r="T24" s="37">
        <v>1</v>
      </c>
      <c r="U24" s="18">
        <f>S24+T24</f>
        <v>3</v>
      </c>
      <c r="V24" s="39">
        <v>2</v>
      </c>
      <c r="W24" s="37">
        <v>1</v>
      </c>
      <c r="X24" s="18">
        <f>V24+W24</f>
        <v>3</v>
      </c>
      <c r="Y24" s="118">
        <f>I24/D24</f>
        <v>1.4</v>
      </c>
    </row>
    <row r="25" spans="1:26" ht="21.95" customHeight="1" x14ac:dyDescent="0.15">
      <c r="A25" s="275"/>
      <c r="B25" s="309"/>
      <c r="C25" s="227" t="s">
        <v>24</v>
      </c>
      <c r="D25" s="142">
        <v>6</v>
      </c>
      <c r="E25" s="224" t="s">
        <v>15</v>
      </c>
      <c r="F25" s="222">
        <v>16</v>
      </c>
      <c r="G25" s="220">
        <v>0</v>
      </c>
      <c r="H25" s="221">
        <v>14</v>
      </c>
      <c r="I25" s="219">
        <f>G25+H25</f>
        <v>14</v>
      </c>
      <c r="J25" s="220">
        <v>0</v>
      </c>
      <c r="K25" s="221">
        <v>12</v>
      </c>
      <c r="L25" s="219">
        <f>J25+K25</f>
        <v>12</v>
      </c>
      <c r="M25" s="220">
        <v>0</v>
      </c>
      <c r="N25" s="221">
        <v>11</v>
      </c>
      <c r="O25" s="219">
        <f>M25+N25</f>
        <v>11</v>
      </c>
      <c r="P25" s="220">
        <v>0</v>
      </c>
      <c r="Q25" s="221">
        <v>9</v>
      </c>
      <c r="R25" s="219">
        <f>P25+Q25</f>
        <v>9</v>
      </c>
      <c r="S25" s="144">
        <v>0</v>
      </c>
      <c r="T25" s="221">
        <v>9</v>
      </c>
      <c r="U25" s="219">
        <f>S25+T25</f>
        <v>9</v>
      </c>
      <c r="V25" s="220">
        <v>0</v>
      </c>
      <c r="W25" s="221">
        <v>6</v>
      </c>
      <c r="X25" s="219">
        <f>V25+W25</f>
        <v>6</v>
      </c>
      <c r="Y25" s="218">
        <f>I25/D25</f>
        <v>2.3333333333333335</v>
      </c>
    </row>
    <row r="26" spans="1:26" ht="17.25" customHeight="1" x14ac:dyDescent="0.15">
      <c r="A26" s="275"/>
      <c r="B26" s="300" t="s">
        <v>58</v>
      </c>
      <c r="C26" s="301"/>
      <c r="D26" s="166">
        <f>SUM(D23:D25)</f>
        <v>12</v>
      </c>
      <c r="E26" s="167" t="s">
        <v>22</v>
      </c>
      <c r="F26" s="168">
        <f>SUM(F23:F25)</f>
        <v>45</v>
      </c>
      <c r="G26" s="169">
        <f t="shared" ref="G26:X26" si="17">SUM(G23:G25)</f>
        <v>14</v>
      </c>
      <c r="H26" s="169">
        <f t="shared" si="17"/>
        <v>21</v>
      </c>
      <c r="I26" s="177">
        <f>SUM(I23:I25)</f>
        <v>35</v>
      </c>
      <c r="J26" s="169">
        <f t="shared" si="17"/>
        <v>7</v>
      </c>
      <c r="K26" s="169">
        <f t="shared" si="17"/>
        <v>15</v>
      </c>
      <c r="L26" s="177">
        <f t="shared" si="17"/>
        <v>22</v>
      </c>
      <c r="M26" s="169">
        <f t="shared" si="17"/>
        <v>7</v>
      </c>
      <c r="N26" s="169">
        <f t="shared" si="17"/>
        <v>14</v>
      </c>
      <c r="O26" s="175">
        <f t="shared" si="17"/>
        <v>21</v>
      </c>
      <c r="P26" s="176">
        <f t="shared" si="17"/>
        <v>6</v>
      </c>
      <c r="Q26" s="169">
        <f t="shared" si="17"/>
        <v>10</v>
      </c>
      <c r="R26" s="177">
        <f t="shared" si="17"/>
        <v>16</v>
      </c>
      <c r="S26" s="169">
        <f t="shared" si="17"/>
        <v>5</v>
      </c>
      <c r="T26" s="169">
        <f t="shared" si="17"/>
        <v>10</v>
      </c>
      <c r="U26" s="177">
        <f t="shared" si="17"/>
        <v>15</v>
      </c>
      <c r="V26" s="169">
        <f t="shared" si="17"/>
        <v>3</v>
      </c>
      <c r="W26" s="169">
        <f t="shared" si="17"/>
        <v>7</v>
      </c>
      <c r="X26" s="177">
        <f t="shared" si="17"/>
        <v>10</v>
      </c>
      <c r="Y26" s="170">
        <f>I26/D26</f>
        <v>2.9166666666666665</v>
      </c>
    </row>
    <row r="27" spans="1:26" ht="17.25" customHeight="1" thickBot="1" x14ac:dyDescent="0.2">
      <c r="A27" s="275"/>
      <c r="B27" s="302"/>
      <c r="C27" s="303"/>
      <c r="D27" s="179"/>
      <c r="E27" s="228"/>
      <c r="F27" s="229"/>
      <c r="G27" s="180">
        <f>G26/I26</f>
        <v>0.4</v>
      </c>
      <c r="H27" s="181">
        <f>H26/I26</f>
        <v>0.6</v>
      </c>
      <c r="I27" s="182">
        <f>G27+H27</f>
        <v>1</v>
      </c>
      <c r="J27" s="183">
        <f>J26/L26</f>
        <v>0.31818181818181818</v>
      </c>
      <c r="K27" s="181">
        <f>K26/L26</f>
        <v>0.68181818181818177</v>
      </c>
      <c r="L27" s="182">
        <f>J27+K27</f>
        <v>1</v>
      </c>
      <c r="M27" s="183">
        <f>M26/O26</f>
        <v>0.33333333333333331</v>
      </c>
      <c r="N27" s="181">
        <f>N26/O26</f>
        <v>0.66666666666666663</v>
      </c>
      <c r="O27" s="184">
        <f>M27+N27</f>
        <v>1</v>
      </c>
      <c r="P27" s="183">
        <f>P26/R26</f>
        <v>0.375</v>
      </c>
      <c r="Q27" s="181">
        <f>Q26/R26</f>
        <v>0.625</v>
      </c>
      <c r="R27" s="182">
        <f>P27+Q27</f>
        <v>1</v>
      </c>
      <c r="S27" s="180">
        <f>S26/U26</f>
        <v>0.33333333333333331</v>
      </c>
      <c r="T27" s="181">
        <f>T26/U26</f>
        <v>0.66666666666666663</v>
      </c>
      <c r="U27" s="182">
        <f>S27+T27</f>
        <v>1</v>
      </c>
      <c r="V27" s="183">
        <f>V26/X26</f>
        <v>0.3</v>
      </c>
      <c r="W27" s="181">
        <f>W26/X26</f>
        <v>0.7</v>
      </c>
      <c r="X27" s="182">
        <f>V27+W27</f>
        <v>1</v>
      </c>
      <c r="Y27" s="230"/>
    </row>
    <row r="28" spans="1:26" ht="17.25" customHeight="1" x14ac:dyDescent="0.15">
      <c r="A28" s="296" t="s">
        <v>65</v>
      </c>
      <c r="B28" s="297"/>
      <c r="C28" s="298"/>
      <c r="D28" s="205">
        <f>D21+D26</f>
        <v>172</v>
      </c>
      <c r="E28" s="206" t="s">
        <v>22</v>
      </c>
      <c r="F28" s="207">
        <f>F21+F26</f>
        <v>962</v>
      </c>
      <c r="G28" s="208">
        <f>G21+G26</f>
        <v>438</v>
      </c>
      <c r="H28" s="209">
        <f t="shared" ref="H28:X28" si="18">H21+H26</f>
        <v>284</v>
      </c>
      <c r="I28" s="210">
        <f t="shared" si="18"/>
        <v>722</v>
      </c>
      <c r="J28" s="211">
        <f t="shared" si="18"/>
        <v>264</v>
      </c>
      <c r="K28" s="209">
        <f t="shared" si="18"/>
        <v>134</v>
      </c>
      <c r="L28" s="212">
        <f t="shared" si="18"/>
        <v>398</v>
      </c>
      <c r="M28" s="212">
        <f t="shared" si="18"/>
        <v>249</v>
      </c>
      <c r="N28" s="212">
        <f t="shared" si="18"/>
        <v>131</v>
      </c>
      <c r="O28" s="212">
        <f t="shared" si="18"/>
        <v>380</v>
      </c>
      <c r="P28" s="213">
        <f t="shared" si="18"/>
        <v>141</v>
      </c>
      <c r="Q28" s="212">
        <f t="shared" si="18"/>
        <v>92</v>
      </c>
      <c r="R28" s="210">
        <f t="shared" si="18"/>
        <v>233</v>
      </c>
      <c r="S28" s="214">
        <f t="shared" si="18"/>
        <v>139</v>
      </c>
      <c r="T28" s="209">
        <f t="shared" si="18"/>
        <v>92</v>
      </c>
      <c r="U28" s="210">
        <f t="shared" si="18"/>
        <v>231</v>
      </c>
      <c r="V28" s="211">
        <f t="shared" si="18"/>
        <v>95</v>
      </c>
      <c r="W28" s="209">
        <f t="shared" si="18"/>
        <v>71</v>
      </c>
      <c r="X28" s="210">
        <f t="shared" si="18"/>
        <v>166</v>
      </c>
      <c r="Y28" s="215">
        <f>I28/D28</f>
        <v>4.1976744186046515</v>
      </c>
    </row>
    <row r="29" spans="1:26" ht="17.25" customHeight="1" thickBot="1" x14ac:dyDescent="0.2">
      <c r="A29" s="299"/>
      <c r="B29" s="263"/>
      <c r="C29" s="264"/>
      <c r="D29" s="56"/>
      <c r="E29" s="57"/>
      <c r="F29" s="58"/>
      <c r="G29" s="59">
        <f>G28/I28</f>
        <v>0.60664819944598336</v>
      </c>
      <c r="H29" s="60">
        <f>H28/I28</f>
        <v>0.39335180055401664</v>
      </c>
      <c r="I29" s="61">
        <f t="shared" ref="I29:I32" si="19">G29+H29</f>
        <v>1</v>
      </c>
      <c r="J29" s="62">
        <f>J28/L28</f>
        <v>0.66331658291457285</v>
      </c>
      <c r="K29" s="60">
        <f>K28/L28</f>
        <v>0.33668341708542715</v>
      </c>
      <c r="L29" s="151">
        <f t="shared" ref="L29:L32" si="20">J29+K29</f>
        <v>1</v>
      </c>
      <c r="M29" s="151">
        <f>M28/O28</f>
        <v>0.65526315789473688</v>
      </c>
      <c r="N29" s="151">
        <f>N28/O28</f>
        <v>0.34473684210526317</v>
      </c>
      <c r="O29" s="151">
        <f t="shared" ref="O29:O32" si="21">M29+N29</f>
        <v>1</v>
      </c>
      <c r="P29" s="196">
        <f>P28/R28</f>
        <v>0.60515021459227469</v>
      </c>
      <c r="Q29" s="151">
        <f>Q28/R28</f>
        <v>0.39484978540772531</v>
      </c>
      <c r="R29" s="61">
        <f t="shared" ref="R29:R32" si="22">P29+Q29</f>
        <v>1</v>
      </c>
      <c r="S29" s="193">
        <f>S28/U28</f>
        <v>0.60173160173160178</v>
      </c>
      <c r="T29" s="151">
        <f>T28/U28</f>
        <v>0.39826839826839827</v>
      </c>
      <c r="U29" s="151">
        <f t="shared" ref="U29:U32" si="23">S29+T29</f>
        <v>1</v>
      </c>
      <c r="V29" s="62">
        <f>V28/X28</f>
        <v>0.57228915662650603</v>
      </c>
      <c r="W29" s="60">
        <f>W28/X28</f>
        <v>0.42771084337349397</v>
      </c>
      <c r="X29" s="61">
        <f t="shared" ref="X29:X32" si="24">V29+W29</f>
        <v>1</v>
      </c>
      <c r="Y29" s="63"/>
    </row>
    <row r="30" spans="1:26" ht="21.95" customHeight="1" x14ac:dyDescent="0.15">
      <c r="A30" s="295" t="s">
        <v>76</v>
      </c>
      <c r="B30" s="344" t="s">
        <v>35</v>
      </c>
      <c r="C30" s="345"/>
      <c r="D30" s="9">
        <v>5</v>
      </c>
      <c r="E30" s="10" t="s">
        <v>22</v>
      </c>
      <c r="F30" s="11">
        <v>136</v>
      </c>
      <c r="G30" s="12">
        <v>84</v>
      </c>
      <c r="H30" s="13">
        <v>26</v>
      </c>
      <c r="I30" s="15">
        <f t="shared" si="19"/>
        <v>110</v>
      </c>
      <c r="J30" s="14">
        <v>17</v>
      </c>
      <c r="K30" s="13">
        <v>3</v>
      </c>
      <c r="L30" s="15">
        <f t="shared" si="20"/>
        <v>20</v>
      </c>
      <c r="M30" s="14">
        <v>15</v>
      </c>
      <c r="N30" s="13">
        <v>3</v>
      </c>
      <c r="O30" s="186">
        <f t="shared" si="21"/>
        <v>18</v>
      </c>
      <c r="P30" s="14">
        <v>7</v>
      </c>
      <c r="Q30" s="13">
        <v>2</v>
      </c>
      <c r="R30" s="15">
        <f t="shared" si="22"/>
        <v>9</v>
      </c>
      <c r="S30" s="12">
        <v>6</v>
      </c>
      <c r="T30" s="13">
        <v>2</v>
      </c>
      <c r="U30" s="15">
        <f t="shared" si="23"/>
        <v>8</v>
      </c>
      <c r="V30" s="14">
        <v>4</v>
      </c>
      <c r="W30" s="13">
        <v>2</v>
      </c>
      <c r="X30" s="15">
        <f t="shared" si="24"/>
        <v>6</v>
      </c>
      <c r="Y30" s="117">
        <f>I30/D30</f>
        <v>22</v>
      </c>
    </row>
    <row r="31" spans="1:26" s="113" customFormat="1" ht="21.95" customHeight="1" x14ac:dyDescent="0.15">
      <c r="A31" s="275"/>
      <c r="B31" s="267" t="s">
        <v>74</v>
      </c>
      <c r="C31" s="268"/>
      <c r="D31" s="140">
        <v>2</v>
      </c>
      <c r="E31" s="108" t="s">
        <v>22</v>
      </c>
      <c r="F31" s="346">
        <v>7</v>
      </c>
      <c r="G31" s="255">
        <v>0</v>
      </c>
      <c r="H31" s="257">
        <v>6</v>
      </c>
      <c r="I31" s="259">
        <f t="shared" si="19"/>
        <v>6</v>
      </c>
      <c r="J31" s="141">
        <v>0</v>
      </c>
      <c r="K31" s="141">
        <v>6</v>
      </c>
      <c r="L31" s="18">
        <f t="shared" si="20"/>
        <v>6</v>
      </c>
      <c r="M31" s="141">
        <v>0</v>
      </c>
      <c r="N31" s="141">
        <v>5</v>
      </c>
      <c r="O31" s="148">
        <f t="shared" si="21"/>
        <v>5</v>
      </c>
      <c r="P31" s="197">
        <v>0</v>
      </c>
      <c r="Q31" s="141">
        <v>4</v>
      </c>
      <c r="R31" s="18">
        <f t="shared" si="22"/>
        <v>4</v>
      </c>
      <c r="S31" s="141">
        <v>0</v>
      </c>
      <c r="T31" s="141">
        <v>4</v>
      </c>
      <c r="U31" s="18">
        <f t="shared" si="23"/>
        <v>4</v>
      </c>
      <c r="V31" s="141">
        <v>0</v>
      </c>
      <c r="W31" s="141">
        <v>2</v>
      </c>
      <c r="X31" s="18">
        <f t="shared" si="24"/>
        <v>2</v>
      </c>
      <c r="Y31" s="253">
        <f>I31/(D31+D32)</f>
        <v>2</v>
      </c>
      <c r="Z31" s="162"/>
    </row>
    <row r="32" spans="1:26" s="113" customFormat="1" ht="21.95" customHeight="1" x14ac:dyDescent="0.15">
      <c r="A32" s="275"/>
      <c r="B32" s="306" t="s">
        <v>75</v>
      </c>
      <c r="C32" s="307"/>
      <c r="D32" s="140">
        <v>1</v>
      </c>
      <c r="E32" s="108" t="s">
        <v>22</v>
      </c>
      <c r="F32" s="347"/>
      <c r="G32" s="256"/>
      <c r="H32" s="258"/>
      <c r="I32" s="260">
        <f t="shared" si="19"/>
        <v>0</v>
      </c>
      <c r="J32" s="141">
        <v>0</v>
      </c>
      <c r="K32" s="141">
        <v>3</v>
      </c>
      <c r="L32" s="18">
        <f t="shared" si="20"/>
        <v>3</v>
      </c>
      <c r="M32" s="141">
        <v>0</v>
      </c>
      <c r="N32" s="141">
        <v>3</v>
      </c>
      <c r="O32" s="148">
        <f t="shared" si="21"/>
        <v>3</v>
      </c>
      <c r="P32" s="197">
        <v>0</v>
      </c>
      <c r="Q32" s="141">
        <v>3</v>
      </c>
      <c r="R32" s="18">
        <f t="shared" si="22"/>
        <v>3</v>
      </c>
      <c r="S32" s="141">
        <v>0</v>
      </c>
      <c r="T32" s="141">
        <v>3</v>
      </c>
      <c r="U32" s="18">
        <f t="shared" si="23"/>
        <v>3</v>
      </c>
      <c r="V32" s="141">
        <v>0</v>
      </c>
      <c r="W32" s="141">
        <v>1</v>
      </c>
      <c r="X32" s="18">
        <f t="shared" si="24"/>
        <v>1</v>
      </c>
      <c r="Y32" s="254"/>
      <c r="Z32" s="162"/>
    </row>
    <row r="33" spans="1:25" ht="18" customHeight="1" x14ac:dyDescent="0.15">
      <c r="A33" s="275"/>
      <c r="B33" s="304" t="s">
        <v>57</v>
      </c>
      <c r="C33" s="305"/>
      <c r="D33" s="237">
        <f>SUM(D30:D32)</f>
        <v>8</v>
      </c>
      <c r="E33" s="241" t="s">
        <v>22</v>
      </c>
      <c r="F33" s="242">
        <f t="shared" ref="F33:X33" si="25">SUM(F30:F32)</f>
        <v>143</v>
      </c>
      <c r="G33" s="174">
        <f t="shared" si="25"/>
        <v>84</v>
      </c>
      <c r="H33" s="174">
        <f t="shared" si="25"/>
        <v>32</v>
      </c>
      <c r="I33" s="243">
        <f t="shared" si="25"/>
        <v>116</v>
      </c>
      <c r="J33" s="174">
        <f t="shared" si="25"/>
        <v>17</v>
      </c>
      <c r="K33" s="174">
        <f t="shared" si="25"/>
        <v>12</v>
      </c>
      <c r="L33" s="243">
        <f t="shared" si="25"/>
        <v>29</v>
      </c>
      <c r="M33" s="174">
        <f t="shared" si="25"/>
        <v>15</v>
      </c>
      <c r="N33" s="174">
        <f t="shared" si="25"/>
        <v>11</v>
      </c>
      <c r="O33" s="192">
        <f t="shared" si="25"/>
        <v>26</v>
      </c>
      <c r="P33" s="198">
        <f t="shared" si="25"/>
        <v>7</v>
      </c>
      <c r="Q33" s="174">
        <f t="shared" si="25"/>
        <v>9</v>
      </c>
      <c r="R33" s="243">
        <f t="shared" si="25"/>
        <v>16</v>
      </c>
      <c r="S33" s="174">
        <f t="shared" si="25"/>
        <v>6</v>
      </c>
      <c r="T33" s="174">
        <f t="shared" si="25"/>
        <v>9</v>
      </c>
      <c r="U33" s="243">
        <f t="shared" si="25"/>
        <v>15</v>
      </c>
      <c r="V33" s="174">
        <f t="shared" si="25"/>
        <v>4</v>
      </c>
      <c r="W33" s="174">
        <f t="shared" si="25"/>
        <v>5</v>
      </c>
      <c r="X33" s="243">
        <f t="shared" si="25"/>
        <v>9</v>
      </c>
      <c r="Y33" s="245">
        <f>I33/D33</f>
        <v>14.5</v>
      </c>
    </row>
    <row r="34" spans="1:25" ht="18" customHeight="1" thickBot="1" x14ac:dyDescent="0.2">
      <c r="A34" s="276"/>
      <c r="B34" s="302"/>
      <c r="C34" s="303"/>
      <c r="D34" s="179"/>
      <c r="E34" s="228"/>
      <c r="F34" s="229"/>
      <c r="G34" s="200">
        <f>G33/I33</f>
        <v>0.72413793103448276</v>
      </c>
      <c r="H34" s="200">
        <f>H33/I33</f>
        <v>0.27586206896551724</v>
      </c>
      <c r="I34" s="248">
        <f>G34+H34</f>
        <v>1</v>
      </c>
      <c r="J34" s="200">
        <f>J33/L33</f>
        <v>0.58620689655172409</v>
      </c>
      <c r="K34" s="200">
        <f>K33/L33</f>
        <v>0.41379310344827586</v>
      </c>
      <c r="L34" s="201">
        <f>J34+K34</f>
        <v>1</v>
      </c>
      <c r="M34" s="200">
        <f>M33/O33</f>
        <v>0.57692307692307687</v>
      </c>
      <c r="N34" s="200">
        <f>N33/O33</f>
        <v>0.42307692307692307</v>
      </c>
      <c r="O34" s="249">
        <f>M34+N34</f>
        <v>1</v>
      </c>
      <c r="P34" s="199">
        <f>P33/R33</f>
        <v>0.4375</v>
      </c>
      <c r="Q34" s="200">
        <f>Q33/R33</f>
        <v>0.5625</v>
      </c>
      <c r="R34" s="201">
        <f>P34+Q34</f>
        <v>1</v>
      </c>
      <c r="S34" s="200">
        <f>S33/U33</f>
        <v>0.4</v>
      </c>
      <c r="T34" s="200">
        <f>T33/U33</f>
        <v>0.6</v>
      </c>
      <c r="U34" s="201">
        <f>S34+T34</f>
        <v>1</v>
      </c>
      <c r="V34" s="200">
        <f>V33/X33</f>
        <v>0.44444444444444442</v>
      </c>
      <c r="W34" s="200">
        <f>W33/X33</f>
        <v>0.55555555555555558</v>
      </c>
      <c r="X34" s="201">
        <f>V34+W34</f>
        <v>1</v>
      </c>
      <c r="Y34" s="230"/>
    </row>
    <row r="35" spans="1:25" ht="21.95" customHeight="1" x14ac:dyDescent="0.15">
      <c r="A35" s="338" t="s">
        <v>0</v>
      </c>
      <c r="B35" s="279" t="s">
        <v>49</v>
      </c>
      <c r="C35" s="64" t="s">
        <v>7</v>
      </c>
      <c r="D35" s="65">
        <v>10</v>
      </c>
      <c r="E35" s="124" t="s">
        <v>23</v>
      </c>
      <c r="F35" s="66">
        <v>109</v>
      </c>
      <c r="G35" s="67">
        <v>55</v>
      </c>
      <c r="H35" s="68">
        <v>41</v>
      </c>
      <c r="I35" s="70">
        <f>G35+H35</f>
        <v>96</v>
      </c>
      <c r="J35" s="69">
        <v>21</v>
      </c>
      <c r="K35" s="68">
        <v>9</v>
      </c>
      <c r="L35" s="152">
        <f t="shared" ref="L35:L41" si="26">J35+K35</f>
        <v>30</v>
      </c>
      <c r="M35" s="318"/>
      <c r="N35" s="319"/>
      <c r="O35" s="319"/>
      <c r="P35" s="319"/>
      <c r="Q35" s="319"/>
      <c r="R35" s="320"/>
      <c r="S35" s="67">
        <v>19</v>
      </c>
      <c r="T35" s="68">
        <v>9</v>
      </c>
      <c r="U35" s="70">
        <f>S35+T35</f>
        <v>28</v>
      </c>
      <c r="V35" s="69">
        <v>5</v>
      </c>
      <c r="W35" s="68">
        <v>5</v>
      </c>
      <c r="X35" s="70">
        <f>V35+W35</f>
        <v>10</v>
      </c>
      <c r="Y35" s="71">
        <f>I35/D35</f>
        <v>9.6</v>
      </c>
    </row>
    <row r="36" spans="1:25" ht="21.95" customHeight="1" x14ac:dyDescent="0.15">
      <c r="A36" s="348"/>
      <c r="B36" s="279"/>
      <c r="C36" s="16" t="s">
        <v>8</v>
      </c>
      <c r="D36" s="107">
        <v>3</v>
      </c>
      <c r="E36" s="95" t="s">
        <v>15</v>
      </c>
      <c r="F36" s="35">
        <v>59</v>
      </c>
      <c r="G36" s="36">
        <v>15</v>
      </c>
      <c r="H36" s="37">
        <v>42</v>
      </c>
      <c r="I36" s="70">
        <f>G36+H36</f>
        <v>57</v>
      </c>
      <c r="J36" s="39">
        <v>2</v>
      </c>
      <c r="K36" s="37">
        <v>7</v>
      </c>
      <c r="L36" s="152">
        <f t="shared" si="26"/>
        <v>9</v>
      </c>
      <c r="M36" s="321"/>
      <c r="N36" s="322"/>
      <c r="O36" s="322"/>
      <c r="P36" s="322"/>
      <c r="Q36" s="322"/>
      <c r="R36" s="323"/>
      <c r="S36" s="39">
        <v>2</v>
      </c>
      <c r="T36" s="37">
        <v>7</v>
      </c>
      <c r="U36" s="70">
        <f>S36+T36</f>
        <v>9</v>
      </c>
      <c r="V36" s="39">
        <v>1</v>
      </c>
      <c r="W36" s="37">
        <v>2</v>
      </c>
      <c r="X36" s="70">
        <f>V36+W36</f>
        <v>3</v>
      </c>
      <c r="Y36" s="71">
        <f>I36/D36</f>
        <v>19</v>
      </c>
    </row>
    <row r="37" spans="1:25" ht="21.95" customHeight="1" x14ac:dyDescent="0.15">
      <c r="A37" s="348"/>
      <c r="B37" s="279"/>
      <c r="C37" s="16" t="s">
        <v>47</v>
      </c>
      <c r="D37" s="17">
        <v>3</v>
      </c>
      <c r="E37" s="34" t="s">
        <v>22</v>
      </c>
      <c r="F37" s="35">
        <v>47</v>
      </c>
      <c r="G37" s="36">
        <v>21</v>
      </c>
      <c r="H37" s="37">
        <v>22</v>
      </c>
      <c r="I37" s="70">
        <f>G37+H37</f>
        <v>43</v>
      </c>
      <c r="J37" s="39">
        <v>6</v>
      </c>
      <c r="K37" s="37">
        <v>3</v>
      </c>
      <c r="L37" s="152">
        <f t="shared" si="26"/>
        <v>9</v>
      </c>
      <c r="M37" s="321"/>
      <c r="N37" s="322"/>
      <c r="O37" s="322"/>
      <c r="P37" s="322"/>
      <c r="Q37" s="322"/>
      <c r="R37" s="323"/>
      <c r="S37" s="39">
        <v>6</v>
      </c>
      <c r="T37" s="37">
        <v>3</v>
      </c>
      <c r="U37" s="70">
        <f>S37+T37</f>
        <v>9</v>
      </c>
      <c r="V37" s="39">
        <v>1</v>
      </c>
      <c r="W37" s="37">
        <v>3</v>
      </c>
      <c r="X37" s="70">
        <f>V37+W37</f>
        <v>4</v>
      </c>
      <c r="Y37" s="71">
        <f>I37/D37</f>
        <v>14.333333333333334</v>
      </c>
    </row>
    <row r="38" spans="1:25" ht="17.25" customHeight="1" x14ac:dyDescent="0.15">
      <c r="A38" s="348"/>
      <c r="B38" s="279"/>
      <c r="C38" s="342" t="s">
        <v>16</v>
      </c>
      <c r="D38" s="20">
        <f>SUM(D35:D37)</f>
        <v>16</v>
      </c>
      <c r="E38" s="41" t="s">
        <v>22</v>
      </c>
      <c r="F38" s="42">
        <f>SUM(F35:F37)</f>
        <v>215</v>
      </c>
      <c r="G38" s="43">
        <f>G35+G36+G37</f>
        <v>91</v>
      </c>
      <c r="H38" s="43">
        <f>H35+H36+H37</f>
        <v>105</v>
      </c>
      <c r="I38" s="45">
        <f>I35+I36+I37</f>
        <v>196</v>
      </c>
      <c r="J38" s="43">
        <f>J35+J36+J37</f>
        <v>29</v>
      </c>
      <c r="K38" s="43">
        <f>K35+K36+K37</f>
        <v>19</v>
      </c>
      <c r="L38" s="123">
        <f t="shared" si="26"/>
        <v>48</v>
      </c>
      <c r="M38" s="321"/>
      <c r="N38" s="322"/>
      <c r="O38" s="322"/>
      <c r="P38" s="322"/>
      <c r="Q38" s="322"/>
      <c r="R38" s="323"/>
      <c r="S38" s="43">
        <f t="shared" ref="S38:X38" si="27">SUM(S35:S37)</f>
        <v>27</v>
      </c>
      <c r="T38" s="44">
        <f t="shared" si="27"/>
        <v>19</v>
      </c>
      <c r="U38" s="45">
        <f t="shared" si="27"/>
        <v>46</v>
      </c>
      <c r="V38" s="46">
        <f t="shared" si="27"/>
        <v>7</v>
      </c>
      <c r="W38" s="44">
        <f t="shared" si="27"/>
        <v>10</v>
      </c>
      <c r="X38" s="45">
        <f t="shared" si="27"/>
        <v>17</v>
      </c>
      <c r="Y38" s="25">
        <f>I38/D38</f>
        <v>12.25</v>
      </c>
    </row>
    <row r="39" spans="1:25" ht="17.25" customHeight="1" x14ac:dyDescent="0.15">
      <c r="A39" s="348"/>
      <c r="B39" s="280"/>
      <c r="C39" s="343"/>
      <c r="D39" s="26"/>
      <c r="E39" s="27"/>
      <c r="F39" s="28"/>
      <c r="G39" s="47">
        <f>G38/I38</f>
        <v>0.4642857142857143</v>
      </c>
      <c r="H39" s="30">
        <f>H38/I38</f>
        <v>0.5357142857142857</v>
      </c>
      <c r="I39" s="31">
        <f>G39+H39</f>
        <v>1</v>
      </c>
      <c r="J39" s="114">
        <f>J38/L38</f>
        <v>0.60416666666666663</v>
      </c>
      <c r="K39" s="30">
        <f>K38/L38</f>
        <v>0.39583333333333331</v>
      </c>
      <c r="L39" s="149">
        <f>J39+K39</f>
        <v>1</v>
      </c>
      <c r="M39" s="321"/>
      <c r="N39" s="322"/>
      <c r="O39" s="322"/>
      <c r="P39" s="322"/>
      <c r="Q39" s="322"/>
      <c r="R39" s="323"/>
      <c r="S39" s="47">
        <f>S38/U38</f>
        <v>0.58695652173913049</v>
      </c>
      <c r="T39" s="30">
        <f>T38/U38</f>
        <v>0.41304347826086957</v>
      </c>
      <c r="U39" s="31">
        <f>S39+T39</f>
        <v>1</v>
      </c>
      <c r="V39" s="32">
        <f>V38/X38</f>
        <v>0.41176470588235292</v>
      </c>
      <c r="W39" s="30">
        <f>W38/X38</f>
        <v>0.58823529411764708</v>
      </c>
      <c r="X39" s="31">
        <f>V39+W39</f>
        <v>1</v>
      </c>
      <c r="Y39" s="33"/>
    </row>
    <row r="40" spans="1:25" ht="21.95" customHeight="1" x14ac:dyDescent="0.15">
      <c r="A40" s="348"/>
      <c r="B40" s="341" t="s">
        <v>50</v>
      </c>
      <c r="C40" s="16" t="s">
        <v>29</v>
      </c>
      <c r="D40" s="17">
        <v>3</v>
      </c>
      <c r="E40" s="34" t="s">
        <v>23</v>
      </c>
      <c r="F40" s="35">
        <v>8</v>
      </c>
      <c r="G40" s="36">
        <v>7</v>
      </c>
      <c r="H40" s="37">
        <v>1</v>
      </c>
      <c r="I40" s="38">
        <f>G40+H40</f>
        <v>8</v>
      </c>
      <c r="J40" s="39">
        <v>5</v>
      </c>
      <c r="K40" s="37">
        <v>0</v>
      </c>
      <c r="L40" s="38">
        <f t="shared" si="26"/>
        <v>5</v>
      </c>
      <c r="M40" s="321"/>
      <c r="N40" s="322"/>
      <c r="O40" s="322"/>
      <c r="P40" s="322"/>
      <c r="Q40" s="322"/>
      <c r="R40" s="323"/>
      <c r="S40" s="36">
        <v>5</v>
      </c>
      <c r="T40" s="37">
        <v>0</v>
      </c>
      <c r="U40" s="40">
        <f>S40+T40</f>
        <v>5</v>
      </c>
      <c r="V40" s="39">
        <v>3</v>
      </c>
      <c r="W40" s="37">
        <v>0</v>
      </c>
      <c r="X40" s="40">
        <f>V40+W40</f>
        <v>3</v>
      </c>
      <c r="Y40" s="19">
        <f>I40/D40</f>
        <v>2.6666666666666665</v>
      </c>
    </row>
    <row r="41" spans="1:25" ht="21.95" customHeight="1" x14ac:dyDescent="0.15">
      <c r="A41" s="348"/>
      <c r="B41" s="279"/>
      <c r="C41" s="147" t="s">
        <v>48</v>
      </c>
      <c r="D41" s="142">
        <v>5</v>
      </c>
      <c r="E41" s="34" t="s">
        <v>23</v>
      </c>
      <c r="F41" s="143">
        <v>21</v>
      </c>
      <c r="G41" s="144">
        <v>20</v>
      </c>
      <c r="H41" s="144">
        <v>1</v>
      </c>
      <c r="I41" s="38">
        <f>G41+H41</f>
        <v>21</v>
      </c>
      <c r="J41" s="145">
        <v>15</v>
      </c>
      <c r="K41" s="144">
        <v>0</v>
      </c>
      <c r="L41" s="38">
        <f t="shared" si="26"/>
        <v>15</v>
      </c>
      <c r="M41" s="321"/>
      <c r="N41" s="322"/>
      <c r="O41" s="322"/>
      <c r="P41" s="322"/>
      <c r="Q41" s="322"/>
      <c r="R41" s="323"/>
      <c r="S41" s="144">
        <v>15</v>
      </c>
      <c r="T41" s="144">
        <v>0</v>
      </c>
      <c r="U41" s="40">
        <f>S41+T41</f>
        <v>15</v>
      </c>
      <c r="V41" s="145">
        <v>5</v>
      </c>
      <c r="W41" s="144">
        <v>0</v>
      </c>
      <c r="X41" s="40">
        <f>V41+W41</f>
        <v>5</v>
      </c>
      <c r="Y41" s="19">
        <f>I41/D41</f>
        <v>4.2</v>
      </c>
    </row>
    <row r="42" spans="1:25" ht="21.95" customHeight="1" x14ac:dyDescent="0.15">
      <c r="A42" s="348"/>
      <c r="B42" s="279"/>
      <c r="C42" s="147" t="s">
        <v>68</v>
      </c>
      <c r="D42" s="142">
        <v>4</v>
      </c>
      <c r="E42" s="34" t="s">
        <v>23</v>
      </c>
      <c r="F42" s="222">
        <v>21</v>
      </c>
      <c r="G42" s="144">
        <v>10</v>
      </c>
      <c r="H42" s="144">
        <v>4</v>
      </c>
      <c r="I42" s="38">
        <f>G42+H42</f>
        <v>14</v>
      </c>
      <c r="J42" s="220">
        <v>7</v>
      </c>
      <c r="K42" s="144">
        <v>4</v>
      </c>
      <c r="L42" s="38">
        <f t="shared" ref="L42" si="28">J42+K42</f>
        <v>11</v>
      </c>
      <c r="M42" s="321"/>
      <c r="N42" s="322"/>
      <c r="O42" s="322"/>
      <c r="P42" s="322"/>
      <c r="Q42" s="322"/>
      <c r="R42" s="323"/>
      <c r="S42" s="144">
        <v>7</v>
      </c>
      <c r="T42" s="144">
        <v>4</v>
      </c>
      <c r="U42" s="40">
        <f>S42+T42</f>
        <v>11</v>
      </c>
      <c r="V42" s="220">
        <v>2</v>
      </c>
      <c r="W42" s="144">
        <v>2</v>
      </c>
      <c r="X42" s="40">
        <f>V42+W42</f>
        <v>4</v>
      </c>
      <c r="Y42" s="19">
        <f>I42/D42</f>
        <v>3.5</v>
      </c>
    </row>
    <row r="43" spans="1:25" ht="17.25" customHeight="1" x14ac:dyDescent="0.15">
      <c r="A43" s="348"/>
      <c r="B43" s="279"/>
      <c r="C43" s="342" t="s">
        <v>18</v>
      </c>
      <c r="D43" s="20">
        <f>SUM(D40:D42)</f>
        <v>12</v>
      </c>
      <c r="E43" s="41" t="s">
        <v>22</v>
      </c>
      <c r="F43" s="42">
        <f t="shared" ref="F43:L43" si="29">SUM(F40:F42)</f>
        <v>50</v>
      </c>
      <c r="G43" s="43">
        <f t="shared" si="29"/>
        <v>37</v>
      </c>
      <c r="H43" s="43">
        <f t="shared" si="29"/>
        <v>6</v>
      </c>
      <c r="I43" s="137">
        <f t="shared" si="29"/>
        <v>43</v>
      </c>
      <c r="J43" s="46">
        <f t="shared" si="29"/>
        <v>27</v>
      </c>
      <c r="K43" s="43">
        <f t="shared" si="29"/>
        <v>4</v>
      </c>
      <c r="L43" s="137">
        <f t="shared" si="29"/>
        <v>31</v>
      </c>
      <c r="M43" s="321"/>
      <c r="N43" s="322"/>
      <c r="O43" s="322"/>
      <c r="P43" s="322"/>
      <c r="Q43" s="322"/>
      <c r="R43" s="323"/>
      <c r="S43" s="43">
        <f t="shared" ref="S43:X43" si="30">SUM(S40:S42)</f>
        <v>27</v>
      </c>
      <c r="T43" s="43">
        <f t="shared" si="30"/>
        <v>4</v>
      </c>
      <c r="U43" s="137">
        <f t="shared" si="30"/>
        <v>31</v>
      </c>
      <c r="V43" s="46">
        <f t="shared" si="30"/>
        <v>10</v>
      </c>
      <c r="W43" s="43">
        <f t="shared" si="30"/>
        <v>2</v>
      </c>
      <c r="X43" s="135">
        <f t="shared" si="30"/>
        <v>12</v>
      </c>
      <c r="Y43" s="25">
        <f>I43/D43</f>
        <v>3.5833333333333335</v>
      </c>
    </row>
    <row r="44" spans="1:25" ht="17.25" customHeight="1" x14ac:dyDescent="0.15">
      <c r="A44" s="348"/>
      <c r="B44" s="280"/>
      <c r="C44" s="343"/>
      <c r="D44" s="26"/>
      <c r="E44" s="27"/>
      <c r="F44" s="28"/>
      <c r="G44" s="47">
        <f>G43/I43</f>
        <v>0.86046511627906974</v>
      </c>
      <c r="H44" s="30">
        <f>H43/I43</f>
        <v>0.13953488372093023</v>
      </c>
      <c r="I44" s="31">
        <f>G44+H44</f>
        <v>1</v>
      </c>
      <c r="J44" s="114">
        <f>J43/L43</f>
        <v>0.87096774193548387</v>
      </c>
      <c r="K44" s="30">
        <f>K43/L43</f>
        <v>0.12903225806451613</v>
      </c>
      <c r="L44" s="149">
        <f>J44+K44</f>
        <v>1</v>
      </c>
      <c r="M44" s="321"/>
      <c r="N44" s="322"/>
      <c r="O44" s="322"/>
      <c r="P44" s="322"/>
      <c r="Q44" s="322"/>
      <c r="R44" s="323"/>
      <c r="S44" s="47">
        <f>S43/U43</f>
        <v>0.87096774193548387</v>
      </c>
      <c r="T44" s="30">
        <f>T43/U43</f>
        <v>0.12903225806451613</v>
      </c>
      <c r="U44" s="31">
        <f>S44+T44</f>
        <v>1</v>
      </c>
      <c r="V44" s="32">
        <f>V43/X43</f>
        <v>0.83333333333333337</v>
      </c>
      <c r="W44" s="30">
        <f>W43/X43</f>
        <v>0.16666666666666666</v>
      </c>
      <c r="X44" s="31">
        <f>V44+W44</f>
        <v>1</v>
      </c>
      <c r="Y44" s="33"/>
    </row>
    <row r="45" spans="1:25" ht="17.25" customHeight="1" x14ac:dyDescent="0.15">
      <c r="A45" s="348"/>
      <c r="B45" s="277" t="s">
        <v>59</v>
      </c>
      <c r="C45" s="262"/>
      <c r="D45" s="48">
        <f>SUM(D38,D43)</f>
        <v>28</v>
      </c>
      <c r="E45" s="49" t="s">
        <v>22</v>
      </c>
      <c r="F45" s="50">
        <f>F38+F43</f>
        <v>265</v>
      </c>
      <c r="G45" s="51">
        <f t="shared" ref="G45:K45" si="31">G38+G43</f>
        <v>128</v>
      </c>
      <c r="H45" s="52">
        <f t="shared" si="31"/>
        <v>111</v>
      </c>
      <c r="I45" s="53">
        <f t="shared" si="31"/>
        <v>239</v>
      </c>
      <c r="J45" s="54">
        <f t="shared" si="31"/>
        <v>56</v>
      </c>
      <c r="K45" s="52">
        <f t="shared" si="31"/>
        <v>23</v>
      </c>
      <c r="L45" s="150">
        <f>J45+K45</f>
        <v>79</v>
      </c>
      <c r="M45" s="321"/>
      <c r="N45" s="322"/>
      <c r="O45" s="322"/>
      <c r="P45" s="322"/>
      <c r="Q45" s="322"/>
      <c r="R45" s="323"/>
      <c r="S45" s="51">
        <f t="shared" ref="S45:X45" si="32">S38+S43</f>
        <v>54</v>
      </c>
      <c r="T45" s="52">
        <f t="shared" si="32"/>
        <v>23</v>
      </c>
      <c r="U45" s="53">
        <f t="shared" si="32"/>
        <v>77</v>
      </c>
      <c r="V45" s="54">
        <f t="shared" si="32"/>
        <v>17</v>
      </c>
      <c r="W45" s="52">
        <f t="shared" si="32"/>
        <v>12</v>
      </c>
      <c r="X45" s="53">
        <f t="shared" si="32"/>
        <v>29</v>
      </c>
      <c r="Y45" s="55">
        <f>I45/D45</f>
        <v>8.5357142857142865</v>
      </c>
    </row>
    <row r="46" spans="1:25" ht="17.25" customHeight="1" thickBot="1" x14ac:dyDescent="0.2">
      <c r="A46" s="349"/>
      <c r="B46" s="278"/>
      <c r="C46" s="264"/>
      <c r="D46" s="56"/>
      <c r="E46" s="57"/>
      <c r="F46" s="58"/>
      <c r="G46" s="59">
        <f>G45/I45</f>
        <v>0.53556485355648531</v>
      </c>
      <c r="H46" s="60">
        <f>H45/I45</f>
        <v>0.46443514644351463</v>
      </c>
      <c r="I46" s="61">
        <f>I45/I45</f>
        <v>1</v>
      </c>
      <c r="J46" s="62">
        <f>J45/L45</f>
        <v>0.70886075949367089</v>
      </c>
      <c r="K46" s="60">
        <f>K45/L45</f>
        <v>0.29113924050632911</v>
      </c>
      <c r="L46" s="151">
        <f>L45/L45</f>
        <v>1</v>
      </c>
      <c r="M46" s="321"/>
      <c r="N46" s="322"/>
      <c r="O46" s="322"/>
      <c r="P46" s="322"/>
      <c r="Q46" s="322"/>
      <c r="R46" s="323"/>
      <c r="S46" s="59">
        <f>S45/U45</f>
        <v>0.70129870129870131</v>
      </c>
      <c r="T46" s="60">
        <f>T45/U45</f>
        <v>0.29870129870129869</v>
      </c>
      <c r="U46" s="61">
        <f>U45/U45</f>
        <v>1</v>
      </c>
      <c r="V46" s="62">
        <f>V45/X45</f>
        <v>0.58620689655172409</v>
      </c>
      <c r="W46" s="60">
        <f>W45/X45</f>
        <v>0.41379310344827586</v>
      </c>
      <c r="X46" s="61">
        <f>X45/X45</f>
        <v>1</v>
      </c>
      <c r="Y46" s="63"/>
    </row>
    <row r="47" spans="1:25" ht="21.95" customHeight="1" x14ac:dyDescent="0.15">
      <c r="A47" s="275" t="s">
        <v>77</v>
      </c>
      <c r="B47" s="279"/>
      <c r="C47" s="252" t="s">
        <v>71</v>
      </c>
      <c r="D47" s="17">
        <v>1</v>
      </c>
      <c r="E47" s="34" t="s">
        <v>22</v>
      </c>
      <c r="F47" s="35">
        <v>41</v>
      </c>
      <c r="G47" s="36">
        <v>7</v>
      </c>
      <c r="H47" s="37">
        <v>27</v>
      </c>
      <c r="I47" s="38">
        <f>G47+H47</f>
        <v>34</v>
      </c>
      <c r="J47" s="39">
        <v>2</v>
      </c>
      <c r="K47" s="37">
        <v>3</v>
      </c>
      <c r="L47" s="38">
        <f>J47+K47</f>
        <v>5</v>
      </c>
      <c r="M47" s="321"/>
      <c r="N47" s="322"/>
      <c r="O47" s="322"/>
      <c r="P47" s="322"/>
      <c r="Q47" s="322"/>
      <c r="R47" s="323"/>
      <c r="S47" s="36">
        <v>2</v>
      </c>
      <c r="T47" s="37">
        <v>3</v>
      </c>
      <c r="U47" s="40">
        <f>S47+T47</f>
        <v>5</v>
      </c>
      <c r="V47" s="39">
        <v>0</v>
      </c>
      <c r="W47" s="37">
        <v>1</v>
      </c>
      <c r="X47" s="40">
        <f>V47+W47</f>
        <v>1</v>
      </c>
      <c r="Y47" s="19">
        <f>I47/D47</f>
        <v>34</v>
      </c>
    </row>
    <row r="48" spans="1:25" ht="21.95" customHeight="1" x14ac:dyDescent="0.15">
      <c r="A48" s="275"/>
      <c r="B48" s="279"/>
      <c r="C48" s="16" t="s">
        <v>69</v>
      </c>
      <c r="D48" s="65">
        <v>1</v>
      </c>
      <c r="E48" s="185" t="s">
        <v>22</v>
      </c>
      <c r="F48" s="244">
        <v>19</v>
      </c>
      <c r="G48" s="67">
        <v>8</v>
      </c>
      <c r="H48" s="235">
        <v>7</v>
      </c>
      <c r="I48" s="115">
        <f>G48+H48</f>
        <v>15</v>
      </c>
      <c r="J48" s="234">
        <v>2</v>
      </c>
      <c r="K48" s="235">
        <v>3</v>
      </c>
      <c r="L48" s="189">
        <f>J48+K48</f>
        <v>5</v>
      </c>
      <c r="M48" s="321"/>
      <c r="N48" s="322"/>
      <c r="O48" s="322"/>
      <c r="P48" s="322"/>
      <c r="Q48" s="322"/>
      <c r="R48" s="323"/>
      <c r="S48" s="67">
        <v>2</v>
      </c>
      <c r="T48" s="235">
        <v>3</v>
      </c>
      <c r="U48" s="236">
        <f>S48+T48</f>
        <v>5</v>
      </c>
      <c r="V48" s="234">
        <v>0</v>
      </c>
      <c r="W48" s="235">
        <v>1</v>
      </c>
      <c r="X48" s="236">
        <f>V48+W48</f>
        <v>1</v>
      </c>
      <c r="Y48" s="136">
        <f>I48/D48</f>
        <v>15</v>
      </c>
    </row>
    <row r="49" spans="1:25" ht="21.95" customHeight="1" x14ac:dyDescent="0.15">
      <c r="A49" s="275"/>
      <c r="B49" s="280"/>
      <c r="C49" s="178" t="s">
        <v>64</v>
      </c>
      <c r="D49" s="17">
        <v>3</v>
      </c>
      <c r="E49" s="34" t="s">
        <v>23</v>
      </c>
      <c r="F49" s="35">
        <v>32</v>
      </c>
      <c r="G49" s="36">
        <v>11</v>
      </c>
      <c r="H49" s="37">
        <v>13</v>
      </c>
      <c r="I49" s="18">
        <f>G49+H49</f>
        <v>24</v>
      </c>
      <c r="J49" s="39">
        <v>4</v>
      </c>
      <c r="K49" s="37">
        <v>6</v>
      </c>
      <c r="L49" s="148">
        <f>J49+K49</f>
        <v>10</v>
      </c>
      <c r="M49" s="321"/>
      <c r="N49" s="322"/>
      <c r="O49" s="322"/>
      <c r="P49" s="322"/>
      <c r="Q49" s="322"/>
      <c r="R49" s="323"/>
      <c r="S49" s="36">
        <v>4</v>
      </c>
      <c r="T49" s="37">
        <v>5</v>
      </c>
      <c r="U49" s="40">
        <f>S49+T49</f>
        <v>9</v>
      </c>
      <c r="V49" s="39">
        <v>0</v>
      </c>
      <c r="W49" s="37">
        <v>3</v>
      </c>
      <c r="X49" s="40">
        <f>V49+W49</f>
        <v>3</v>
      </c>
      <c r="Y49" s="71">
        <f>I49/D49</f>
        <v>8</v>
      </c>
    </row>
    <row r="50" spans="1:25" ht="17.25" customHeight="1" x14ac:dyDescent="0.15">
      <c r="A50" s="275"/>
      <c r="B50" s="277" t="s">
        <v>59</v>
      </c>
      <c r="C50" s="262"/>
      <c r="D50" s="237">
        <f>SUM(D47:D49)</f>
        <v>5</v>
      </c>
      <c r="E50" s="238" t="s">
        <v>22</v>
      </c>
      <c r="F50" s="239">
        <f t="shared" ref="F50:L50" si="33">SUM(F47:F49)</f>
        <v>92</v>
      </c>
      <c r="G50" s="169">
        <f t="shared" si="33"/>
        <v>26</v>
      </c>
      <c r="H50" s="169">
        <f t="shared" si="33"/>
        <v>47</v>
      </c>
      <c r="I50" s="250">
        <f t="shared" si="33"/>
        <v>73</v>
      </c>
      <c r="J50" s="176">
        <f t="shared" si="33"/>
        <v>8</v>
      </c>
      <c r="K50" s="169">
        <f t="shared" si="33"/>
        <v>12</v>
      </c>
      <c r="L50" s="169">
        <f t="shared" si="33"/>
        <v>20</v>
      </c>
      <c r="M50" s="321"/>
      <c r="N50" s="322"/>
      <c r="O50" s="322"/>
      <c r="P50" s="322"/>
      <c r="Q50" s="322"/>
      <c r="R50" s="323"/>
      <c r="S50" s="169">
        <f t="shared" ref="S50:X50" si="34">SUM(S47:S49)</f>
        <v>8</v>
      </c>
      <c r="T50" s="169">
        <f t="shared" si="34"/>
        <v>11</v>
      </c>
      <c r="U50" s="250">
        <f t="shared" si="34"/>
        <v>19</v>
      </c>
      <c r="V50" s="176">
        <f t="shared" si="34"/>
        <v>0</v>
      </c>
      <c r="W50" s="169">
        <f t="shared" si="34"/>
        <v>5</v>
      </c>
      <c r="X50" s="169">
        <f t="shared" si="34"/>
        <v>5</v>
      </c>
      <c r="Y50" s="240">
        <f>I50/D50</f>
        <v>14.6</v>
      </c>
    </row>
    <row r="51" spans="1:25" ht="17.25" customHeight="1" thickBot="1" x14ac:dyDescent="0.2">
      <c r="A51" s="276"/>
      <c r="B51" s="278"/>
      <c r="C51" s="264"/>
      <c r="D51" s="179"/>
      <c r="E51" s="202"/>
      <c r="F51" s="203"/>
      <c r="G51" s="204">
        <f>G50/I50</f>
        <v>0.35616438356164382</v>
      </c>
      <c r="H51" s="172">
        <f>H50/I50</f>
        <v>0.64383561643835618</v>
      </c>
      <c r="I51" s="173">
        <f>G51+H51</f>
        <v>1</v>
      </c>
      <c r="J51" s="171">
        <f>J50/L50</f>
        <v>0.4</v>
      </c>
      <c r="K51" s="172">
        <f>K50/L50</f>
        <v>0.6</v>
      </c>
      <c r="L51" s="191">
        <f t="shared" ref="L51:L54" si="35">J51+K51</f>
        <v>1</v>
      </c>
      <c r="M51" s="321"/>
      <c r="N51" s="322"/>
      <c r="O51" s="322"/>
      <c r="P51" s="322"/>
      <c r="Q51" s="322"/>
      <c r="R51" s="323"/>
      <c r="S51" s="204">
        <f>S50/U50</f>
        <v>0.42105263157894735</v>
      </c>
      <c r="T51" s="172">
        <f>T50/U50</f>
        <v>0.57894736842105265</v>
      </c>
      <c r="U51" s="173">
        <f t="shared" ref="U51:U55" si="36">S51+T51</f>
        <v>1</v>
      </c>
      <c r="V51" s="171">
        <f>V50/X50</f>
        <v>0</v>
      </c>
      <c r="W51" s="172">
        <f>W50/X50</f>
        <v>1</v>
      </c>
      <c r="X51" s="173">
        <f t="shared" ref="X51:X55" si="37">V51+W51</f>
        <v>1</v>
      </c>
      <c r="Y51" s="216"/>
    </row>
    <row r="52" spans="1:25" ht="17.25" customHeight="1" x14ac:dyDescent="0.15">
      <c r="A52" s="269" t="s">
        <v>72</v>
      </c>
      <c r="B52" s="270"/>
      <c r="C52" s="271"/>
      <c r="D52" s="205">
        <f>SUM(D45,D50)</f>
        <v>33</v>
      </c>
      <c r="E52" s="206" t="s">
        <v>22</v>
      </c>
      <c r="F52" s="207">
        <f t="shared" ref="F52:L52" si="38">SUM(F45,F50)</f>
        <v>357</v>
      </c>
      <c r="G52" s="213">
        <f t="shared" si="38"/>
        <v>154</v>
      </c>
      <c r="H52" s="246">
        <f t="shared" si="38"/>
        <v>158</v>
      </c>
      <c r="I52" s="251">
        <f t="shared" si="38"/>
        <v>312</v>
      </c>
      <c r="J52" s="213">
        <f t="shared" si="38"/>
        <v>64</v>
      </c>
      <c r="K52" s="246">
        <f t="shared" si="38"/>
        <v>35</v>
      </c>
      <c r="L52" s="251">
        <f t="shared" si="38"/>
        <v>99</v>
      </c>
      <c r="M52" s="321"/>
      <c r="N52" s="322"/>
      <c r="O52" s="322"/>
      <c r="P52" s="322"/>
      <c r="Q52" s="322"/>
      <c r="R52" s="323"/>
      <c r="S52" s="213">
        <f t="shared" ref="S52:X52" si="39">SUM(S45,S50)</f>
        <v>62</v>
      </c>
      <c r="T52" s="246">
        <f t="shared" si="39"/>
        <v>34</v>
      </c>
      <c r="U52" s="208">
        <f t="shared" si="39"/>
        <v>96</v>
      </c>
      <c r="V52" s="213">
        <f t="shared" si="39"/>
        <v>17</v>
      </c>
      <c r="W52" s="246">
        <f t="shared" si="39"/>
        <v>17</v>
      </c>
      <c r="X52" s="208">
        <f t="shared" si="39"/>
        <v>34</v>
      </c>
      <c r="Y52" s="215">
        <f>I52/D52</f>
        <v>9.454545454545455</v>
      </c>
    </row>
    <row r="53" spans="1:25" ht="17.25" customHeight="1" thickBot="1" x14ac:dyDescent="0.2">
      <c r="A53" s="272"/>
      <c r="B53" s="273"/>
      <c r="C53" s="274"/>
      <c r="D53" s="56"/>
      <c r="E53" s="57"/>
      <c r="F53" s="58"/>
      <c r="G53" s="59">
        <f>G52/I52</f>
        <v>0.49358974358974361</v>
      </c>
      <c r="H53" s="60">
        <f>H52/I52</f>
        <v>0.50641025641025639</v>
      </c>
      <c r="I53" s="61">
        <f>G53+H53</f>
        <v>1</v>
      </c>
      <c r="J53" s="62">
        <f>J52/L52</f>
        <v>0.64646464646464652</v>
      </c>
      <c r="K53" s="60">
        <f>K52/L52</f>
        <v>0.35353535353535354</v>
      </c>
      <c r="L53" s="61">
        <f>J53+K53</f>
        <v>1</v>
      </c>
      <c r="M53" s="321"/>
      <c r="N53" s="322"/>
      <c r="O53" s="322"/>
      <c r="P53" s="322"/>
      <c r="Q53" s="322"/>
      <c r="R53" s="323"/>
      <c r="S53" s="62">
        <f>S52/U52</f>
        <v>0.64583333333333337</v>
      </c>
      <c r="T53" s="60">
        <f>T52/U52</f>
        <v>0.35416666666666669</v>
      </c>
      <c r="U53" s="61">
        <f t="shared" si="36"/>
        <v>1</v>
      </c>
      <c r="V53" s="62">
        <f>V52/X52</f>
        <v>0.5</v>
      </c>
      <c r="W53" s="60">
        <f>W52/X52</f>
        <v>0.5</v>
      </c>
      <c r="X53" s="61">
        <f t="shared" si="37"/>
        <v>1</v>
      </c>
      <c r="Y53" s="63"/>
    </row>
    <row r="54" spans="1:25" ht="21.95" customHeight="1" x14ac:dyDescent="0.15">
      <c r="A54" s="281" t="s">
        <v>30</v>
      </c>
      <c r="B54" s="284" t="s">
        <v>28</v>
      </c>
      <c r="C54" s="285"/>
      <c r="D54" s="65">
        <v>2</v>
      </c>
      <c r="E54" s="124" t="s">
        <v>22</v>
      </c>
      <c r="F54" s="292">
        <v>7</v>
      </c>
      <c r="G54" s="286">
        <v>5</v>
      </c>
      <c r="H54" s="290">
        <v>1</v>
      </c>
      <c r="I54" s="265">
        <f>G54+H54</f>
        <v>6</v>
      </c>
      <c r="J54" s="312">
        <v>4</v>
      </c>
      <c r="K54" s="314">
        <v>1</v>
      </c>
      <c r="L54" s="316">
        <f t="shared" si="35"/>
        <v>5</v>
      </c>
      <c r="M54" s="321"/>
      <c r="N54" s="322"/>
      <c r="O54" s="322"/>
      <c r="P54" s="322"/>
      <c r="Q54" s="322"/>
      <c r="R54" s="323"/>
      <c r="S54" s="67">
        <v>4</v>
      </c>
      <c r="T54" s="68">
        <v>1</v>
      </c>
      <c r="U54" s="70">
        <f t="shared" si="36"/>
        <v>5</v>
      </c>
      <c r="V54" s="69">
        <v>1</v>
      </c>
      <c r="W54" s="68">
        <v>1</v>
      </c>
      <c r="X54" s="70">
        <f t="shared" si="37"/>
        <v>2</v>
      </c>
      <c r="Y54" s="310">
        <f>I54/D56</f>
        <v>2</v>
      </c>
    </row>
    <row r="55" spans="1:25" ht="21.95" customHeight="1" x14ac:dyDescent="0.15">
      <c r="A55" s="282"/>
      <c r="B55" s="288" t="s">
        <v>47</v>
      </c>
      <c r="C55" s="289"/>
      <c r="D55" s="17">
        <v>1</v>
      </c>
      <c r="E55" s="34" t="s">
        <v>22</v>
      </c>
      <c r="F55" s="293"/>
      <c r="G55" s="287"/>
      <c r="H55" s="291"/>
      <c r="I55" s="266"/>
      <c r="J55" s="313"/>
      <c r="K55" s="315"/>
      <c r="L55" s="317"/>
      <c r="M55" s="321"/>
      <c r="N55" s="322"/>
      <c r="O55" s="322"/>
      <c r="P55" s="322"/>
      <c r="Q55" s="322"/>
      <c r="R55" s="323"/>
      <c r="S55" s="144">
        <v>3</v>
      </c>
      <c r="T55" s="146">
        <v>1</v>
      </c>
      <c r="U55" s="70">
        <f t="shared" si="36"/>
        <v>4</v>
      </c>
      <c r="V55" s="145">
        <v>1</v>
      </c>
      <c r="W55" s="146">
        <v>0</v>
      </c>
      <c r="X55" s="70">
        <f t="shared" si="37"/>
        <v>1</v>
      </c>
      <c r="Y55" s="311">
        <f t="shared" ref="Y55" si="40">I55/D55</f>
        <v>0</v>
      </c>
    </row>
    <row r="56" spans="1:25" ht="17.25" customHeight="1" x14ac:dyDescent="0.15">
      <c r="A56" s="282"/>
      <c r="B56" s="261" t="s">
        <v>19</v>
      </c>
      <c r="C56" s="262"/>
      <c r="D56" s="48">
        <f>SUM(D54:D55)</f>
        <v>3</v>
      </c>
      <c r="E56" s="49" t="s">
        <v>22</v>
      </c>
      <c r="F56" s="50">
        <f>F54</f>
        <v>7</v>
      </c>
      <c r="G56" s="51">
        <f t="shared" ref="G56:L56" si="41">SUM(G54:G55)</f>
        <v>5</v>
      </c>
      <c r="H56" s="52">
        <f t="shared" si="41"/>
        <v>1</v>
      </c>
      <c r="I56" s="53">
        <f t="shared" si="41"/>
        <v>6</v>
      </c>
      <c r="J56" s="54">
        <f t="shared" si="41"/>
        <v>4</v>
      </c>
      <c r="K56" s="52">
        <f t="shared" si="41"/>
        <v>1</v>
      </c>
      <c r="L56" s="150">
        <f t="shared" si="41"/>
        <v>5</v>
      </c>
      <c r="M56" s="321"/>
      <c r="N56" s="322"/>
      <c r="O56" s="322"/>
      <c r="P56" s="322"/>
      <c r="Q56" s="322"/>
      <c r="R56" s="323"/>
      <c r="S56" s="51">
        <f t="shared" ref="S56:X56" si="42">SUM(S54:S55)</f>
        <v>7</v>
      </c>
      <c r="T56" s="52">
        <f t="shared" si="42"/>
        <v>2</v>
      </c>
      <c r="U56" s="53">
        <f t="shared" si="42"/>
        <v>9</v>
      </c>
      <c r="V56" s="54">
        <f t="shared" si="42"/>
        <v>2</v>
      </c>
      <c r="W56" s="52">
        <f t="shared" si="42"/>
        <v>1</v>
      </c>
      <c r="X56" s="53">
        <f t="shared" si="42"/>
        <v>3</v>
      </c>
      <c r="Y56" s="55">
        <f>I56/D56</f>
        <v>2</v>
      </c>
    </row>
    <row r="57" spans="1:25" ht="17.25" customHeight="1" thickBot="1" x14ac:dyDescent="0.2">
      <c r="A57" s="283"/>
      <c r="B57" s="263"/>
      <c r="C57" s="264"/>
      <c r="D57" s="126"/>
      <c r="E57" s="127"/>
      <c r="F57" s="128"/>
      <c r="G57" s="59">
        <f>G56/I56</f>
        <v>0.83333333333333337</v>
      </c>
      <c r="H57" s="60">
        <f>H56/I56</f>
        <v>0.16666666666666666</v>
      </c>
      <c r="I57" s="61">
        <f>G57+H57</f>
        <v>1</v>
      </c>
      <c r="J57" s="62">
        <f>J56/L56</f>
        <v>0.8</v>
      </c>
      <c r="K57" s="60">
        <f>K56/L56</f>
        <v>0.2</v>
      </c>
      <c r="L57" s="151">
        <f>J57+K57</f>
        <v>1</v>
      </c>
      <c r="M57" s="321"/>
      <c r="N57" s="322"/>
      <c r="O57" s="322"/>
      <c r="P57" s="322"/>
      <c r="Q57" s="322"/>
      <c r="R57" s="323"/>
      <c r="S57" s="129">
        <f>S56/U56</f>
        <v>0.77777777777777779</v>
      </c>
      <c r="T57" s="130">
        <f>T56/U56</f>
        <v>0.22222222222222221</v>
      </c>
      <c r="U57" s="131">
        <f>S57+T57</f>
        <v>1</v>
      </c>
      <c r="V57" s="132">
        <f>V56/X56</f>
        <v>0.66666666666666663</v>
      </c>
      <c r="W57" s="130">
        <f>W56/X56</f>
        <v>0.33333333333333331</v>
      </c>
      <c r="X57" s="131">
        <f>V57+W57</f>
        <v>1</v>
      </c>
      <c r="Y57" s="138"/>
    </row>
    <row r="58" spans="1:25" ht="23.1" customHeight="1" x14ac:dyDescent="0.15">
      <c r="A58" s="327" t="s">
        <v>36</v>
      </c>
      <c r="B58" s="328"/>
      <c r="C58" s="328"/>
      <c r="D58" s="73">
        <f>SUM(D28,D33,D52,D56)</f>
        <v>216</v>
      </c>
      <c r="E58" s="74" t="s">
        <v>22</v>
      </c>
      <c r="F58" s="159">
        <f>SUM(F28,F33,F52,F56)</f>
        <v>1469</v>
      </c>
      <c r="G58" s="157">
        <f>SUM(G28,G33,G52,G56)</f>
        <v>681</v>
      </c>
      <c r="H58" s="225">
        <f>SUM(H28,H33,H52,H56)</f>
        <v>475</v>
      </c>
      <c r="I58" s="160">
        <f>G58+H58</f>
        <v>1156</v>
      </c>
      <c r="J58" s="157">
        <f>SUM(J28,J33,J52,J56)</f>
        <v>349</v>
      </c>
      <c r="K58" s="225">
        <f>SUM(K28,K33,K52,K56)</f>
        <v>182</v>
      </c>
      <c r="L58" s="226">
        <f>J58+K58</f>
        <v>531</v>
      </c>
      <c r="M58" s="321"/>
      <c r="N58" s="322"/>
      <c r="O58" s="322"/>
      <c r="P58" s="322"/>
      <c r="Q58" s="322"/>
      <c r="R58" s="323"/>
      <c r="S58" s="157">
        <f>SUM(S28,S33,S52,S56)</f>
        <v>214</v>
      </c>
      <c r="T58" s="225">
        <f>SUM(T28,T33,T52,T56)</f>
        <v>137</v>
      </c>
      <c r="U58" s="158">
        <f>S58+T58</f>
        <v>351</v>
      </c>
      <c r="V58" s="157">
        <f>SUM(V28,V33,V52,V56)</f>
        <v>118</v>
      </c>
      <c r="W58" s="225">
        <f>SUM(W28,W33,W52,W56)</f>
        <v>94</v>
      </c>
      <c r="X58" s="233">
        <f>V58+W58</f>
        <v>212</v>
      </c>
      <c r="Y58" s="139">
        <f>I58/D58</f>
        <v>5.3518518518518521</v>
      </c>
    </row>
    <row r="59" spans="1:25" ht="23.1" customHeight="1" thickBot="1" x14ac:dyDescent="0.2">
      <c r="A59" s="330"/>
      <c r="B59" s="331"/>
      <c r="C59" s="331"/>
      <c r="D59" s="80"/>
      <c r="E59" s="72"/>
      <c r="F59" s="81"/>
      <c r="G59" s="82">
        <f>G58/I58</f>
        <v>0.58910034602076122</v>
      </c>
      <c r="H59" s="83">
        <f>H58/I58</f>
        <v>0.41089965397923878</v>
      </c>
      <c r="I59" s="84">
        <f>G59+H59</f>
        <v>1</v>
      </c>
      <c r="J59" s="85">
        <f>J58/L58</f>
        <v>0.65725047080979282</v>
      </c>
      <c r="K59" s="83">
        <f>K58/L58</f>
        <v>0.34274952919020718</v>
      </c>
      <c r="L59" s="153">
        <f>J59+K59</f>
        <v>1</v>
      </c>
      <c r="M59" s="321"/>
      <c r="N59" s="322"/>
      <c r="O59" s="322"/>
      <c r="P59" s="322"/>
      <c r="Q59" s="322"/>
      <c r="R59" s="323"/>
      <c r="S59" s="85">
        <f>S58/U58</f>
        <v>0.6096866096866097</v>
      </c>
      <c r="T59" s="83">
        <f>T58/U58</f>
        <v>0.3903133903133903</v>
      </c>
      <c r="U59" s="84">
        <f>S59+T59</f>
        <v>1</v>
      </c>
      <c r="V59" s="85">
        <f>V58/X58</f>
        <v>0.55660377358490565</v>
      </c>
      <c r="W59" s="83">
        <f>W58/X58</f>
        <v>0.44339622641509435</v>
      </c>
      <c r="X59" s="84">
        <f>V59+W59</f>
        <v>1</v>
      </c>
      <c r="Y59" s="86"/>
    </row>
    <row r="60" spans="1:25" ht="21.95" customHeight="1" x14ac:dyDescent="0.15">
      <c r="A60" s="337" t="s">
        <v>37</v>
      </c>
      <c r="B60" s="335" t="s">
        <v>38</v>
      </c>
      <c r="C60" s="336"/>
      <c r="D60" s="87">
        <v>61</v>
      </c>
      <c r="E60" s="88" t="s">
        <v>2</v>
      </c>
      <c r="F60" s="89">
        <v>490</v>
      </c>
      <c r="G60" s="90">
        <v>397</v>
      </c>
      <c r="H60" s="91">
        <v>0</v>
      </c>
      <c r="I60" s="155">
        <f>G60+H60</f>
        <v>397</v>
      </c>
      <c r="J60" s="92">
        <v>243</v>
      </c>
      <c r="K60" s="91">
        <v>0</v>
      </c>
      <c r="L60" s="155">
        <f>J60+K60</f>
        <v>243</v>
      </c>
      <c r="M60" s="321"/>
      <c r="N60" s="322"/>
      <c r="O60" s="322"/>
      <c r="P60" s="322"/>
      <c r="Q60" s="322"/>
      <c r="R60" s="323"/>
      <c r="S60" s="90">
        <v>188</v>
      </c>
      <c r="T60" s="91">
        <v>0</v>
      </c>
      <c r="U60" s="156">
        <f>S60+T60</f>
        <v>188</v>
      </c>
      <c r="V60" s="92">
        <v>62</v>
      </c>
      <c r="W60" s="91">
        <v>0</v>
      </c>
      <c r="X60" s="156">
        <f>V60+W60</f>
        <v>62</v>
      </c>
      <c r="Y60" s="93">
        <f>I60/D60</f>
        <v>6.5081967213114753</v>
      </c>
    </row>
    <row r="61" spans="1:25" ht="21.95" customHeight="1" x14ac:dyDescent="0.15">
      <c r="A61" s="338"/>
      <c r="B61" s="333" t="s">
        <v>39</v>
      </c>
      <c r="C61" s="334"/>
      <c r="D61" s="94">
        <v>15</v>
      </c>
      <c r="E61" s="95" t="s">
        <v>40</v>
      </c>
      <c r="F61" s="96">
        <v>124</v>
      </c>
      <c r="G61" s="97">
        <v>0</v>
      </c>
      <c r="H61" s="98">
        <v>93</v>
      </c>
      <c r="I61" s="38">
        <f>G61+H61</f>
        <v>93</v>
      </c>
      <c r="J61" s="99">
        <v>0</v>
      </c>
      <c r="K61" s="98">
        <v>59</v>
      </c>
      <c r="L61" s="38">
        <f>J61+K61</f>
        <v>59</v>
      </c>
      <c r="M61" s="321"/>
      <c r="N61" s="322"/>
      <c r="O61" s="322"/>
      <c r="P61" s="322"/>
      <c r="Q61" s="322"/>
      <c r="R61" s="323"/>
      <c r="S61" s="97">
        <v>0</v>
      </c>
      <c r="T61" s="98">
        <v>41</v>
      </c>
      <c r="U61" s="40">
        <f>S61+T61</f>
        <v>41</v>
      </c>
      <c r="V61" s="99">
        <v>0</v>
      </c>
      <c r="W61" s="98">
        <v>15</v>
      </c>
      <c r="X61" s="40">
        <f>V61+W61</f>
        <v>15</v>
      </c>
      <c r="Y61" s="100">
        <f>I61/D61</f>
        <v>6.2</v>
      </c>
    </row>
    <row r="62" spans="1:25" ht="17.25" customHeight="1" x14ac:dyDescent="0.15">
      <c r="A62" s="338"/>
      <c r="B62" s="261" t="s">
        <v>19</v>
      </c>
      <c r="C62" s="262"/>
      <c r="D62" s="101">
        <f>SUM(D60:D61)</f>
        <v>76</v>
      </c>
      <c r="E62" s="49" t="s">
        <v>2</v>
      </c>
      <c r="F62" s="50">
        <f>SUM(F60:F61)</f>
        <v>614</v>
      </c>
      <c r="G62" s="51">
        <f t="shared" ref="G62:L62" si="43">SUM(G60:G61)</f>
        <v>397</v>
      </c>
      <c r="H62" s="52">
        <f t="shared" si="43"/>
        <v>93</v>
      </c>
      <c r="I62" s="53">
        <f t="shared" si="43"/>
        <v>490</v>
      </c>
      <c r="J62" s="54">
        <f t="shared" si="43"/>
        <v>243</v>
      </c>
      <c r="K62" s="52">
        <f t="shared" si="43"/>
        <v>59</v>
      </c>
      <c r="L62" s="150">
        <f t="shared" si="43"/>
        <v>302</v>
      </c>
      <c r="M62" s="321"/>
      <c r="N62" s="322"/>
      <c r="O62" s="322"/>
      <c r="P62" s="322"/>
      <c r="Q62" s="322"/>
      <c r="R62" s="323"/>
      <c r="S62" s="51">
        <f t="shared" ref="S62:X62" si="44">SUM(S60:S61)</f>
        <v>188</v>
      </c>
      <c r="T62" s="52">
        <f t="shared" si="44"/>
        <v>41</v>
      </c>
      <c r="U62" s="53">
        <f t="shared" si="44"/>
        <v>229</v>
      </c>
      <c r="V62" s="54">
        <f t="shared" si="44"/>
        <v>62</v>
      </c>
      <c r="W62" s="52">
        <f t="shared" si="44"/>
        <v>15</v>
      </c>
      <c r="X62" s="53">
        <f t="shared" si="44"/>
        <v>77</v>
      </c>
      <c r="Y62" s="55">
        <f>I62/D62</f>
        <v>6.4473684210526319</v>
      </c>
    </row>
    <row r="63" spans="1:25" ht="14.25" customHeight="1" thickBot="1" x14ac:dyDescent="0.2">
      <c r="A63" s="339"/>
      <c r="B63" s="263"/>
      <c r="C63" s="264"/>
      <c r="D63" s="102"/>
      <c r="E63" s="57"/>
      <c r="F63" s="58"/>
      <c r="G63" s="59">
        <f>G62/I62</f>
        <v>0.81020408163265301</v>
      </c>
      <c r="H63" s="60">
        <f>H62/I62</f>
        <v>0.18979591836734694</v>
      </c>
      <c r="I63" s="61">
        <f>G63+H63</f>
        <v>1</v>
      </c>
      <c r="J63" s="62">
        <f>J62/L62</f>
        <v>0.80463576158940397</v>
      </c>
      <c r="K63" s="60">
        <f>K62/L62</f>
        <v>0.19536423841059603</v>
      </c>
      <c r="L63" s="151">
        <f>J63+K63</f>
        <v>1</v>
      </c>
      <c r="M63" s="321"/>
      <c r="N63" s="322"/>
      <c r="O63" s="322"/>
      <c r="P63" s="322"/>
      <c r="Q63" s="322"/>
      <c r="R63" s="323"/>
      <c r="S63" s="59">
        <f>S62/U62</f>
        <v>0.82096069868995636</v>
      </c>
      <c r="T63" s="60">
        <f>T62/U62</f>
        <v>0.17903930131004367</v>
      </c>
      <c r="U63" s="61">
        <f>S63+T63</f>
        <v>1</v>
      </c>
      <c r="V63" s="62">
        <f>V62/X62</f>
        <v>0.80519480519480524</v>
      </c>
      <c r="W63" s="60">
        <f>W62/X62</f>
        <v>0.19480519480519481</v>
      </c>
      <c r="X63" s="61">
        <f>V63+W63</f>
        <v>1</v>
      </c>
      <c r="Y63" s="63"/>
    </row>
    <row r="64" spans="1:25" ht="21.95" customHeight="1" x14ac:dyDescent="0.15">
      <c r="A64" s="337" t="s">
        <v>41</v>
      </c>
      <c r="B64" s="335" t="s">
        <v>38</v>
      </c>
      <c r="C64" s="336"/>
      <c r="D64" s="87">
        <v>41</v>
      </c>
      <c r="E64" s="88" t="s">
        <v>25</v>
      </c>
      <c r="F64" s="89">
        <v>531</v>
      </c>
      <c r="G64" s="90">
        <v>240</v>
      </c>
      <c r="H64" s="91">
        <v>0</v>
      </c>
      <c r="I64" s="155">
        <f>G64+H64</f>
        <v>240</v>
      </c>
      <c r="J64" s="92">
        <v>164</v>
      </c>
      <c r="K64" s="91">
        <v>0</v>
      </c>
      <c r="L64" s="155">
        <f>J64+K64</f>
        <v>164</v>
      </c>
      <c r="M64" s="321"/>
      <c r="N64" s="322"/>
      <c r="O64" s="322"/>
      <c r="P64" s="322"/>
      <c r="Q64" s="322"/>
      <c r="R64" s="323"/>
      <c r="S64" s="90">
        <v>151</v>
      </c>
      <c r="T64" s="91">
        <v>0</v>
      </c>
      <c r="U64" s="156">
        <f>S64+T64</f>
        <v>151</v>
      </c>
      <c r="V64" s="92">
        <v>41</v>
      </c>
      <c r="W64" s="91">
        <v>0</v>
      </c>
      <c r="X64" s="156">
        <f>V64+W64</f>
        <v>41</v>
      </c>
      <c r="Y64" s="93">
        <f>I64/D64</f>
        <v>5.8536585365853657</v>
      </c>
    </row>
    <row r="65" spans="1:26" ht="21.95" customHeight="1" x14ac:dyDescent="0.15">
      <c r="A65" s="338"/>
      <c r="B65" s="333" t="s">
        <v>39</v>
      </c>
      <c r="C65" s="334"/>
      <c r="D65" s="94">
        <v>9</v>
      </c>
      <c r="E65" s="95" t="s">
        <v>22</v>
      </c>
      <c r="F65" s="96">
        <v>133</v>
      </c>
      <c r="G65" s="97">
        <v>0</v>
      </c>
      <c r="H65" s="98">
        <v>62</v>
      </c>
      <c r="I65" s="38">
        <f>G65+H65</f>
        <v>62</v>
      </c>
      <c r="J65" s="99">
        <v>0</v>
      </c>
      <c r="K65" s="98">
        <v>36</v>
      </c>
      <c r="L65" s="38">
        <f>J65+K65</f>
        <v>36</v>
      </c>
      <c r="M65" s="321"/>
      <c r="N65" s="322"/>
      <c r="O65" s="322"/>
      <c r="P65" s="322"/>
      <c r="Q65" s="322"/>
      <c r="R65" s="323"/>
      <c r="S65" s="97">
        <v>0</v>
      </c>
      <c r="T65" s="98">
        <v>29</v>
      </c>
      <c r="U65" s="40">
        <f>S65+T65</f>
        <v>29</v>
      </c>
      <c r="V65" s="99">
        <v>0</v>
      </c>
      <c r="W65" s="98">
        <v>9</v>
      </c>
      <c r="X65" s="40">
        <f>V65+W65</f>
        <v>9</v>
      </c>
      <c r="Y65" s="100">
        <f>I65/D65</f>
        <v>6.8888888888888893</v>
      </c>
    </row>
    <row r="66" spans="1:26" ht="17.25" customHeight="1" x14ac:dyDescent="0.15">
      <c r="A66" s="338"/>
      <c r="B66" s="261" t="s">
        <v>19</v>
      </c>
      <c r="C66" s="262"/>
      <c r="D66" s="101">
        <f>SUM(D64:D65)</f>
        <v>50</v>
      </c>
      <c r="E66" s="49" t="s">
        <v>25</v>
      </c>
      <c r="F66" s="50">
        <f>F64+F65</f>
        <v>664</v>
      </c>
      <c r="G66" s="51">
        <f t="shared" ref="G66:L66" si="45">SUM(G64:G65)</f>
        <v>240</v>
      </c>
      <c r="H66" s="52">
        <f t="shared" si="45"/>
        <v>62</v>
      </c>
      <c r="I66" s="53">
        <f t="shared" si="45"/>
        <v>302</v>
      </c>
      <c r="J66" s="54">
        <f t="shared" si="45"/>
        <v>164</v>
      </c>
      <c r="K66" s="52">
        <f t="shared" si="45"/>
        <v>36</v>
      </c>
      <c r="L66" s="150">
        <f t="shared" si="45"/>
        <v>200</v>
      </c>
      <c r="M66" s="321"/>
      <c r="N66" s="322"/>
      <c r="O66" s="322"/>
      <c r="P66" s="322"/>
      <c r="Q66" s="322"/>
      <c r="R66" s="323"/>
      <c r="S66" s="51">
        <f t="shared" ref="S66:X66" si="46">SUM(S64:S65)</f>
        <v>151</v>
      </c>
      <c r="T66" s="51">
        <f t="shared" si="46"/>
        <v>29</v>
      </c>
      <c r="U66" s="53">
        <f t="shared" si="46"/>
        <v>180</v>
      </c>
      <c r="V66" s="54">
        <f t="shared" si="46"/>
        <v>41</v>
      </c>
      <c r="W66" s="52">
        <f t="shared" si="46"/>
        <v>9</v>
      </c>
      <c r="X66" s="53">
        <f t="shared" si="46"/>
        <v>50</v>
      </c>
      <c r="Y66" s="55">
        <f>I66/D66</f>
        <v>6.04</v>
      </c>
    </row>
    <row r="67" spans="1:26" ht="17.25" customHeight="1" thickBot="1" x14ac:dyDescent="0.2">
      <c r="A67" s="339"/>
      <c r="B67" s="263"/>
      <c r="C67" s="264"/>
      <c r="D67" s="102"/>
      <c r="E67" s="57"/>
      <c r="F67" s="58"/>
      <c r="G67" s="59">
        <f>G66/I66</f>
        <v>0.79470198675496684</v>
      </c>
      <c r="H67" s="60">
        <f>H66/I66</f>
        <v>0.20529801324503311</v>
      </c>
      <c r="I67" s="61">
        <f>G67+H67</f>
        <v>1</v>
      </c>
      <c r="J67" s="62">
        <f>J66/L66</f>
        <v>0.82</v>
      </c>
      <c r="K67" s="60">
        <f>K66/L66</f>
        <v>0.18</v>
      </c>
      <c r="L67" s="151">
        <f>J67+K67</f>
        <v>1</v>
      </c>
      <c r="M67" s="321"/>
      <c r="N67" s="322"/>
      <c r="O67" s="322"/>
      <c r="P67" s="322"/>
      <c r="Q67" s="322"/>
      <c r="R67" s="323"/>
      <c r="S67" s="59">
        <f>S66/U66</f>
        <v>0.83888888888888891</v>
      </c>
      <c r="T67" s="60">
        <f>T66/U66</f>
        <v>0.16111111111111112</v>
      </c>
      <c r="U67" s="61">
        <f>S67+T67</f>
        <v>1</v>
      </c>
      <c r="V67" s="62">
        <f>V66/X66</f>
        <v>0.82</v>
      </c>
      <c r="W67" s="60">
        <f>W66/X66</f>
        <v>0.18</v>
      </c>
      <c r="X67" s="61">
        <f>V67+W67</f>
        <v>1</v>
      </c>
      <c r="Y67" s="63"/>
    </row>
    <row r="68" spans="1:26" ht="17.25" customHeight="1" x14ac:dyDescent="0.15">
      <c r="A68" s="327" t="s">
        <v>42</v>
      </c>
      <c r="B68" s="328"/>
      <c r="C68" s="329"/>
      <c r="D68" s="103">
        <f>SUM(D62,D66)</f>
        <v>126</v>
      </c>
      <c r="E68" s="74" t="s">
        <v>43</v>
      </c>
      <c r="F68" s="75">
        <f>SUM(F62,F66)</f>
        <v>1278</v>
      </c>
      <c r="G68" s="76">
        <f t="shared" ref="G68:L68" si="47">SUM(G62,G66)</f>
        <v>637</v>
      </c>
      <c r="H68" s="77">
        <f t="shared" si="47"/>
        <v>155</v>
      </c>
      <c r="I68" s="78">
        <f t="shared" si="47"/>
        <v>792</v>
      </c>
      <c r="J68" s="76">
        <f t="shared" si="47"/>
        <v>407</v>
      </c>
      <c r="K68" s="77">
        <f t="shared" si="47"/>
        <v>95</v>
      </c>
      <c r="L68" s="154">
        <f t="shared" si="47"/>
        <v>502</v>
      </c>
      <c r="M68" s="321"/>
      <c r="N68" s="322"/>
      <c r="O68" s="322"/>
      <c r="P68" s="322"/>
      <c r="Q68" s="322"/>
      <c r="R68" s="323"/>
      <c r="S68" s="76">
        <f t="shared" ref="S68:X68" si="48">SUM(S62,S66)</f>
        <v>339</v>
      </c>
      <c r="T68" s="77">
        <f t="shared" si="48"/>
        <v>70</v>
      </c>
      <c r="U68" s="78">
        <f t="shared" si="48"/>
        <v>409</v>
      </c>
      <c r="V68" s="76">
        <f t="shared" si="48"/>
        <v>103</v>
      </c>
      <c r="W68" s="77">
        <f t="shared" si="48"/>
        <v>24</v>
      </c>
      <c r="X68" s="78">
        <f t="shared" si="48"/>
        <v>127</v>
      </c>
      <c r="Y68" s="79">
        <f>I68/D68</f>
        <v>6.2857142857142856</v>
      </c>
    </row>
    <row r="69" spans="1:26" ht="17.25" customHeight="1" thickBot="1" x14ac:dyDescent="0.2">
      <c r="A69" s="330"/>
      <c r="B69" s="331"/>
      <c r="C69" s="332"/>
      <c r="D69" s="104"/>
      <c r="E69" s="72"/>
      <c r="F69" s="81"/>
      <c r="G69" s="82">
        <f>G68/I68</f>
        <v>0.80429292929292928</v>
      </c>
      <c r="H69" s="83">
        <f>H68/I68</f>
        <v>0.19570707070707072</v>
      </c>
      <c r="I69" s="84">
        <f>I68/I68</f>
        <v>1</v>
      </c>
      <c r="J69" s="85">
        <f>J68/L68</f>
        <v>0.81075697211155373</v>
      </c>
      <c r="K69" s="83">
        <f>K68/L68</f>
        <v>0.18924302788844621</v>
      </c>
      <c r="L69" s="153">
        <f>L68/L68</f>
        <v>1</v>
      </c>
      <c r="M69" s="324"/>
      <c r="N69" s="325"/>
      <c r="O69" s="325"/>
      <c r="P69" s="325"/>
      <c r="Q69" s="325"/>
      <c r="R69" s="326"/>
      <c r="S69" s="82">
        <f>S68/U68</f>
        <v>0.82885085574572126</v>
      </c>
      <c r="T69" s="83">
        <f>T68/U68</f>
        <v>0.17114914425427874</v>
      </c>
      <c r="U69" s="84">
        <f>U68/U68</f>
        <v>1</v>
      </c>
      <c r="V69" s="85">
        <f>V68/X68</f>
        <v>0.8110236220472441</v>
      </c>
      <c r="W69" s="83">
        <f>W68/X68</f>
        <v>0.1889763779527559</v>
      </c>
      <c r="X69" s="84">
        <f>X68/X68</f>
        <v>1</v>
      </c>
      <c r="Y69" s="86"/>
    </row>
    <row r="70" spans="1:26" ht="3" customHeight="1" x14ac:dyDescent="0.15">
      <c r="A70" s="2"/>
      <c r="B70" s="2"/>
      <c r="C70" s="2"/>
      <c r="D70" s="105"/>
      <c r="E70" s="105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6" ht="16.5" customHeight="1" x14ac:dyDescent="0.15">
      <c r="A71" s="2" t="s">
        <v>44</v>
      </c>
      <c r="B71" s="2"/>
      <c r="C71" s="2"/>
      <c r="D71" s="105"/>
      <c r="E71" s="105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6" ht="16.5" customHeight="1" x14ac:dyDescent="0.15">
      <c r="A72" s="2" t="s">
        <v>56</v>
      </c>
      <c r="B72" s="2"/>
      <c r="C72" s="2"/>
      <c r="D72" s="105"/>
      <c r="E72" s="105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6" x14ac:dyDescent="0.15">
      <c r="A73" s="1" t="s">
        <v>66</v>
      </c>
      <c r="B73" s="217"/>
    </row>
    <row r="79" spans="1:26" x14ac:dyDescent="0.15">
      <c r="Z79" s="1"/>
    </row>
    <row r="80" spans="1:26" x14ac:dyDescent="0.15">
      <c r="Z80" s="1"/>
    </row>
    <row r="81" spans="26:26" x14ac:dyDescent="0.15">
      <c r="Z81" s="1"/>
    </row>
    <row r="82" spans="26:26" x14ac:dyDescent="0.15">
      <c r="Z82" s="1"/>
    </row>
  </sheetData>
  <mergeCells count="65">
    <mergeCell ref="A1:Y1"/>
    <mergeCell ref="A3:A4"/>
    <mergeCell ref="B3:C4"/>
    <mergeCell ref="G3:I3"/>
    <mergeCell ref="J3:L3"/>
    <mergeCell ref="M3:O3"/>
    <mergeCell ref="P3:R3"/>
    <mergeCell ref="Y3:Y4"/>
    <mergeCell ref="S3:U3"/>
    <mergeCell ref="V3:X3"/>
    <mergeCell ref="D3:E4"/>
    <mergeCell ref="F3:F4"/>
    <mergeCell ref="B56:C57"/>
    <mergeCell ref="B5:B10"/>
    <mergeCell ref="B11:B20"/>
    <mergeCell ref="C9:C10"/>
    <mergeCell ref="C19:C20"/>
    <mergeCell ref="B30:C30"/>
    <mergeCell ref="B21:C22"/>
    <mergeCell ref="B35:B39"/>
    <mergeCell ref="C38:C39"/>
    <mergeCell ref="C43:C44"/>
    <mergeCell ref="B45:C46"/>
    <mergeCell ref="B40:B44"/>
    <mergeCell ref="A68:C69"/>
    <mergeCell ref="B61:C61"/>
    <mergeCell ref="B62:C63"/>
    <mergeCell ref="A58:C59"/>
    <mergeCell ref="B60:C60"/>
    <mergeCell ref="A64:A67"/>
    <mergeCell ref="B64:C64"/>
    <mergeCell ref="A60:A63"/>
    <mergeCell ref="B65:C65"/>
    <mergeCell ref="Y54:Y55"/>
    <mergeCell ref="J54:J55"/>
    <mergeCell ref="K54:K55"/>
    <mergeCell ref="L54:L55"/>
    <mergeCell ref="M35:R69"/>
    <mergeCell ref="F54:F55"/>
    <mergeCell ref="A5:A22"/>
    <mergeCell ref="A30:A34"/>
    <mergeCell ref="A23:A27"/>
    <mergeCell ref="A28:C29"/>
    <mergeCell ref="B26:C27"/>
    <mergeCell ref="B33:C34"/>
    <mergeCell ref="B32:C32"/>
    <mergeCell ref="B23:B25"/>
    <mergeCell ref="F31:F32"/>
    <mergeCell ref="A35:A46"/>
    <mergeCell ref="Y31:Y32"/>
    <mergeCell ref="G31:G32"/>
    <mergeCell ref="H31:H32"/>
    <mergeCell ref="I31:I32"/>
    <mergeCell ref="B66:C67"/>
    <mergeCell ref="I54:I55"/>
    <mergeCell ref="B31:C31"/>
    <mergeCell ref="A52:C53"/>
    <mergeCell ref="A47:A51"/>
    <mergeCell ref="B50:C51"/>
    <mergeCell ref="B47:B49"/>
    <mergeCell ref="A54:A57"/>
    <mergeCell ref="B54:C54"/>
    <mergeCell ref="G54:G55"/>
    <mergeCell ref="B55:C55"/>
    <mergeCell ref="H54:H55"/>
  </mergeCells>
  <phoneticPr fontId="2"/>
  <pageMargins left="0.55118110236220474" right="0.55118110236220474" top="0.98425196850393704" bottom="0.43307086614173229" header="0.51181102362204722" footer="0.39370078740157483"/>
  <pageSetup paperSize="9" scale="5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31" sqref="J31"/>
    </sheetView>
  </sheetViews>
  <sheetFormatPr defaultRowHeight="13.5" x14ac:dyDescent="0.15"/>
  <sheetData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実施結果 (大卒小計あり)</vt:lpstr>
      <vt:lpstr>Sheet1</vt:lpstr>
      <vt:lpstr>'実施結果 (大卒小計あり)'!Print_Area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NECﾕｰｻﾞｰ</dc:creator>
  <cp:lastModifiedBy>1700086</cp:lastModifiedBy>
  <cp:lastPrinted>2017-11-27T05:16:06Z</cp:lastPrinted>
  <dcterms:created xsi:type="dcterms:W3CDTF">1999-11-25T06:10:00Z</dcterms:created>
  <dcterms:modified xsi:type="dcterms:W3CDTF">2023-01-11T23:37:50Z</dcterms:modified>
</cp:coreProperties>
</file>