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6.1\share\Ｒ４\05　小山\07 各種照会\01 庁内からの照会\☆済\221228〆 【デジ課】庁内各所属保有データの提出について\提出資料\"/>
    </mc:Choice>
  </mc:AlternateContent>
  <bookViews>
    <workbookView xWindow="0" yWindow="0" windowWidth="20490" windowHeight="8115" tabRatio="690"/>
  </bookViews>
  <sheets>
    <sheet name="実施結果 (大卒小計あり)" sheetId="1" r:id="rId1"/>
    <sheet name="Sheet1" sheetId="4" r:id="rId2"/>
  </sheets>
  <definedNames>
    <definedName name="_xlnm.Print_Area" localSheetId="0">'実施結果 (大卒小計あり)'!$A$1:$Y$81</definedName>
    <definedName name="Z_3B2B1BAA_FFC0_4D43_AFAF_33F861116F8D_.wvu.PrintArea" localSheetId="0" hidden="1">'実施結果 (大卒小計あり)'!$A$1:$Y$81</definedName>
    <definedName name="Z_A45B8F1F_313D_4AEB_80AA_6BBF49849D56_.wvu.PrintArea" localSheetId="0" hidden="1">'実施結果 (大卒小計あり)'!$A$1:$Y$81</definedName>
  </definedNames>
  <calcPr calcId="162913"/>
  <customWorkbookViews>
    <customWorkbookView name="1700086 - 個人用ビュー" guid="{3B2B1BAA-FFC0-4D43-AFAF-33F861116F8D}" mergeInterval="0" personalView="1" maximized="1" xWindow="-8" yWindow="-8" windowWidth="1382" windowHeight="784" tabRatio="690" activeSheetId="2"/>
    <customWorkbookView name="人事委員会 - 個人用ビュー" guid="{9ED50826-682C-4CD6-A451-2BEC4A9D663B}" mergeInterval="0" personalView="1" maximized="1" xWindow="-8" yWindow="-8" windowWidth="1382" windowHeight="744" tabRatio="690" activeSheetId="1"/>
    <customWorkbookView name="kumamoto - 個人用ビュー" guid="{A45B8F1F-313D-4AEB-80AA-6BBF49849D56}" mergeInterval="0" personalView="1" maximized="1" xWindow="-8" yWindow="-8" windowWidth="1382" windowHeight="744" tabRatio="690" activeSheetId="1"/>
  </customWorkbookViews>
</workbook>
</file>

<file path=xl/calcChain.xml><?xml version="1.0" encoding="utf-8"?>
<calcChain xmlns="http://schemas.openxmlformats.org/spreadsheetml/2006/main">
  <c r="X25" i="1" l="1"/>
  <c r="U25" i="1"/>
  <c r="R25" i="1"/>
  <c r="O25" i="1"/>
  <c r="L25" i="1"/>
  <c r="I25" i="1"/>
  <c r="Y25" i="1" l="1"/>
  <c r="Y12" i="1"/>
  <c r="Y13" i="1"/>
  <c r="I12" i="1"/>
  <c r="X50" i="1" l="1"/>
  <c r="U50" i="1"/>
  <c r="L50" i="1"/>
  <c r="I50" i="1"/>
  <c r="Y50" i="1" s="1"/>
  <c r="Y42" i="1"/>
  <c r="X42" i="1"/>
  <c r="U42" i="1"/>
  <c r="L42" i="1"/>
  <c r="I42" i="1"/>
  <c r="Y32" i="1" l="1"/>
  <c r="X32" i="1"/>
  <c r="U32" i="1"/>
  <c r="R32" i="1"/>
  <c r="O32" i="1"/>
  <c r="L32" i="1"/>
  <c r="I32" i="1"/>
  <c r="D53" i="1" l="1"/>
  <c r="W33" i="1"/>
  <c r="V33" i="1"/>
  <c r="T33" i="1"/>
  <c r="S33" i="1"/>
  <c r="Q33" i="1"/>
  <c r="P33" i="1"/>
  <c r="N33" i="1"/>
  <c r="M33" i="1"/>
  <c r="J33" i="1"/>
  <c r="K33" i="1"/>
  <c r="H33" i="1"/>
  <c r="G33" i="1"/>
  <c r="F33" i="1"/>
  <c r="D33" i="1"/>
  <c r="F64" i="1" l="1"/>
  <c r="K64" i="1"/>
  <c r="J64" i="1"/>
  <c r="H64" i="1"/>
  <c r="G64" i="1"/>
  <c r="X62" i="1"/>
  <c r="W64" i="1"/>
  <c r="V64" i="1"/>
  <c r="T64" i="1"/>
  <c r="S64" i="1"/>
  <c r="U62" i="1"/>
  <c r="W59" i="1"/>
  <c r="V59" i="1"/>
  <c r="T59" i="1"/>
  <c r="S59" i="1"/>
  <c r="X43" i="1"/>
  <c r="U41" i="1"/>
  <c r="U43" i="1"/>
  <c r="U44" i="1"/>
  <c r="U40" i="1"/>
  <c r="U36" i="1"/>
  <c r="U37" i="1"/>
  <c r="U35" i="1"/>
  <c r="K59" i="1" l="1"/>
  <c r="J59" i="1"/>
  <c r="H59" i="1"/>
  <c r="G59" i="1"/>
  <c r="X13" i="1" l="1"/>
  <c r="U13" i="1"/>
  <c r="R13" i="1"/>
  <c r="O13" i="1"/>
  <c r="L13" i="1"/>
  <c r="F59" i="1"/>
  <c r="D59" i="1"/>
  <c r="D64" i="1" l="1"/>
  <c r="X58" i="1"/>
  <c r="U58" i="1"/>
  <c r="L58" i="1"/>
  <c r="I58" i="1"/>
  <c r="X57" i="1"/>
  <c r="U57" i="1"/>
  <c r="L57" i="1"/>
  <c r="I57" i="1"/>
  <c r="I61" i="1"/>
  <c r="I64" i="1" s="1"/>
  <c r="G65" i="1" s="1"/>
  <c r="L61" i="1"/>
  <c r="L64" i="1" s="1"/>
  <c r="J65" i="1" s="1"/>
  <c r="U61" i="1"/>
  <c r="X61" i="1"/>
  <c r="U63" i="1"/>
  <c r="X63" i="1"/>
  <c r="X59" i="1" l="1"/>
  <c r="U59" i="1"/>
  <c r="L59" i="1"/>
  <c r="L60" i="1" s="1"/>
  <c r="H65" i="1"/>
  <c r="K65" i="1"/>
  <c r="U64" i="1"/>
  <c r="S65" i="1" s="1"/>
  <c r="Y61" i="1"/>
  <c r="Y64" i="1"/>
  <c r="L65" i="1"/>
  <c r="X64" i="1"/>
  <c r="V65" i="1" s="1"/>
  <c r="I59" i="1"/>
  <c r="I65" i="1"/>
  <c r="Y57" i="1"/>
  <c r="Y58" i="1"/>
  <c r="W45" i="1"/>
  <c r="V45" i="1"/>
  <c r="T45" i="1"/>
  <c r="S45" i="1"/>
  <c r="K45" i="1"/>
  <c r="J45" i="1"/>
  <c r="L44" i="1"/>
  <c r="L43" i="1"/>
  <c r="F45" i="1"/>
  <c r="H45" i="1"/>
  <c r="G45" i="1"/>
  <c r="I43" i="1"/>
  <c r="Y43" i="1" s="1"/>
  <c r="K60" i="1" l="1"/>
  <c r="J60" i="1"/>
  <c r="T65" i="1"/>
  <c r="U65" i="1" s="1"/>
  <c r="W65" i="1"/>
  <c r="X65" i="1" s="1"/>
  <c r="X15" i="1"/>
  <c r="U15" i="1"/>
  <c r="L15" i="1"/>
  <c r="I15" i="1"/>
  <c r="Y15" i="1" l="1"/>
  <c r="R15" i="1"/>
  <c r="O12" i="1"/>
  <c r="O14" i="1"/>
  <c r="O15" i="1"/>
  <c r="O16" i="1"/>
  <c r="O17" i="1"/>
  <c r="O18" i="1"/>
  <c r="O19" i="1"/>
  <c r="O11" i="1"/>
  <c r="O8" i="1"/>
  <c r="L35" i="1"/>
  <c r="L36" i="1"/>
  <c r="L37" i="1"/>
  <c r="I51" i="1"/>
  <c r="L51" i="1"/>
  <c r="U51" i="1"/>
  <c r="X51" i="1"/>
  <c r="D45" i="1"/>
  <c r="Y51" i="1" l="1"/>
  <c r="W53" i="1" l="1"/>
  <c r="V53" i="1"/>
  <c r="T53" i="1"/>
  <c r="S53" i="1"/>
  <c r="K53" i="1"/>
  <c r="J53" i="1"/>
  <c r="H53" i="1"/>
  <c r="G53" i="1"/>
  <c r="F53" i="1"/>
  <c r="F20" i="1" l="1"/>
  <c r="G38" i="1" l="1"/>
  <c r="H20" i="1" l="1"/>
  <c r="J20" i="1"/>
  <c r="K20" i="1"/>
  <c r="M20" i="1"/>
  <c r="N20" i="1"/>
  <c r="P20" i="1"/>
  <c r="Q20" i="1"/>
  <c r="S20" i="1"/>
  <c r="T20" i="1"/>
  <c r="V20" i="1"/>
  <c r="W20" i="1"/>
  <c r="G20" i="1"/>
  <c r="D20" i="1"/>
  <c r="X19" i="1"/>
  <c r="U19" i="1"/>
  <c r="R19" i="1"/>
  <c r="L19" i="1"/>
  <c r="I19" i="1"/>
  <c r="Y19" i="1" s="1"/>
  <c r="D27" i="1" l="1"/>
  <c r="F27" i="1"/>
  <c r="F9" i="1"/>
  <c r="D9" i="1"/>
  <c r="D22" i="1" s="1"/>
  <c r="W9" i="1"/>
  <c r="V9" i="1"/>
  <c r="X8" i="1"/>
  <c r="X7" i="1"/>
  <c r="X6" i="1"/>
  <c r="X5" i="1"/>
  <c r="T9" i="1"/>
  <c r="S9" i="1"/>
  <c r="U8" i="1"/>
  <c r="U7" i="1"/>
  <c r="U6" i="1"/>
  <c r="U5" i="1"/>
  <c r="Q9" i="1"/>
  <c r="P9" i="1"/>
  <c r="R8" i="1"/>
  <c r="R7" i="1"/>
  <c r="R6" i="1"/>
  <c r="R5" i="1"/>
  <c r="O7" i="1"/>
  <c r="O6" i="1"/>
  <c r="O5" i="1"/>
  <c r="N9" i="1"/>
  <c r="M9" i="1"/>
  <c r="L8" i="1"/>
  <c r="L7" i="1"/>
  <c r="L6" i="1"/>
  <c r="L5" i="1"/>
  <c r="K9" i="1"/>
  <c r="J9" i="1"/>
  <c r="H9" i="1"/>
  <c r="G9" i="1"/>
  <c r="I8" i="1"/>
  <c r="I7" i="1"/>
  <c r="I6" i="1"/>
  <c r="Y6" i="1" s="1"/>
  <c r="I5" i="1"/>
  <c r="Y8" i="1" l="1"/>
  <c r="Y5" i="1"/>
  <c r="Y7" i="1"/>
  <c r="X9" i="1"/>
  <c r="V10" i="1" s="1"/>
  <c r="U9" i="1"/>
  <c r="T10" i="1" s="1"/>
  <c r="R9" i="1"/>
  <c r="P10" i="1" s="1"/>
  <c r="O9" i="1"/>
  <c r="N10" i="1" s="1"/>
  <c r="L9" i="1"/>
  <c r="K10" i="1" s="1"/>
  <c r="I9" i="1"/>
  <c r="F22" i="1"/>
  <c r="F29" i="1" s="1"/>
  <c r="D29" i="1"/>
  <c r="J10" i="1" l="1"/>
  <c r="G10" i="1"/>
  <c r="Q10" i="1"/>
  <c r="R10" i="1" s="1"/>
  <c r="M10" i="1"/>
  <c r="O10" i="1" s="1"/>
  <c r="S10" i="1"/>
  <c r="U10" i="1" s="1"/>
  <c r="W10" i="1"/>
  <c r="X10" i="1" s="1"/>
  <c r="Y9" i="1"/>
  <c r="H10" i="1"/>
  <c r="X44" i="1"/>
  <c r="I44" i="1"/>
  <c r="Y44" i="1" s="1"/>
  <c r="L10" i="1" l="1"/>
  <c r="I10" i="1"/>
  <c r="X52" i="1" l="1"/>
  <c r="X60" i="1" l="1"/>
  <c r="V60" i="1"/>
  <c r="W60" i="1"/>
  <c r="X49" i="1" l="1"/>
  <c r="X53" i="1" s="1"/>
  <c r="X31" i="1"/>
  <c r="X33" i="1" s="1"/>
  <c r="U31" i="1"/>
  <c r="U33" i="1" s="1"/>
  <c r="R31" i="1"/>
  <c r="O26" i="1"/>
  <c r="L26" i="1"/>
  <c r="I26" i="1"/>
  <c r="X26" i="1"/>
  <c r="U26" i="1"/>
  <c r="R26" i="1"/>
  <c r="R33" i="1" l="1"/>
  <c r="Y26" i="1"/>
  <c r="I73" i="1"/>
  <c r="I72" i="1"/>
  <c r="L73" i="1"/>
  <c r="L72" i="1"/>
  <c r="X73" i="1"/>
  <c r="X72" i="1"/>
  <c r="U73" i="1"/>
  <c r="U72" i="1"/>
  <c r="X69" i="1"/>
  <c r="X68" i="1"/>
  <c r="U69" i="1"/>
  <c r="U68" i="1"/>
  <c r="L68" i="1"/>
  <c r="L69" i="1"/>
  <c r="I69" i="1"/>
  <c r="I68" i="1"/>
  <c r="F38" i="1"/>
  <c r="X24" i="1"/>
  <c r="W27" i="1"/>
  <c r="V27" i="1"/>
  <c r="U24" i="1"/>
  <c r="T27" i="1"/>
  <c r="S27" i="1"/>
  <c r="R24" i="1"/>
  <c r="Q27" i="1"/>
  <c r="P27" i="1"/>
  <c r="O24" i="1"/>
  <c r="N27" i="1"/>
  <c r="M27" i="1"/>
  <c r="L24" i="1"/>
  <c r="K27" i="1"/>
  <c r="J27" i="1"/>
  <c r="H27" i="1"/>
  <c r="G27" i="1"/>
  <c r="O31" i="1"/>
  <c r="O33" i="1" s="1"/>
  <c r="L31" i="1"/>
  <c r="L11" i="1"/>
  <c r="L12" i="1"/>
  <c r="L14" i="1"/>
  <c r="L16" i="1"/>
  <c r="L17" i="1"/>
  <c r="L18" i="1"/>
  <c r="X11" i="1"/>
  <c r="X12" i="1"/>
  <c r="X14" i="1"/>
  <c r="X16" i="1"/>
  <c r="X17" i="1"/>
  <c r="X18" i="1"/>
  <c r="U12" i="1"/>
  <c r="U14" i="1"/>
  <c r="U16" i="1"/>
  <c r="U17" i="1"/>
  <c r="U18" i="1"/>
  <c r="U11" i="1"/>
  <c r="R12" i="1"/>
  <c r="R14" i="1"/>
  <c r="R16" i="1"/>
  <c r="R17" i="1"/>
  <c r="R18" i="1"/>
  <c r="R11" i="1"/>
  <c r="I11" i="1"/>
  <c r="I14" i="1"/>
  <c r="I16" i="1"/>
  <c r="I17" i="1"/>
  <c r="I18" i="1"/>
  <c r="P22" i="1"/>
  <c r="M22" i="1"/>
  <c r="S22" i="1"/>
  <c r="I31" i="1"/>
  <c r="U52" i="1"/>
  <c r="I52" i="1"/>
  <c r="L52" i="1"/>
  <c r="I41" i="1"/>
  <c r="X41" i="1"/>
  <c r="L41" i="1"/>
  <c r="I24" i="1"/>
  <c r="I49" i="1"/>
  <c r="Y49" i="1" s="1"/>
  <c r="I40" i="1"/>
  <c r="I35" i="1"/>
  <c r="I36" i="1"/>
  <c r="Y36" i="1" s="1"/>
  <c r="I37" i="1"/>
  <c r="X37" i="1"/>
  <c r="X40" i="1"/>
  <c r="X35" i="1"/>
  <c r="X36" i="1"/>
  <c r="W70" i="1"/>
  <c r="W74" i="1"/>
  <c r="V70" i="1"/>
  <c r="V74" i="1"/>
  <c r="T70" i="1"/>
  <c r="T74" i="1"/>
  <c r="S70" i="1"/>
  <c r="S74" i="1"/>
  <c r="W38" i="1"/>
  <c r="W47" i="1" s="1"/>
  <c r="W55" i="1" s="1"/>
  <c r="V38" i="1"/>
  <c r="V47" i="1" s="1"/>
  <c r="V55" i="1" s="1"/>
  <c r="U45" i="1"/>
  <c r="U49" i="1"/>
  <c r="T38" i="1"/>
  <c r="S38" i="1"/>
  <c r="F70" i="1"/>
  <c r="L40" i="1"/>
  <c r="D38" i="1"/>
  <c r="L49" i="1"/>
  <c r="H38" i="1"/>
  <c r="J38" i="1"/>
  <c r="K38" i="1"/>
  <c r="K47" i="1" s="1"/>
  <c r="K55" i="1" s="1"/>
  <c r="D70" i="1"/>
  <c r="D74" i="1"/>
  <c r="G70" i="1"/>
  <c r="H70" i="1"/>
  <c r="H74" i="1"/>
  <c r="J70" i="1"/>
  <c r="K70" i="1"/>
  <c r="F74" i="1"/>
  <c r="G74" i="1"/>
  <c r="J74" i="1"/>
  <c r="K74" i="1"/>
  <c r="K76" i="1" s="1"/>
  <c r="L33" i="1" l="1"/>
  <c r="Y31" i="1"/>
  <c r="I33" i="1"/>
  <c r="U60" i="1"/>
  <c r="S60" i="1"/>
  <c r="T60" i="1"/>
  <c r="X45" i="1"/>
  <c r="Y59" i="1"/>
  <c r="I60" i="1"/>
  <c r="H60" i="1"/>
  <c r="Y40" i="1"/>
  <c r="I45" i="1"/>
  <c r="Y45" i="1" s="1"/>
  <c r="W34" i="1"/>
  <c r="U53" i="1"/>
  <c r="T54" i="1" s="1"/>
  <c r="L53" i="1"/>
  <c r="K54" i="1" s="1"/>
  <c r="I53" i="1"/>
  <c r="Y53" i="1" s="1"/>
  <c r="J76" i="1"/>
  <c r="H76" i="1"/>
  <c r="S29" i="1"/>
  <c r="Y17" i="1"/>
  <c r="Y52" i="1"/>
  <c r="Y73" i="1"/>
  <c r="F76" i="1"/>
  <c r="Y41" i="1"/>
  <c r="Y37" i="1"/>
  <c r="Y35" i="1"/>
  <c r="D47" i="1"/>
  <c r="D55" i="1" s="1"/>
  <c r="D66" i="1" s="1"/>
  <c r="Y72" i="1"/>
  <c r="Y69" i="1"/>
  <c r="Y68" i="1"/>
  <c r="D76" i="1"/>
  <c r="Y24" i="1"/>
  <c r="I27" i="1"/>
  <c r="X20" i="1"/>
  <c r="U20" i="1"/>
  <c r="S21" i="1" s="1"/>
  <c r="R20" i="1"/>
  <c r="O20" i="1"/>
  <c r="M21" i="1" s="1"/>
  <c r="L20" i="1"/>
  <c r="K21" i="1" s="1"/>
  <c r="I20" i="1"/>
  <c r="Y16" i="1"/>
  <c r="Y11" i="1"/>
  <c r="Y18" i="1"/>
  <c r="Y14" i="1"/>
  <c r="X74" i="1"/>
  <c r="W75" i="1" s="1"/>
  <c r="L45" i="1"/>
  <c r="V34" i="1"/>
  <c r="H22" i="1"/>
  <c r="H29" i="1" s="1"/>
  <c r="O27" i="1"/>
  <c r="N28" i="1" s="1"/>
  <c r="G47" i="1"/>
  <c r="G55" i="1" s="1"/>
  <c r="U27" i="1"/>
  <c r="S28" i="1" s="1"/>
  <c r="U74" i="1"/>
  <c r="S75" i="1" s="1"/>
  <c r="L27" i="1"/>
  <c r="J28" i="1" s="1"/>
  <c r="T22" i="1"/>
  <c r="T29" i="1" s="1"/>
  <c r="K22" i="1"/>
  <c r="K29" i="1" s="1"/>
  <c r="K66" i="1" s="1"/>
  <c r="Q22" i="1"/>
  <c r="Q29" i="1" s="1"/>
  <c r="W22" i="1"/>
  <c r="W29" i="1" s="1"/>
  <c r="W66" i="1" s="1"/>
  <c r="W54" i="1"/>
  <c r="X27" i="1"/>
  <c r="T47" i="1"/>
  <c r="T55" i="1" s="1"/>
  <c r="R27" i="1"/>
  <c r="Q28" i="1" s="1"/>
  <c r="X70" i="1"/>
  <c r="W71" i="1" s="1"/>
  <c r="H47" i="1"/>
  <c r="H55" i="1" s="1"/>
  <c r="N22" i="1"/>
  <c r="N29" i="1" s="1"/>
  <c r="G22" i="1"/>
  <c r="G29" i="1" s="1"/>
  <c r="S76" i="1"/>
  <c r="V54" i="1"/>
  <c r="X38" i="1"/>
  <c r="P29" i="1"/>
  <c r="J22" i="1"/>
  <c r="M29" i="1"/>
  <c r="J47" i="1"/>
  <c r="J55" i="1" s="1"/>
  <c r="W76" i="1"/>
  <c r="S34" i="1"/>
  <c r="F47" i="1"/>
  <c r="F55" i="1" s="1"/>
  <c r="F66" i="1" s="1"/>
  <c r="V76" i="1"/>
  <c r="V22" i="1"/>
  <c r="V29" i="1" s="1"/>
  <c r="V66" i="1" s="1"/>
  <c r="T34" i="1"/>
  <c r="U38" i="1"/>
  <c r="S39" i="1" s="1"/>
  <c r="S47" i="1"/>
  <c r="L74" i="1"/>
  <c r="J75" i="1" s="1"/>
  <c r="I74" i="1"/>
  <c r="U70" i="1"/>
  <c r="S71" i="1" s="1"/>
  <c r="L70" i="1"/>
  <c r="I70" i="1"/>
  <c r="L38" i="1"/>
  <c r="K39" i="1" s="1"/>
  <c r="I38" i="1"/>
  <c r="Y38" i="1" s="1"/>
  <c r="Q34" i="1"/>
  <c r="G76" i="1"/>
  <c r="T76" i="1"/>
  <c r="G66" i="1" l="1"/>
  <c r="H66" i="1"/>
  <c r="T66" i="1"/>
  <c r="H54" i="1"/>
  <c r="Y70" i="1"/>
  <c r="I22" i="1"/>
  <c r="Y27" i="1"/>
  <c r="Y20" i="1"/>
  <c r="G54" i="1"/>
  <c r="H75" i="1"/>
  <c r="V39" i="1"/>
  <c r="S55" i="1"/>
  <c r="S66" i="1" s="1"/>
  <c r="Y74" i="1"/>
  <c r="Y33" i="1"/>
  <c r="P28" i="1"/>
  <c r="R28" i="1" s="1"/>
  <c r="G21" i="1"/>
  <c r="V75" i="1"/>
  <c r="X75" i="1" s="1"/>
  <c r="X76" i="1"/>
  <c r="X77" i="1" s="1"/>
  <c r="V71" i="1"/>
  <c r="X71" i="1" s="1"/>
  <c r="X34" i="1"/>
  <c r="T28" i="1"/>
  <c r="U28" i="1" s="1"/>
  <c r="K28" i="1"/>
  <c r="L28" i="1" s="1"/>
  <c r="H28" i="1"/>
  <c r="T21" i="1"/>
  <c r="U21" i="1" s="1"/>
  <c r="J54" i="1"/>
  <c r="L54" i="1" s="1"/>
  <c r="H46" i="1"/>
  <c r="T75" i="1"/>
  <c r="U75" i="1" s="1"/>
  <c r="M28" i="1"/>
  <c r="O28" i="1" s="1"/>
  <c r="U76" i="1"/>
  <c r="U77" i="1" s="1"/>
  <c r="U47" i="1"/>
  <c r="N21" i="1"/>
  <c r="O21" i="1" s="1"/>
  <c r="X54" i="1"/>
  <c r="L47" i="1"/>
  <c r="X22" i="1"/>
  <c r="X29" i="1" s="1"/>
  <c r="J21" i="1"/>
  <c r="L21" i="1" s="1"/>
  <c r="O22" i="1"/>
  <c r="M23" i="1" s="1"/>
  <c r="W39" i="1"/>
  <c r="G28" i="1"/>
  <c r="I47" i="1"/>
  <c r="G46" i="1"/>
  <c r="W28" i="1"/>
  <c r="K75" i="1"/>
  <c r="L75" i="1" s="1"/>
  <c r="V28" i="1"/>
  <c r="L22" i="1"/>
  <c r="L29" i="1" s="1"/>
  <c r="U34" i="1"/>
  <c r="J29" i="1"/>
  <c r="J66" i="1" s="1"/>
  <c r="X47" i="1"/>
  <c r="V46" i="1"/>
  <c r="R22" i="1"/>
  <c r="P21" i="1"/>
  <c r="Q21" i="1"/>
  <c r="W46" i="1"/>
  <c r="H39" i="1"/>
  <c r="V21" i="1"/>
  <c r="W21" i="1"/>
  <c r="H21" i="1"/>
  <c r="U22" i="1"/>
  <c r="U29" i="1" s="1"/>
  <c r="S54" i="1"/>
  <c r="U54" i="1" s="1"/>
  <c r="T39" i="1"/>
  <c r="U39" i="1" s="1"/>
  <c r="S46" i="1"/>
  <c r="T46" i="1"/>
  <c r="L76" i="1"/>
  <c r="L77" i="1" s="1"/>
  <c r="G75" i="1"/>
  <c r="T71" i="1"/>
  <c r="U71" i="1" s="1"/>
  <c r="K71" i="1"/>
  <c r="J71" i="1"/>
  <c r="H71" i="1"/>
  <c r="G71" i="1"/>
  <c r="I76" i="1"/>
  <c r="J46" i="1"/>
  <c r="K46" i="1"/>
  <c r="J39" i="1"/>
  <c r="L39" i="1" s="1"/>
  <c r="G39" i="1"/>
  <c r="P34" i="1"/>
  <c r="N34" i="1"/>
  <c r="M34" i="1"/>
  <c r="J34" i="1"/>
  <c r="K34" i="1"/>
  <c r="H34" i="1"/>
  <c r="G34" i="1"/>
  <c r="W30" i="1" l="1"/>
  <c r="K30" i="1"/>
  <c r="X39" i="1"/>
  <c r="I54" i="1"/>
  <c r="Y22" i="1"/>
  <c r="G48" i="1"/>
  <c r="I55" i="1"/>
  <c r="L48" i="1"/>
  <c r="L55" i="1"/>
  <c r="L66" i="1" s="1"/>
  <c r="I75" i="1"/>
  <c r="G77" i="1"/>
  <c r="X55" i="1"/>
  <c r="W56" i="1" s="1"/>
  <c r="T48" i="1"/>
  <c r="U55" i="1"/>
  <c r="S56" i="1" s="1"/>
  <c r="Y47" i="1"/>
  <c r="Y76" i="1"/>
  <c r="X28" i="1"/>
  <c r="I21" i="1"/>
  <c r="V77" i="1"/>
  <c r="W77" i="1"/>
  <c r="I46" i="1"/>
  <c r="I28" i="1"/>
  <c r="S23" i="1"/>
  <c r="K48" i="1"/>
  <c r="S77" i="1"/>
  <c r="T23" i="1"/>
  <c r="N23" i="1"/>
  <c r="O23" i="1" s="1"/>
  <c r="W23" i="1"/>
  <c r="V23" i="1"/>
  <c r="S48" i="1"/>
  <c r="I39" i="1"/>
  <c r="T77" i="1"/>
  <c r="J48" i="1"/>
  <c r="U48" i="1"/>
  <c r="L46" i="1"/>
  <c r="I48" i="1"/>
  <c r="H48" i="1"/>
  <c r="O29" i="1"/>
  <c r="M30" i="1" s="1"/>
  <c r="X46" i="1"/>
  <c r="I71" i="1"/>
  <c r="X21" i="1"/>
  <c r="R21" i="1"/>
  <c r="J23" i="1"/>
  <c r="L34" i="1"/>
  <c r="R34" i="1"/>
  <c r="K23" i="1"/>
  <c r="I34" i="1"/>
  <c r="O34" i="1"/>
  <c r="L71" i="1"/>
  <c r="U46" i="1"/>
  <c r="V30" i="1"/>
  <c r="J30" i="1"/>
  <c r="L30" i="1" s="1"/>
  <c r="Q23" i="1"/>
  <c r="R29" i="1"/>
  <c r="P23" i="1"/>
  <c r="J77" i="1"/>
  <c r="I29" i="1"/>
  <c r="H23" i="1"/>
  <c r="G23" i="1"/>
  <c r="W48" i="1"/>
  <c r="X48" i="1"/>
  <c r="V48" i="1"/>
  <c r="K77" i="1"/>
  <c r="I77" i="1"/>
  <c r="H77" i="1"/>
  <c r="S30" i="1"/>
  <c r="T30" i="1"/>
  <c r="X30" i="1" l="1"/>
  <c r="X66" i="1"/>
  <c r="W67" i="1" s="1"/>
  <c r="I66" i="1"/>
  <c r="G67" i="1" s="1"/>
  <c r="Y29" i="1"/>
  <c r="U66" i="1"/>
  <c r="S67" i="1" s="1"/>
  <c r="K56" i="1"/>
  <c r="J56" i="1"/>
  <c r="G56" i="1"/>
  <c r="G60" i="1" s="1"/>
  <c r="H56" i="1"/>
  <c r="Y55" i="1"/>
  <c r="V56" i="1"/>
  <c r="X56" i="1" s="1"/>
  <c r="T56" i="1"/>
  <c r="U56" i="1" s="1"/>
  <c r="U23" i="1"/>
  <c r="G30" i="1"/>
  <c r="X23" i="1"/>
  <c r="L23" i="1"/>
  <c r="N30" i="1"/>
  <c r="O30" i="1" s="1"/>
  <c r="I23" i="1"/>
  <c r="R23" i="1"/>
  <c r="U30" i="1"/>
  <c r="Q30" i="1"/>
  <c r="P30" i="1"/>
  <c r="H30" i="1"/>
  <c r="V67" i="1" l="1"/>
  <c r="X67" i="1" s="1"/>
  <c r="H67" i="1"/>
  <c r="I67" i="1" s="1"/>
  <c r="Y66" i="1"/>
  <c r="T67" i="1"/>
  <c r="U67" i="1" s="1"/>
  <c r="L56" i="1"/>
  <c r="I56" i="1"/>
  <c r="R30" i="1"/>
  <c r="I30" i="1"/>
  <c r="J67" i="1"/>
  <c r="K67" i="1"/>
  <c r="L67" i="1" l="1"/>
</calcChain>
</file>

<file path=xl/sharedStrings.xml><?xml version="1.0" encoding="utf-8"?>
<sst xmlns="http://schemas.openxmlformats.org/spreadsheetml/2006/main" count="160" uniqueCount="87">
  <si>
    <t>高等学校卒業程度</t>
  </si>
  <si>
    <t>大学卒業程度</t>
  </si>
  <si>
    <t>人程度</t>
  </si>
  <si>
    <t>警察行政</t>
  </si>
  <si>
    <t>一般事務</t>
  </si>
  <si>
    <t>警察事務</t>
  </si>
  <si>
    <t>区分</t>
  </si>
  <si>
    <t>職　　　種</t>
  </si>
  <si>
    <t>男</t>
  </si>
  <si>
    <t>女</t>
  </si>
  <si>
    <t>計</t>
  </si>
  <si>
    <t>事務系</t>
  </si>
  <si>
    <t>人程度</t>
    <rPh sb="0" eb="1">
      <t>ニン</t>
    </rPh>
    <rPh sb="1" eb="3">
      <t>テイド</t>
    </rPh>
    <phoneticPr fontId="2"/>
  </si>
  <si>
    <t>事務系計</t>
  </si>
  <si>
    <t>技術系</t>
  </si>
  <si>
    <t>技術系計</t>
  </si>
  <si>
    <t>合　　計</t>
  </si>
  <si>
    <t>農　　学</t>
    <rPh sb="0" eb="1">
      <t>ノウ</t>
    </rPh>
    <rPh sb="3" eb="4">
      <t>ガク</t>
    </rPh>
    <phoneticPr fontId="2"/>
  </si>
  <si>
    <t>畜　　産</t>
    <rPh sb="0" eb="1">
      <t>チク</t>
    </rPh>
    <rPh sb="3" eb="4">
      <t>サン</t>
    </rPh>
    <phoneticPr fontId="2"/>
  </si>
  <si>
    <t>人程度</t>
    <rPh sb="0" eb="1">
      <t>ニン</t>
    </rPh>
    <rPh sb="1" eb="3">
      <t>テイド</t>
    </rPh>
    <phoneticPr fontId="2"/>
  </si>
  <si>
    <t>人程度※</t>
    <rPh sb="0" eb="1">
      <t>ニン</t>
    </rPh>
    <rPh sb="1" eb="3">
      <t>テイド</t>
    </rPh>
    <phoneticPr fontId="2"/>
  </si>
  <si>
    <t>保 健 師</t>
    <rPh sb="0" eb="1">
      <t>タモツ</t>
    </rPh>
    <rPh sb="2" eb="3">
      <t>ケン</t>
    </rPh>
    <rPh sb="4" eb="5">
      <t>シ</t>
    </rPh>
    <phoneticPr fontId="2"/>
  </si>
  <si>
    <t>人程度</t>
    <phoneticPr fontId="2"/>
  </si>
  <si>
    <t>人程度</t>
    <rPh sb="0" eb="3">
      <t>ニンテイド</t>
    </rPh>
    <phoneticPr fontId="2"/>
  </si>
  <si>
    <t>林　　学</t>
    <rPh sb="0" eb="1">
      <t>リン</t>
    </rPh>
    <rPh sb="3" eb="4">
      <t>ガク</t>
    </rPh>
    <phoneticPr fontId="2"/>
  </si>
  <si>
    <t>一般土木</t>
    <phoneticPr fontId="2"/>
  </si>
  <si>
    <t>応募者数
（人）</t>
    <rPh sb="0" eb="4">
      <t>オウボシャスウ</t>
    </rPh>
    <rPh sb="6" eb="7">
      <t>ニン</t>
    </rPh>
    <phoneticPr fontId="2"/>
  </si>
  <si>
    <t>受験者数(人）</t>
    <rPh sb="5" eb="6">
      <t>ニン</t>
    </rPh>
    <phoneticPr fontId="2"/>
  </si>
  <si>
    <t>１次合格者数（人）</t>
    <rPh sb="7" eb="8">
      <t>ニン</t>
    </rPh>
    <phoneticPr fontId="2"/>
  </si>
  <si>
    <t>行　　政</t>
    <rPh sb="0" eb="4">
      <t>ギョウセイ</t>
    </rPh>
    <phoneticPr fontId="2"/>
  </si>
  <si>
    <t>職員合計</t>
    <rPh sb="0" eb="2">
      <t>ショクイン</t>
    </rPh>
    <rPh sb="2" eb="4">
      <t>ゴウケイ</t>
    </rPh>
    <phoneticPr fontId="2"/>
  </si>
  <si>
    <t>警察官Ａ</t>
    <rPh sb="0" eb="3">
      <t>ケイサツカン</t>
    </rPh>
    <phoneticPr fontId="2"/>
  </si>
  <si>
    <t>男　　性</t>
    <rPh sb="0" eb="4">
      <t>ダンセイ</t>
    </rPh>
    <phoneticPr fontId="2"/>
  </si>
  <si>
    <t>女　　性</t>
    <rPh sb="0" eb="4">
      <t>ジョセイ</t>
    </rPh>
    <phoneticPr fontId="2"/>
  </si>
  <si>
    <t>人程度</t>
    <phoneticPr fontId="2"/>
  </si>
  <si>
    <t>警察官Ｂ</t>
    <rPh sb="0" eb="3">
      <t>ケイサツカン</t>
    </rPh>
    <phoneticPr fontId="2"/>
  </si>
  <si>
    <t>警察官合計</t>
    <rPh sb="0" eb="3">
      <t>ケイサツカン</t>
    </rPh>
    <rPh sb="3" eb="5">
      <t>ゴウケイ</t>
    </rPh>
    <phoneticPr fontId="2"/>
  </si>
  <si>
    <t>人程度</t>
    <phoneticPr fontId="2"/>
  </si>
  <si>
    <t>（注）１　小計、合計の下段は男女の各割合</t>
    <phoneticPr fontId="2"/>
  </si>
  <si>
    <t>電　　気</t>
    <rPh sb="0" eb="1">
      <t>デン</t>
    </rPh>
    <rPh sb="3" eb="4">
      <t>キ</t>
    </rPh>
    <phoneticPr fontId="2"/>
  </si>
  <si>
    <t>教育行政</t>
    <rPh sb="0" eb="2">
      <t>キョウイク</t>
    </rPh>
    <rPh sb="2" eb="4">
      <t>ギョウセイ</t>
    </rPh>
    <phoneticPr fontId="2"/>
  </si>
  <si>
    <t>教育事務</t>
    <rPh sb="0" eb="2">
      <t>キョウイク</t>
    </rPh>
    <phoneticPr fontId="2"/>
  </si>
  <si>
    <t>農業土木</t>
    <phoneticPr fontId="2"/>
  </si>
  <si>
    <t>事務系</t>
    <phoneticPr fontId="2"/>
  </si>
  <si>
    <t>技術系</t>
    <rPh sb="0" eb="2">
      <t>ギジュツ</t>
    </rPh>
    <phoneticPr fontId="2"/>
  </si>
  <si>
    <t>受験倍率
（倍）</t>
    <rPh sb="0" eb="2">
      <t>ジュケン</t>
    </rPh>
    <rPh sb="2" eb="4">
      <t>バイリツ</t>
    </rPh>
    <rPh sb="6" eb="7">
      <t>バイリツ</t>
    </rPh>
    <phoneticPr fontId="2"/>
  </si>
  <si>
    <t>前期</t>
    <rPh sb="0" eb="2">
      <t>ゼンキ</t>
    </rPh>
    <phoneticPr fontId="2"/>
  </si>
  <si>
    <t>免許資格職</t>
    <rPh sb="0" eb="2">
      <t>メンキョ</t>
    </rPh>
    <rPh sb="2" eb="4">
      <t>シカク</t>
    </rPh>
    <rPh sb="4" eb="5">
      <t>ショク</t>
    </rPh>
    <phoneticPr fontId="2"/>
  </si>
  <si>
    <t>社会福祉</t>
    <rPh sb="0" eb="2">
      <t>シャカイ</t>
    </rPh>
    <rPh sb="2" eb="4">
      <t>フクシ</t>
    </rPh>
    <phoneticPr fontId="2"/>
  </si>
  <si>
    <t>合　計</t>
    <rPh sb="0" eb="1">
      <t>ゴウ</t>
    </rPh>
    <rPh sb="2" eb="3">
      <t>ケイ</t>
    </rPh>
    <phoneticPr fontId="2"/>
  </si>
  <si>
    <t>小　計</t>
    <rPh sb="0" eb="1">
      <t>ショウ</t>
    </rPh>
    <rPh sb="2" eb="3">
      <t>ケイ</t>
    </rPh>
    <phoneticPr fontId="2"/>
  </si>
  <si>
    <t>小　　計</t>
    <rPh sb="0" eb="1">
      <t>ショウ</t>
    </rPh>
    <phoneticPr fontId="2"/>
  </si>
  <si>
    <t>大・免（前）民２次受験者数（人）</t>
    <rPh sb="0" eb="1">
      <t>ダイ</t>
    </rPh>
    <rPh sb="2" eb="3">
      <t>メン</t>
    </rPh>
    <rPh sb="4" eb="5">
      <t>ゼン</t>
    </rPh>
    <rPh sb="6" eb="7">
      <t>ミン</t>
    </rPh>
    <rPh sb="9" eb="12">
      <t>ジュケンシャ</t>
    </rPh>
    <rPh sb="14" eb="15">
      <t>ニン</t>
    </rPh>
    <phoneticPr fontId="2"/>
  </si>
  <si>
    <t>大・免（前）民２次合格者数（人）</t>
    <rPh sb="0" eb="1">
      <t>ダイ</t>
    </rPh>
    <rPh sb="2" eb="3">
      <t>メン</t>
    </rPh>
    <rPh sb="4" eb="5">
      <t>ゼン</t>
    </rPh>
    <rPh sb="6" eb="7">
      <t>ミン</t>
    </rPh>
    <rPh sb="14" eb="15">
      <t>ニン</t>
    </rPh>
    <phoneticPr fontId="2"/>
  </si>
  <si>
    <t>大免民３次、その他２次受験者数（人）</t>
    <rPh sb="0" eb="1">
      <t>ダイ</t>
    </rPh>
    <rPh sb="1" eb="2">
      <t>メン</t>
    </rPh>
    <rPh sb="2" eb="3">
      <t>ミン</t>
    </rPh>
    <rPh sb="4" eb="5">
      <t>ジ</t>
    </rPh>
    <rPh sb="8" eb="9">
      <t>タ</t>
    </rPh>
    <rPh sb="11" eb="14">
      <t>ジュケンシャ</t>
    </rPh>
    <rPh sb="16" eb="17">
      <t>ニン</t>
    </rPh>
    <phoneticPr fontId="2"/>
  </si>
  <si>
    <t>大免民３次、その他２次合格者数（人）</t>
    <rPh sb="0" eb="1">
      <t>ダイ</t>
    </rPh>
    <rPh sb="1" eb="2">
      <t>メン</t>
    </rPh>
    <rPh sb="2" eb="3">
      <t>ミン</t>
    </rPh>
    <rPh sb="4" eb="5">
      <t>ジ</t>
    </rPh>
    <rPh sb="8" eb="9">
      <t>タ</t>
    </rPh>
    <rPh sb="10" eb="11">
      <t>ジ</t>
    </rPh>
    <rPh sb="16" eb="17">
      <t>ニン</t>
    </rPh>
    <phoneticPr fontId="2"/>
  </si>
  <si>
    <t>看 護 師</t>
    <rPh sb="0" eb="1">
      <t>ミ</t>
    </rPh>
    <rPh sb="2" eb="3">
      <t>マモル</t>
    </rPh>
    <rPh sb="4" eb="5">
      <t>シ</t>
    </rPh>
    <phoneticPr fontId="2"/>
  </si>
  <si>
    <t>大卒・免許（前期）計</t>
    <rPh sb="0" eb="2">
      <t>ダイソツ</t>
    </rPh>
    <rPh sb="3" eb="5">
      <t>メンキョ</t>
    </rPh>
    <rPh sb="6" eb="8">
      <t>ゼンキ</t>
    </rPh>
    <rPh sb="9" eb="10">
      <t>ケイ</t>
    </rPh>
    <phoneticPr fontId="2"/>
  </si>
  <si>
    <t>（注）３　※の採用予定人員は変更後のもの</t>
    <rPh sb="1" eb="2">
      <t>チュウ</t>
    </rPh>
    <rPh sb="7" eb="9">
      <t>サイヨウ</t>
    </rPh>
    <rPh sb="9" eb="11">
      <t>ヨテイ</t>
    </rPh>
    <rPh sb="11" eb="13">
      <t>ジンイン</t>
    </rPh>
    <rPh sb="14" eb="16">
      <t>ヘンコウ</t>
    </rPh>
    <rPh sb="16" eb="17">
      <t>ゴ</t>
    </rPh>
    <phoneticPr fontId="2"/>
  </si>
  <si>
    <t>心理判定員</t>
    <rPh sb="0" eb="2">
      <t>シンリ</t>
    </rPh>
    <rPh sb="2" eb="4">
      <t>ハンテイ</t>
    </rPh>
    <rPh sb="4" eb="5">
      <t>イン</t>
    </rPh>
    <phoneticPr fontId="2"/>
  </si>
  <si>
    <t>林　　業</t>
    <rPh sb="0" eb="1">
      <t>ハヤシ</t>
    </rPh>
    <rPh sb="3" eb="4">
      <t>ギョウ</t>
    </rPh>
    <phoneticPr fontId="2"/>
  </si>
  <si>
    <t>臨床検査技師</t>
    <rPh sb="0" eb="2">
      <t>リンショウ</t>
    </rPh>
    <rPh sb="2" eb="4">
      <t>ケンサ</t>
    </rPh>
    <rPh sb="4" eb="6">
      <t>ギシ</t>
    </rPh>
    <phoneticPr fontId="2"/>
  </si>
  <si>
    <t>水　　産</t>
    <rPh sb="0" eb="1">
      <t>ミズ</t>
    </rPh>
    <rPh sb="3" eb="4">
      <t>サン</t>
    </rPh>
    <phoneticPr fontId="2"/>
  </si>
  <si>
    <t>高卒・免許（後期）計</t>
    <rPh sb="0" eb="2">
      <t>コウソツ</t>
    </rPh>
    <rPh sb="3" eb="5">
      <t>メンキョ</t>
    </rPh>
    <rPh sb="6" eb="8">
      <t>コウキ</t>
    </rPh>
    <rPh sb="9" eb="10">
      <t>ケイ</t>
    </rPh>
    <phoneticPr fontId="2"/>
  </si>
  <si>
    <t>総合土木</t>
    <rPh sb="0" eb="2">
      <t>ソウゴウ</t>
    </rPh>
    <rPh sb="2" eb="4">
      <t>ドボク</t>
    </rPh>
    <phoneticPr fontId="2"/>
  </si>
  <si>
    <t>人程度</t>
    <phoneticPr fontId="2"/>
  </si>
  <si>
    <t>一般事務</t>
    <phoneticPr fontId="2"/>
  </si>
  <si>
    <t>教育事務</t>
    <rPh sb="0" eb="2">
      <t>キョウイク</t>
    </rPh>
    <rPh sb="2" eb="4">
      <t>ジム</t>
    </rPh>
    <phoneticPr fontId="2"/>
  </si>
  <si>
    <t>人程度</t>
    <rPh sb="0" eb="1">
      <t>ニン</t>
    </rPh>
    <rPh sb="1" eb="3">
      <t>テイド</t>
    </rPh>
    <phoneticPr fontId="2"/>
  </si>
  <si>
    <t>（注）２　受験倍率は、受験者数／採用予定人員</t>
    <rPh sb="5" eb="7">
      <t>ジュケン</t>
    </rPh>
    <rPh sb="7" eb="9">
      <t>バイリツ</t>
    </rPh>
    <rPh sb="11" eb="14">
      <t>ジュケンシャ</t>
    </rPh>
    <rPh sb="14" eb="15">
      <t>スウ</t>
    </rPh>
    <rPh sb="16" eb="18">
      <t>サイヨウ</t>
    </rPh>
    <rPh sb="18" eb="20">
      <t>ヨテイ</t>
    </rPh>
    <rPh sb="20" eb="22">
      <t>ジンイン</t>
    </rPh>
    <phoneticPr fontId="2"/>
  </si>
  <si>
    <t>農　　業</t>
    <phoneticPr fontId="2"/>
  </si>
  <si>
    <t>選考試験
障がい者</t>
    <rPh sb="0" eb="2">
      <t>センコウ</t>
    </rPh>
    <rPh sb="2" eb="4">
      <t>シケン</t>
    </rPh>
    <rPh sb="5" eb="6">
      <t>サワ</t>
    </rPh>
    <rPh sb="8" eb="9">
      <t>シャ</t>
    </rPh>
    <phoneticPr fontId="2"/>
  </si>
  <si>
    <t>等経験者
民間企業</t>
    <rPh sb="0" eb="1">
      <t>トウ</t>
    </rPh>
    <rPh sb="1" eb="4">
      <t>ケイケンシャ</t>
    </rPh>
    <rPh sb="5" eb="7">
      <t>ミンカン</t>
    </rPh>
    <rPh sb="7" eb="9">
      <t>キギョウ</t>
    </rPh>
    <phoneticPr fontId="2"/>
  </si>
  <si>
    <t>　行　　政</t>
    <rPh sb="1" eb="5">
      <t>ギョウセイ</t>
    </rPh>
    <phoneticPr fontId="2"/>
  </si>
  <si>
    <t>機　　械</t>
    <rPh sb="0" eb="1">
      <t>キ</t>
    </rPh>
    <rPh sb="3" eb="4">
      <t>カイ</t>
    </rPh>
    <phoneticPr fontId="2"/>
  </si>
  <si>
    <t>建　　築</t>
    <phoneticPr fontId="2"/>
  </si>
  <si>
    <t>免許資格職</t>
    <rPh sb="0" eb="2">
      <t>メンキョ</t>
    </rPh>
    <rPh sb="2" eb="4">
      <t>シカク</t>
    </rPh>
    <rPh sb="4" eb="5">
      <t>ショク</t>
    </rPh>
    <phoneticPr fontId="2"/>
  </si>
  <si>
    <t>後期</t>
    <rPh sb="0" eb="2">
      <t>コウキ</t>
    </rPh>
    <phoneticPr fontId="2"/>
  </si>
  <si>
    <t>世代対象
就職氷河期</t>
    <rPh sb="0" eb="2">
      <t>セダイ</t>
    </rPh>
    <rPh sb="2" eb="4">
      <t>タイショウ</t>
    </rPh>
    <rPh sb="5" eb="7">
      <t>シュウショク</t>
    </rPh>
    <rPh sb="7" eb="10">
      <t>ヒョウガキ</t>
    </rPh>
    <phoneticPr fontId="2"/>
  </si>
  <si>
    <t>警察事務</t>
    <rPh sb="0" eb="2">
      <t>ケイサツ</t>
    </rPh>
    <rPh sb="2" eb="4">
      <t>ジム</t>
    </rPh>
    <phoneticPr fontId="2"/>
  </si>
  <si>
    <t>採用予定人員</t>
    <rPh sb="0" eb="2">
      <t>サイヨウ</t>
    </rPh>
    <rPh sb="2" eb="4">
      <t>ヨテイ</t>
    </rPh>
    <rPh sb="4" eb="6">
      <t>ジンイン</t>
    </rPh>
    <phoneticPr fontId="2"/>
  </si>
  <si>
    <t>令和３年度（２０２１年度）熊本県職員採用試験等実施結果</t>
    <rPh sb="0" eb="2">
      <t>レイワ</t>
    </rPh>
    <rPh sb="3" eb="5">
      <t>ネンド</t>
    </rPh>
    <rPh sb="10" eb="12">
      <t>ネンド</t>
    </rPh>
    <rPh sb="13" eb="15">
      <t>クマモト</t>
    </rPh>
    <rPh sb="18" eb="20">
      <t>サイヨウ</t>
    </rPh>
    <rPh sb="22" eb="23">
      <t>トウ</t>
    </rPh>
    <rPh sb="23" eb="25">
      <t>ジッシ</t>
    </rPh>
    <rPh sb="25" eb="27">
      <t>ケッカ</t>
    </rPh>
    <phoneticPr fontId="2"/>
  </si>
  <si>
    <t>化　　学</t>
    <rPh sb="0" eb="1">
      <t>カ</t>
    </rPh>
    <rPh sb="3" eb="4">
      <t>ガク</t>
    </rPh>
    <phoneticPr fontId="2"/>
  </si>
  <si>
    <t>管理栄養士</t>
    <rPh sb="0" eb="2">
      <t>カンリ</t>
    </rPh>
    <rPh sb="2" eb="5">
      <t>エイヨウシ</t>
    </rPh>
    <phoneticPr fontId="2"/>
  </si>
  <si>
    <t>総合土木</t>
    <rPh sb="0" eb="2">
      <t>ソウゴウ</t>
    </rPh>
    <rPh sb="2" eb="4">
      <t>ドボク</t>
    </rPh>
    <phoneticPr fontId="2"/>
  </si>
  <si>
    <t>学校図書館事務</t>
    <phoneticPr fontId="2"/>
  </si>
  <si>
    <t>保 育 士</t>
    <rPh sb="0" eb="1">
      <t>ホ</t>
    </rPh>
    <rPh sb="2" eb="3">
      <t>イク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</si>
</sst>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#,##0_ "/>
    <numFmt numFmtId="178" formatCode="#,##0_);[Red]\(#,##0\)"/>
    <numFmt numFmtId="179" formatCode="#,##0.0_);[Red]\(#,##0.0\)"/>
    <numFmt numFmtId="180" formatCode="0.0_);[Red]\(0.0\)"/>
    <numFmt numFmtId="181" formatCode="0_);[Red]\(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/>
      <bottom/>
      <diagonal style="medium">
        <color indexed="64"/>
      </diagonal>
    </border>
    <border diagonalDown="1">
      <left/>
      <right/>
      <top/>
      <bottom/>
      <diagonal style="medium">
        <color indexed="64"/>
      </diagonal>
    </border>
    <border diagonalDown="1">
      <left/>
      <right style="medium">
        <color indexed="64"/>
      </right>
      <top/>
      <bottom/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1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7" fontId="4" fillId="0" borderId="9" xfId="2" applyNumberFormat="1" applyFont="1" applyBorder="1" applyAlignment="1">
      <alignment vertical="center"/>
    </xf>
    <xf numFmtId="177" fontId="4" fillId="0" borderId="10" xfId="2" applyNumberFormat="1" applyFont="1" applyBorder="1" applyAlignment="1">
      <alignment vertical="center"/>
    </xf>
    <xf numFmtId="177" fontId="4" fillId="0" borderId="11" xfId="2" applyNumberFormat="1" applyFont="1" applyBorder="1" applyAlignment="1">
      <alignment vertical="center"/>
    </xf>
    <xf numFmtId="177" fontId="4" fillId="0" borderId="12" xfId="2" applyNumberFormat="1" applyFont="1" applyBorder="1" applyAlignment="1">
      <alignment vertical="center"/>
    </xf>
    <xf numFmtId="177" fontId="4" fillId="0" borderId="13" xfId="2" applyNumberFormat="1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NumberFormat="1" applyFont="1" applyBorder="1" applyAlignment="1">
      <alignment vertical="center"/>
    </xf>
    <xf numFmtId="177" fontId="4" fillId="0" borderId="21" xfId="2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0" fontId="4" fillId="2" borderId="22" xfId="0" applyNumberFormat="1" applyFont="1" applyFill="1" applyBorder="1" applyAlignment="1">
      <alignment vertical="center"/>
    </xf>
    <xf numFmtId="177" fontId="4" fillId="2" borderId="23" xfId="0" applyNumberFormat="1" applyFont="1" applyFill="1" applyBorder="1" applyAlignment="1">
      <alignment vertical="center"/>
    </xf>
    <xf numFmtId="177" fontId="4" fillId="2" borderId="24" xfId="2" applyNumberFormat="1" applyFont="1" applyFill="1" applyBorder="1" applyAlignment="1">
      <alignment vertical="center"/>
    </xf>
    <xf numFmtId="177" fontId="4" fillId="2" borderId="25" xfId="2" applyNumberFormat="1" applyFont="1" applyFill="1" applyBorder="1" applyAlignment="1">
      <alignment vertical="center"/>
    </xf>
    <xf numFmtId="177" fontId="4" fillId="2" borderId="26" xfId="2" applyNumberFormat="1" applyFont="1" applyFill="1" applyBorder="1" applyAlignment="1">
      <alignment vertical="center"/>
    </xf>
    <xf numFmtId="179" fontId="4" fillId="2" borderId="24" xfId="0" applyNumberFormat="1" applyFont="1" applyFill="1" applyBorder="1" applyAlignment="1">
      <alignment vertical="center"/>
    </xf>
    <xf numFmtId="0" fontId="4" fillId="2" borderId="27" xfId="0" applyNumberFormat="1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176" fontId="4" fillId="2" borderId="29" xfId="0" applyNumberFormat="1" applyFont="1" applyFill="1" applyBorder="1" applyAlignment="1">
      <alignment vertical="center"/>
    </xf>
    <xf numFmtId="176" fontId="4" fillId="2" borderId="30" xfId="1" applyNumberFormat="1" applyFont="1" applyFill="1" applyBorder="1" applyAlignment="1">
      <alignment vertical="center"/>
    </xf>
    <xf numFmtId="176" fontId="4" fillId="2" borderId="31" xfId="0" applyNumberFormat="1" applyFont="1" applyFill="1" applyBorder="1" applyAlignment="1">
      <alignment vertical="center"/>
    </xf>
    <xf numFmtId="176" fontId="4" fillId="2" borderId="32" xfId="0" applyNumberFormat="1" applyFont="1" applyFill="1" applyBorder="1" applyAlignment="1">
      <alignment vertical="center"/>
    </xf>
    <xf numFmtId="176" fontId="4" fillId="2" borderId="33" xfId="0" applyNumberFormat="1" applyFont="1" applyFill="1" applyBorder="1" applyAlignment="1">
      <alignment vertical="center"/>
    </xf>
    <xf numFmtId="179" fontId="4" fillId="2" borderId="29" xfId="0" applyNumberFormat="1" applyFont="1" applyFill="1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178" fontId="4" fillId="0" borderId="17" xfId="2" applyNumberFormat="1" applyFont="1" applyBorder="1" applyAlignment="1">
      <alignment vertical="center"/>
    </xf>
    <xf numFmtId="178" fontId="4" fillId="0" borderId="18" xfId="2" applyNumberFormat="1" applyFont="1" applyBorder="1" applyAlignment="1">
      <alignment vertical="center"/>
    </xf>
    <xf numFmtId="178" fontId="4" fillId="0" borderId="19" xfId="2" applyNumberFormat="1" applyFont="1" applyBorder="1" applyAlignment="1">
      <alignment vertical="center"/>
    </xf>
    <xf numFmtId="178" fontId="4" fillId="0" borderId="14" xfId="2" applyNumberFormat="1" applyFont="1" applyBorder="1" applyAlignment="1">
      <alignment vertical="center"/>
    </xf>
    <xf numFmtId="178" fontId="4" fillId="0" borderId="20" xfId="2" applyNumberFormat="1" applyFont="1" applyBorder="1" applyAlignment="1">
      <alignment vertical="center"/>
    </xf>
    <xf numFmtId="178" fontId="4" fillId="0" borderId="21" xfId="2" applyNumberFormat="1" applyFont="1" applyBorder="1" applyAlignment="1">
      <alignment vertical="center"/>
    </xf>
    <xf numFmtId="178" fontId="4" fillId="2" borderId="23" xfId="0" applyNumberFormat="1" applyFont="1" applyFill="1" applyBorder="1" applyAlignment="1">
      <alignment vertical="center"/>
    </xf>
    <xf numFmtId="178" fontId="4" fillId="2" borderId="24" xfId="2" applyNumberFormat="1" applyFont="1" applyFill="1" applyBorder="1" applyAlignment="1">
      <alignment vertical="center"/>
    </xf>
    <xf numFmtId="178" fontId="4" fillId="2" borderId="25" xfId="2" applyNumberFormat="1" applyFont="1" applyFill="1" applyBorder="1" applyAlignment="1">
      <alignment vertical="center"/>
    </xf>
    <xf numFmtId="178" fontId="4" fillId="2" borderId="34" xfId="2" applyNumberFormat="1" applyFont="1" applyFill="1" applyBorder="1" applyAlignment="1">
      <alignment vertical="center"/>
    </xf>
    <xf numFmtId="178" fontId="4" fillId="2" borderId="26" xfId="2" applyNumberFormat="1" applyFont="1" applyFill="1" applyBorder="1" applyAlignment="1">
      <alignment vertical="center"/>
    </xf>
    <xf numFmtId="178" fontId="4" fillId="2" borderId="35" xfId="2" applyNumberFormat="1" applyFont="1" applyFill="1" applyBorder="1" applyAlignment="1">
      <alignment vertical="center"/>
    </xf>
    <xf numFmtId="176" fontId="4" fillId="2" borderId="30" xfId="0" applyNumberFormat="1" applyFont="1" applyFill="1" applyBorder="1" applyAlignment="1">
      <alignment vertical="center"/>
    </xf>
    <xf numFmtId="0" fontId="4" fillId="3" borderId="22" xfId="0" applyNumberFormat="1" applyFont="1" applyFill="1" applyBorder="1" applyAlignment="1">
      <alignment vertical="center"/>
    </xf>
    <xf numFmtId="178" fontId="4" fillId="3" borderId="23" xfId="0" applyNumberFormat="1" applyFont="1" applyFill="1" applyBorder="1" applyAlignment="1">
      <alignment vertical="center"/>
    </xf>
    <xf numFmtId="178" fontId="4" fillId="3" borderId="24" xfId="2" applyNumberFormat="1" applyFont="1" applyFill="1" applyBorder="1" applyAlignment="1">
      <alignment vertical="center"/>
    </xf>
    <xf numFmtId="178" fontId="4" fillId="3" borderId="25" xfId="2" applyNumberFormat="1" applyFont="1" applyFill="1" applyBorder="1" applyAlignment="1">
      <alignment vertical="center"/>
    </xf>
    <xf numFmtId="178" fontId="4" fillId="3" borderId="34" xfId="2" applyNumberFormat="1" applyFont="1" applyFill="1" applyBorder="1" applyAlignment="1">
      <alignment vertical="center"/>
    </xf>
    <xf numFmtId="178" fontId="4" fillId="3" borderId="26" xfId="2" applyNumberFormat="1" applyFont="1" applyFill="1" applyBorder="1" applyAlignment="1">
      <alignment vertical="center"/>
    </xf>
    <xf numFmtId="178" fontId="4" fillId="3" borderId="35" xfId="2" applyNumberFormat="1" applyFont="1" applyFill="1" applyBorder="1" applyAlignment="1">
      <alignment vertical="center"/>
    </xf>
    <xf numFmtId="179" fontId="4" fillId="3" borderId="24" xfId="0" applyNumberFormat="1" applyFont="1" applyFill="1" applyBorder="1" applyAlignment="1">
      <alignment vertical="center"/>
    </xf>
    <xf numFmtId="0" fontId="4" fillId="3" borderId="36" xfId="0" applyNumberFormat="1" applyFont="1" applyFill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176" fontId="4" fillId="3" borderId="38" xfId="0" applyNumberFormat="1" applyFont="1" applyFill="1" applyBorder="1" applyAlignment="1">
      <alignment vertical="center"/>
    </xf>
    <xf numFmtId="176" fontId="4" fillId="3" borderId="39" xfId="0" applyNumberFormat="1" applyFont="1" applyFill="1" applyBorder="1" applyAlignment="1">
      <alignment vertical="center"/>
    </xf>
    <xf numFmtId="176" fontId="4" fillId="3" borderId="40" xfId="0" applyNumberFormat="1" applyFont="1" applyFill="1" applyBorder="1" applyAlignment="1">
      <alignment vertical="center"/>
    </xf>
    <xf numFmtId="176" fontId="4" fillId="3" borderId="41" xfId="0" applyNumberFormat="1" applyFont="1" applyFill="1" applyBorder="1" applyAlignment="1">
      <alignment vertical="center"/>
    </xf>
    <xf numFmtId="176" fontId="4" fillId="3" borderId="42" xfId="0" applyNumberFormat="1" applyFont="1" applyFill="1" applyBorder="1" applyAlignment="1">
      <alignment vertical="center"/>
    </xf>
    <xf numFmtId="179" fontId="4" fillId="3" borderId="38" xfId="0" applyNumberFormat="1" applyFont="1" applyFill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4" fillId="0" borderId="27" xfId="0" applyNumberFormat="1" applyFont="1" applyBorder="1" applyAlignment="1">
      <alignment vertical="center"/>
    </xf>
    <xf numFmtId="178" fontId="4" fillId="0" borderId="29" xfId="2" applyNumberFormat="1" applyFont="1" applyBorder="1" applyAlignment="1">
      <alignment vertical="center"/>
    </xf>
    <xf numFmtId="178" fontId="4" fillId="0" borderId="30" xfId="2" applyNumberFormat="1" applyFont="1" applyBorder="1" applyAlignment="1">
      <alignment vertical="center"/>
    </xf>
    <xf numFmtId="178" fontId="4" fillId="0" borderId="31" xfId="2" applyNumberFormat="1" applyFont="1" applyBorder="1" applyAlignment="1">
      <alignment vertical="center"/>
    </xf>
    <xf numFmtId="178" fontId="4" fillId="0" borderId="33" xfId="2" applyNumberFormat="1" applyFont="1" applyBorder="1" applyAlignment="1">
      <alignment vertical="center"/>
    </xf>
    <xf numFmtId="178" fontId="4" fillId="0" borderId="32" xfId="2" applyNumberFormat="1" applyFont="1" applyBorder="1" applyAlignment="1">
      <alignment vertical="center"/>
    </xf>
    <xf numFmtId="179" fontId="4" fillId="0" borderId="29" xfId="0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/>
    </xf>
    <xf numFmtId="178" fontId="4" fillId="4" borderId="44" xfId="2" applyNumberFormat="1" applyFont="1" applyFill="1" applyBorder="1" applyAlignment="1">
      <alignment vertical="center"/>
    </xf>
    <xf numFmtId="178" fontId="4" fillId="4" borderId="45" xfId="2" applyNumberFormat="1" applyFont="1" applyFill="1" applyBorder="1" applyAlignment="1">
      <alignment vertical="center"/>
    </xf>
    <xf numFmtId="178" fontId="4" fillId="4" borderId="46" xfId="2" applyNumberFormat="1" applyFont="1" applyFill="1" applyBorder="1" applyAlignment="1">
      <alignment vertical="center"/>
    </xf>
    <xf numFmtId="178" fontId="4" fillId="4" borderId="47" xfId="2" applyNumberFormat="1" applyFont="1" applyFill="1" applyBorder="1" applyAlignment="1">
      <alignment vertical="center"/>
    </xf>
    <xf numFmtId="179" fontId="4" fillId="0" borderId="24" xfId="0" applyNumberFormat="1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176" fontId="4" fillId="0" borderId="38" xfId="0" applyNumberFormat="1" applyFont="1" applyBorder="1" applyAlignment="1">
      <alignment vertical="center"/>
    </xf>
    <xf numFmtId="176" fontId="4" fillId="0" borderId="39" xfId="0" applyNumberFormat="1" applyFont="1" applyBorder="1" applyAlignment="1">
      <alignment vertical="center"/>
    </xf>
    <xf numFmtId="176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6" fontId="4" fillId="0" borderId="42" xfId="0" applyNumberFormat="1" applyFont="1" applyBorder="1" applyAlignment="1">
      <alignment vertical="center"/>
    </xf>
    <xf numFmtId="179" fontId="4" fillId="0" borderId="38" xfId="0" applyNumberFormat="1" applyFont="1" applyBorder="1" applyAlignment="1">
      <alignment vertical="center"/>
    </xf>
    <xf numFmtId="0" fontId="4" fillId="0" borderId="48" xfId="0" applyNumberFormat="1" applyFont="1" applyFill="1" applyBorder="1" applyAlignment="1">
      <alignment vertical="center"/>
    </xf>
    <xf numFmtId="178" fontId="4" fillId="0" borderId="49" xfId="0" applyNumberFormat="1" applyFont="1" applyFill="1" applyBorder="1" applyAlignment="1">
      <alignment vertical="center"/>
    </xf>
    <xf numFmtId="178" fontId="4" fillId="0" borderId="9" xfId="2" applyNumberFormat="1" applyFont="1" applyFill="1" applyBorder="1" applyAlignment="1">
      <alignment vertical="center"/>
    </xf>
    <xf numFmtId="178" fontId="4" fillId="0" borderId="10" xfId="2" applyNumberFormat="1" applyFont="1" applyFill="1" applyBorder="1" applyAlignment="1">
      <alignment vertical="center"/>
    </xf>
    <xf numFmtId="178" fontId="4" fillId="0" borderId="11" xfId="2" applyNumberFormat="1" applyFont="1" applyFill="1" applyBorder="1" applyAlignment="1">
      <alignment vertical="center"/>
    </xf>
    <xf numFmtId="178" fontId="4" fillId="0" borderId="12" xfId="2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>
      <alignment vertical="center"/>
    </xf>
    <xf numFmtId="0" fontId="4" fillId="0" borderId="51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8" fontId="4" fillId="0" borderId="17" xfId="2" applyNumberFormat="1" applyFont="1" applyFill="1" applyBorder="1" applyAlignment="1">
      <alignment vertical="center"/>
    </xf>
    <xf numFmtId="178" fontId="4" fillId="0" borderId="18" xfId="2" applyNumberFormat="1" applyFont="1" applyFill="1" applyBorder="1" applyAlignment="1">
      <alignment vertical="center"/>
    </xf>
    <xf numFmtId="178" fontId="4" fillId="0" borderId="19" xfId="2" applyNumberFormat="1" applyFont="1" applyFill="1" applyBorder="1" applyAlignment="1">
      <alignment vertical="center"/>
    </xf>
    <xf numFmtId="178" fontId="4" fillId="0" borderId="20" xfId="2" applyNumberFormat="1" applyFont="1" applyFill="1" applyBorder="1" applyAlignment="1">
      <alignment vertical="center"/>
    </xf>
    <xf numFmtId="179" fontId="4" fillId="0" borderId="17" xfId="0" applyNumberFormat="1" applyFont="1" applyFill="1" applyBorder="1" applyAlignment="1">
      <alignment vertical="center"/>
    </xf>
    <xf numFmtId="0" fontId="4" fillId="3" borderId="52" xfId="0" applyNumberFormat="1" applyFont="1" applyFill="1" applyBorder="1" applyAlignment="1">
      <alignment vertical="center"/>
    </xf>
    <xf numFmtId="0" fontId="4" fillId="3" borderId="53" xfId="0" applyNumberFormat="1" applyFont="1" applyFill="1" applyBorder="1" applyAlignment="1">
      <alignment vertical="center"/>
    </xf>
    <xf numFmtId="0" fontId="4" fillId="0" borderId="54" xfId="0" applyNumberFormat="1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17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20" xfId="2" applyNumberFormat="1" applyFont="1" applyFill="1" applyBorder="1" applyAlignment="1">
      <alignment vertical="center"/>
    </xf>
    <xf numFmtId="0" fontId="4" fillId="0" borderId="0" xfId="0" applyFont="1" applyFill="1"/>
    <xf numFmtId="176" fontId="4" fillId="2" borderId="33" xfId="0" applyNumberFormat="1" applyFont="1" applyFill="1" applyBorder="1" applyAlignment="1">
      <alignment vertical="center" shrinkToFit="1"/>
    </xf>
    <xf numFmtId="177" fontId="4" fillId="0" borderId="32" xfId="2" applyNumberFormat="1" applyFont="1" applyBorder="1" applyAlignment="1">
      <alignment vertical="center"/>
    </xf>
    <xf numFmtId="176" fontId="4" fillId="2" borderId="32" xfId="2" applyNumberFormat="1" applyFont="1" applyFill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2" borderId="24" xfId="0" applyNumberFormat="1" applyFont="1" applyFill="1" applyBorder="1" applyAlignment="1">
      <alignment vertical="center"/>
    </xf>
    <xf numFmtId="180" fontId="4" fillId="2" borderId="29" xfId="0" applyNumberFormat="1" applyFont="1" applyFill="1" applyBorder="1" applyAlignment="1">
      <alignment vertical="center"/>
    </xf>
    <xf numFmtId="180" fontId="4" fillId="3" borderId="24" xfId="0" applyNumberFormat="1" applyFont="1" applyFill="1" applyBorder="1" applyAlignment="1">
      <alignment vertical="center"/>
    </xf>
    <xf numFmtId="180" fontId="4" fillId="3" borderId="38" xfId="0" applyNumberFormat="1" applyFont="1" applyFill="1" applyBorder="1" applyAlignment="1">
      <alignment vertical="center"/>
    </xf>
    <xf numFmtId="178" fontId="4" fillId="2" borderId="56" xfId="2" applyNumberFormat="1" applyFont="1" applyFill="1" applyBorder="1" applyAlignment="1">
      <alignment vertical="center"/>
    </xf>
    <xf numFmtId="178" fontId="4" fillId="0" borderId="59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78" fontId="4" fillId="3" borderId="55" xfId="2" applyNumberFormat="1" applyFont="1" applyFill="1" applyBorder="1" applyAlignment="1">
      <alignment vertical="center"/>
    </xf>
    <xf numFmtId="177" fontId="4" fillId="3" borderId="55" xfId="2" applyNumberFormat="1" applyFont="1" applyFill="1" applyBorder="1" applyAlignment="1">
      <alignment vertical="center"/>
    </xf>
    <xf numFmtId="178" fontId="4" fillId="2" borderId="23" xfId="2" applyNumberFormat="1" applyFont="1" applyFill="1" applyBorder="1" applyAlignment="1">
      <alignment vertical="center"/>
    </xf>
    <xf numFmtId="180" fontId="4" fillId="0" borderId="29" xfId="0" applyNumberFormat="1" applyFont="1" applyBorder="1" applyAlignment="1">
      <alignment vertical="center"/>
    </xf>
    <xf numFmtId="178" fontId="4" fillId="2" borderId="52" xfId="2" applyNumberFormat="1" applyFont="1" applyFill="1" applyBorder="1" applyAlignment="1">
      <alignment vertical="center"/>
    </xf>
    <xf numFmtId="179" fontId="4" fillId="0" borderId="44" xfId="0" applyNumberFormat="1" applyFont="1" applyBorder="1" applyAlignment="1">
      <alignment vertical="center"/>
    </xf>
    <xf numFmtId="0" fontId="4" fillId="0" borderId="22" xfId="0" applyNumberFormat="1" applyFont="1" applyBorder="1" applyAlignment="1">
      <alignment vertical="center"/>
    </xf>
    <xf numFmtId="178" fontId="4" fillId="0" borderId="24" xfId="2" applyNumberFormat="1" applyFont="1" applyBorder="1" applyAlignment="1">
      <alignment vertical="center"/>
    </xf>
    <xf numFmtId="178" fontId="4" fillId="0" borderId="25" xfId="2" applyNumberFormat="1" applyFont="1" applyBorder="1" applyAlignment="1">
      <alignment vertical="center"/>
    </xf>
    <xf numFmtId="178" fontId="4" fillId="0" borderId="35" xfId="2" applyNumberFormat="1" applyFont="1" applyBorder="1" applyAlignment="1">
      <alignment vertical="center"/>
    </xf>
    <xf numFmtId="177" fontId="4" fillId="0" borderId="14" xfId="2" applyNumberFormat="1" applyFont="1" applyBorder="1" applyAlignment="1">
      <alignment vertical="center"/>
    </xf>
    <xf numFmtId="176" fontId="4" fillId="2" borderId="43" xfId="0" applyNumberFormat="1" applyFont="1" applyFill="1" applyBorder="1" applyAlignment="1">
      <alignment vertical="center"/>
    </xf>
    <xf numFmtId="178" fontId="4" fillId="3" borderId="56" xfId="2" applyNumberFormat="1" applyFont="1" applyFill="1" applyBorder="1" applyAlignment="1">
      <alignment vertical="center"/>
    </xf>
    <xf numFmtId="176" fontId="4" fillId="3" borderId="61" xfId="0" applyNumberFormat="1" applyFont="1" applyFill="1" applyBorder="1" applyAlignment="1">
      <alignment vertical="center"/>
    </xf>
    <xf numFmtId="178" fontId="4" fillId="0" borderId="43" xfId="2" applyNumberFormat="1" applyFont="1" applyBorder="1" applyAlignment="1">
      <alignment vertical="center"/>
    </xf>
    <xf numFmtId="176" fontId="4" fillId="0" borderId="61" xfId="0" applyNumberFormat="1" applyFont="1" applyBorder="1" applyAlignment="1">
      <alignment vertical="center"/>
    </xf>
    <xf numFmtId="178" fontId="4" fillId="4" borderId="6" xfId="2" applyNumberFormat="1" applyFont="1" applyFill="1" applyBorder="1" applyAlignment="1">
      <alignment vertical="center"/>
    </xf>
    <xf numFmtId="178" fontId="4" fillId="0" borderId="50" xfId="2" applyNumberFormat="1" applyFont="1" applyBorder="1" applyAlignment="1">
      <alignment vertical="center"/>
    </xf>
    <xf numFmtId="178" fontId="4" fillId="0" borderId="13" xfId="2" applyNumberFormat="1" applyFont="1" applyBorder="1" applyAlignment="1">
      <alignment vertical="center"/>
    </xf>
    <xf numFmtId="38" fontId="4" fillId="0" borderId="7" xfId="2" applyFont="1" applyBorder="1" applyAlignment="1">
      <alignment vertical="center"/>
    </xf>
    <xf numFmtId="38" fontId="4" fillId="0" borderId="47" xfId="2" applyFont="1" applyBorder="1" applyAlignment="1">
      <alignment vertical="center"/>
    </xf>
    <xf numFmtId="180" fontId="4" fillId="0" borderId="0" xfId="0" applyNumberFormat="1" applyFont="1" applyAlignment="1">
      <alignment horizontal="right" vertical="center"/>
    </xf>
    <xf numFmtId="180" fontId="4" fillId="0" borderId="0" xfId="0" applyNumberFormat="1" applyFont="1" applyFill="1" applyAlignment="1">
      <alignment horizontal="right" vertical="center"/>
    </xf>
    <xf numFmtId="180" fontId="4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horizontal="center" vertical="center" shrinkToFit="1"/>
    </xf>
    <xf numFmtId="180" fontId="4" fillId="0" borderId="0" xfId="0" applyNumberFormat="1" applyFont="1" applyBorder="1" applyAlignment="1">
      <alignment horizontal="right" vertical="center"/>
    </xf>
    <xf numFmtId="0" fontId="4" fillId="5" borderId="22" xfId="0" applyNumberFormat="1" applyFont="1" applyFill="1" applyBorder="1" applyAlignment="1">
      <alignment vertical="center"/>
    </xf>
    <xf numFmtId="178" fontId="4" fillId="5" borderId="23" xfId="0" applyNumberFormat="1" applyFont="1" applyFill="1" applyBorder="1" applyAlignment="1">
      <alignment vertical="center"/>
    </xf>
    <xf numFmtId="178" fontId="4" fillId="5" borderId="24" xfId="2" applyNumberFormat="1" applyFont="1" applyFill="1" applyBorder="1" applyAlignment="1">
      <alignment vertical="center"/>
    </xf>
    <xf numFmtId="178" fontId="4" fillId="5" borderId="25" xfId="2" applyNumberFormat="1" applyFont="1" applyFill="1" applyBorder="1" applyAlignment="1">
      <alignment vertical="center"/>
    </xf>
    <xf numFmtId="180" fontId="4" fillId="5" borderId="24" xfId="0" applyNumberFormat="1" applyFont="1" applyFill="1" applyBorder="1" applyAlignment="1">
      <alignment vertical="center"/>
    </xf>
    <xf numFmtId="176" fontId="4" fillId="5" borderId="62" xfId="0" applyNumberFormat="1" applyFont="1" applyFill="1" applyBorder="1" applyAlignment="1">
      <alignment vertical="center"/>
    </xf>
    <xf numFmtId="176" fontId="4" fillId="5" borderId="63" xfId="0" applyNumberFormat="1" applyFont="1" applyFill="1" applyBorder="1" applyAlignment="1">
      <alignment vertical="center"/>
    </xf>
    <xf numFmtId="176" fontId="4" fillId="5" borderId="55" xfId="0" applyNumberFormat="1" applyFont="1" applyFill="1" applyBorder="1" applyAlignment="1">
      <alignment vertical="center"/>
    </xf>
    <xf numFmtId="178" fontId="4" fillId="5" borderId="56" xfId="2" applyNumberFormat="1" applyFont="1" applyFill="1" applyBorder="1" applyAlignment="1">
      <alignment vertical="center"/>
    </xf>
    <xf numFmtId="178" fontId="4" fillId="5" borderId="35" xfId="2" applyNumberFormat="1" applyFont="1" applyFill="1" applyBorder="1" applyAlignment="1">
      <alignment vertical="center"/>
    </xf>
    <xf numFmtId="178" fontId="4" fillId="5" borderId="26" xfId="2" applyNumberFormat="1" applyFont="1" applyFill="1" applyBorder="1" applyAlignment="1">
      <alignment vertical="center"/>
    </xf>
    <xf numFmtId="0" fontId="4" fillId="5" borderId="36" xfId="0" applyNumberFormat="1" applyFont="1" applyFill="1" applyBorder="1" applyAlignment="1">
      <alignment vertical="center"/>
    </xf>
    <xf numFmtId="176" fontId="4" fillId="5" borderId="39" xfId="0" applyNumberFormat="1" applyFont="1" applyFill="1" applyBorder="1" applyAlignment="1">
      <alignment vertical="center"/>
    </xf>
    <xf numFmtId="176" fontId="4" fillId="5" borderId="40" xfId="0" applyNumberFormat="1" applyFont="1" applyFill="1" applyBorder="1" applyAlignment="1">
      <alignment vertical="center"/>
    </xf>
    <xf numFmtId="176" fontId="4" fillId="5" borderId="41" xfId="0" applyNumberFormat="1" applyFont="1" applyFill="1" applyBorder="1" applyAlignment="1">
      <alignment vertical="center"/>
    </xf>
    <xf numFmtId="176" fontId="4" fillId="5" borderId="42" xfId="0" applyNumberFormat="1" applyFont="1" applyFill="1" applyBorder="1" applyAlignment="1">
      <alignment vertical="center"/>
    </xf>
    <xf numFmtId="176" fontId="4" fillId="5" borderId="61" xfId="0" applyNumberFormat="1" applyFont="1" applyFill="1" applyBorder="1" applyAlignment="1">
      <alignment vertical="center"/>
    </xf>
    <xf numFmtId="178" fontId="4" fillId="0" borderId="28" xfId="0" applyNumberFormat="1" applyFont="1" applyBorder="1" applyAlignment="1">
      <alignment vertical="center"/>
    </xf>
    <xf numFmtId="177" fontId="4" fillId="0" borderId="50" xfId="2" applyNumberFormat="1" applyFont="1" applyBorder="1" applyAlignment="1">
      <alignment vertical="center"/>
    </xf>
    <xf numFmtId="177" fontId="4" fillId="2" borderId="56" xfId="2" applyNumberFormat="1" applyFont="1" applyFill="1" applyBorder="1" applyAlignment="1">
      <alignment vertical="center"/>
    </xf>
    <xf numFmtId="176" fontId="4" fillId="2" borderId="43" xfId="2" applyNumberFormat="1" applyFont="1" applyFill="1" applyBorder="1" applyAlignment="1">
      <alignment vertical="center"/>
    </xf>
    <xf numFmtId="177" fontId="4" fillId="0" borderId="43" xfId="2" applyNumberFormat="1" applyFont="1" applyBorder="1" applyAlignment="1">
      <alignment vertical="center"/>
    </xf>
    <xf numFmtId="177" fontId="4" fillId="3" borderId="60" xfId="2" applyNumberFormat="1" applyFont="1" applyFill="1" applyBorder="1" applyAlignment="1">
      <alignment vertical="center"/>
    </xf>
    <xf numFmtId="176" fontId="4" fillId="5" borderId="60" xfId="0" applyNumberFormat="1" applyFont="1" applyFill="1" applyBorder="1" applyAlignment="1">
      <alignment vertical="center"/>
    </xf>
    <xf numFmtId="176" fontId="4" fillId="3" borderId="53" xfId="0" applyNumberFormat="1" applyFont="1" applyFill="1" applyBorder="1" applyAlignment="1">
      <alignment vertical="center"/>
    </xf>
    <xf numFmtId="177" fontId="4" fillId="2" borderId="35" xfId="2" applyNumberFormat="1" applyFont="1" applyFill="1" applyBorder="1" applyAlignment="1">
      <alignment vertical="center"/>
    </xf>
    <xf numFmtId="176" fontId="4" fillId="2" borderId="33" xfId="1" applyNumberFormat="1" applyFont="1" applyFill="1" applyBorder="1" applyAlignment="1">
      <alignment vertical="center"/>
    </xf>
    <xf numFmtId="176" fontId="4" fillId="3" borderId="36" xfId="0" applyNumberFormat="1" applyFont="1" applyFill="1" applyBorder="1" applyAlignment="1">
      <alignment vertical="center"/>
    </xf>
    <xf numFmtId="176" fontId="4" fillId="5" borderId="42" xfId="1" applyNumberFormat="1" applyFont="1" applyFill="1" applyBorder="1" applyAlignment="1">
      <alignment vertical="center"/>
    </xf>
    <xf numFmtId="176" fontId="4" fillId="5" borderId="39" xfId="1" applyNumberFormat="1" applyFont="1" applyFill="1" applyBorder="1" applyAlignment="1">
      <alignment vertical="center"/>
    </xf>
    <xf numFmtId="176" fontId="4" fillId="5" borderId="41" xfId="2" applyNumberFormat="1" applyFont="1" applyFill="1" applyBorder="1" applyAlignment="1">
      <alignment vertical="center"/>
    </xf>
    <xf numFmtId="0" fontId="4" fillId="5" borderId="59" xfId="0" applyFont="1" applyFill="1" applyBorder="1" applyAlignment="1">
      <alignment vertical="center"/>
    </xf>
    <xf numFmtId="176" fontId="4" fillId="5" borderId="58" xfId="0" applyNumberFormat="1" applyFont="1" applyFill="1" applyBorder="1" applyAlignment="1">
      <alignment vertical="center"/>
    </xf>
    <xf numFmtId="176" fontId="4" fillId="5" borderId="67" xfId="0" applyNumberFormat="1" applyFont="1" applyFill="1" applyBorder="1" applyAlignment="1">
      <alignment vertical="center"/>
    </xf>
    <xf numFmtId="0" fontId="4" fillId="3" borderId="7" xfId="0" applyNumberFormat="1" applyFont="1" applyFill="1" applyBorder="1" applyAlignment="1">
      <alignment vertical="center"/>
    </xf>
    <xf numFmtId="178" fontId="4" fillId="3" borderId="8" xfId="0" applyNumberFormat="1" applyFont="1" applyFill="1" applyBorder="1" applyAlignment="1">
      <alignment vertical="center"/>
    </xf>
    <xf numFmtId="178" fontId="4" fillId="3" borderId="44" xfId="2" applyNumberFormat="1" applyFont="1" applyFill="1" applyBorder="1" applyAlignment="1">
      <alignment vertical="center"/>
    </xf>
    <xf numFmtId="178" fontId="4" fillId="3" borderId="45" xfId="2" applyNumberFormat="1" applyFont="1" applyFill="1" applyBorder="1" applyAlignment="1">
      <alignment vertical="center"/>
    </xf>
    <xf numFmtId="178" fontId="4" fillId="3" borderId="46" xfId="2" applyNumberFormat="1" applyFont="1" applyFill="1" applyBorder="1" applyAlignment="1">
      <alignment vertical="center"/>
    </xf>
    <xf numFmtId="178" fontId="4" fillId="3" borderId="47" xfId="2" applyNumberFormat="1" applyFont="1" applyFill="1" applyBorder="1" applyAlignment="1">
      <alignment vertical="center"/>
    </xf>
    <xf numFmtId="178" fontId="4" fillId="3" borderId="64" xfId="2" applyNumberFormat="1" applyFont="1" applyFill="1" applyBorder="1" applyAlignment="1">
      <alignment vertical="center"/>
    </xf>
    <xf numFmtId="178" fontId="4" fillId="3" borderId="6" xfId="2" applyNumberFormat="1" applyFont="1" applyFill="1" applyBorder="1" applyAlignment="1">
      <alignment vertical="center"/>
    </xf>
    <xf numFmtId="178" fontId="4" fillId="3" borderId="7" xfId="2" applyNumberFormat="1" applyFont="1" applyFill="1" applyBorder="1" applyAlignment="1">
      <alignment vertical="center"/>
    </xf>
    <xf numFmtId="178" fontId="4" fillId="3" borderId="54" xfId="2" applyNumberFormat="1" applyFont="1" applyFill="1" applyBorder="1" applyAlignment="1">
      <alignment vertical="center"/>
    </xf>
    <xf numFmtId="179" fontId="4" fillId="3" borderId="44" xfId="0" applyNumberFormat="1" applyFont="1" applyFill="1" applyBorder="1" applyAlignment="1">
      <alignment vertical="center"/>
    </xf>
    <xf numFmtId="179" fontId="4" fillId="5" borderId="58" xfId="0" applyNumberFormat="1" applyFont="1" applyFill="1" applyBorder="1" applyAlignment="1">
      <alignment vertical="center"/>
    </xf>
    <xf numFmtId="0" fontId="4" fillId="0" borderId="0" xfId="0" quotePrefix="1" applyFont="1" applyAlignment="1">
      <alignment horizontal="center"/>
    </xf>
    <xf numFmtId="180" fontId="4" fillId="0" borderId="24" xfId="0" applyNumberFormat="1" applyFont="1" applyBorder="1" applyAlignment="1">
      <alignment vertical="center"/>
    </xf>
    <xf numFmtId="177" fontId="4" fillId="0" borderId="26" xfId="2" applyNumberFormat="1" applyFont="1" applyBorder="1" applyAlignment="1">
      <alignment vertical="center"/>
    </xf>
    <xf numFmtId="178" fontId="4" fillId="0" borderId="35" xfId="2" applyNumberFormat="1" applyFont="1" applyBorder="1" applyAlignment="1">
      <alignment vertical="center"/>
    </xf>
    <xf numFmtId="178" fontId="4" fillId="0" borderId="34" xfId="2" applyNumberFormat="1" applyFont="1" applyBorder="1" applyAlignment="1">
      <alignment vertical="center"/>
    </xf>
    <xf numFmtId="178" fontId="4" fillId="0" borderId="24" xfId="2" applyNumberFormat="1" applyFont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178" fontId="4" fillId="0" borderId="23" xfId="0" applyNumberFormat="1" applyFont="1" applyBorder="1" applyAlignment="1">
      <alignment vertical="center"/>
    </xf>
    <xf numFmtId="0" fontId="4" fillId="0" borderId="56" xfId="0" applyFont="1" applyBorder="1" applyAlignment="1">
      <alignment horizontal="center" vertical="center" shrinkToFit="1"/>
    </xf>
    <xf numFmtId="0" fontId="4" fillId="5" borderId="37" xfId="0" applyFont="1" applyFill="1" applyBorder="1" applyAlignment="1">
      <alignment vertical="center"/>
    </xf>
    <xf numFmtId="176" fontId="4" fillId="5" borderId="38" xfId="0" applyNumberFormat="1" applyFont="1" applyFill="1" applyBorder="1" applyAlignment="1">
      <alignment vertical="center"/>
    </xf>
    <xf numFmtId="180" fontId="4" fillId="5" borderId="38" xfId="0" applyNumberFormat="1" applyFont="1" applyFill="1" applyBorder="1" applyAlignment="1">
      <alignment vertical="center"/>
    </xf>
    <xf numFmtId="177" fontId="4" fillId="2" borderId="23" xfId="2" applyNumberFormat="1" applyFont="1" applyFill="1" applyBorder="1" applyAlignment="1">
      <alignment vertical="center"/>
    </xf>
    <xf numFmtId="177" fontId="4" fillId="2" borderId="34" xfId="2" applyNumberFormat="1" applyFont="1" applyFill="1" applyBorder="1" applyAlignment="1">
      <alignment vertical="center"/>
    </xf>
    <xf numFmtId="178" fontId="4" fillId="0" borderId="33" xfId="2" applyNumberFormat="1" applyFont="1" applyBorder="1" applyAlignment="1">
      <alignment vertical="center"/>
    </xf>
    <xf numFmtId="178" fontId="4" fillId="0" borderId="31" xfId="2" applyNumberFormat="1" applyFont="1" applyBorder="1" applyAlignment="1">
      <alignment vertical="center"/>
    </xf>
    <xf numFmtId="178" fontId="4" fillId="0" borderId="32" xfId="2" applyNumberFormat="1" applyFont="1" applyBorder="1" applyAlignment="1">
      <alignment vertical="center"/>
    </xf>
    <xf numFmtId="0" fontId="4" fillId="5" borderId="22" xfId="0" applyNumberFormat="1" applyFont="1" applyFill="1" applyBorder="1" applyAlignment="1">
      <alignment vertical="center"/>
    </xf>
    <xf numFmtId="178" fontId="4" fillId="5" borderId="23" xfId="0" applyNumberFormat="1" applyFont="1" applyFill="1" applyBorder="1" applyAlignment="1">
      <alignment vertical="center"/>
    </xf>
    <xf numFmtId="178" fontId="4" fillId="5" borderId="24" xfId="2" applyNumberFormat="1" applyFont="1" applyFill="1" applyBorder="1" applyAlignment="1">
      <alignment vertical="center"/>
    </xf>
    <xf numFmtId="179" fontId="4" fillId="5" borderId="24" xfId="0" applyNumberFormat="1" applyFont="1" applyFill="1" applyBorder="1" applyAlignment="1">
      <alignment vertical="center"/>
    </xf>
    <xf numFmtId="178" fontId="4" fillId="0" borderId="29" xfId="2" applyNumberFormat="1" applyFont="1" applyBorder="1" applyAlignment="1">
      <alignment vertical="center"/>
    </xf>
    <xf numFmtId="180" fontId="4" fillId="5" borderId="24" xfId="0" applyNumberFormat="1" applyFont="1" applyFill="1" applyBorder="1" applyAlignment="1">
      <alignment vertical="center"/>
    </xf>
    <xf numFmtId="178" fontId="4" fillId="3" borderId="46" xfId="2" applyNumberFormat="1" applyFont="1" applyFill="1" applyBorder="1" applyAlignment="1">
      <alignment vertical="center"/>
    </xf>
    <xf numFmtId="178" fontId="4" fillId="2" borderId="22" xfId="2" applyNumberFormat="1" applyFont="1" applyFill="1" applyBorder="1" applyAlignment="1">
      <alignment vertical="center"/>
    </xf>
    <xf numFmtId="176" fontId="4" fillId="5" borderId="41" xfId="1" applyNumberFormat="1" applyFont="1" applyFill="1" applyBorder="1" applyAlignment="1">
      <alignment vertical="center"/>
    </xf>
    <xf numFmtId="176" fontId="4" fillId="5" borderId="61" xfId="2" applyNumberFormat="1" applyFont="1" applyFill="1" applyBorder="1" applyAlignment="1">
      <alignment vertical="center"/>
    </xf>
    <xf numFmtId="178" fontId="4" fillId="5" borderId="52" xfId="2" applyNumberFormat="1" applyFont="1" applyFill="1" applyBorder="1" applyAlignment="1">
      <alignment vertical="center"/>
    </xf>
    <xf numFmtId="178" fontId="4" fillId="3" borderId="8" xfId="2" applyNumberFormat="1" applyFont="1" applyFill="1" applyBorder="1" applyAlignment="1">
      <alignment vertical="center"/>
    </xf>
    <xf numFmtId="0" fontId="4" fillId="2" borderId="59" xfId="0" applyFont="1" applyFill="1" applyBorder="1" applyAlignment="1">
      <alignment vertical="center"/>
    </xf>
    <xf numFmtId="181" fontId="4" fillId="0" borderId="18" xfId="2" applyNumberFormat="1" applyFont="1" applyBorder="1" applyAlignment="1">
      <alignment vertical="center"/>
    </xf>
    <xf numFmtId="181" fontId="4" fillId="0" borderId="19" xfId="2" applyNumberFormat="1" applyFont="1" applyBorder="1" applyAlignment="1">
      <alignment vertical="center"/>
    </xf>
    <xf numFmtId="181" fontId="4" fillId="0" borderId="30" xfId="2" applyNumberFormat="1" applyFont="1" applyBorder="1" applyAlignment="1">
      <alignment vertical="center"/>
    </xf>
    <xf numFmtId="181" fontId="4" fillId="0" borderId="31" xfId="2" applyNumberFormat="1" applyFont="1" applyBorder="1" applyAlignment="1">
      <alignment vertical="center"/>
    </xf>
    <xf numFmtId="181" fontId="4" fillId="0" borderId="20" xfId="2" applyNumberFormat="1" applyFont="1" applyBorder="1" applyAlignment="1">
      <alignment vertical="center"/>
    </xf>
    <xf numFmtId="181" fontId="4" fillId="0" borderId="33" xfId="2" applyNumberFormat="1" applyFont="1" applyBorder="1" applyAlignment="1">
      <alignment vertical="center"/>
    </xf>
    <xf numFmtId="0" fontId="4" fillId="3" borderId="7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 shrinkToFit="1"/>
    </xf>
    <xf numFmtId="178" fontId="4" fillId="0" borderId="33" xfId="2" applyNumberFormat="1" applyFont="1" applyBorder="1" applyAlignment="1">
      <alignment vertical="center"/>
    </xf>
    <xf numFmtId="178" fontId="4" fillId="0" borderId="31" xfId="2" applyNumberFormat="1" applyFont="1" applyBorder="1" applyAlignment="1">
      <alignment vertical="center"/>
    </xf>
    <xf numFmtId="178" fontId="4" fillId="0" borderId="32" xfId="2" applyNumberFormat="1" applyFont="1" applyBorder="1" applyAlignment="1">
      <alignment vertical="center"/>
    </xf>
    <xf numFmtId="178" fontId="4" fillId="3" borderId="47" xfId="2" applyNumberFormat="1" applyFont="1" applyFill="1" applyBorder="1" applyAlignment="1">
      <alignment vertical="center"/>
    </xf>
    <xf numFmtId="178" fontId="4" fillId="0" borderId="29" xfId="2" applyNumberFormat="1" applyFont="1" applyBorder="1" applyAlignment="1">
      <alignment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178" fontId="4" fillId="0" borderId="67" xfId="2" applyNumberFormat="1" applyFont="1" applyBorder="1" applyAlignment="1">
      <alignment vertical="center"/>
    </xf>
    <xf numFmtId="178" fontId="4" fillId="0" borderId="63" xfId="2" applyNumberFormat="1" applyFont="1" applyBorder="1" applyAlignment="1">
      <alignment vertical="center"/>
    </xf>
    <xf numFmtId="178" fontId="4" fillId="0" borderId="62" xfId="2" applyNumberFormat="1" applyFont="1" applyBorder="1" applyAlignment="1">
      <alignment vertical="center"/>
    </xf>
    <xf numFmtId="0" fontId="4" fillId="0" borderId="57" xfId="0" applyNumberFormat="1" applyFont="1" applyBorder="1" applyAlignment="1">
      <alignment vertical="center"/>
    </xf>
    <xf numFmtId="0" fontId="4" fillId="5" borderId="7" xfId="0" applyNumberFormat="1" applyFont="1" applyFill="1" applyBorder="1" applyAlignment="1">
      <alignment vertical="center"/>
    </xf>
    <xf numFmtId="177" fontId="4" fillId="5" borderId="8" xfId="0" applyNumberFormat="1" applyFont="1" applyFill="1" applyBorder="1" applyAlignment="1">
      <alignment vertical="center"/>
    </xf>
    <xf numFmtId="178" fontId="4" fillId="0" borderId="32" xfId="2" applyNumberFormat="1" applyFont="1" applyBorder="1" applyAlignment="1">
      <alignment vertical="center"/>
    </xf>
    <xf numFmtId="180" fontId="4" fillId="0" borderId="29" xfId="0" applyNumberFormat="1" applyFont="1" applyBorder="1" applyAlignment="1">
      <alignment vertical="center"/>
    </xf>
    <xf numFmtId="0" fontId="4" fillId="0" borderId="48" xfId="0" applyFont="1" applyFill="1" applyBorder="1" applyAlignment="1">
      <alignment horizontal="center" vertical="center"/>
    </xf>
    <xf numFmtId="38" fontId="4" fillId="0" borderId="64" xfId="2" applyFont="1" applyBorder="1" applyAlignment="1">
      <alignment vertical="center"/>
    </xf>
    <xf numFmtId="38" fontId="4" fillId="0" borderId="46" xfId="2" applyFont="1" applyBorder="1" applyAlignment="1">
      <alignment vertical="center"/>
    </xf>
    <xf numFmtId="38" fontId="4" fillId="0" borderId="54" xfId="2" applyFont="1" applyBorder="1" applyAlignment="1">
      <alignment vertical="center"/>
    </xf>
    <xf numFmtId="38" fontId="4" fillId="0" borderId="6" xfId="2" applyFont="1" applyBorder="1" applyAlignment="1">
      <alignment vertical="center"/>
    </xf>
    <xf numFmtId="0" fontId="4" fillId="0" borderId="6" xfId="0" applyFont="1" applyFill="1" applyBorder="1" applyAlignment="1">
      <alignment vertical="center" textRotation="255"/>
    </xf>
    <xf numFmtId="0" fontId="4" fillId="0" borderId="14" xfId="0" applyFont="1" applyFill="1" applyBorder="1" applyAlignment="1">
      <alignment vertical="center" textRotation="255"/>
    </xf>
    <xf numFmtId="0" fontId="4" fillId="0" borderId="61" xfId="0" applyFont="1" applyFill="1" applyBorder="1" applyAlignment="1">
      <alignment vertical="center" textRotation="255"/>
    </xf>
    <xf numFmtId="0" fontId="4" fillId="0" borderId="66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180" fontId="4" fillId="0" borderId="24" xfId="0" applyNumberFormat="1" applyFont="1" applyBorder="1" applyAlignment="1">
      <alignment vertical="center"/>
    </xf>
    <xf numFmtId="178" fontId="4" fillId="0" borderId="62" xfId="2" applyNumberFormat="1" applyFont="1" applyBorder="1" applyAlignment="1">
      <alignment vertical="center"/>
    </xf>
    <xf numFmtId="178" fontId="4" fillId="0" borderId="33" xfId="2" applyNumberFormat="1" applyFont="1" applyBorder="1" applyAlignment="1">
      <alignment vertical="center"/>
    </xf>
    <xf numFmtId="178" fontId="4" fillId="0" borderId="63" xfId="2" applyNumberFormat="1" applyFont="1" applyBorder="1" applyAlignment="1">
      <alignment vertical="center"/>
    </xf>
    <xf numFmtId="178" fontId="4" fillId="0" borderId="31" xfId="2" applyNumberFormat="1" applyFont="1" applyBorder="1" applyAlignment="1">
      <alignment vertical="center"/>
    </xf>
    <xf numFmtId="178" fontId="4" fillId="0" borderId="58" xfId="2" applyNumberFormat="1" applyFont="1" applyBorder="1" applyAlignment="1">
      <alignment vertical="center"/>
    </xf>
    <xf numFmtId="178" fontId="4" fillId="0" borderId="29" xfId="2" applyNumberFormat="1" applyFont="1" applyBorder="1" applyAlignment="1">
      <alignment vertical="center"/>
    </xf>
    <xf numFmtId="0" fontId="4" fillId="5" borderId="22" xfId="0" applyNumberFormat="1" applyFont="1" applyFill="1" applyBorder="1" applyAlignment="1">
      <alignment vertical="center"/>
    </xf>
    <xf numFmtId="0" fontId="4" fillId="0" borderId="60" xfId="0" applyFont="1" applyBorder="1" applyAlignment="1">
      <alignment horizontal="center" vertical="center"/>
    </xf>
    <xf numFmtId="177" fontId="4" fillId="0" borderId="55" xfId="2" applyNumberFormat="1" applyFont="1" applyBorder="1" applyAlignment="1">
      <alignment vertical="center"/>
    </xf>
    <xf numFmtId="177" fontId="4" fillId="0" borderId="60" xfId="2" applyNumberFormat="1" applyFont="1" applyBorder="1" applyAlignment="1">
      <alignment vertical="center"/>
    </xf>
    <xf numFmtId="177" fontId="4" fillId="0" borderId="58" xfId="2" applyNumberFormat="1" applyFont="1" applyBorder="1" applyAlignment="1">
      <alignment vertical="center"/>
    </xf>
    <xf numFmtId="177" fontId="4" fillId="0" borderId="67" xfId="2" applyNumberFormat="1" applyFont="1" applyBorder="1" applyAlignment="1">
      <alignment vertical="center"/>
    </xf>
    <xf numFmtId="177" fontId="4" fillId="0" borderId="62" xfId="2" applyNumberFormat="1" applyFont="1" applyBorder="1" applyAlignment="1">
      <alignment vertical="center"/>
    </xf>
    <xf numFmtId="0" fontId="4" fillId="5" borderId="57" xfId="0" applyNumberFormat="1" applyFont="1" applyFill="1" applyBorder="1" applyAlignment="1">
      <alignment vertical="center"/>
    </xf>
    <xf numFmtId="177" fontId="4" fillId="5" borderId="59" xfId="0" applyNumberFormat="1" applyFont="1" applyFill="1" applyBorder="1" applyAlignment="1">
      <alignment vertical="center"/>
    </xf>
    <xf numFmtId="0" fontId="4" fillId="5" borderId="23" xfId="0" applyNumberFormat="1" applyFont="1" applyFill="1" applyBorder="1" applyAlignment="1">
      <alignment vertical="center"/>
    </xf>
    <xf numFmtId="0" fontId="4" fillId="5" borderId="52" xfId="0" applyNumberFormat="1" applyFont="1" applyFill="1" applyBorder="1" applyAlignment="1">
      <alignment vertical="center"/>
    </xf>
    <xf numFmtId="0" fontId="4" fillId="5" borderId="34" xfId="0" applyNumberFormat="1" applyFont="1" applyFill="1" applyBorder="1" applyAlignment="1">
      <alignment vertical="center"/>
    </xf>
    <xf numFmtId="0" fontId="4" fillId="5" borderId="26" xfId="0" applyNumberFormat="1" applyFont="1" applyFill="1" applyBorder="1" applyAlignment="1">
      <alignment vertical="center"/>
    </xf>
    <xf numFmtId="0" fontId="4" fillId="5" borderId="35" xfId="0" applyNumberFormat="1" applyFont="1" applyFill="1" applyBorder="1" applyAlignment="1">
      <alignment vertical="center"/>
    </xf>
    <xf numFmtId="180" fontId="4" fillId="0" borderId="29" xfId="0" applyNumberFormat="1" applyFont="1" applyBorder="1" applyAlignment="1">
      <alignment vertical="center"/>
    </xf>
    <xf numFmtId="178" fontId="4" fillId="0" borderId="32" xfId="2" applyNumberFormat="1" applyFont="1" applyBorder="1" applyAlignment="1">
      <alignment vertical="center"/>
    </xf>
    <xf numFmtId="176" fontId="4" fillId="3" borderId="55" xfId="0" applyNumberFormat="1" applyFont="1" applyFill="1" applyBorder="1" applyAlignment="1">
      <alignment vertical="center"/>
    </xf>
    <xf numFmtId="177" fontId="4" fillId="0" borderId="47" xfId="2" applyNumberFormat="1" applyFont="1" applyBorder="1" applyAlignment="1">
      <alignment vertical="center"/>
    </xf>
    <xf numFmtId="177" fontId="4" fillId="0" borderId="6" xfId="2" applyNumberFormat="1" applyFont="1" applyBorder="1" applyAlignment="1">
      <alignment vertical="center"/>
    </xf>
    <xf numFmtId="180" fontId="4" fillId="0" borderId="44" xfId="0" applyNumberFormat="1" applyFont="1" applyBorder="1" applyAlignment="1">
      <alignment vertical="center"/>
    </xf>
    <xf numFmtId="178" fontId="4" fillId="7" borderId="33" xfId="2" applyNumberFormat="1" applyFont="1" applyFill="1" applyBorder="1" applyAlignment="1">
      <alignment vertical="center"/>
    </xf>
    <xf numFmtId="178" fontId="4" fillId="7" borderId="31" xfId="2" applyNumberFormat="1" applyFont="1" applyFill="1" applyBorder="1" applyAlignment="1">
      <alignment vertical="center"/>
    </xf>
    <xf numFmtId="177" fontId="4" fillId="7" borderId="43" xfId="2" applyNumberFormat="1" applyFont="1" applyFill="1" applyBorder="1" applyAlignment="1">
      <alignment vertical="center"/>
    </xf>
    <xf numFmtId="177" fontId="4" fillId="7" borderId="32" xfId="2" applyNumberFormat="1" applyFont="1" applyFill="1" applyBorder="1" applyAlignment="1">
      <alignment vertical="center"/>
    </xf>
    <xf numFmtId="178" fontId="4" fillId="0" borderId="55" xfId="2" applyNumberFormat="1" applyFont="1" applyBorder="1" applyAlignment="1">
      <alignment vertical="center"/>
    </xf>
    <xf numFmtId="179" fontId="4" fillId="0" borderId="58" xfId="0" applyNumberFormat="1" applyFont="1" applyBorder="1" applyAlignment="1">
      <alignment vertical="center"/>
    </xf>
    <xf numFmtId="178" fontId="4" fillId="3" borderId="44" xfId="2" applyNumberFormat="1" applyFont="1" applyFill="1" applyBorder="1" applyAlignment="1">
      <alignment vertical="center"/>
    </xf>
    <xf numFmtId="178" fontId="4" fillId="3" borderId="47" xfId="2" applyNumberFormat="1" applyFont="1" applyFill="1" applyBorder="1" applyAlignment="1">
      <alignment vertical="center"/>
    </xf>
    <xf numFmtId="178" fontId="4" fillId="3" borderId="46" xfId="2" applyNumberFormat="1" applyFont="1" applyFill="1" applyBorder="1" applyAlignment="1">
      <alignment vertical="center"/>
    </xf>
    <xf numFmtId="179" fontId="4" fillId="3" borderId="44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 textRotation="255"/>
    </xf>
    <xf numFmtId="178" fontId="4" fillId="0" borderId="60" xfId="2" applyNumberFormat="1" applyFont="1" applyBorder="1" applyAlignment="1">
      <alignment vertical="center"/>
    </xf>
    <xf numFmtId="177" fontId="4" fillId="5" borderId="44" xfId="2" applyNumberFormat="1" applyFont="1" applyFill="1" applyBorder="1" applyAlignment="1">
      <alignment vertical="center"/>
    </xf>
    <xf numFmtId="177" fontId="4" fillId="5" borderId="45" xfId="2" applyNumberFormat="1" applyFont="1" applyFill="1" applyBorder="1" applyAlignment="1">
      <alignment vertical="center"/>
    </xf>
    <xf numFmtId="177" fontId="4" fillId="5" borderId="47" xfId="2" applyNumberFormat="1" applyFont="1" applyFill="1" applyBorder="1" applyAlignment="1">
      <alignment vertical="center"/>
    </xf>
    <xf numFmtId="177" fontId="4" fillId="5" borderId="8" xfId="2" applyNumberFormat="1" applyFont="1" applyFill="1" applyBorder="1" applyAlignment="1">
      <alignment vertical="center"/>
    </xf>
    <xf numFmtId="177" fontId="4" fillId="5" borderId="64" xfId="2" applyNumberFormat="1" applyFont="1" applyFill="1" applyBorder="1" applyAlignment="1">
      <alignment vertical="center"/>
    </xf>
    <xf numFmtId="180" fontId="4" fillId="5" borderId="44" xfId="0" applyNumberFormat="1" applyFont="1" applyFill="1" applyBorder="1" applyAlignment="1">
      <alignment vertical="center"/>
    </xf>
    <xf numFmtId="0" fontId="4" fillId="3" borderId="56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61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54" xfId="0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79" fontId="4" fillId="0" borderId="44" xfId="0" applyNumberFormat="1" applyFont="1" applyBorder="1" applyAlignment="1">
      <alignment vertical="center"/>
    </xf>
    <xf numFmtId="179" fontId="4" fillId="0" borderId="58" xfId="0" applyNumberFormat="1" applyFont="1" applyBorder="1" applyAlignment="1">
      <alignment vertical="center"/>
    </xf>
    <xf numFmtId="178" fontId="4" fillId="0" borderId="64" xfId="2" applyNumberFormat="1" applyFont="1" applyBorder="1" applyAlignment="1">
      <alignment vertical="center"/>
    </xf>
    <xf numFmtId="178" fontId="4" fillId="0" borderId="62" xfId="2" applyNumberFormat="1" applyFont="1" applyBorder="1" applyAlignment="1">
      <alignment vertical="center"/>
    </xf>
    <xf numFmtId="178" fontId="4" fillId="0" borderId="47" xfId="2" applyNumberFormat="1" applyFont="1" applyBorder="1" applyAlignment="1">
      <alignment horizontal="right" vertical="center"/>
    </xf>
    <xf numFmtId="178" fontId="4" fillId="0" borderId="55" xfId="2" applyNumberFormat="1" applyFont="1" applyBorder="1" applyAlignment="1">
      <alignment horizontal="right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178" fontId="4" fillId="0" borderId="46" xfId="2" applyNumberFormat="1" applyFont="1" applyBorder="1" applyAlignment="1">
      <alignment vertical="center"/>
    </xf>
    <xf numFmtId="178" fontId="4" fillId="0" borderId="63" xfId="2" applyNumberFormat="1" applyFont="1" applyBorder="1" applyAlignment="1">
      <alignment vertical="center"/>
    </xf>
    <xf numFmtId="178" fontId="4" fillId="0" borderId="47" xfId="2" applyNumberFormat="1" applyFont="1" applyBorder="1" applyAlignment="1">
      <alignment vertical="center"/>
    </xf>
    <xf numFmtId="178" fontId="4" fillId="0" borderId="55" xfId="2" applyNumberFormat="1" applyFont="1" applyBorder="1" applyAlignment="1">
      <alignment vertical="center"/>
    </xf>
    <xf numFmtId="0" fontId="4" fillId="0" borderId="68" xfId="0" applyNumberFormat="1" applyFont="1" applyBorder="1" applyAlignment="1">
      <alignment horizontal="center" vertical="center"/>
    </xf>
    <xf numFmtId="0" fontId="4" fillId="0" borderId="69" xfId="0" applyNumberFormat="1" applyFont="1" applyBorder="1" applyAlignment="1">
      <alignment horizontal="center" vertical="center"/>
    </xf>
    <xf numFmtId="0" fontId="4" fillId="0" borderId="70" xfId="0" applyNumberFormat="1" applyFont="1" applyBorder="1" applyAlignment="1">
      <alignment horizontal="center" vertical="center"/>
    </xf>
    <xf numFmtId="0" fontId="4" fillId="0" borderId="71" xfId="0" applyNumberFormat="1" applyFont="1" applyBorder="1" applyAlignment="1">
      <alignment horizontal="center" vertical="center"/>
    </xf>
    <xf numFmtId="0" fontId="4" fillId="0" borderId="72" xfId="0" applyNumberFormat="1" applyFont="1" applyBorder="1" applyAlignment="1">
      <alignment horizontal="center" vertical="center"/>
    </xf>
    <xf numFmtId="0" fontId="4" fillId="0" borderId="73" xfId="0" applyNumberFormat="1" applyFont="1" applyBorder="1" applyAlignment="1">
      <alignment horizontal="center" vertical="center"/>
    </xf>
    <xf numFmtId="0" fontId="4" fillId="0" borderId="74" xfId="0" applyNumberFormat="1" applyFont="1" applyBorder="1" applyAlignment="1">
      <alignment horizontal="center" vertical="center"/>
    </xf>
    <xf numFmtId="0" fontId="4" fillId="0" borderId="75" xfId="0" applyNumberFormat="1" applyFont="1" applyBorder="1" applyAlignment="1">
      <alignment horizontal="center" vertical="center"/>
    </xf>
    <xf numFmtId="0" fontId="4" fillId="0" borderId="76" xfId="0" applyNumberFormat="1" applyFont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 textRotation="255" wrapText="1" shrinkToFit="1"/>
    </xf>
    <xf numFmtId="0" fontId="4" fillId="3" borderId="62" xfId="0" applyFont="1" applyFill="1" applyBorder="1" applyAlignment="1">
      <alignment horizontal="center" vertical="center" textRotation="255" wrapText="1" shrinkToFit="1"/>
    </xf>
    <xf numFmtId="0" fontId="4" fillId="3" borderId="42" xfId="0" applyFont="1" applyFill="1" applyBorder="1" applyAlignment="1">
      <alignment horizontal="center" vertical="center" textRotation="255" wrapText="1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57" xfId="0" applyFont="1" applyFill="1" applyBorder="1" applyAlignment="1">
      <alignment horizontal="center" vertical="center" textRotation="255"/>
    </xf>
    <xf numFmtId="0" fontId="4" fillId="3" borderId="36" xfId="0" applyFont="1" applyFill="1" applyBorder="1" applyAlignment="1">
      <alignment horizontal="center" vertical="center" textRotation="255"/>
    </xf>
    <xf numFmtId="0" fontId="4" fillId="0" borderId="1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textRotation="255"/>
    </xf>
    <xf numFmtId="0" fontId="4" fillId="2" borderId="63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shrinkToFit="1"/>
    </xf>
    <xf numFmtId="0" fontId="4" fillId="3" borderId="54" xfId="0" applyFont="1" applyFill="1" applyBorder="1" applyAlignment="1">
      <alignment horizontal="center" vertical="center" shrinkToFit="1"/>
    </xf>
    <xf numFmtId="0" fontId="4" fillId="3" borderId="36" xfId="0" applyFont="1" applyFill="1" applyBorder="1" applyAlignment="1">
      <alignment horizontal="center" vertical="center" shrinkToFit="1"/>
    </xf>
    <xf numFmtId="0" fontId="4" fillId="3" borderId="53" xfId="0" applyFont="1" applyFill="1" applyBorder="1" applyAlignment="1">
      <alignment horizontal="center" vertical="center" shrinkToFit="1"/>
    </xf>
    <xf numFmtId="178" fontId="4" fillId="0" borderId="64" xfId="2" applyNumberFormat="1" applyFont="1" applyBorder="1" applyAlignment="1">
      <alignment horizontal="right" vertical="center"/>
    </xf>
    <xf numFmtId="178" fontId="4" fillId="0" borderId="62" xfId="2" applyNumberFormat="1" applyFont="1" applyBorder="1" applyAlignment="1">
      <alignment horizontal="right" vertical="center"/>
    </xf>
    <xf numFmtId="178" fontId="4" fillId="0" borderId="46" xfId="2" applyNumberFormat="1" applyFont="1" applyBorder="1" applyAlignment="1">
      <alignment horizontal="right" vertical="center"/>
    </xf>
    <xf numFmtId="178" fontId="4" fillId="0" borderId="63" xfId="2" applyNumberFormat="1" applyFont="1" applyBorder="1" applyAlignment="1">
      <alignment horizontal="right" vertical="center"/>
    </xf>
    <xf numFmtId="178" fontId="4" fillId="0" borderId="44" xfId="2" applyNumberFormat="1" applyFont="1" applyBorder="1" applyAlignment="1">
      <alignment horizontal="right" vertical="center"/>
    </xf>
    <xf numFmtId="178" fontId="4" fillId="0" borderId="58" xfId="2" applyNumberFormat="1" applyFont="1" applyBorder="1" applyAlignment="1">
      <alignment horizontal="right" vertical="center"/>
    </xf>
    <xf numFmtId="0" fontId="4" fillId="3" borderId="62" xfId="0" applyFont="1" applyFill="1" applyBorder="1" applyAlignment="1">
      <alignment horizontal="center" vertical="center" textRotation="255"/>
    </xf>
    <xf numFmtId="0" fontId="4" fillId="3" borderId="42" xfId="0" applyFont="1" applyFill="1" applyBorder="1" applyAlignment="1">
      <alignment horizontal="center" vertical="center" textRotation="255"/>
    </xf>
    <xf numFmtId="0" fontId="4" fillId="6" borderId="63" xfId="0" applyFont="1" applyFill="1" applyBorder="1" applyAlignment="1">
      <alignment horizontal="center" vertical="center" textRotation="255"/>
    </xf>
    <xf numFmtId="0" fontId="4" fillId="6" borderId="31" xfId="0" applyFont="1" applyFill="1" applyBorder="1" applyAlignment="1">
      <alignment horizontal="center" vertical="center" textRotation="255"/>
    </xf>
    <xf numFmtId="49" fontId="5" fillId="3" borderId="64" xfId="0" applyNumberFormat="1" applyFont="1" applyFill="1" applyBorder="1" applyAlignment="1">
      <alignment horizontal="center" vertical="center" textRotation="255" wrapText="1" shrinkToFit="1"/>
    </xf>
    <xf numFmtId="49" fontId="5" fillId="3" borderId="62" xfId="0" applyNumberFormat="1" applyFont="1" applyFill="1" applyBorder="1" applyAlignment="1">
      <alignment horizontal="center" vertical="center" textRotation="255" wrapText="1" shrinkToFit="1"/>
    </xf>
    <xf numFmtId="49" fontId="5" fillId="3" borderId="42" xfId="0" applyNumberFormat="1" applyFont="1" applyFill="1" applyBorder="1" applyAlignment="1">
      <alignment horizontal="center" vertical="center" textRotation="255" wrapText="1" shrinkToFit="1"/>
    </xf>
    <xf numFmtId="0" fontId="4" fillId="0" borderId="6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4" fillId="2" borderId="60" xfId="0" applyFont="1" applyFill="1" applyBorder="1" applyAlignment="1">
      <alignment horizontal="center" vertical="center" textRotation="255"/>
    </xf>
    <xf numFmtId="0" fontId="4" fillId="2" borderId="43" xfId="0" applyFont="1" applyFill="1" applyBorder="1" applyAlignment="1">
      <alignment horizontal="center" vertical="center" textRotation="255"/>
    </xf>
    <xf numFmtId="0" fontId="7" fillId="3" borderId="64" xfId="0" applyFont="1" applyFill="1" applyBorder="1" applyAlignment="1">
      <alignment horizontal="center" vertical="center" textRotation="255" wrapText="1"/>
    </xf>
    <xf numFmtId="0" fontId="7" fillId="3" borderId="62" xfId="0" applyFont="1" applyFill="1" applyBorder="1" applyAlignment="1">
      <alignment horizontal="center" vertical="center" textRotation="255" wrapText="1"/>
    </xf>
    <xf numFmtId="0" fontId="7" fillId="3" borderId="62" xfId="0" applyFont="1" applyFill="1" applyBorder="1" applyAlignment="1">
      <alignment horizontal="center" vertical="center" textRotation="255"/>
    </xf>
    <xf numFmtId="0" fontId="7" fillId="3" borderId="42" xfId="0" applyFont="1" applyFill="1" applyBorder="1" applyAlignment="1">
      <alignment horizontal="center" vertical="center" textRotation="255"/>
    </xf>
    <xf numFmtId="0" fontId="4" fillId="2" borderId="56" xfId="0" applyFont="1" applyFill="1" applyBorder="1" applyAlignment="1">
      <alignment horizontal="center" vertical="center" textRotation="255"/>
    </xf>
    <xf numFmtId="0" fontId="4" fillId="3" borderId="64" xfId="0" applyFont="1" applyFill="1" applyBorder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4" fillId="5" borderId="5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0" fillId="7" borderId="65" xfId="0" applyFill="1" applyBorder="1" applyAlignment="1">
      <alignment horizontal="center" vertical="center" shrinkToFit="1"/>
    </xf>
    <xf numFmtId="0" fontId="4" fillId="7" borderId="48" xfId="0" applyFont="1" applyFill="1" applyBorder="1" applyAlignment="1">
      <alignment horizontal="center" vertical="center" shrinkToFit="1"/>
    </xf>
    <xf numFmtId="0" fontId="4" fillId="7" borderId="49" xfId="0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0" fillId="7" borderId="48" xfId="0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wrapText="1" shrinkToFit="1"/>
    </xf>
    <xf numFmtId="0" fontId="4" fillId="0" borderId="38" xfId="0" applyFont="1" applyBorder="1" applyAlignment="1">
      <alignment horizontal="center" vertical="center" shrinkToFi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tabSelected="1" view="pageBreakPreview" zoomScale="110" zoomScaleNormal="110" zoomScaleSheetLayoutView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Z1" sqref="Z1:Z1048576"/>
    </sheetView>
  </sheetViews>
  <sheetFormatPr defaultColWidth="9" defaultRowHeight="13.5" x14ac:dyDescent="0.15"/>
  <cols>
    <col min="1" max="1" width="5" style="1" customWidth="1"/>
    <col min="2" max="2" width="3.375" style="1" bestFit="1" customWidth="1"/>
    <col min="3" max="3" width="12.75" style="1" customWidth="1"/>
    <col min="4" max="4" width="5.25" style="1" customWidth="1"/>
    <col min="5" max="5" width="8.625" style="1" customWidth="1"/>
    <col min="6" max="6" width="8.875" style="1" bestFit="1" customWidth="1"/>
    <col min="7" max="12" width="8.375" style="1" bestFit="1" customWidth="1"/>
    <col min="13" max="14" width="6.375" style="1" bestFit="1" customWidth="1"/>
    <col min="15" max="15" width="7.375" style="1" bestFit="1" customWidth="1"/>
    <col min="16" max="17" width="6.375" style="1" bestFit="1" customWidth="1"/>
    <col min="18" max="18" width="7.375" style="1" bestFit="1" customWidth="1"/>
    <col min="19" max="22" width="8.375" style="1" bestFit="1" customWidth="1"/>
    <col min="23" max="24" width="7.375" style="1" bestFit="1" customWidth="1"/>
    <col min="25" max="25" width="9.75" style="1" bestFit="1" customWidth="1"/>
    <col min="26" max="26" width="9" style="147"/>
    <col min="27" max="16384" width="9" style="1"/>
  </cols>
  <sheetData>
    <row r="1" spans="1:26" ht="22.5" customHeight="1" x14ac:dyDescent="0.15">
      <c r="A1" s="392" t="s">
        <v>81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</row>
    <row r="2" spans="1:26" ht="4.5" customHeight="1" thickBot="1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</row>
    <row r="3" spans="1:26" ht="18" customHeight="1" x14ac:dyDescent="0.15">
      <c r="A3" s="393" t="s">
        <v>6</v>
      </c>
      <c r="B3" s="395" t="s">
        <v>7</v>
      </c>
      <c r="C3" s="319"/>
      <c r="D3" s="406" t="s">
        <v>80</v>
      </c>
      <c r="E3" s="407"/>
      <c r="F3" s="410" t="s">
        <v>26</v>
      </c>
      <c r="G3" s="397" t="s">
        <v>27</v>
      </c>
      <c r="H3" s="397"/>
      <c r="I3" s="398"/>
      <c r="J3" s="399" t="s">
        <v>28</v>
      </c>
      <c r="K3" s="397"/>
      <c r="L3" s="398"/>
      <c r="M3" s="400" t="s">
        <v>52</v>
      </c>
      <c r="N3" s="401"/>
      <c r="O3" s="401"/>
      <c r="P3" s="400" t="s">
        <v>53</v>
      </c>
      <c r="Q3" s="401"/>
      <c r="R3" s="402"/>
      <c r="S3" s="405" t="s">
        <v>54</v>
      </c>
      <c r="T3" s="401"/>
      <c r="U3" s="402"/>
      <c r="V3" s="400" t="s">
        <v>55</v>
      </c>
      <c r="W3" s="401"/>
      <c r="X3" s="402"/>
      <c r="Y3" s="403" t="s">
        <v>45</v>
      </c>
      <c r="Z3" s="150"/>
    </row>
    <row r="4" spans="1:26" ht="18.75" customHeight="1" thickBot="1" x14ac:dyDescent="0.2">
      <c r="A4" s="394"/>
      <c r="B4" s="396"/>
      <c r="C4" s="321"/>
      <c r="D4" s="408"/>
      <c r="E4" s="409"/>
      <c r="F4" s="411"/>
      <c r="G4" s="3" t="s">
        <v>8</v>
      </c>
      <c r="H4" s="4" t="s">
        <v>9</v>
      </c>
      <c r="I4" s="5" t="s">
        <v>10</v>
      </c>
      <c r="J4" s="6" t="s">
        <v>8</v>
      </c>
      <c r="K4" s="4" t="s">
        <v>9</v>
      </c>
      <c r="L4" s="7" t="s">
        <v>10</v>
      </c>
      <c r="M4" s="6" t="s">
        <v>8</v>
      </c>
      <c r="N4" s="4" t="s">
        <v>9</v>
      </c>
      <c r="O4" s="5" t="s">
        <v>10</v>
      </c>
      <c r="P4" s="6" t="s">
        <v>8</v>
      </c>
      <c r="Q4" s="4" t="s">
        <v>9</v>
      </c>
      <c r="R4" s="7" t="s">
        <v>10</v>
      </c>
      <c r="S4" s="3" t="s">
        <v>8</v>
      </c>
      <c r="T4" s="4" t="s">
        <v>9</v>
      </c>
      <c r="U4" s="7" t="s">
        <v>10</v>
      </c>
      <c r="V4" s="6" t="s">
        <v>8</v>
      </c>
      <c r="W4" s="4" t="s">
        <v>9</v>
      </c>
      <c r="X4" s="7" t="s">
        <v>10</v>
      </c>
      <c r="Y4" s="404"/>
      <c r="Z4" s="149"/>
    </row>
    <row r="5" spans="1:26" ht="21.95" customHeight="1" x14ac:dyDescent="0.15">
      <c r="A5" s="385" t="s">
        <v>1</v>
      </c>
      <c r="B5" s="386" t="s">
        <v>11</v>
      </c>
      <c r="C5" s="8" t="s">
        <v>29</v>
      </c>
      <c r="D5" s="9">
        <v>60</v>
      </c>
      <c r="E5" s="10" t="s">
        <v>19</v>
      </c>
      <c r="F5" s="11">
        <v>489</v>
      </c>
      <c r="G5" s="12">
        <v>204</v>
      </c>
      <c r="H5" s="13">
        <v>150</v>
      </c>
      <c r="I5" s="15">
        <f>G5+H5</f>
        <v>354</v>
      </c>
      <c r="J5" s="14">
        <v>105</v>
      </c>
      <c r="K5" s="13">
        <v>75</v>
      </c>
      <c r="L5" s="15">
        <f>J5+K5</f>
        <v>180</v>
      </c>
      <c r="M5" s="14">
        <v>100</v>
      </c>
      <c r="N5" s="13">
        <v>72</v>
      </c>
      <c r="O5" s="170">
        <f>M5+N5</f>
        <v>172</v>
      </c>
      <c r="P5" s="14">
        <v>28</v>
      </c>
      <c r="Q5" s="13">
        <v>47</v>
      </c>
      <c r="R5" s="15">
        <f>P5+Q5</f>
        <v>75</v>
      </c>
      <c r="S5" s="12">
        <v>26</v>
      </c>
      <c r="T5" s="13">
        <v>46</v>
      </c>
      <c r="U5" s="15">
        <f>S5+T5</f>
        <v>72</v>
      </c>
      <c r="V5" s="14">
        <v>20</v>
      </c>
      <c r="W5" s="13">
        <v>40</v>
      </c>
      <c r="X5" s="15">
        <f>V5+W5</f>
        <v>60</v>
      </c>
      <c r="Y5" s="117">
        <f>I5/D5</f>
        <v>5.9</v>
      </c>
      <c r="Z5" s="151"/>
    </row>
    <row r="6" spans="1:26" s="113" customFormat="1" ht="21.95" customHeight="1" x14ac:dyDescent="0.15">
      <c r="A6" s="367"/>
      <c r="B6" s="378"/>
      <c r="C6" s="106" t="s">
        <v>3</v>
      </c>
      <c r="D6" s="107">
        <v>6</v>
      </c>
      <c r="E6" s="108" t="s">
        <v>19</v>
      </c>
      <c r="F6" s="109">
        <v>46</v>
      </c>
      <c r="G6" s="110">
        <v>9</v>
      </c>
      <c r="H6" s="111">
        <v>21</v>
      </c>
      <c r="I6" s="18">
        <f>G6+H6</f>
        <v>30</v>
      </c>
      <c r="J6" s="112">
        <v>3</v>
      </c>
      <c r="K6" s="111">
        <v>8</v>
      </c>
      <c r="L6" s="18">
        <f>J6+K6</f>
        <v>11</v>
      </c>
      <c r="M6" s="110">
        <v>3</v>
      </c>
      <c r="N6" s="111">
        <v>8</v>
      </c>
      <c r="O6" s="136">
        <f>M6+N6</f>
        <v>11</v>
      </c>
      <c r="P6" s="112">
        <v>1</v>
      </c>
      <c r="Q6" s="111">
        <v>8</v>
      </c>
      <c r="R6" s="18">
        <f>P6+Q6</f>
        <v>9</v>
      </c>
      <c r="S6" s="110">
        <v>0</v>
      </c>
      <c r="T6" s="111">
        <v>8</v>
      </c>
      <c r="U6" s="18">
        <f>S6+T6</f>
        <v>8</v>
      </c>
      <c r="V6" s="112">
        <v>0</v>
      </c>
      <c r="W6" s="111">
        <v>6</v>
      </c>
      <c r="X6" s="18">
        <f>V6+W6</f>
        <v>6</v>
      </c>
      <c r="Y6" s="118">
        <f>I6/D6</f>
        <v>5</v>
      </c>
      <c r="Z6" s="148"/>
    </row>
    <row r="7" spans="1:26" s="113" customFormat="1" ht="21.95" customHeight="1" x14ac:dyDescent="0.15">
      <c r="A7" s="367"/>
      <c r="B7" s="378"/>
      <c r="C7" s="106" t="s">
        <v>40</v>
      </c>
      <c r="D7" s="107">
        <v>10</v>
      </c>
      <c r="E7" s="108" t="s">
        <v>23</v>
      </c>
      <c r="F7" s="109">
        <v>72</v>
      </c>
      <c r="G7" s="110">
        <v>27</v>
      </c>
      <c r="H7" s="111">
        <v>27</v>
      </c>
      <c r="I7" s="18">
        <f>G7+H7</f>
        <v>54</v>
      </c>
      <c r="J7" s="112">
        <v>16</v>
      </c>
      <c r="K7" s="111">
        <v>14</v>
      </c>
      <c r="L7" s="18">
        <f>J7+K7</f>
        <v>30</v>
      </c>
      <c r="M7" s="112">
        <v>15</v>
      </c>
      <c r="N7" s="111">
        <v>13</v>
      </c>
      <c r="O7" s="136">
        <f>M7+N7</f>
        <v>28</v>
      </c>
      <c r="P7" s="112">
        <v>5</v>
      </c>
      <c r="Q7" s="111">
        <v>10</v>
      </c>
      <c r="R7" s="18">
        <f>P7+Q7</f>
        <v>15</v>
      </c>
      <c r="S7" s="110">
        <v>5</v>
      </c>
      <c r="T7" s="111">
        <v>10</v>
      </c>
      <c r="U7" s="18">
        <f>S7+T7</f>
        <v>15</v>
      </c>
      <c r="V7" s="112">
        <v>2</v>
      </c>
      <c r="W7" s="111">
        <v>8</v>
      </c>
      <c r="X7" s="18">
        <f>V7+W7</f>
        <v>10</v>
      </c>
      <c r="Y7" s="118">
        <f>I7/D7</f>
        <v>5.4</v>
      </c>
      <c r="Z7" s="148"/>
    </row>
    <row r="8" spans="1:26" s="113" customFormat="1" ht="21.95" customHeight="1" x14ac:dyDescent="0.15">
      <c r="A8" s="367"/>
      <c r="B8" s="378"/>
      <c r="C8" s="204" t="s">
        <v>59</v>
      </c>
      <c r="D8" s="107">
        <v>3</v>
      </c>
      <c r="E8" s="108" t="s">
        <v>23</v>
      </c>
      <c r="F8" s="109">
        <v>13</v>
      </c>
      <c r="G8" s="110">
        <v>5</v>
      </c>
      <c r="H8" s="111">
        <v>4</v>
      </c>
      <c r="I8" s="18">
        <f>G8+H8</f>
        <v>9</v>
      </c>
      <c r="J8" s="112">
        <v>3</v>
      </c>
      <c r="K8" s="111">
        <v>2</v>
      </c>
      <c r="L8" s="18">
        <f>J8+K8</f>
        <v>5</v>
      </c>
      <c r="M8" s="112">
        <v>3</v>
      </c>
      <c r="N8" s="111">
        <v>2</v>
      </c>
      <c r="O8" s="136">
        <f>M8+N8</f>
        <v>5</v>
      </c>
      <c r="P8" s="112">
        <v>3</v>
      </c>
      <c r="Q8" s="111">
        <v>2</v>
      </c>
      <c r="R8" s="18">
        <f>P8+Q8</f>
        <v>5</v>
      </c>
      <c r="S8" s="110">
        <v>3</v>
      </c>
      <c r="T8" s="111">
        <v>2</v>
      </c>
      <c r="U8" s="18">
        <f>S8+T8</f>
        <v>5</v>
      </c>
      <c r="V8" s="112">
        <v>1</v>
      </c>
      <c r="W8" s="111">
        <v>2</v>
      </c>
      <c r="X8" s="18">
        <f>V8+W8</f>
        <v>3</v>
      </c>
      <c r="Y8" s="118">
        <f>I8/D8</f>
        <v>3</v>
      </c>
      <c r="Z8" s="148"/>
    </row>
    <row r="9" spans="1:26" ht="17.25" customHeight="1" x14ac:dyDescent="0.15">
      <c r="A9" s="367"/>
      <c r="B9" s="378"/>
      <c r="C9" s="328" t="s">
        <v>13</v>
      </c>
      <c r="D9" s="20">
        <f>SUM(D5:D8)</f>
        <v>79</v>
      </c>
      <c r="E9" s="21" t="s">
        <v>19</v>
      </c>
      <c r="F9" s="22">
        <f t="shared" ref="F9:X9" si="0">SUM(F5:F8)</f>
        <v>620</v>
      </c>
      <c r="G9" s="23">
        <f t="shared" si="0"/>
        <v>245</v>
      </c>
      <c r="H9" s="23">
        <f t="shared" si="0"/>
        <v>202</v>
      </c>
      <c r="I9" s="24">
        <f t="shared" si="0"/>
        <v>447</v>
      </c>
      <c r="J9" s="171">
        <f t="shared" si="0"/>
        <v>127</v>
      </c>
      <c r="K9" s="211">
        <f t="shared" si="0"/>
        <v>99</v>
      </c>
      <c r="L9" s="210">
        <f t="shared" si="0"/>
        <v>226</v>
      </c>
      <c r="M9" s="177">
        <f t="shared" si="0"/>
        <v>121</v>
      </c>
      <c r="N9" s="23">
        <f t="shared" si="0"/>
        <v>95</v>
      </c>
      <c r="O9" s="210">
        <f t="shared" si="0"/>
        <v>216</v>
      </c>
      <c r="P9" s="177">
        <f t="shared" si="0"/>
        <v>37</v>
      </c>
      <c r="Q9" s="211">
        <f t="shared" si="0"/>
        <v>67</v>
      </c>
      <c r="R9" s="210">
        <f t="shared" si="0"/>
        <v>104</v>
      </c>
      <c r="S9" s="171">
        <f t="shared" si="0"/>
        <v>34</v>
      </c>
      <c r="T9" s="171">
        <f t="shared" si="0"/>
        <v>66</v>
      </c>
      <c r="U9" s="24">
        <f t="shared" si="0"/>
        <v>100</v>
      </c>
      <c r="V9" s="171">
        <f t="shared" si="0"/>
        <v>23</v>
      </c>
      <c r="W9" s="171">
        <f t="shared" si="0"/>
        <v>56</v>
      </c>
      <c r="X9" s="24">
        <f t="shared" si="0"/>
        <v>79</v>
      </c>
      <c r="Y9" s="119">
        <f>I9/D9</f>
        <v>5.6582278481012658</v>
      </c>
    </row>
    <row r="10" spans="1:26" ht="17.25" customHeight="1" x14ac:dyDescent="0.15">
      <c r="A10" s="367"/>
      <c r="B10" s="379"/>
      <c r="C10" s="329"/>
      <c r="D10" s="26"/>
      <c r="E10" s="27"/>
      <c r="F10" s="28"/>
      <c r="G10" s="29">
        <f>G9/$I$9</f>
        <v>0.54809843400447422</v>
      </c>
      <c r="H10" s="29">
        <f>H9/$I$9</f>
        <v>0.45190156599552572</v>
      </c>
      <c r="I10" s="116">
        <f>G10+H10</f>
        <v>1</v>
      </c>
      <c r="J10" s="29">
        <f>J9/L9</f>
        <v>0.56194690265486724</v>
      </c>
      <c r="K10" s="29">
        <f>K9/L9</f>
        <v>0.43805309734513276</v>
      </c>
      <c r="L10" s="116">
        <f>J10+K10</f>
        <v>1</v>
      </c>
      <c r="M10" s="29">
        <f>M9/O9</f>
        <v>0.56018518518518523</v>
      </c>
      <c r="N10" s="29">
        <f>N9/O9</f>
        <v>0.43981481481481483</v>
      </c>
      <c r="O10" s="172">
        <f>M10+N10</f>
        <v>1</v>
      </c>
      <c r="P10" s="178">
        <f>P9/R9</f>
        <v>0.35576923076923078</v>
      </c>
      <c r="Q10" s="29">
        <f>Q9/R9</f>
        <v>0.64423076923076927</v>
      </c>
      <c r="R10" s="116">
        <f>P10+Q10</f>
        <v>1</v>
      </c>
      <c r="S10" s="29">
        <f>S9/U9</f>
        <v>0.34</v>
      </c>
      <c r="T10" s="29">
        <f>T9/U9</f>
        <v>0.66</v>
      </c>
      <c r="U10" s="116">
        <f>S10+T10</f>
        <v>1</v>
      </c>
      <c r="V10" s="29">
        <f>V9/X9</f>
        <v>0.29113924050632911</v>
      </c>
      <c r="W10" s="29">
        <f>W9/X9</f>
        <v>0.70886075949367089</v>
      </c>
      <c r="X10" s="116">
        <f>V10+W10</f>
        <v>1</v>
      </c>
      <c r="Y10" s="120"/>
    </row>
    <row r="11" spans="1:26" ht="21.95" customHeight="1" x14ac:dyDescent="0.15">
      <c r="A11" s="367"/>
      <c r="B11" s="384" t="s">
        <v>14</v>
      </c>
      <c r="C11" s="16" t="s">
        <v>64</v>
      </c>
      <c r="D11" s="17">
        <v>19</v>
      </c>
      <c r="E11" s="34" t="s">
        <v>12</v>
      </c>
      <c r="F11" s="35">
        <v>38</v>
      </c>
      <c r="G11" s="36">
        <v>16</v>
      </c>
      <c r="H11" s="37">
        <v>3</v>
      </c>
      <c r="I11" s="115">
        <f t="shared" ref="I11:I18" si="1">G11+H11</f>
        <v>19</v>
      </c>
      <c r="J11" s="69">
        <v>14</v>
      </c>
      <c r="K11" s="68">
        <v>2</v>
      </c>
      <c r="L11" s="115">
        <f t="shared" ref="L11:L18" si="2">J11+K11</f>
        <v>16</v>
      </c>
      <c r="M11" s="292">
        <v>13</v>
      </c>
      <c r="N11" s="293">
        <v>2</v>
      </c>
      <c r="O11" s="294">
        <f>M11+N11</f>
        <v>15</v>
      </c>
      <c r="P11" s="292">
        <v>13</v>
      </c>
      <c r="Q11" s="293">
        <v>2</v>
      </c>
      <c r="R11" s="295">
        <f t="shared" ref="R11:R18" si="3">P11+Q11</f>
        <v>15</v>
      </c>
      <c r="S11" s="67">
        <v>12</v>
      </c>
      <c r="T11" s="68">
        <v>2</v>
      </c>
      <c r="U11" s="115">
        <f t="shared" ref="U11:U18" si="4">S11+T11</f>
        <v>14</v>
      </c>
      <c r="V11" s="69">
        <v>9</v>
      </c>
      <c r="W11" s="68">
        <v>2</v>
      </c>
      <c r="X11" s="115">
        <f t="shared" ref="X11:X18" si="5">V11+W11</f>
        <v>11</v>
      </c>
      <c r="Y11" s="118">
        <f t="shared" ref="Y11:Y18" si="6">I11/D11</f>
        <v>1</v>
      </c>
    </row>
    <row r="12" spans="1:26" ht="21.95" customHeight="1" x14ac:dyDescent="0.15">
      <c r="A12" s="367"/>
      <c r="B12" s="378"/>
      <c r="C12" s="264" t="s">
        <v>75</v>
      </c>
      <c r="D12" s="17">
        <v>3</v>
      </c>
      <c r="E12" s="34" t="s">
        <v>12</v>
      </c>
      <c r="F12" s="35">
        <v>8</v>
      </c>
      <c r="G12" s="39">
        <v>4</v>
      </c>
      <c r="H12" s="37">
        <v>3</v>
      </c>
      <c r="I12" s="18">
        <f t="shared" si="1"/>
        <v>7</v>
      </c>
      <c r="J12" s="39">
        <v>4</v>
      </c>
      <c r="K12" s="37">
        <v>3</v>
      </c>
      <c r="L12" s="18">
        <f t="shared" si="2"/>
        <v>7</v>
      </c>
      <c r="M12" s="39">
        <v>4</v>
      </c>
      <c r="N12" s="37">
        <v>3</v>
      </c>
      <c r="O12" s="173">
        <f t="shared" ref="O12:O19" si="7">M12+N12</f>
        <v>7</v>
      </c>
      <c r="P12" s="39">
        <v>2</v>
      </c>
      <c r="Q12" s="37">
        <v>3</v>
      </c>
      <c r="R12" s="18">
        <f t="shared" si="3"/>
        <v>5</v>
      </c>
      <c r="S12" s="36">
        <v>2</v>
      </c>
      <c r="T12" s="37">
        <v>3</v>
      </c>
      <c r="U12" s="18">
        <f t="shared" si="4"/>
        <v>5</v>
      </c>
      <c r="V12" s="39">
        <v>1</v>
      </c>
      <c r="W12" s="37">
        <v>2</v>
      </c>
      <c r="X12" s="18">
        <f t="shared" si="5"/>
        <v>3</v>
      </c>
      <c r="Y12" s="118">
        <f>I12/D12</f>
        <v>2.3333333333333335</v>
      </c>
    </row>
    <row r="13" spans="1:26" ht="21.95" customHeight="1" x14ac:dyDescent="0.15">
      <c r="A13" s="367"/>
      <c r="B13" s="378"/>
      <c r="C13" s="16" t="s">
        <v>74</v>
      </c>
      <c r="D13" s="17">
        <v>1</v>
      </c>
      <c r="E13" s="34" t="s">
        <v>12</v>
      </c>
      <c r="F13" s="35">
        <v>5</v>
      </c>
      <c r="G13" s="39">
        <v>0</v>
      </c>
      <c r="H13" s="37">
        <v>0</v>
      </c>
      <c r="I13" s="18">
        <v>0</v>
      </c>
      <c r="J13" s="39">
        <v>0</v>
      </c>
      <c r="K13" s="37">
        <v>0</v>
      </c>
      <c r="L13" s="18">
        <f>SUM(J13:K13)</f>
        <v>0</v>
      </c>
      <c r="M13" s="39">
        <v>0</v>
      </c>
      <c r="N13" s="37">
        <v>0</v>
      </c>
      <c r="O13" s="173">
        <f>SUM(M13:N13)</f>
        <v>0</v>
      </c>
      <c r="P13" s="39">
        <v>0</v>
      </c>
      <c r="Q13" s="37">
        <v>0</v>
      </c>
      <c r="R13" s="18">
        <f t="shared" si="3"/>
        <v>0</v>
      </c>
      <c r="S13" s="36">
        <v>0</v>
      </c>
      <c r="T13" s="37">
        <v>0</v>
      </c>
      <c r="U13" s="18">
        <f t="shared" si="4"/>
        <v>0</v>
      </c>
      <c r="V13" s="39">
        <v>0</v>
      </c>
      <c r="W13" s="37">
        <v>0</v>
      </c>
      <c r="X13" s="18">
        <f t="shared" si="5"/>
        <v>0</v>
      </c>
      <c r="Y13" s="118">
        <f t="shared" si="6"/>
        <v>0</v>
      </c>
    </row>
    <row r="14" spans="1:26" ht="21.95" customHeight="1" x14ac:dyDescent="0.15">
      <c r="A14" s="367"/>
      <c r="B14" s="378"/>
      <c r="C14" s="16" t="s">
        <v>39</v>
      </c>
      <c r="D14" s="17">
        <v>2</v>
      </c>
      <c r="E14" s="34" t="s">
        <v>12</v>
      </c>
      <c r="F14" s="35">
        <v>11</v>
      </c>
      <c r="G14" s="36">
        <v>8</v>
      </c>
      <c r="H14" s="37">
        <v>0</v>
      </c>
      <c r="I14" s="18">
        <f t="shared" si="1"/>
        <v>8</v>
      </c>
      <c r="J14" s="39">
        <v>6</v>
      </c>
      <c r="K14" s="37">
        <v>0</v>
      </c>
      <c r="L14" s="18">
        <f t="shared" si="2"/>
        <v>6</v>
      </c>
      <c r="M14" s="39">
        <v>5</v>
      </c>
      <c r="N14" s="37">
        <v>0</v>
      </c>
      <c r="O14" s="173">
        <f t="shared" si="7"/>
        <v>5</v>
      </c>
      <c r="P14" s="39">
        <v>3</v>
      </c>
      <c r="Q14" s="37">
        <v>0</v>
      </c>
      <c r="R14" s="18">
        <f t="shared" si="3"/>
        <v>3</v>
      </c>
      <c r="S14" s="36">
        <v>3</v>
      </c>
      <c r="T14" s="37">
        <v>0</v>
      </c>
      <c r="U14" s="18">
        <f t="shared" si="4"/>
        <v>3</v>
      </c>
      <c r="V14" s="39">
        <v>3</v>
      </c>
      <c r="W14" s="37">
        <v>0</v>
      </c>
      <c r="X14" s="18">
        <f t="shared" si="5"/>
        <v>3</v>
      </c>
      <c r="Y14" s="118">
        <f t="shared" si="6"/>
        <v>4</v>
      </c>
    </row>
    <row r="15" spans="1:26" ht="21.95" customHeight="1" x14ac:dyDescent="0.15">
      <c r="A15" s="367"/>
      <c r="B15" s="378"/>
      <c r="C15" s="16" t="s">
        <v>82</v>
      </c>
      <c r="D15" s="17">
        <v>2</v>
      </c>
      <c r="E15" s="34" t="s">
        <v>12</v>
      </c>
      <c r="F15" s="35">
        <v>20</v>
      </c>
      <c r="G15" s="36">
        <v>7</v>
      </c>
      <c r="H15" s="37">
        <v>3</v>
      </c>
      <c r="I15" s="18">
        <f t="shared" si="1"/>
        <v>10</v>
      </c>
      <c r="J15" s="39">
        <v>5</v>
      </c>
      <c r="K15" s="37">
        <v>0</v>
      </c>
      <c r="L15" s="18">
        <f t="shared" si="2"/>
        <v>5</v>
      </c>
      <c r="M15" s="39">
        <v>3</v>
      </c>
      <c r="N15" s="37">
        <v>0</v>
      </c>
      <c r="O15" s="173">
        <f t="shared" si="7"/>
        <v>3</v>
      </c>
      <c r="P15" s="39">
        <v>3</v>
      </c>
      <c r="Q15" s="37">
        <v>0</v>
      </c>
      <c r="R15" s="18">
        <f t="shared" si="3"/>
        <v>3</v>
      </c>
      <c r="S15" s="36">
        <v>3</v>
      </c>
      <c r="T15" s="37">
        <v>0</v>
      </c>
      <c r="U15" s="18">
        <f t="shared" si="4"/>
        <v>3</v>
      </c>
      <c r="V15" s="39">
        <v>2</v>
      </c>
      <c r="W15" s="37">
        <v>0</v>
      </c>
      <c r="X15" s="18">
        <f t="shared" si="5"/>
        <v>2</v>
      </c>
      <c r="Y15" s="118">
        <f t="shared" si="6"/>
        <v>5</v>
      </c>
    </row>
    <row r="16" spans="1:26" ht="21.95" customHeight="1" x14ac:dyDescent="0.15">
      <c r="A16" s="367"/>
      <c r="B16" s="378"/>
      <c r="C16" s="16" t="s">
        <v>17</v>
      </c>
      <c r="D16" s="17">
        <v>11</v>
      </c>
      <c r="E16" s="34" t="s">
        <v>19</v>
      </c>
      <c r="F16" s="35">
        <v>31</v>
      </c>
      <c r="G16" s="36">
        <v>16</v>
      </c>
      <c r="H16" s="37">
        <v>5</v>
      </c>
      <c r="I16" s="18">
        <f t="shared" si="1"/>
        <v>21</v>
      </c>
      <c r="J16" s="39">
        <v>13</v>
      </c>
      <c r="K16" s="37">
        <v>2</v>
      </c>
      <c r="L16" s="18">
        <f t="shared" si="2"/>
        <v>15</v>
      </c>
      <c r="M16" s="39">
        <v>12</v>
      </c>
      <c r="N16" s="37">
        <v>2</v>
      </c>
      <c r="O16" s="173">
        <f t="shared" si="7"/>
        <v>14</v>
      </c>
      <c r="P16" s="39">
        <v>11</v>
      </c>
      <c r="Q16" s="37">
        <v>1</v>
      </c>
      <c r="R16" s="18">
        <f t="shared" si="3"/>
        <v>12</v>
      </c>
      <c r="S16" s="36">
        <v>11</v>
      </c>
      <c r="T16" s="37">
        <v>1</v>
      </c>
      <c r="U16" s="18">
        <f t="shared" si="4"/>
        <v>12</v>
      </c>
      <c r="V16" s="39">
        <v>10</v>
      </c>
      <c r="W16" s="37">
        <v>1</v>
      </c>
      <c r="X16" s="18">
        <f t="shared" si="5"/>
        <v>11</v>
      </c>
      <c r="Y16" s="118">
        <f t="shared" si="6"/>
        <v>1.9090909090909092</v>
      </c>
    </row>
    <row r="17" spans="1:25" ht="21.95" customHeight="1" x14ac:dyDescent="0.15">
      <c r="A17" s="367"/>
      <c r="B17" s="378"/>
      <c r="C17" s="16" t="s">
        <v>24</v>
      </c>
      <c r="D17" s="17">
        <v>5</v>
      </c>
      <c r="E17" s="34" t="s">
        <v>19</v>
      </c>
      <c r="F17" s="35">
        <v>10</v>
      </c>
      <c r="G17" s="36">
        <v>8</v>
      </c>
      <c r="H17" s="37">
        <v>2</v>
      </c>
      <c r="I17" s="18">
        <f t="shared" si="1"/>
        <v>10</v>
      </c>
      <c r="J17" s="39">
        <v>4</v>
      </c>
      <c r="K17" s="37">
        <v>1</v>
      </c>
      <c r="L17" s="18">
        <f t="shared" si="2"/>
        <v>5</v>
      </c>
      <c r="M17" s="39">
        <v>4</v>
      </c>
      <c r="N17" s="37">
        <v>1</v>
      </c>
      <c r="O17" s="173">
        <f t="shared" si="7"/>
        <v>5</v>
      </c>
      <c r="P17" s="39">
        <v>3</v>
      </c>
      <c r="Q17" s="37">
        <v>1</v>
      </c>
      <c r="R17" s="18">
        <f t="shared" si="3"/>
        <v>4</v>
      </c>
      <c r="S17" s="36">
        <v>3</v>
      </c>
      <c r="T17" s="37">
        <v>1</v>
      </c>
      <c r="U17" s="18">
        <f t="shared" si="4"/>
        <v>4</v>
      </c>
      <c r="V17" s="39">
        <v>3</v>
      </c>
      <c r="W17" s="37">
        <v>1</v>
      </c>
      <c r="X17" s="18">
        <f t="shared" si="5"/>
        <v>4</v>
      </c>
      <c r="Y17" s="118">
        <f t="shared" si="6"/>
        <v>2</v>
      </c>
    </row>
    <row r="18" spans="1:25" ht="21.95" customHeight="1" x14ac:dyDescent="0.15">
      <c r="A18" s="367"/>
      <c r="B18" s="378"/>
      <c r="C18" s="16" t="s">
        <v>18</v>
      </c>
      <c r="D18" s="17">
        <v>4</v>
      </c>
      <c r="E18" s="34" t="s">
        <v>20</v>
      </c>
      <c r="F18" s="35">
        <v>11</v>
      </c>
      <c r="G18" s="36">
        <v>3</v>
      </c>
      <c r="H18" s="37">
        <v>4</v>
      </c>
      <c r="I18" s="18">
        <f t="shared" si="1"/>
        <v>7</v>
      </c>
      <c r="J18" s="39">
        <v>3</v>
      </c>
      <c r="K18" s="37">
        <v>3</v>
      </c>
      <c r="L18" s="18">
        <f t="shared" si="2"/>
        <v>6</v>
      </c>
      <c r="M18" s="39">
        <v>3</v>
      </c>
      <c r="N18" s="37">
        <v>1</v>
      </c>
      <c r="O18" s="173">
        <f t="shared" si="7"/>
        <v>4</v>
      </c>
      <c r="P18" s="39">
        <v>3</v>
      </c>
      <c r="Q18" s="37">
        <v>1</v>
      </c>
      <c r="R18" s="18">
        <f t="shared" si="3"/>
        <v>4</v>
      </c>
      <c r="S18" s="36">
        <v>3</v>
      </c>
      <c r="T18" s="37">
        <v>1</v>
      </c>
      <c r="U18" s="18">
        <f t="shared" si="4"/>
        <v>4</v>
      </c>
      <c r="V18" s="39">
        <v>3</v>
      </c>
      <c r="W18" s="37">
        <v>1</v>
      </c>
      <c r="X18" s="18">
        <f t="shared" si="5"/>
        <v>4</v>
      </c>
      <c r="Y18" s="118">
        <f t="shared" si="6"/>
        <v>1.75</v>
      </c>
    </row>
    <row r="19" spans="1:25" ht="21.95" customHeight="1" x14ac:dyDescent="0.15">
      <c r="A19" s="367"/>
      <c r="B19" s="378"/>
      <c r="C19" s="16" t="s">
        <v>62</v>
      </c>
      <c r="D19" s="17">
        <v>4</v>
      </c>
      <c r="E19" s="34" t="s">
        <v>12</v>
      </c>
      <c r="F19" s="35">
        <v>14</v>
      </c>
      <c r="G19" s="36">
        <v>7</v>
      </c>
      <c r="H19" s="37">
        <v>3</v>
      </c>
      <c r="I19" s="18">
        <f t="shared" ref="I19" si="8">G19+H19</f>
        <v>10</v>
      </c>
      <c r="J19" s="39">
        <v>6</v>
      </c>
      <c r="K19" s="37">
        <v>2</v>
      </c>
      <c r="L19" s="18">
        <f t="shared" ref="L19" si="9">J19+K19</f>
        <v>8</v>
      </c>
      <c r="M19" s="39">
        <v>5</v>
      </c>
      <c r="N19" s="37">
        <v>2</v>
      </c>
      <c r="O19" s="173">
        <f t="shared" si="7"/>
        <v>7</v>
      </c>
      <c r="P19" s="39">
        <v>3</v>
      </c>
      <c r="Q19" s="37">
        <v>2</v>
      </c>
      <c r="R19" s="18">
        <f t="shared" ref="R19" si="10">P19+Q19</f>
        <v>5</v>
      </c>
      <c r="S19" s="36">
        <v>3</v>
      </c>
      <c r="T19" s="37">
        <v>2</v>
      </c>
      <c r="U19" s="18">
        <f t="shared" ref="U19" si="11">S19+T19</f>
        <v>5</v>
      </c>
      <c r="V19" s="39">
        <v>2</v>
      </c>
      <c r="W19" s="37">
        <v>2</v>
      </c>
      <c r="X19" s="18">
        <f t="shared" ref="X19" si="12">V19+W19</f>
        <v>4</v>
      </c>
      <c r="Y19" s="118">
        <f t="shared" ref="Y19" si="13">I19/D19</f>
        <v>2.5</v>
      </c>
    </row>
    <row r="20" spans="1:25" ht="17.25" customHeight="1" x14ac:dyDescent="0.15">
      <c r="A20" s="367"/>
      <c r="B20" s="378"/>
      <c r="C20" s="328" t="s">
        <v>15</v>
      </c>
      <c r="D20" s="20">
        <f>SUM(D11:D19)</f>
        <v>51</v>
      </c>
      <c r="E20" s="227" t="s">
        <v>65</v>
      </c>
      <c r="F20" s="42">
        <f>SUM(F11:F19)</f>
        <v>148</v>
      </c>
      <c r="G20" s="222">
        <f t="shared" ref="G20:X20" si="14">SUM(G11:G19)</f>
        <v>69</v>
      </c>
      <c r="H20" s="44">
        <f t="shared" si="14"/>
        <v>23</v>
      </c>
      <c r="I20" s="128">
        <f t="shared" si="14"/>
        <v>92</v>
      </c>
      <c r="J20" s="222">
        <f t="shared" si="14"/>
        <v>55</v>
      </c>
      <c r="K20" s="44">
        <f t="shared" si="14"/>
        <v>13</v>
      </c>
      <c r="L20" s="128">
        <f t="shared" si="14"/>
        <v>68</v>
      </c>
      <c r="M20" s="222">
        <f t="shared" si="14"/>
        <v>49</v>
      </c>
      <c r="N20" s="44">
        <f t="shared" si="14"/>
        <v>11</v>
      </c>
      <c r="O20" s="128">
        <f t="shared" si="14"/>
        <v>60</v>
      </c>
      <c r="P20" s="222">
        <f t="shared" si="14"/>
        <v>41</v>
      </c>
      <c r="Q20" s="44">
        <f t="shared" si="14"/>
        <v>10</v>
      </c>
      <c r="R20" s="128">
        <f t="shared" si="14"/>
        <v>51</v>
      </c>
      <c r="S20" s="222">
        <f t="shared" si="14"/>
        <v>40</v>
      </c>
      <c r="T20" s="44">
        <f t="shared" si="14"/>
        <v>10</v>
      </c>
      <c r="U20" s="128">
        <f t="shared" si="14"/>
        <v>50</v>
      </c>
      <c r="V20" s="222">
        <f t="shared" si="14"/>
        <v>33</v>
      </c>
      <c r="W20" s="44">
        <f t="shared" si="14"/>
        <v>9</v>
      </c>
      <c r="X20" s="128">
        <f t="shared" si="14"/>
        <v>42</v>
      </c>
      <c r="Y20" s="119">
        <f>I20/D20</f>
        <v>1.803921568627451</v>
      </c>
    </row>
    <row r="21" spans="1:25" ht="17.25" customHeight="1" x14ac:dyDescent="0.15">
      <c r="A21" s="367"/>
      <c r="B21" s="379"/>
      <c r="C21" s="329"/>
      <c r="D21" s="26"/>
      <c r="E21" s="27"/>
      <c r="F21" s="28"/>
      <c r="G21" s="47">
        <f>G20/I20</f>
        <v>0.75</v>
      </c>
      <c r="H21" s="30">
        <f>H20/I20</f>
        <v>0.25</v>
      </c>
      <c r="I21" s="31">
        <f>G21+H21</f>
        <v>1</v>
      </c>
      <c r="J21" s="32">
        <f>J20/L20</f>
        <v>0.80882352941176472</v>
      </c>
      <c r="K21" s="30">
        <f>K20/L20</f>
        <v>0.19117647058823528</v>
      </c>
      <c r="L21" s="31">
        <f>J21+K21</f>
        <v>1</v>
      </c>
      <c r="M21" s="32">
        <f>M20/O20</f>
        <v>0.81666666666666665</v>
      </c>
      <c r="N21" s="30">
        <f>N20/O20</f>
        <v>0.18333333333333332</v>
      </c>
      <c r="O21" s="137">
        <f>M21+N21</f>
        <v>1</v>
      </c>
      <c r="P21" s="32">
        <f>P20/R20</f>
        <v>0.80392156862745101</v>
      </c>
      <c r="Q21" s="30">
        <f>Q20/R20</f>
        <v>0.19607843137254902</v>
      </c>
      <c r="R21" s="31">
        <f>P21+Q21</f>
        <v>1</v>
      </c>
      <c r="S21" s="47">
        <f>S20/U20</f>
        <v>0.8</v>
      </c>
      <c r="T21" s="30">
        <f>T20/U20</f>
        <v>0.2</v>
      </c>
      <c r="U21" s="31">
        <f>S21+T21</f>
        <v>1</v>
      </c>
      <c r="V21" s="32">
        <f>V20/X20</f>
        <v>0.7857142857142857</v>
      </c>
      <c r="W21" s="30">
        <f>W20/X20</f>
        <v>0.21428571428571427</v>
      </c>
      <c r="X21" s="31">
        <f>V21+W21</f>
        <v>1</v>
      </c>
      <c r="Y21" s="120"/>
    </row>
    <row r="22" spans="1:25" ht="17.25" customHeight="1" x14ac:dyDescent="0.15">
      <c r="A22" s="367"/>
      <c r="B22" s="310" t="s">
        <v>50</v>
      </c>
      <c r="C22" s="311"/>
      <c r="D22" s="48">
        <f>D9+D20</f>
        <v>130</v>
      </c>
      <c r="E22" s="49" t="s">
        <v>19</v>
      </c>
      <c r="F22" s="50">
        <f t="shared" ref="F22:X22" si="15">F9+F20</f>
        <v>768</v>
      </c>
      <c r="G22" s="51">
        <f t="shared" si="15"/>
        <v>314</v>
      </c>
      <c r="H22" s="51">
        <f t="shared" si="15"/>
        <v>225</v>
      </c>
      <c r="I22" s="126">
        <f t="shared" si="15"/>
        <v>539</v>
      </c>
      <c r="J22" s="51">
        <f t="shared" si="15"/>
        <v>182</v>
      </c>
      <c r="K22" s="51">
        <f t="shared" si="15"/>
        <v>112</v>
      </c>
      <c r="L22" s="126">
        <f t="shared" si="15"/>
        <v>294</v>
      </c>
      <c r="M22" s="51">
        <f t="shared" si="15"/>
        <v>170</v>
      </c>
      <c r="N22" s="51">
        <f t="shared" si="15"/>
        <v>106</v>
      </c>
      <c r="O22" s="174">
        <f t="shared" si="15"/>
        <v>276</v>
      </c>
      <c r="P22" s="54">
        <f t="shared" si="15"/>
        <v>78</v>
      </c>
      <c r="Q22" s="51">
        <f t="shared" si="15"/>
        <v>77</v>
      </c>
      <c r="R22" s="126">
        <f t="shared" si="15"/>
        <v>155</v>
      </c>
      <c r="S22" s="51">
        <f t="shared" si="15"/>
        <v>74</v>
      </c>
      <c r="T22" s="51">
        <f t="shared" si="15"/>
        <v>76</v>
      </c>
      <c r="U22" s="127">
        <f t="shared" si="15"/>
        <v>150</v>
      </c>
      <c r="V22" s="51">
        <f t="shared" si="15"/>
        <v>56</v>
      </c>
      <c r="W22" s="51">
        <f t="shared" si="15"/>
        <v>65</v>
      </c>
      <c r="X22" s="126">
        <f t="shared" si="15"/>
        <v>121</v>
      </c>
      <c r="Y22" s="121">
        <f>I22/D22</f>
        <v>4.1461538461538465</v>
      </c>
    </row>
    <row r="23" spans="1:25" ht="17.25" customHeight="1" thickBot="1" x14ac:dyDescent="0.2">
      <c r="A23" s="368"/>
      <c r="B23" s="312"/>
      <c r="C23" s="313"/>
      <c r="D23" s="56"/>
      <c r="E23" s="57"/>
      <c r="F23" s="58"/>
      <c r="G23" s="59">
        <f>G22/I22</f>
        <v>0.58256029684601118</v>
      </c>
      <c r="H23" s="60">
        <f>H22/I22</f>
        <v>0.41743970315398887</v>
      </c>
      <c r="I23" s="61">
        <f>G23+H23</f>
        <v>1</v>
      </c>
      <c r="J23" s="62">
        <f>J22/L22</f>
        <v>0.61904761904761907</v>
      </c>
      <c r="K23" s="60">
        <f>K22/L22</f>
        <v>0.38095238095238093</v>
      </c>
      <c r="L23" s="61">
        <f>J23+K23</f>
        <v>1</v>
      </c>
      <c r="M23" s="62">
        <f>M22/O22</f>
        <v>0.61594202898550721</v>
      </c>
      <c r="N23" s="60">
        <f>N22/O22</f>
        <v>0.38405797101449274</v>
      </c>
      <c r="O23" s="139">
        <f>M23+N23</f>
        <v>1</v>
      </c>
      <c r="P23" s="62">
        <f>P22/R22</f>
        <v>0.50322580645161286</v>
      </c>
      <c r="Q23" s="60">
        <f>Q22/R22</f>
        <v>0.49677419354838709</v>
      </c>
      <c r="R23" s="61">
        <f>P23+Q23</f>
        <v>1</v>
      </c>
      <c r="S23" s="59">
        <f>S22/U22</f>
        <v>0.49333333333333335</v>
      </c>
      <c r="T23" s="60">
        <f>T22/U22</f>
        <v>0.50666666666666671</v>
      </c>
      <c r="U23" s="61">
        <f>S23+T23</f>
        <v>1</v>
      </c>
      <c r="V23" s="62">
        <f>V22/X22</f>
        <v>0.46280991735537191</v>
      </c>
      <c r="W23" s="60">
        <f>W22/X22</f>
        <v>0.53719008264462809</v>
      </c>
      <c r="X23" s="61">
        <f>V23+W23</f>
        <v>1</v>
      </c>
      <c r="Y23" s="122"/>
    </row>
    <row r="24" spans="1:25" ht="21.95" customHeight="1" x14ac:dyDescent="0.15">
      <c r="A24" s="367" t="s">
        <v>47</v>
      </c>
      <c r="B24" s="355" t="s">
        <v>46</v>
      </c>
      <c r="C24" s="64" t="s">
        <v>48</v>
      </c>
      <c r="D24" s="248">
        <v>1</v>
      </c>
      <c r="E24" s="124" t="s">
        <v>19</v>
      </c>
      <c r="F24" s="270">
        <v>11</v>
      </c>
      <c r="G24" s="67">
        <v>3</v>
      </c>
      <c r="H24" s="68">
        <v>6</v>
      </c>
      <c r="I24" s="115">
        <f>G24+H24</f>
        <v>9</v>
      </c>
      <c r="J24" s="69">
        <v>1</v>
      </c>
      <c r="K24" s="68">
        <v>2</v>
      </c>
      <c r="L24" s="115">
        <f>J24+K24</f>
        <v>3</v>
      </c>
      <c r="M24" s="69">
        <v>1</v>
      </c>
      <c r="N24" s="68">
        <v>1</v>
      </c>
      <c r="O24" s="173">
        <f>M24+N24</f>
        <v>2</v>
      </c>
      <c r="P24" s="69">
        <v>1</v>
      </c>
      <c r="Q24" s="68">
        <v>1</v>
      </c>
      <c r="R24" s="115">
        <f>P24+Q24</f>
        <v>2</v>
      </c>
      <c r="S24" s="67">
        <v>1</v>
      </c>
      <c r="T24" s="68">
        <v>1</v>
      </c>
      <c r="U24" s="115">
        <f>S24+T24</f>
        <v>2</v>
      </c>
      <c r="V24" s="69">
        <v>1</v>
      </c>
      <c r="W24" s="68">
        <v>0</v>
      </c>
      <c r="X24" s="115">
        <f>V24+W24</f>
        <v>1</v>
      </c>
      <c r="Y24" s="118">
        <f>I24/D24</f>
        <v>9</v>
      </c>
    </row>
    <row r="25" spans="1:25" ht="21.95" customHeight="1" x14ac:dyDescent="0.15">
      <c r="A25" s="367"/>
      <c r="B25" s="356"/>
      <c r="C25" s="273" t="s">
        <v>83</v>
      </c>
      <c r="D25" s="17">
        <v>3</v>
      </c>
      <c r="E25" s="34" t="s">
        <v>22</v>
      </c>
      <c r="F25" s="35">
        <v>29</v>
      </c>
      <c r="G25" s="245">
        <v>0</v>
      </c>
      <c r="H25" s="268">
        <v>20</v>
      </c>
      <c r="I25" s="274">
        <f>G25+H25</f>
        <v>20</v>
      </c>
      <c r="J25" s="266">
        <v>0</v>
      </c>
      <c r="K25" s="268">
        <v>9</v>
      </c>
      <c r="L25" s="274">
        <f>J25+K25</f>
        <v>9</v>
      </c>
      <c r="M25" s="266">
        <v>0</v>
      </c>
      <c r="N25" s="268">
        <v>9</v>
      </c>
      <c r="O25" s="275">
        <f>M25+N25</f>
        <v>9</v>
      </c>
      <c r="P25" s="266">
        <v>0</v>
      </c>
      <c r="Q25" s="268">
        <v>5</v>
      </c>
      <c r="R25" s="274">
        <f>P25+Q25</f>
        <v>5</v>
      </c>
      <c r="S25" s="245">
        <v>0</v>
      </c>
      <c r="T25" s="268">
        <v>5</v>
      </c>
      <c r="U25" s="274">
        <f>S25+T25</f>
        <v>5</v>
      </c>
      <c r="V25" s="266">
        <v>0</v>
      </c>
      <c r="W25" s="268">
        <v>3</v>
      </c>
      <c r="X25" s="274">
        <f>V25+W25</f>
        <v>3</v>
      </c>
      <c r="Y25" s="265">
        <f>I25/D25</f>
        <v>6.666666666666667</v>
      </c>
    </row>
    <row r="26" spans="1:25" ht="21.95" customHeight="1" x14ac:dyDescent="0.15">
      <c r="A26" s="367"/>
      <c r="B26" s="356"/>
      <c r="C26" s="206" t="s">
        <v>21</v>
      </c>
      <c r="D26" s="17">
        <v>12</v>
      </c>
      <c r="E26" s="34" t="s">
        <v>12</v>
      </c>
      <c r="F26" s="203">
        <v>25</v>
      </c>
      <c r="G26" s="201">
        <v>2</v>
      </c>
      <c r="H26" s="202">
        <v>14</v>
      </c>
      <c r="I26" s="200">
        <f>G26+H26</f>
        <v>16</v>
      </c>
      <c r="J26" s="201">
        <v>2</v>
      </c>
      <c r="K26" s="202">
        <v>14</v>
      </c>
      <c r="L26" s="200">
        <f>J26+K26</f>
        <v>16</v>
      </c>
      <c r="M26" s="201">
        <v>2</v>
      </c>
      <c r="N26" s="202">
        <v>14</v>
      </c>
      <c r="O26" s="200">
        <f>M26+N26</f>
        <v>16</v>
      </c>
      <c r="P26" s="201">
        <v>2</v>
      </c>
      <c r="Q26" s="202">
        <v>12</v>
      </c>
      <c r="R26" s="200">
        <f>P26+Q26</f>
        <v>14</v>
      </c>
      <c r="S26" s="134">
        <v>2</v>
      </c>
      <c r="T26" s="202">
        <v>12</v>
      </c>
      <c r="U26" s="200">
        <f>S26+T26</f>
        <v>14</v>
      </c>
      <c r="V26" s="201">
        <v>1</v>
      </c>
      <c r="W26" s="202">
        <v>11</v>
      </c>
      <c r="X26" s="200">
        <f>V26+W26</f>
        <v>12</v>
      </c>
      <c r="Y26" s="199">
        <f>I26/D26</f>
        <v>1.3333333333333333</v>
      </c>
    </row>
    <row r="27" spans="1:25" ht="17.25" customHeight="1" x14ac:dyDescent="0.15">
      <c r="A27" s="367"/>
      <c r="B27" s="390" t="s">
        <v>50</v>
      </c>
      <c r="C27" s="391"/>
      <c r="D27" s="152">
        <f>SUM(D24:D26)</f>
        <v>16</v>
      </c>
      <c r="E27" s="153" t="s">
        <v>19</v>
      </c>
      <c r="F27" s="154">
        <f t="shared" ref="F27:X27" si="16">SUM(F24:F26)</f>
        <v>65</v>
      </c>
      <c r="G27" s="155">
        <f t="shared" si="16"/>
        <v>5</v>
      </c>
      <c r="H27" s="155">
        <f t="shared" si="16"/>
        <v>40</v>
      </c>
      <c r="I27" s="162">
        <f t="shared" si="16"/>
        <v>45</v>
      </c>
      <c r="J27" s="155">
        <f t="shared" si="16"/>
        <v>3</v>
      </c>
      <c r="K27" s="155">
        <f t="shared" si="16"/>
        <v>25</v>
      </c>
      <c r="L27" s="162">
        <f t="shared" si="16"/>
        <v>28</v>
      </c>
      <c r="M27" s="155">
        <f t="shared" si="16"/>
        <v>3</v>
      </c>
      <c r="N27" s="155">
        <f t="shared" si="16"/>
        <v>24</v>
      </c>
      <c r="O27" s="160">
        <f t="shared" si="16"/>
        <v>27</v>
      </c>
      <c r="P27" s="161">
        <f t="shared" si="16"/>
        <v>3</v>
      </c>
      <c r="Q27" s="155">
        <f t="shared" si="16"/>
        <v>18</v>
      </c>
      <c r="R27" s="162">
        <f t="shared" si="16"/>
        <v>21</v>
      </c>
      <c r="S27" s="155">
        <f t="shared" si="16"/>
        <v>3</v>
      </c>
      <c r="T27" s="155">
        <f t="shared" si="16"/>
        <v>18</v>
      </c>
      <c r="U27" s="162">
        <f t="shared" si="16"/>
        <v>21</v>
      </c>
      <c r="V27" s="155">
        <f t="shared" si="16"/>
        <v>2</v>
      </c>
      <c r="W27" s="155">
        <f t="shared" si="16"/>
        <v>14</v>
      </c>
      <c r="X27" s="162">
        <f t="shared" si="16"/>
        <v>16</v>
      </c>
      <c r="Y27" s="156">
        <f>I27/D27</f>
        <v>2.8125</v>
      </c>
    </row>
    <row r="28" spans="1:25" ht="17.25" customHeight="1" thickBot="1" x14ac:dyDescent="0.2">
      <c r="A28" s="367"/>
      <c r="B28" s="316"/>
      <c r="C28" s="317"/>
      <c r="D28" s="163"/>
      <c r="E28" s="207"/>
      <c r="F28" s="208"/>
      <c r="G28" s="164">
        <f>G27/I27</f>
        <v>0.1111111111111111</v>
      </c>
      <c r="H28" s="165">
        <f>H27/I27</f>
        <v>0.88888888888888884</v>
      </c>
      <c r="I28" s="166">
        <f>G28+H28</f>
        <v>1</v>
      </c>
      <c r="J28" s="167">
        <f>J27/L27</f>
        <v>0.10714285714285714</v>
      </c>
      <c r="K28" s="165">
        <f>K27/L27</f>
        <v>0.8928571428571429</v>
      </c>
      <c r="L28" s="166">
        <f>J28+K28</f>
        <v>1</v>
      </c>
      <c r="M28" s="167">
        <f>M27/O27</f>
        <v>0.1111111111111111</v>
      </c>
      <c r="N28" s="165">
        <f>N27/O27</f>
        <v>0.88888888888888884</v>
      </c>
      <c r="O28" s="168">
        <f>M28+N28</f>
        <v>1</v>
      </c>
      <c r="P28" s="167">
        <f>P27/R27</f>
        <v>0.14285714285714285</v>
      </c>
      <c r="Q28" s="165">
        <f>Q27/R27</f>
        <v>0.8571428571428571</v>
      </c>
      <c r="R28" s="166">
        <f>P28+Q28</f>
        <v>1</v>
      </c>
      <c r="S28" s="164">
        <f>S27/U27</f>
        <v>0.14285714285714285</v>
      </c>
      <c r="T28" s="165">
        <f>T27/U27</f>
        <v>0.8571428571428571</v>
      </c>
      <c r="U28" s="166">
        <f>S28+T28</f>
        <v>1</v>
      </c>
      <c r="V28" s="167">
        <f>V27/X27</f>
        <v>0.125</v>
      </c>
      <c r="W28" s="165">
        <f>W27/X27</f>
        <v>0.875</v>
      </c>
      <c r="X28" s="166">
        <f>V28+W28</f>
        <v>1</v>
      </c>
      <c r="Y28" s="209"/>
    </row>
    <row r="29" spans="1:25" ht="17.25" customHeight="1" x14ac:dyDescent="0.15">
      <c r="A29" s="387" t="s">
        <v>57</v>
      </c>
      <c r="B29" s="388"/>
      <c r="C29" s="388"/>
      <c r="D29" s="186">
        <f>D22+D27</f>
        <v>146</v>
      </c>
      <c r="E29" s="187" t="s">
        <v>19</v>
      </c>
      <c r="F29" s="188">
        <f t="shared" ref="F29:X29" si="17">F22+F27</f>
        <v>833</v>
      </c>
      <c r="G29" s="189">
        <f t="shared" si="17"/>
        <v>319</v>
      </c>
      <c r="H29" s="190">
        <f t="shared" si="17"/>
        <v>265</v>
      </c>
      <c r="I29" s="191">
        <f t="shared" si="17"/>
        <v>584</v>
      </c>
      <c r="J29" s="192">
        <f t="shared" si="17"/>
        <v>185</v>
      </c>
      <c r="K29" s="190">
        <f t="shared" si="17"/>
        <v>137</v>
      </c>
      <c r="L29" s="241">
        <f t="shared" si="17"/>
        <v>322</v>
      </c>
      <c r="M29" s="195">
        <f t="shared" si="17"/>
        <v>173</v>
      </c>
      <c r="N29" s="193">
        <f t="shared" si="17"/>
        <v>130</v>
      </c>
      <c r="O29" s="193">
        <f t="shared" si="17"/>
        <v>303</v>
      </c>
      <c r="P29" s="194">
        <f t="shared" si="17"/>
        <v>81</v>
      </c>
      <c r="Q29" s="193">
        <f t="shared" si="17"/>
        <v>95</v>
      </c>
      <c r="R29" s="191">
        <f t="shared" si="17"/>
        <v>176</v>
      </c>
      <c r="S29" s="195">
        <f t="shared" si="17"/>
        <v>77</v>
      </c>
      <c r="T29" s="190">
        <f t="shared" si="17"/>
        <v>94</v>
      </c>
      <c r="U29" s="191">
        <f t="shared" si="17"/>
        <v>171</v>
      </c>
      <c r="V29" s="192">
        <f t="shared" si="17"/>
        <v>58</v>
      </c>
      <c r="W29" s="190">
        <f t="shared" si="17"/>
        <v>79</v>
      </c>
      <c r="X29" s="191">
        <f t="shared" si="17"/>
        <v>137</v>
      </c>
      <c r="Y29" s="196">
        <f>I29/D29</f>
        <v>4</v>
      </c>
    </row>
    <row r="30" spans="1:25" ht="17.25" customHeight="1" thickBot="1" x14ac:dyDescent="0.2">
      <c r="A30" s="389"/>
      <c r="B30" s="313"/>
      <c r="C30" s="313"/>
      <c r="D30" s="56"/>
      <c r="E30" s="57"/>
      <c r="F30" s="58"/>
      <c r="G30" s="59">
        <f>G29/I29</f>
        <v>0.54623287671232879</v>
      </c>
      <c r="H30" s="60">
        <f>H29/I29</f>
        <v>0.45376712328767121</v>
      </c>
      <c r="I30" s="288">
        <f t="shared" ref="I30:I32" si="18">G30+H30</f>
        <v>1</v>
      </c>
      <c r="J30" s="62">
        <f>J29/L29</f>
        <v>0.57453416149068326</v>
      </c>
      <c r="K30" s="60">
        <f>K29/L29</f>
        <v>0.4254658385093168</v>
      </c>
      <c r="L30" s="61">
        <f t="shared" ref="L30:L32" si="19">J30+K30</f>
        <v>1</v>
      </c>
      <c r="M30" s="176">
        <f>M29/O29</f>
        <v>0.57095709570957098</v>
      </c>
      <c r="N30" s="139">
        <f>N29/O29</f>
        <v>0.42904290429042902</v>
      </c>
      <c r="O30" s="139">
        <f t="shared" ref="O30:O32" si="20">M30+N30</f>
        <v>1</v>
      </c>
      <c r="P30" s="179">
        <f>P29/R29</f>
        <v>0.46022727272727271</v>
      </c>
      <c r="Q30" s="139">
        <f>Q29/R29</f>
        <v>0.53977272727272729</v>
      </c>
      <c r="R30" s="61">
        <f t="shared" ref="R30:R32" si="21">P30+Q30</f>
        <v>1</v>
      </c>
      <c r="S30" s="176">
        <f>S29/U29</f>
        <v>0.45029239766081869</v>
      </c>
      <c r="T30" s="139">
        <f>T29/U29</f>
        <v>0.54970760233918126</v>
      </c>
      <c r="U30" s="139">
        <f t="shared" ref="U30:U32" si="22">S30+T30</f>
        <v>1</v>
      </c>
      <c r="V30" s="62">
        <f>V29/X29</f>
        <v>0.42335766423357662</v>
      </c>
      <c r="W30" s="60">
        <f>W29/X29</f>
        <v>0.57664233576642332</v>
      </c>
      <c r="X30" s="61">
        <f t="shared" ref="X30:X32" si="23">V30+W30</f>
        <v>1</v>
      </c>
      <c r="Y30" s="63"/>
    </row>
    <row r="31" spans="1:25" ht="21.95" customHeight="1" x14ac:dyDescent="0.15">
      <c r="A31" s="380" t="s">
        <v>72</v>
      </c>
      <c r="B31" s="374" t="s">
        <v>73</v>
      </c>
      <c r="C31" s="375"/>
      <c r="D31" s="9">
        <v>5</v>
      </c>
      <c r="E31" s="10" t="s">
        <v>19</v>
      </c>
      <c r="F31" s="11">
        <v>139</v>
      </c>
      <c r="G31" s="12">
        <v>75</v>
      </c>
      <c r="H31" s="13">
        <v>33</v>
      </c>
      <c r="I31" s="200">
        <f t="shared" si="18"/>
        <v>108</v>
      </c>
      <c r="J31" s="14">
        <v>10</v>
      </c>
      <c r="K31" s="13">
        <v>10</v>
      </c>
      <c r="L31" s="289">
        <f t="shared" si="19"/>
        <v>20</v>
      </c>
      <c r="M31" s="14">
        <v>8</v>
      </c>
      <c r="N31" s="13">
        <v>8</v>
      </c>
      <c r="O31" s="290">
        <f t="shared" si="20"/>
        <v>16</v>
      </c>
      <c r="P31" s="14">
        <v>3</v>
      </c>
      <c r="Q31" s="13">
        <v>5</v>
      </c>
      <c r="R31" s="289">
        <f t="shared" si="21"/>
        <v>8</v>
      </c>
      <c r="S31" s="12">
        <v>3</v>
      </c>
      <c r="T31" s="13">
        <v>5</v>
      </c>
      <c r="U31" s="15">
        <f t="shared" si="22"/>
        <v>8</v>
      </c>
      <c r="V31" s="14">
        <v>2</v>
      </c>
      <c r="W31" s="13">
        <v>3</v>
      </c>
      <c r="X31" s="15">
        <f t="shared" si="23"/>
        <v>5</v>
      </c>
      <c r="Y31" s="291">
        <f>I31/D31</f>
        <v>21.6</v>
      </c>
    </row>
    <row r="32" spans="1:25" ht="21.95" customHeight="1" x14ac:dyDescent="0.15">
      <c r="A32" s="381"/>
      <c r="B32" s="263"/>
      <c r="C32" s="243" t="s">
        <v>84</v>
      </c>
      <c r="D32" s="107">
        <v>3</v>
      </c>
      <c r="E32" s="34" t="s">
        <v>20</v>
      </c>
      <c r="F32" s="276">
        <v>9</v>
      </c>
      <c r="G32" s="277">
        <v>7</v>
      </c>
      <c r="H32" s="277">
        <v>1</v>
      </c>
      <c r="I32" s="18">
        <f t="shared" si="18"/>
        <v>8</v>
      </c>
      <c r="J32" s="277">
        <v>5</v>
      </c>
      <c r="K32" s="277">
        <v>0</v>
      </c>
      <c r="L32" s="18">
        <f t="shared" si="19"/>
        <v>5</v>
      </c>
      <c r="M32" s="277">
        <v>4</v>
      </c>
      <c r="N32" s="277">
        <v>0</v>
      </c>
      <c r="O32" s="18">
        <f t="shared" si="20"/>
        <v>4</v>
      </c>
      <c r="P32" s="278">
        <v>3</v>
      </c>
      <c r="Q32" s="277">
        <v>0</v>
      </c>
      <c r="R32" s="18">
        <f t="shared" si="21"/>
        <v>3</v>
      </c>
      <c r="S32" s="277">
        <v>3</v>
      </c>
      <c r="T32" s="277">
        <v>0</v>
      </c>
      <c r="U32" s="18">
        <f t="shared" si="22"/>
        <v>3</v>
      </c>
      <c r="V32" s="277">
        <v>3</v>
      </c>
      <c r="W32" s="277">
        <v>0</v>
      </c>
      <c r="X32" s="18">
        <f t="shared" si="23"/>
        <v>3</v>
      </c>
      <c r="Y32" s="118">
        <f>I32/D32</f>
        <v>2.6666666666666665</v>
      </c>
    </row>
    <row r="33" spans="1:25" ht="18" customHeight="1" x14ac:dyDescent="0.15">
      <c r="A33" s="382"/>
      <c r="B33" s="343" t="s">
        <v>49</v>
      </c>
      <c r="C33" s="344"/>
      <c r="D33" s="279">
        <f>SUM(D31:D32)</f>
        <v>8</v>
      </c>
      <c r="E33" s="280" t="s">
        <v>19</v>
      </c>
      <c r="F33" s="272">
        <f t="shared" ref="F33:X33" si="24">SUM(F31:F32)</f>
        <v>148</v>
      </c>
      <c r="G33" s="272">
        <f t="shared" si="24"/>
        <v>82</v>
      </c>
      <c r="H33" s="283">
        <f t="shared" si="24"/>
        <v>34</v>
      </c>
      <c r="I33" s="284">
        <f t="shared" si="24"/>
        <v>116</v>
      </c>
      <c r="J33" s="282">
        <f t="shared" si="24"/>
        <v>15</v>
      </c>
      <c r="K33" s="283">
        <f t="shared" si="24"/>
        <v>10</v>
      </c>
      <c r="L33" s="282">
        <f t="shared" si="24"/>
        <v>25</v>
      </c>
      <c r="M33" s="285">
        <f t="shared" si="24"/>
        <v>12</v>
      </c>
      <c r="N33" s="282">
        <f t="shared" si="24"/>
        <v>8</v>
      </c>
      <c r="O33" s="284">
        <f t="shared" si="24"/>
        <v>20</v>
      </c>
      <c r="P33" s="282">
        <f t="shared" si="24"/>
        <v>6</v>
      </c>
      <c r="Q33" s="283">
        <f t="shared" si="24"/>
        <v>5</v>
      </c>
      <c r="R33" s="282">
        <f t="shared" si="24"/>
        <v>11</v>
      </c>
      <c r="S33" s="285">
        <f t="shared" si="24"/>
        <v>6</v>
      </c>
      <c r="T33" s="282">
        <f t="shared" si="24"/>
        <v>5</v>
      </c>
      <c r="U33" s="284">
        <f t="shared" si="24"/>
        <v>11</v>
      </c>
      <c r="V33" s="282">
        <f t="shared" si="24"/>
        <v>5</v>
      </c>
      <c r="W33" s="283">
        <f t="shared" si="24"/>
        <v>3</v>
      </c>
      <c r="X33" s="281">
        <f t="shared" si="24"/>
        <v>8</v>
      </c>
      <c r="Y33" s="220">
        <f>I33/D33</f>
        <v>14.5</v>
      </c>
    </row>
    <row r="34" spans="1:25" ht="18" customHeight="1" thickBot="1" x14ac:dyDescent="0.2">
      <c r="A34" s="383"/>
      <c r="B34" s="316"/>
      <c r="C34" s="317"/>
      <c r="D34" s="163"/>
      <c r="E34" s="207"/>
      <c r="F34" s="208"/>
      <c r="G34" s="181">
        <f>G33/I33</f>
        <v>0.7068965517241379</v>
      </c>
      <c r="H34" s="181">
        <f>H33/I33</f>
        <v>0.29310344827586204</v>
      </c>
      <c r="I34" s="223">
        <f>G34+H34</f>
        <v>1</v>
      </c>
      <c r="J34" s="181">
        <f>J33/L33</f>
        <v>0.6</v>
      </c>
      <c r="K34" s="181">
        <f>K33/L33</f>
        <v>0.4</v>
      </c>
      <c r="L34" s="182">
        <f>J34+K34</f>
        <v>1</v>
      </c>
      <c r="M34" s="181">
        <f>M33/O33</f>
        <v>0.6</v>
      </c>
      <c r="N34" s="181">
        <f>N33/O33</f>
        <v>0.4</v>
      </c>
      <c r="O34" s="224">
        <f>M34+N34</f>
        <v>1</v>
      </c>
      <c r="P34" s="180">
        <f>P33/R33</f>
        <v>0.54545454545454541</v>
      </c>
      <c r="Q34" s="181">
        <f>Q33/R33</f>
        <v>0.45454545454545453</v>
      </c>
      <c r="R34" s="182">
        <f>P34+Q34</f>
        <v>1</v>
      </c>
      <c r="S34" s="181">
        <f>S33/U33</f>
        <v>0.54545454545454541</v>
      </c>
      <c r="T34" s="181">
        <f>T33/U33</f>
        <v>0.45454545454545453</v>
      </c>
      <c r="U34" s="182">
        <f>S34+T34</f>
        <v>1</v>
      </c>
      <c r="V34" s="181">
        <f>V33/X33</f>
        <v>0.625</v>
      </c>
      <c r="W34" s="181">
        <f>W33/X33</f>
        <v>0.375</v>
      </c>
      <c r="X34" s="182">
        <f>V34+W34</f>
        <v>1</v>
      </c>
      <c r="Y34" s="209"/>
    </row>
    <row r="35" spans="1:25" ht="21.95" customHeight="1" x14ac:dyDescent="0.15">
      <c r="A35" s="351" t="s">
        <v>0</v>
      </c>
      <c r="B35" s="378" t="s">
        <v>43</v>
      </c>
      <c r="C35" s="64" t="s">
        <v>4</v>
      </c>
      <c r="D35" s="65">
        <v>10</v>
      </c>
      <c r="E35" s="124" t="s">
        <v>12</v>
      </c>
      <c r="F35" s="66">
        <v>121</v>
      </c>
      <c r="G35" s="67">
        <v>45</v>
      </c>
      <c r="H35" s="68">
        <v>53</v>
      </c>
      <c r="I35" s="70">
        <f>G35+H35</f>
        <v>98</v>
      </c>
      <c r="J35" s="69">
        <v>15</v>
      </c>
      <c r="K35" s="68">
        <v>13</v>
      </c>
      <c r="L35" s="140">
        <f t="shared" ref="L35:L44" si="25">J35+K35</f>
        <v>28</v>
      </c>
      <c r="M35" s="334"/>
      <c r="N35" s="335"/>
      <c r="O35" s="335"/>
      <c r="P35" s="335"/>
      <c r="Q35" s="335"/>
      <c r="R35" s="336"/>
      <c r="S35" s="67">
        <v>10</v>
      </c>
      <c r="T35" s="68">
        <v>12</v>
      </c>
      <c r="U35" s="70">
        <f>SUM(S35:T35)</f>
        <v>22</v>
      </c>
      <c r="V35" s="69">
        <v>3</v>
      </c>
      <c r="W35" s="68">
        <v>7</v>
      </c>
      <c r="X35" s="70">
        <f>V35+W35</f>
        <v>10</v>
      </c>
      <c r="Y35" s="71">
        <f>I35/D35</f>
        <v>9.8000000000000007</v>
      </c>
    </row>
    <row r="36" spans="1:25" ht="21.95" customHeight="1" x14ac:dyDescent="0.15">
      <c r="A36" s="376"/>
      <c r="B36" s="378"/>
      <c r="C36" s="16" t="s">
        <v>5</v>
      </c>
      <c r="D36" s="107">
        <v>6</v>
      </c>
      <c r="E36" s="95" t="s">
        <v>20</v>
      </c>
      <c r="F36" s="35">
        <v>55</v>
      </c>
      <c r="G36" s="36">
        <v>13</v>
      </c>
      <c r="H36" s="37">
        <v>33</v>
      </c>
      <c r="I36" s="70">
        <f>G36+H36</f>
        <v>46</v>
      </c>
      <c r="J36" s="39">
        <v>4</v>
      </c>
      <c r="K36" s="37">
        <v>13</v>
      </c>
      <c r="L36" s="140">
        <f t="shared" si="25"/>
        <v>17</v>
      </c>
      <c r="M36" s="337"/>
      <c r="N36" s="338"/>
      <c r="O36" s="338"/>
      <c r="P36" s="338"/>
      <c r="Q36" s="338"/>
      <c r="R36" s="339"/>
      <c r="S36" s="39">
        <v>4</v>
      </c>
      <c r="T36" s="37">
        <v>12</v>
      </c>
      <c r="U36" s="251">
        <f t="shared" ref="U36:U37" si="26">SUM(S36:T36)</f>
        <v>16</v>
      </c>
      <c r="V36" s="39">
        <v>2</v>
      </c>
      <c r="W36" s="37">
        <v>4</v>
      </c>
      <c r="X36" s="70">
        <f>V36+W36</f>
        <v>6</v>
      </c>
      <c r="Y36" s="71">
        <f>I36/D36</f>
        <v>7.666666666666667</v>
      </c>
    </row>
    <row r="37" spans="1:25" ht="21.95" customHeight="1" x14ac:dyDescent="0.15">
      <c r="A37" s="376"/>
      <c r="B37" s="378"/>
      <c r="C37" s="16" t="s">
        <v>41</v>
      </c>
      <c r="D37" s="17">
        <v>3</v>
      </c>
      <c r="E37" s="34" t="s">
        <v>20</v>
      </c>
      <c r="F37" s="35">
        <v>23</v>
      </c>
      <c r="G37" s="36">
        <v>5</v>
      </c>
      <c r="H37" s="37">
        <v>16</v>
      </c>
      <c r="I37" s="70">
        <f>G37+H37</f>
        <v>21</v>
      </c>
      <c r="J37" s="39">
        <v>1</v>
      </c>
      <c r="K37" s="37">
        <v>5</v>
      </c>
      <c r="L37" s="140">
        <f t="shared" si="25"/>
        <v>6</v>
      </c>
      <c r="M37" s="337"/>
      <c r="N37" s="338"/>
      <c r="O37" s="338"/>
      <c r="P37" s="338"/>
      <c r="Q37" s="338"/>
      <c r="R37" s="339"/>
      <c r="S37" s="39">
        <v>1</v>
      </c>
      <c r="T37" s="37">
        <v>5</v>
      </c>
      <c r="U37" s="251">
        <f t="shared" si="26"/>
        <v>6</v>
      </c>
      <c r="V37" s="39">
        <v>0</v>
      </c>
      <c r="W37" s="37">
        <v>3</v>
      </c>
      <c r="X37" s="70">
        <f>V37+W37</f>
        <v>3</v>
      </c>
      <c r="Y37" s="71">
        <f>I37/D37</f>
        <v>7</v>
      </c>
    </row>
    <row r="38" spans="1:25" ht="17.25" customHeight="1" x14ac:dyDescent="0.15">
      <c r="A38" s="376"/>
      <c r="B38" s="378"/>
      <c r="C38" s="328" t="s">
        <v>13</v>
      </c>
      <c r="D38" s="20">
        <f>SUM(D35:D37)</f>
        <v>19</v>
      </c>
      <c r="E38" s="41" t="s">
        <v>19</v>
      </c>
      <c r="F38" s="42">
        <f>SUM(F35:F37)</f>
        <v>199</v>
      </c>
      <c r="G38" s="43">
        <f>G35+G36+G37</f>
        <v>63</v>
      </c>
      <c r="H38" s="43">
        <f>H35+H36+H37</f>
        <v>102</v>
      </c>
      <c r="I38" s="45">
        <f>I35+I36+I37</f>
        <v>165</v>
      </c>
      <c r="J38" s="43">
        <f>J35+J36+J37</f>
        <v>20</v>
      </c>
      <c r="K38" s="43">
        <f>K35+K36+K37</f>
        <v>31</v>
      </c>
      <c r="L38" s="123">
        <f t="shared" si="25"/>
        <v>51</v>
      </c>
      <c r="M38" s="337"/>
      <c r="N38" s="338"/>
      <c r="O38" s="338"/>
      <c r="P38" s="338"/>
      <c r="Q38" s="338"/>
      <c r="R38" s="339"/>
      <c r="S38" s="43">
        <f t="shared" ref="S38:X38" si="27">SUM(S35:S37)</f>
        <v>15</v>
      </c>
      <c r="T38" s="44">
        <f t="shared" si="27"/>
        <v>29</v>
      </c>
      <c r="U38" s="45">
        <f t="shared" si="27"/>
        <v>44</v>
      </c>
      <c r="V38" s="46">
        <f t="shared" si="27"/>
        <v>5</v>
      </c>
      <c r="W38" s="44">
        <f t="shared" si="27"/>
        <v>14</v>
      </c>
      <c r="X38" s="45">
        <f t="shared" si="27"/>
        <v>19</v>
      </c>
      <c r="Y38" s="25">
        <f>I38/D38</f>
        <v>8.6842105263157894</v>
      </c>
    </row>
    <row r="39" spans="1:25" ht="17.25" customHeight="1" x14ac:dyDescent="0.15">
      <c r="A39" s="376"/>
      <c r="B39" s="379"/>
      <c r="C39" s="329"/>
      <c r="D39" s="26"/>
      <c r="E39" s="227"/>
      <c r="F39" s="28"/>
      <c r="G39" s="47">
        <f>G38/I38</f>
        <v>0.38181818181818183</v>
      </c>
      <c r="H39" s="30">
        <f>H38/I38</f>
        <v>0.61818181818181817</v>
      </c>
      <c r="I39" s="31">
        <f t="shared" ref="I39:I44" si="28">G39+H39</f>
        <v>1</v>
      </c>
      <c r="J39" s="114">
        <f>J38/L38</f>
        <v>0.39215686274509803</v>
      </c>
      <c r="K39" s="30">
        <f>K38/L38</f>
        <v>0.60784313725490191</v>
      </c>
      <c r="L39" s="137">
        <f>J39+K39</f>
        <v>1</v>
      </c>
      <c r="M39" s="337"/>
      <c r="N39" s="338"/>
      <c r="O39" s="338"/>
      <c r="P39" s="338"/>
      <c r="Q39" s="338"/>
      <c r="R39" s="339"/>
      <c r="S39" s="47">
        <f>S38/U38</f>
        <v>0.34090909090909088</v>
      </c>
      <c r="T39" s="30">
        <f>T38/U38</f>
        <v>0.65909090909090906</v>
      </c>
      <c r="U39" s="31">
        <f t="shared" ref="U39" si="29">S39+T39</f>
        <v>1</v>
      </c>
      <c r="V39" s="32">
        <f>V38/X38</f>
        <v>0.26315789473684209</v>
      </c>
      <c r="W39" s="30">
        <f>W38/X38</f>
        <v>0.73684210526315785</v>
      </c>
      <c r="X39" s="31">
        <f t="shared" ref="X39:X44" si="30">V39+W39</f>
        <v>1</v>
      </c>
      <c r="Y39" s="33"/>
    </row>
    <row r="40" spans="1:25" ht="21.95" customHeight="1" x14ac:dyDescent="0.15">
      <c r="A40" s="376"/>
      <c r="B40" s="384" t="s">
        <v>44</v>
      </c>
      <c r="C40" s="16" t="s">
        <v>25</v>
      </c>
      <c r="D40" s="17">
        <v>8</v>
      </c>
      <c r="E40" s="34" t="s">
        <v>20</v>
      </c>
      <c r="F40" s="35">
        <v>16</v>
      </c>
      <c r="G40" s="36">
        <v>13</v>
      </c>
      <c r="H40" s="37">
        <v>1</v>
      </c>
      <c r="I40" s="38">
        <f t="shared" si="28"/>
        <v>14</v>
      </c>
      <c r="J40" s="39">
        <v>11</v>
      </c>
      <c r="K40" s="37">
        <v>1</v>
      </c>
      <c r="L40" s="38">
        <f t="shared" si="25"/>
        <v>12</v>
      </c>
      <c r="M40" s="337"/>
      <c r="N40" s="338"/>
      <c r="O40" s="338"/>
      <c r="P40" s="338"/>
      <c r="Q40" s="338"/>
      <c r="R40" s="339"/>
      <c r="S40" s="36">
        <v>11</v>
      </c>
      <c r="T40" s="37">
        <v>1</v>
      </c>
      <c r="U40" s="40">
        <f>SUM(S40:T40)</f>
        <v>12</v>
      </c>
      <c r="V40" s="39">
        <v>9</v>
      </c>
      <c r="W40" s="37">
        <v>0</v>
      </c>
      <c r="X40" s="40">
        <f t="shared" si="30"/>
        <v>9</v>
      </c>
      <c r="Y40" s="19">
        <f t="shared" ref="Y40:Y45" si="31">I40/D40</f>
        <v>1.75</v>
      </c>
    </row>
    <row r="41" spans="1:25" ht="21.95" customHeight="1" x14ac:dyDescent="0.15">
      <c r="A41" s="376"/>
      <c r="B41" s="378"/>
      <c r="C41" s="16" t="s">
        <v>42</v>
      </c>
      <c r="D41" s="132">
        <v>7</v>
      </c>
      <c r="E41" s="169" t="s">
        <v>20</v>
      </c>
      <c r="F41" s="133">
        <v>13</v>
      </c>
      <c r="G41" s="134">
        <v>10</v>
      </c>
      <c r="H41" s="134">
        <v>1</v>
      </c>
      <c r="I41" s="38">
        <f t="shared" si="28"/>
        <v>11</v>
      </c>
      <c r="J41" s="135">
        <v>9</v>
      </c>
      <c r="K41" s="134">
        <v>1</v>
      </c>
      <c r="L41" s="38">
        <f t="shared" si="25"/>
        <v>10</v>
      </c>
      <c r="M41" s="337"/>
      <c r="N41" s="338"/>
      <c r="O41" s="338"/>
      <c r="P41" s="338"/>
      <c r="Q41" s="338"/>
      <c r="R41" s="339"/>
      <c r="S41" s="134">
        <v>8</v>
      </c>
      <c r="T41" s="134">
        <v>1</v>
      </c>
      <c r="U41" s="40">
        <f t="shared" ref="U41:U44" si="32">SUM(S41:T41)</f>
        <v>9</v>
      </c>
      <c r="V41" s="135">
        <v>6</v>
      </c>
      <c r="W41" s="134">
        <v>1</v>
      </c>
      <c r="X41" s="40">
        <f t="shared" si="30"/>
        <v>7</v>
      </c>
      <c r="Y41" s="19">
        <f t="shared" si="31"/>
        <v>1.5714285714285714</v>
      </c>
    </row>
    <row r="42" spans="1:25" ht="21.95" customHeight="1" x14ac:dyDescent="0.15">
      <c r="A42" s="376"/>
      <c r="B42" s="378"/>
      <c r="C42" s="16" t="s">
        <v>39</v>
      </c>
      <c r="D42" s="132">
        <v>3</v>
      </c>
      <c r="E42" s="169" t="s">
        <v>20</v>
      </c>
      <c r="F42" s="203">
        <v>6</v>
      </c>
      <c r="G42" s="134">
        <v>3</v>
      </c>
      <c r="H42" s="134">
        <v>2</v>
      </c>
      <c r="I42" s="38">
        <f t="shared" si="28"/>
        <v>5</v>
      </c>
      <c r="J42" s="201">
        <v>3</v>
      </c>
      <c r="K42" s="134">
        <v>2</v>
      </c>
      <c r="L42" s="38">
        <f t="shared" si="25"/>
        <v>5</v>
      </c>
      <c r="M42" s="337"/>
      <c r="N42" s="338"/>
      <c r="O42" s="338"/>
      <c r="P42" s="338"/>
      <c r="Q42" s="338"/>
      <c r="R42" s="339"/>
      <c r="S42" s="134">
        <v>3</v>
      </c>
      <c r="T42" s="134">
        <v>2</v>
      </c>
      <c r="U42" s="40">
        <f t="shared" si="32"/>
        <v>5</v>
      </c>
      <c r="V42" s="201">
        <v>1</v>
      </c>
      <c r="W42" s="134">
        <v>2</v>
      </c>
      <c r="X42" s="40">
        <f t="shared" si="30"/>
        <v>3</v>
      </c>
      <c r="Y42" s="19">
        <f t="shared" si="31"/>
        <v>1.6666666666666667</v>
      </c>
    </row>
    <row r="43" spans="1:25" ht="21.95" customHeight="1" x14ac:dyDescent="0.15">
      <c r="A43" s="376"/>
      <c r="B43" s="378"/>
      <c r="C43" s="16" t="s">
        <v>70</v>
      </c>
      <c r="D43" s="132">
        <v>1</v>
      </c>
      <c r="E43" s="34" t="s">
        <v>12</v>
      </c>
      <c r="F43" s="203">
        <v>6</v>
      </c>
      <c r="G43" s="134">
        <v>4</v>
      </c>
      <c r="H43" s="134">
        <v>2</v>
      </c>
      <c r="I43" s="38">
        <f t="shared" si="28"/>
        <v>6</v>
      </c>
      <c r="J43" s="201">
        <v>3</v>
      </c>
      <c r="K43" s="134">
        <v>2</v>
      </c>
      <c r="L43" s="38">
        <f t="shared" si="25"/>
        <v>5</v>
      </c>
      <c r="M43" s="337"/>
      <c r="N43" s="338"/>
      <c r="O43" s="338"/>
      <c r="P43" s="338"/>
      <c r="Q43" s="338"/>
      <c r="R43" s="339"/>
      <c r="S43" s="134">
        <v>3</v>
      </c>
      <c r="T43" s="134">
        <v>1</v>
      </c>
      <c r="U43" s="40">
        <f t="shared" si="32"/>
        <v>4</v>
      </c>
      <c r="V43" s="201">
        <v>1</v>
      </c>
      <c r="W43" s="134">
        <v>0</v>
      </c>
      <c r="X43" s="40">
        <f t="shared" si="30"/>
        <v>1</v>
      </c>
      <c r="Y43" s="19">
        <f t="shared" si="31"/>
        <v>6</v>
      </c>
    </row>
    <row r="44" spans="1:25" ht="21.95" customHeight="1" x14ac:dyDescent="0.15">
      <c r="A44" s="376"/>
      <c r="B44" s="378"/>
      <c r="C44" s="16" t="s">
        <v>60</v>
      </c>
      <c r="D44" s="132">
        <v>3</v>
      </c>
      <c r="E44" s="34" t="s">
        <v>20</v>
      </c>
      <c r="F44" s="203">
        <v>4</v>
      </c>
      <c r="G44" s="134">
        <v>4</v>
      </c>
      <c r="H44" s="134">
        <v>0</v>
      </c>
      <c r="I44" s="38">
        <f t="shared" si="28"/>
        <v>4</v>
      </c>
      <c r="J44" s="201">
        <v>3</v>
      </c>
      <c r="K44" s="134">
        <v>0</v>
      </c>
      <c r="L44" s="38">
        <f t="shared" si="25"/>
        <v>3</v>
      </c>
      <c r="M44" s="337"/>
      <c r="N44" s="338"/>
      <c r="O44" s="338"/>
      <c r="P44" s="338"/>
      <c r="Q44" s="338"/>
      <c r="R44" s="339"/>
      <c r="S44" s="134">
        <v>3</v>
      </c>
      <c r="T44" s="134">
        <v>0</v>
      </c>
      <c r="U44" s="40">
        <f t="shared" si="32"/>
        <v>3</v>
      </c>
      <c r="V44" s="201">
        <v>3</v>
      </c>
      <c r="W44" s="134">
        <v>0</v>
      </c>
      <c r="X44" s="40">
        <f t="shared" si="30"/>
        <v>3</v>
      </c>
      <c r="Y44" s="19">
        <f t="shared" si="31"/>
        <v>1.3333333333333333</v>
      </c>
    </row>
    <row r="45" spans="1:25" ht="17.25" customHeight="1" x14ac:dyDescent="0.15">
      <c r="A45" s="376"/>
      <c r="B45" s="378"/>
      <c r="C45" s="328" t="s">
        <v>15</v>
      </c>
      <c r="D45" s="20">
        <f>SUM(D40:D44)</f>
        <v>22</v>
      </c>
      <c r="E45" s="41" t="s">
        <v>19</v>
      </c>
      <c r="F45" s="42">
        <f t="shared" ref="F45:L45" si="33">SUM(F40:F44)</f>
        <v>45</v>
      </c>
      <c r="G45" s="43">
        <f t="shared" si="33"/>
        <v>34</v>
      </c>
      <c r="H45" s="43">
        <f t="shared" si="33"/>
        <v>6</v>
      </c>
      <c r="I45" s="130">
        <f t="shared" si="33"/>
        <v>40</v>
      </c>
      <c r="J45" s="46">
        <f t="shared" si="33"/>
        <v>29</v>
      </c>
      <c r="K45" s="43">
        <f t="shared" si="33"/>
        <v>6</v>
      </c>
      <c r="L45" s="130">
        <f t="shared" si="33"/>
        <v>35</v>
      </c>
      <c r="M45" s="337"/>
      <c r="N45" s="338"/>
      <c r="O45" s="338"/>
      <c r="P45" s="338"/>
      <c r="Q45" s="338"/>
      <c r="R45" s="339"/>
      <c r="S45" s="43">
        <f t="shared" ref="S45:X45" si="34">SUM(S40:S44)</f>
        <v>28</v>
      </c>
      <c r="T45" s="43">
        <f t="shared" si="34"/>
        <v>5</v>
      </c>
      <c r="U45" s="130">
        <f t="shared" si="34"/>
        <v>33</v>
      </c>
      <c r="V45" s="46">
        <f t="shared" si="34"/>
        <v>20</v>
      </c>
      <c r="W45" s="43">
        <f t="shared" si="34"/>
        <v>3</v>
      </c>
      <c r="X45" s="128">
        <f t="shared" si="34"/>
        <v>23</v>
      </c>
      <c r="Y45" s="25">
        <f t="shared" si="31"/>
        <v>1.8181818181818181</v>
      </c>
    </row>
    <row r="46" spans="1:25" ht="17.25" customHeight="1" x14ac:dyDescent="0.15">
      <c r="A46" s="376"/>
      <c r="B46" s="379"/>
      <c r="C46" s="329"/>
      <c r="D46" s="26"/>
      <c r="E46" s="27"/>
      <c r="F46" s="28"/>
      <c r="G46" s="47">
        <f>G45/I45</f>
        <v>0.85</v>
      </c>
      <c r="H46" s="30">
        <f>H45/I45</f>
        <v>0.15</v>
      </c>
      <c r="I46" s="31">
        <f>G46+H46</f>
        <v>1</v>
      </c>
      <c r="J46" s="114">
        <f>J45/L45</f>
        <v>0.82857142857142863</v>
      </c>
      <c r="K46" s="30">
        <f>K45/L45</f>
        <v>0.17142857142857143</v>
      </c>
      <c r="L46" s="137">
        <f>J46+K46</f>
        <v>1</v>
      </c>
      <c r="M46" s="337"/>
      <c r="N46" s="338"/>
      <c r="O46" s="338"/>
      <c r="P46" s="338"/>
      <c r="Q46" s="338"/>
      <c r="R46" s="339"/>
      <c r="S46" s="47">
        <f>S45/U45</f>
        <v>0.84848484848484851</v>
      </c>
      <c r="T46" s="30">
        <f>T45/U45</f>
        <v>0.15151515151515152</v>
      </c>
      <c r="U46" s="31">
        <f>S46+T46</f>
        <v>1</v>
      </c>
      <c r="V46" s="32">
        <f>V45/X45</f>
        <v>0.86956521739130432</v>
      </c>
      <c r="W46" s="30">
        <f>W45/X45</f>
        <v>0.13043478260869565</v>
      </c>
      <c r="X46" s="31">
        <f>V46+W46</f>
        <v>1</v>
      </c>
      <c r="Y46" s="33"/>
    </row>
    <row r="47" spans="1:25" ht="17.25" customHeight="1" x14ac:dyDescent="0.15">
      <c r="A47" s="376"/>
      <c r="B47" s="310" t="s">
        <v>51</v>
      </c>
      <c r="C47" s="311"/>
      <c r="D47" s="48">
        <f>SUM(D38,D45)</f>
        <v>41</v>
      </c>
      <c r="E47" s="49" t="s">
        <v>19</v>
      </c>
      <c r="F47" s="50">
        <f t="shared" ref="F47:K47" si="35">F38+F45</f>
        <v>244</v>
      </c>
      <c r="G47" s="51">
        <f t="shared" si="35"/>
        <v>97</v>
      </c>
      <c r="H47" s="52">
        <f t="shared" si="35"/>
        <v>108</v>
      </c>
      <c r="I47" s="53">
        <f t="shared" si="35"/>
        <v>205</v>
      </c>
      <c r="J47" s="54">
        <f t="shared" si="35"/>
        <v>49</v>
      </c>
      <c r="K47" s="52">
        <f t="shared" si="35"/>
        <v>37</v>
      </c>
      <c r="L47" s="138">
        <f>J47+K47</f>
        <v>86</v>
      </c>
      <c r="M47" s="337"/>
      <c r="N47" s="338"/>
      <c r="O47" s="338"/>
      <c r="P47" s="338"/>
      <c r="Q47" s="338"/>
      <c r="R47" s="339"/>
      <c r="S47" s="51">
        <f t="shared" ref="S47:X47" si="36">S38+S45</f>
        <v>43</v>
      </c>
      <c r="T47" s="52">
        <f t="shared" si="36"/>
        <v>34</v>
      </c>
      <c r="U47" s="53">
        <f t="shared" si="36"/>
        <v>77</v>
      </c>
      <c r="V47" s="54">
        <f t="shared" si="36"/>
        <v>25</v>
      </c>
      <c r="W47" s="52">
        <f t="shared" si="36"/>
        <v>17</v>
      </c>
      <c r="X47" s="53">
        <f t="shared" si="36"/>
        <v>42</v>
      </c>
      <c r="Y47" s="55">
        <f>I47/D47</f>
        <v>5</v>
      </c>
    </row>
    <row r="48" spans="1:25" ht="17.25" customHeight="1" thickBot="1" x14ac:dyDescent="0.2">
      <c r="A48" s="377"/>
      <c r="B48" s="312"/>
      <c r="C48" s="313"/>
      <c r="D48" s="56"/>
      <c r="E48" s="57"/>
      <c r="F48" s="58"/>
      <c r="G48" s="59">
        <f>G47/I47</f>
        <v>0.47317073170731705</v>
      </c>
      <c r="H48" s="60">
        <f>H47/I47</f>
        <v>0.52682926829268295</v>
      </c>
      <c r="I48" s="61">
        <f>I47/I47</f>
        <v>1</v>
      </c>
      <c r="J48" s="62">
        <f>J47/L47</f>
        <v>0.56976744186046513</v>
      </c>
      <c r="K48" s="60">
        <f>K47/L47</f>
        <v>0.43023255813953487</v>
      </c>
      <c r="L48" s="139">
        <f>L47/L47</f>
        <v>1</v>
      </c>
      <c r="M48" s="337"/>
      <c r="N48" s="338"/>
      <c r="O48" s="338"/>
      <c r="P48" s="338"/>
      <c r="Q48" s="338"/>
      <c r="R48" s="339"/>
      <c r="S48" s="59">
        <f>S47/U47</f>
        <v>0.55844155844155841</v>
      </c>
      <c r="T48" s="60">
        <f>T47/U47</f>
        <v>0.44155844155844154</v>
      </c>
      <c r="U48" s="61">
        <f>U47/U47</f>
        <v>1</v>
      </c>
      <c r="V48" s="62">
        <f>V47/X47</f>
        <v>0.59523809523809523</v>
      </c>
      <c r="W48" s="60">
        <f>W47/X47</f>
        <v>0.40476190476190477</v>
      </c>
      <c r="X48" s="61">
        <f>X47/X47</f>
        <v>1</v>
      </c>
      <c r="Y48" s="63"/>
    </row>
    <row r="49" spans="1:25" ht="21.95" customHeight="1" x14ac:dyDescent="0.15">
      <c r="A49" s="367" t="s">
        <v>76</v>
      </c>
      <c r="B49" s="369" t="s">
        <v>77</v>
      </c>
      <c r="C49" s="236" t="s">
        <v>86</v>
      </c>
      <c r="D49" s="17">
        <v>1</v>
      </c>
      <c r="E49" s="34" t="s">
        <v>19</v>
      </c>
      <c r="F49" s="35">
        <v>3</v>
      </c>
      <c r="G49" s="36">
        <v>0</v>
      </c>
      <c r="H49" s="37">
        <v>3</v>
      </c>
      <c r="I49" s="38">
        <f>G49+H49</f>
        <v>3</v>
      </c>
      <c r="J49" s="39">
        <v>0</v>
      </c>
      <c r="K49" s="37">
        <v>2</v>
      </c>
      <c r="L49" s="38">
        <f>J49+K49</f>
        <v>2</v>
      </c>
      <c r="M49" s="337"/>
      <c r="N49" s="338"/>
      <c r="O49" s="338"/>
      <c r="P49" s="338"/>
      <c r="Q49" s="338"/>
      <c r="R49" s="339"/>
      <c r="S49" s="228">
        <v>0</v>
      </c>
      <c r="T49" s="229">
        <v>2</v>
      </c>
      <c r="U49" s="40">
        <f>S49+T49</f>
        <v>2</v>
      </c>
      <c r="V49" s="232">
        <v>0</v>
      </c>
      <c r="W49" s="229">
        <v>1</v>
      </c>
      <c r="X49" s="40">
        <f>V49+W49</f>
        <v>1</v>
      </c>
      <c r="Y49" s="252">
        <f>I49/D49</f>
        <v>3</v>
      </c>
    </row>
    <row r="50" spans="1:25" ht="21.95" customHeight="1" x14ac:dyDescent="0.15">
      <c r="A50" s="367"/>
      <c r="B50" s="369"/>
      <c r="C50" s="237" t="s">
        <v>85</v>
      </c>
      <c r="D50" s="65">
        <v>1</v>
      </c>
      <c r="E50" s="169" t="s">
        <v>12</v>
      </c>
      <c r="F50" s="271">
        <v>28</v>
      </c>
      <c r="G50" s="67">
        <v>6</v>
      </c>
      <c r="H50" s="269">
        <v>20</v>
      </c>
      <c r="I50" s="115">
        <f>G50+H50</f>
        <v>26</v>
      </c>
      <c r="J50" s="267">
        <v>1</v>
      </c>
      <c r="K50" s="269">
        <v>4</v>
      </c>
      <c r="L50" s="173">
        <f>J50+K50</f>
        <v>5</v>
      </c>
      <c r="M50" s="337"/>
      <c r="N50" s="338"/>
      <c r="O50" s="338"/>
      <c r="P50" s="338"/>
      <c r="Q50" s="338"/>
      <c r="R50" s="339"/>
      <c r="S50" s="230">
        <v>1</v>
      </c>
      <c r="T50" s="231">
        <v>4</v>
      </c>
      <c r="U50" s="287">
        <f>S50+T50</f>
        <v>5</v>
      </c>
      <c r="V50" s="233">
        <v>0</v>
      </c>
      <c r="W50" s="231">
        <v>1</v>
      </c>
      <c r="X50" s="287">
        <f>V50+W50</f>
        <v>1</v>
      </c>
      <c r="Y50" s="286">
        <f>I50/D50</f>
        <v>26</v>
      </c>
    </row>
    <row r="51" spans="1:25" ht="21.95" customHeight="1" x14ac:dyDescent="0.15">
      <c r="A51" s="367"/>
      <c r="B51" s="369"/>
      <c r="C51" s="237" t="s">
        <v>61</v>
      </c>
      <c r="D51" s="65">
        <v>3</v>
      </c>
      <c r="E51" s="169" t="s">
        <v>19</v>
      </c>
      <c r="F51" s="219">
        <v>11</v>
      </c>
      <c r="G51" s="67">
        <v>7</v>
      </c>
      <c r="H51" s="213">
        <v>4</v>
      </c>
      <c r="I51" s="115">
        <f>G51+H51</f>
        <v>11</v>
      </c>
      <c r="J51" s="212">
        <v>6</v>
      </c>
      <c r="K51" s="213">
        <v>2</v>
      </c>
      <c r="L51" s="173">
        <f>J51+K51</f>
        <v>8</v>
      </c>
      <c r="M51" s="337"/>
      <c r="N51" s="338"/>
      <c r="O51" s="338"/>
      <c r="P51" s="338"/>
      <c r="Q51" s="338"/>
      <c r="R51" s="339"/>
      <c r="S51" s="230">
        <v>6</v>
      </c>
      <c r="T51" s="231">
        <v>2</v>
      </c>
      <c r="U51" s="214">
        <f>S51+T51</f>
        <v>8</v>
      </c>
      <c r="V51" s="233">
        <v>3</v>
      </c>
      <c r="W51" s="231">
        <v>0</v>
      </c>
      <c r="X51" s="214">
        <f>V51+W51</f>
        <v>3</v>
      </c>
      <c r="Y51" s="129">
        <f>I51/D51</f>
        <v>3.6666666666666665</v>
      </c>
    </row>
    <row r="52" spans="1:25" ht="21.95" customHeight="1" x14ac:dyDescent="0.15">
      <c r="A52" s="367"/>
      <c r="B52" s="370"/>
      <c r="C52" s="236" t="s">
        <v>56</v>
      </c>
      <c r="D52" s="17">
        <v>3</v>
      </c>
      <c r="E52" s="34" t="s">
        <v>20</v>
      </c>
      <c r="F52" s="35">
        <v>21</v>
      </c>
      <c r="G52" s="36">
        <v>9</v>
      </c>
      <c r="H52" s="37">
        <v>11</v>
      </c>
      <c r="I52" s="18">
        <f>G52+H52</f>
        <v>20</v>
      </c>
      <c r="J52" s="39">
        <v>5</v>
      </c>
      <c r="K52" s="37">
        <v>4</v>
      </c>
      <c r="L52" s="136">
        <f>J52+K52</f>
        <v>9</v>
      </c>
      <c r="M52" s="337"/>
      <c r="N52" s="338"/>
      <c r="O52" s="338"/>
      <c r="P52" s="338"/>
      <c r="Q52" s="338"/>
      <c r="R52" s="339"/>
      <c r="S52" s="228">
        <v>5</v>
      </c>
      <c r="T52" s="229">
        <v>4</v>
      </c>
      <c r="U52" s="40">
        <f>S52+T52</f>
        <v>9</v>
      </c>
      <c r="V52" s="232">
        <v>1</v>
      </c>
      <c r="W52" s="229">
        <v>2</v>
      </c>
      <c r="X52" s="40">
        <f>V52+W52</f>
        <v>3</v>
      </c>
      <c r="Y52" s="71">
        <f>I52/D52</f>
        <v>6.666666666666667</v>
      </c>
    </row>
    <row r="53" spans="1:25" ht="17.25" customHeight="1" x14ac:dyDescent="0.15">
      <c r="A53" s="367"/>
      <c r="B53" s="310" t="s">
        <v>51</v>
      </c>
      <c r="C53" s="311"/>
      <c r="D53" s="215">
        <f>SUM(D49:D52)</f>
        <v>8</v>
      </c>
      <c r="E53" s="216" t="s">
        <v>19</v>
      </c>
      <c r="F53" s="217">
        <f t="shared" ref="F53:L53" si="37">SUM(F49:F52)</f>
        <v>63</v>
      </c>
      <c r="G53" s="155">
        <f t="shared" si="37"/>
        <v>22</v>
      </c>
      <c r="H53" s="155">
        <f t="shared" si="37"/>
        <v>38</v>
      </c>
      <c r="I53" s="225">
        <f t="shared" si="37"/>
        <v>60</v>
      </c>
      <c r="J53" s="161">
        <f t="shared" si="37"/>
        <v>12</v>
      </c>
      <c r="K53" s="155">
        <f t="shared" si="37"/>
        <v>12</v>
      </c>
      <c r="L53" s="155">
        <f t="shared" si="37"/>
        <v>24</v>
      </c>
      <c r="M53" s="337"/>
      <c r="N53" s="338"/>
      <c r="O53" s="338"/>
      <c r="P53" s="338"/>
      <c r="Q53" s="338"/>
      <c r="R53" s="339"/>
      <c r="S53" s="155">
        <f t="shared" ref="S53:X53" si="38">SUM(S49:S52)</f>
        <v>12</v>
      </c>
      <c r="T53" s="155">
        <f t="shared" si="38"/>
        <v>12</v>
      </c>
      <c r="U53" s="225">
        <f t="shared" si="38"/>
        <v>24</v>
      </c>
      <c r="V53" s="161">
        <f t="shared" si="38"/>
        <v>4</v>
      </c>
      <c r="W53" s="155">
        <f t="shared" si="38"/>
        <v>4</v>
      </c>
      <c r="X53" s="155">
        <f t="shared" si="38"/>
        <v>8</v>
      </c>
      <c r="Y53" s="218">
        <f>I53/D53</f>
        <v>7.5</v>
      </c>
    </row>
    <row r="54" spans="1:25" ht="17.25" customHeight="1" thickBot="1" x14ac:dyDescent="0.2">
      <c r="A54" s="368"/>
      <c r="B54" s="312"/>
      <c r="C54" s="313"/>
      <c r="D54" s="163"/>
      <c r="E54" s="183"/>
      <c r="F54" s="184"/>
      <c r="G54" s="185">
        <f>G53/I53</f>
        <v>0.36666666666666664</v>
      </c>
      <c r="H54" s="158">
        <f>H53/I53</f>
        <v>0.6333333333333333</v>
      </c>
      <c r="I54" s="159">
        <f>G54+H54</f>
        <v>1</v>
      </c>
      <c r="J54" s="157">
        <f>J53/L53</f>
        <v>0.5</v>
      </c>
      <c r="K54" s="158">
        <f>K53/L53</f>
        <v>0.5</v>
      </c>
      <c r="L54" s="175">
        <f t="shared" ref="L54:L61" si="39">J54+K54</f>
        <v>1</v>
      </c>
      <c r="M54" s="337"/>
      <c r="N54" s="338"/>
      <c r="O54" s="338"/>
      <c r="P54" s="338"/>
      <c r="Q54" s="338"/>
      <c r="R54" s="339"/>
      <c r="S54" s="185">
        <f>S53/U53</f>
        <v>0.5</v>
      </c>
      <c r="T54" s="158">
        <f>T53/U53</f>
        <v>0.5</v>
      </c>
      <c r="U54" s="159">
        <f t="shared" ref="U54:U63" si="40">S54+T54</f>
        <v>1</v>
      </c>
      <c r="V54" s="157">
        <f>V53/X53</f>
        <v>0.5</v>
      </c>
      <c r="W54" s="158">
        <f>W53/X53</f>
        <v>0.5</v>
      </c>
      <c r="X54" s="159">
        <f t="shared" ref="X54:X63" si="41">V54+W54</f>
        <v>1</v>
      </c>
      <c r="Y54" s="197"/>
    </row>
    <row r="55" spans="1:25" ht="17.25" customHeight="1" x14ac:dyDescent="0.15">
      <c r="A55" s="357" t="s">
        <v>63</v>
      </c>
      <c r="B55" s="358"/>
      <c r="C55" s="358"/>
      <c r="D55" s="186">
        <f>SUM(D47,D53)</f>
        <v>49</v>
      </c>
      <c r="E55" s="187" t="s">
        <v>19</v>
      </c>
      <c r="F55" s="188">
        <f t="shared" ref="F55:L55" si="42">SUM(F47,F53)</f>
        <v>307</v>
      </c>
      <c r="G55" s="194">
        <f t="shared" si="42"/>
        <v>119</v>
      </c>
      <c r="H55" s="221">
        <f t="shared" si="42"/>
        <v>146</v>
      </c>
      <c r="I55" s="226">
        <f t="shared" si="42"/>
        <v>265</v>
      </c>
      <c r="J55" s="194">
        <f t="shared" si="42"/>
        <v>61</v>
      </c>
      <c r="K55" s="221">
        <f t="shared" si="42"/>
        <v>49</v>
      </c>
      <c r="L55" s="226">
        <f t="shared" si="42"/>
        <v>110</v>
      </c>
      <c r="M55" s="337"/>
      <c r="N55" s="338"/>
      <c r="O55" s="338"/>
      <c r="P55" s="338"/>
      <c r="Q55" s="338"/>
      <c r="R55" s="339"/>
      <c r="S55" s="194">
        <f t="shared" ref="S55:X55" si="43">SUM(S47,S53)</f>
        <v>55</v>
      </c>
      <c r="T55" s="221">
        <f t="shared" si="43"/>
        <v>46</v>
      </c>
      <c r="U55" s="189">
        <f t="shared" si="43"/>
        <v>101</v>
      </c>
      <c r="V55" s="194">
        <f t="shared" si="43"/>
        <v>29</v>
      </c>
      <c r="W55" s="221">
        <f t="shared" si="43"/>
        <v>21</v>
      </c>
      <c r="X55" s="189">
        <f t="shared" si="43"/>
        <v>50</v>
      </c>
      <c r="Y55" s="196">
        <f>I55/D55</f>
        <v>5.408163265306122</v>
      </c>
    </row>
    <row r="56" spans="1:25" ht="17.25" customHeight="1" thickBot="1" x14ac:dyDescent="0.2">
      <c r="A56" s="359"/>
      <c r="B56" s="360"/>
      <c r="C56" s="360"/>
      <c r="D56" s="56"/>
      <c r="E56" s="57"/>
      <c r="F56" s="58"/>
      <c r="G56" s="59">
        <f>G55/I55</f>
        <v>0.44905660377358492</v>
      </c>
      <c r="H56" s="60">
        <f>H55/I55</f>
        <v>0.55094339622641508</v>
      </c>
      <c r="I56" s="61">
        <f>G56+H56</f>
        <v>1</v>
      </c>
      <c r="J56" s="62">
        <f>J55/L55</f>
        <v>0.55454545454545456</v>
      </c>
      <c r="K56" s="60">
        <f>K55/L55</f>
        <v>0.44545454545454544</v>
      </c>
      <c r="L56" s="61">
        <f>J56+K56</f>
        <v>1</v>
      </c>
      <c r="M56" s="337"/>
      <c r="N56" s="338"/>
      <c r="O56" s="338"/>
      <c r="P56" s="338"/>
      <c r="Q56" s="338"/>
      <c r="R56" s="339"/>
      <c r="S56" s="62">
        <f>S55/U55</f>
        <v>0.54455445544554459</v>
      </c>
      <c r="T56" s="60">
        <f>T55/U55</f>
        <v>0.45544554455445546</v>
      </c>
      <c r="U56" s="61">
        <f t="shared" si="40"/>
        <v>1</v>
      </c>
      <c r="V56" s="62">
        <f>V55/X55</f>
        <v>0.57999999999999996</v>
      </c>
      <c r="W56" s="60">
        <f>W55/X55</f>
        <v>0.42</v>
      </c>
      <c r="X56" s="61">
        <f t="shared" si="41"/>
        <v>1</v>
      </c>
      <c r="Y56" s="63"/>
    </row>
    <row r="57" spans="1:25" ht="21.95" customHeight="1" x14ac:dyDescent="0.15">
      <c r="A57" s="371" t="s">
        <v>78</v>
      </c>
      <c r="B57" s="258"/>
      <c r="C57" s="244" t="s">
        <v>4</v>
      </c>
      <c r="D57" s="65">
        <v>3</v>
      </c>
      <c r="E57" s="124" t="s">
        <v>12</v>
      </c>
      <c r="F57" s="242">
        <v>244</v>
      </c>
      <c r="G57" s="67">
        <v>94</v>
      </c>
      <c r="H57" s="239">
        <v>71</v>
      </c>
      <c r="I57" s="240">
        <f>G57+H57</f>
        <v>165</v>
      </c>
      <c r="J57" s="238">
        <v>8</v>
      </c>
      <c r="K57" s="239">
        <v>4</v>
      </c>
      <c r="L57" s="140">
        <f t="shared" ref="L57:L58" si="44">J57+K57</f>
        <v>12</v>
      </c>
      <c r="M57" s="337"/>
      <c r="N57" s="338"/>
      <c r="O57" s="338"/>
      <c r="P57" s="338"/>
      <c r="Q57" s="338"/>
      <c r="R57" s="339"/>
      <c r="S57" s="67">
        <v>8</v>
      </c>
      <c r="T57" s="239">
        <v>4</v>
      </c>
      <c r="U57" s="240">
        <f>S57+T57</f>
        <v>12</v>
      </c>
      <c r="V57" s="238">
        <v>1</v>
      </c>
      <c r="W57" s="239">
        <v>2</v>
      </c>
      <c r="X57" s="240">
        <f>V57+W57</f>
        <v>3</v>
      </c>
      <c r="Y57" s="71">
        <f>I57/D57</f>
        <v>55</v>
      </c>
    </row>
    <row r="58" spans="1:25" ht="21.95" customHeight="1" thickBot="1" x14ac:dyDescent="0.2">
      <c r="A58" s="372"/>
      <c r="B58" s="302"/>
      <c r="C58" s="236" t="s">
        <v>41</v>
      </c>
      <c r="D58" s="132">
        <v>1</v>
      </c>
      <c r="E58" s="205" t="s">
        <v>12</v>
      </c>
      <c r="F58" s="203">
        <v>56</v>
      </c>
      <c r="G58" s="134">
        <v>21</v>
      </c>
      <c r="H58" s="202">
        <v>22</v>
      </c>
      <c r="I58" s="296">
        <f>G58+H58</f>
        <v>43</v>
      </c>
      <c r="J58" s="201">
        <v>5</v>
      </c>
      <c r="K58" s="202">
        <v>0</v>
      </c>
      <c r="L58" s="303">
        <f t="shared" si="44"/>
        <v>5</v>
      </c>
      <c r="M58" s="337"/>
      <c r="N58" s="338"/>
      <c r="O58" s="338"/>
      <c r="P58" s="338"/>
      <c r="Q58" s="338"/>
      <c r="R58" s="339"/>
      <c r="S58" s="201">
        <v>5</v>
      </c>
      <c r="T58" s="202">
        <v>0</v>
      </c>
      <c r="U58" s="296">
        <f>S58+T58</f>
        <v>5</v>
      </c>
      <c r="V58" s="201">
        <v>1</v>
      </c>
      <c r="W58" s="202">
        <v>0</v>
      </c>
      <c r="X58" s="296">
        <f>V58+W58</f>
        <v>1</v>
      </c>
      <c r="Y58" s="297">
        <f>I58/D58</f>
        <v>43</v>
      </c>
    </row>
    <row r="59" spans="1:25" ht="17.25" customHeight="1" x14ac:dyDescent="0.15">
      <c r="A59" s="372"/>
      <c r="B59" s="314" t="s">
        <v>49</v>
      </c>
      <c r="C59" s="315"/>
      <c r="D59" s="249">
        <f>SUM(D57:D58)</f>
        <v>4</v>
      </c>
      <c r="E59" s="250" t="s">
        <v>12</v>
      </c>
      <c r="F59" s="298">
        <f t="shared" ref="F59:L59" si="45">SUM(F57:F58)</f>
        <v>300</v>
      </c>
      <c r="G59" s="189">
        <f t="shared" si="45"/>
        <v>115</v>
      </c>
      <c r="H59" s="300">
        <f t="shared" si="45"/>
        <v>93</v>
      </c>
      <c r="I59" s="299">
        <f t="shared" si="45"/>
        <v>208</v>
      </c>
      <c r="J59" s="192">
        <f t="shared" si="45"/>
        <v>13</v>
      </c>
      <c r="K59" s="300">
        <f t="shared" si="45"/>
        <v>4</v>
      </c>
      <c r="L59" s="299">
        <f t="shared" si="45"/>
        <v>17</v>
      </c>
      <c r="M59" s="337"/>
      <c r="N59" s="338"/>
      <c r="O59" s="338"/>
      <c r="P59" s="338"/>
      <c r="Q59" s="338"/>
      <c r="R59" s="339"/>
      <c r="S59" s="192">
        <f t="shared" ref="S59:X59" si="46">SUM(S57:S58)</f>
        <v>13</v>
      </c>
      <c r="T59" s="300">
        <f t="shared" si="46"/>
        <v>4</v>
      </c>
      <c r="U59" s="299">
        <f t="shared" si="46"/>
        <v>17</v>
      </c>
      <c r="V59" s="192">
        <f t="shared" si="46"/>
        <v>2</v>
      </c>
      <c r="W59" s="300">
        <f t="shared" si="46"/>
        <v>2</v>
      </c>
      <c r="X59" s="299">
        <f t="shared" si="46"/>
        <v>4</v>
      </c>
      <c r="Y59" s="301">
        <f>I59/D59</f>
        <v>52</v>
      </c>
    </row>
    <row r="60" spans="1:25" ht="17.25" customHeight="1" thickBot="1" x14ac:dyDescent="0.2">
      <c r="A60" s="373"/>
      <c r="B60" s="316"/>
      <c r="C60" s="317"/>
      <c r="D60" s="163"/>
      <c r="E60" s="207"/>
      <c r="F60" s="58"/>
      <c r="G60" s="59">
        <f>G59/I59</f>
        <v>0.55288461538461542</v>
      </c>
      <c r="H60" s="60">
        <f>H59/I59</f>
        <v>0.44711538461538464</v>
      </c>
      <c r="I60" s="61">
        <f>I59/I59</f>
        <v>1</v>
      </c>
      <c r="J60" s="62">
        <f>J59/L59</f>
        <v>0.76470588235294112</v>
      </c>
      <c r="K60" s="60">
        <f>K59/L59</f>
        <v>0.23529411764705882</v>
      </c>
      <c r="L60" s="139">
        <f>L59/L59</f>
        <v>1</v>
      </c>
      <c r="M60" s="337"/>
      <c r="N60" s="338"/>
      <c r="O60" s="338"/>
      <c r="P60" s="338"/>
      <c r="Q60" s="338"/>
      <c r="R60" s="339"/>
      <c r="S60" s="59">
        <f>S59/U59</f>
        <v>0.76470588235294112</v>
      </c>
      <c r="T60" s="60">
        <f>T59/U59</f>
        <v>0.23529411764705882</v>
      </c>
      <c r="U60" s="61">
        <f>U59/U59</f>
        <v>1</v>
      </c>
      <c r="V60" s="62">
        <f>V59/X59</f>
        <v>0.5</v>
      </c>
      <c r="W60" s="60">
        <f>W59/X59</f>
        <v>0.5</v>
      </c>
      <c r="X60" s="61">
        <f>X59/X59</f>
        <v>1</v>
      </c>
      <c r="Y60" s="63"/>
    </row>
    <row r="61" spans="1:25" ht="21.95" customHeight="1" x14ac:dyDescent="0.15">
      <c r="A61" s="345" t="s">
        <v>71</v>
      </c>
      <c r="B61" s="258"/>
      <c r="C61" s="253" t="s">
        <v>66</v>
      </c>
      <c r="D61" s="73">
        <v>5</v>
      </c>
      <c r="E61" s="74" t="s">
        <v>12</v>
      </c>
      <c r="F61" s="365">
        <v>47</v>
      </c>
      <c r="G61" s="361">
        <v>25</v>
      </c>
      <c r="H61" s="363">
        <v>11</v>
      </c>
      <c r="I61" s="326">
        <f>G61+H61</f>
        <v>36</v>
      </c>
      <c r="J61" s="324">
        <v>16</v>
      </c>
      <c r="K61" s="330">
        <v>8</v>
      </c>
      <c r="L61" s="332">
        <f t="shared" si="39"/>
        <v>24</v>
      </c>
      <c r="M61" s="337"/>
      <c r="N61" s="338"/>
      <c r="O61" s="338"/>
      <c r="P61" s="338"/>
      <c r="Q61" s="338"/>
      <c r="R61" s="339"/>
      <c r="S61" s="67">
        <v>15</v>
      </c>
      <c r="T61" s="239">
        <v>7</v>
      </c>
      <c r="U61" s="240">
        <f t="shared" si="40"/>
        <v>22</v>
      </c>
      <c r="V61" s="238">
        <v>1</v>
      </c>
      <c r="W61" s="239">
        <v>4</v>
      </c>
      <c r="X61" s="240">
        <f t="shared" si="41"/>
        <v>5</v>
      </c>
      <c r="Y61" s="322">
        <f>I61/D64</f>
        <v>4</v>
      </c>
    </row>
    <row r="62" spans="1:25" ht="21.95" customHeight="1" x14ac:dyDescent="0.15">
      <c r="A62" s="346"/>
      <c r="B62" s="259"/>
      <c r="C62" s="261" t="s">
        <v>79</v>
      </c>
      <c r="D62" s="17">
        <v>1</v>
      </c>
      <c r="E62" s="34" t="s">
        <v>12</v>
      </c>
      <c r="F62" s="366"/>
      <c r="G62" s="362"/>
      <c r="H62" s="364"/>
      <c r="I62" s="327"/>
      <c r="J62" s="325"/>
      <c r="K62" s="331"/>
      <c r="L62" s="333"/>
      <c r="M62" s="337"/>
      <c r="N62" s="338"/>
      <c r="O62" s="338"/>
      <c r="P62" s="338"/>
      <c r="Q62" s="338"/>
      <c r="R62" s="339"/>
      <c r="S62" s="245">
        <v>9</v>
      </c>
      <c r="T62" s="246">
        <v>6</v>
      </c>
      <c r="U62" s="251">
        <f t="shared" si="40"/>
        <v>15</v>
      </c>
      <c r="V62" s="247">
        <v>0</v>
      </c>
      <c r="W62" s="246">
        <v>0</v>
      </c>
      <c r="X62" s="240">
        <f>SUM(V62:W62)</f>
        <v>0</v>
      </c>
      <c r="Y62" s="323"/>
    </row>
    <row r="63" spans="1:25" ht="21.95" customHeight="1" thickBot="1" x14ac:dyDescent="0.2">
      <c r="A63" s="346"/>
      <c r="B63" s="260"/>
      <c r="C63" s="262" t="s">
        <v>67</v>
      </c>
      <c r="D63" s="65">
        <v>3</v>
      </c>
      <c r="E63" s="169" t="s">
        <v>12</v>
      </c>
      <c r="F63" s="366"/>
      <c r="G63" s="362"/>
      <c r="H63" s="364"/>
      <c r="I63" s="327"/>
      <c r="J63" s="325"/>
      <c r="K63" s="331"/>
      <c r="L63" s="333"/>
      <c r="M63" s="337"/>
      <c r="N63" s="338"/>
      <c r="O63" s="338"/>
      <c r="P63" s="338"/>
      <c r="Q63" s="338"/>
      <c r="R63" s="339"/>
      <c r="S63" s="134">
        <v>13</v>
      </c>
      <c r="T63" s="202">
        <v>7</v>
      </c>
      <c r="U63" s="296">
        <f t="shared" si="40"/>
        <v>20</v>
      </c>
      <c r="V63" s="201">
        <v>1</v>
      </c>
      <c r="W63" s="202">
        <v>0</v>
      </c>
      <c r="X63" s="296">
        <f t="shared" si="41"/>
        <v>1</v>
      </c>
      <c r="Y63" s="323"/>
    </row>
    <row r="64" spans="1:25" ht="17.25" customHeight="1" x14ac:dyDescent="0.15">
      <c r="A64" s="346"/>
      <c r="B64" s="343" t="s">
        <v>49</v>
      </c>
      <c r="C64" s="344"/>
      <c r="D64" s="234">
        <f>SUM(D61:D63)</f>
        <v>9</v>
      </c>
      <c r="E64" s="235" t="s">
        <v>68</v>
      </c>
      <c r="F64" s="304">
        <f>SUM(F61)</f>
        <v>47</v>
      </c>
      <c r="G64" s="305">
        <f>SUM(G61)</f>
        <v>25</v>
      </c>
      <c r="H64" s="305">
        <f t="shared" ref="H64:I64" si="47">SUM(H61)</f>
        <v>11</v>
      </c>
      <c r="I64" s="306">
        <f t="shared" si="47"/>
        <v>36</v>
      </c>
      <c r="J64" s="305">
        <f>SUM(J61)</f>
        <v>16</v>
      </c>
      <c r="K64" s="305">
        <f>SUM(K61)</f>
        <v>8</v>
      </c>
      <c r="L64" s="307">
        <f>SUM(L61)</f>
        <v>24</v>
      </c>
      <c r="M64" s="337"/>
      <c r="N64" s="338"/>
      <c r="O64" s="338"/>
      <c r="P64" s="338"/>
      <c r="Q64" s="338"/>
      <c r="R64" s="339"/>
      <c r="S64" s="308">
        <f>SUM(S61:S63)</f>
        <v>37</v>
      </c>
      <c r="T64" s="305">
        <f t="shared" ref="T64:U64" si="48">SUM(T61:T63)</f>
        <v>20</v>
      </c>
      <c r="U64" s="305">
        <f t="shared" si="48"/>
        <v>57</v>
      </c>
      <c r="V64" s="305">
        <f>SUM(V61:V63)</f>
        <v>2</v>
      </c>
      <c r="W64" s="305">
        <f t="shared" ref="W64:X64" si="49">SUM(W61:W63)</f>
        <v>4</v>
      </c>
      <c r="X64" s="305">
        <f t="shared" si="49"/>
        <v>6</v>
      </c>
      <c r="Y64" s="309">
        <f>I64/D64</f>
        <v>4</v>
      </c>
    </row>
    <row r="65" spans="1:25" ht="17.25" customHeight="1" thickBot="1" x14ac:dyDescent="0.2">
      <c r="A65" s="347"/>
      <c r="B65" s="316"/>
      <c r="C65" s="317"/>
      <c r="D65" s="56"/>
      <c r="E65" s="57"/>
      <c r="F65" s="208"/>
      <c r="G65" s="181">
        <f>G64/I64</f>
        <v>0.69444444444444442</v>
      </c>
      <c r="H65" s="181">
        <f>H64/I64</f>
        <v>0.30555555555555558</v>
      </c>
      <c r="I65" s="223">
        <f>G65+H65</f>
        <v>1</v>
      </c>
      <c r="J65" s="181">
        <f>J64/L64</f>
        <v>0.66666666666666663</v>
      </c>
      <c r="K65" s="181">
        <f>K64/L64</f>
        <v>0.33333333333333331</v>
      </c>
      <c r="L65" s="182">
        <f>J65+K65</f>
        <v>1</v>
      </c>
      <c r="M65" s="337"/>
      <c r="N65" s="338"/>
      <c r="O65" s="338"/>
      <c r="P65" s="338"/>
      <c r="Q65" s="338"/>
      <c r="R65" s="339"/>
      <c r="S65" s="181">
        <f>S64/U64</f>
        <v>0.64912280701754388</v>
      </c>
      <c r="T65" s="181">
        <f>T64/U64</f>
        <v>0.35087719298245612</v>
      </c>
      <c r="U65" s="182">
        <f>S65+T65</f>
        <v>1</v>
      </c>
      <c r="V65" s="181">
        <f>V64/X64</f>
        <v>0.33333333333333331</v>
      </c>
      <c r="W65" s="181">
        <f>W64/X64</f>
        <v>0.66666666666666663</v>
      </c>
      <c r="X65" s="182">
        <f>V65+W65</f>
        <v>1</v>
      </c>
      <c r="Y65" s="209"/>
    </row>
    <row r="66" spans="1:25" ht="23.1" customHeight="1" x14ac:dyDescent="0.15">
      <c r="A66" s="318" t="s">
        <v>30</v>
      </c>
      <c r="B66" s="319"/>
      <c r="C66" s="319"/>
      <c r="D66" s="73">
        <f>SUM(D29,D33,D55,D59,D64)</f>
        <v>216</v>
      </c>
      <c r="E66" s="74" t="s">
        <v>19</v>
      </c>
      <c r="F66" s="145">
        <f t="shared" ref="F66:L66" si="50">SUM(F29,F33,F55,F64,F59)</f>
        <v>1635</v>
      </c>
      <c r="G66" s="254">
        <f t="shared" si="50"/>
        <v>660</v>
      </c>
      <c r="H66" s="255">
        <f t="shared" si="50"/>
        <v>549</v>
      </c>
      <c r="I66" s="146">
        <f t="shared" si="50"/>
        <v>1209</v>
      </c>
      <c r="J66" s="145">
        <f t="shared" si="50"/>
        <v>290</v>
      </c>
      <c r="K66" s="257">
        <f t="shared" si="50"/>
        <v>208</v>
      </c>
      <c r="L66" s="146">
        <f t="shared" si="50"/>
        <v>498</v>
      </c>
      <c r="M66" s="337"/>
      <c r="N66" s="338"/>
      <c r="O66" s="338"/>
      <c r="P66" s="338"/>
      <c r="Q66" s="338"/>
      <c r="R66" s="339"/>
      <c r="S66" s="145">
        <f t="shared" ref="S66:X66" si="51">SUM(S29,S33,S55,S64,S59)</f>
        <v>188</v>
      </c>
      <c r="T66" s="255">
        <f t="shared" si="51"/>
        <v>169</v>
      </c>
      <c r="U66" s="256">
        <f t="shared" si="51"/>
        <v>357</v>
      </c>
      <c r="V66" s="145">
        <f t="shared" si="51"/>
        <v>96</v>
      </c>
      <c r="W66" s="255">
        <f t="shared" si="51"/>
        <v>109</v>
      </c>
      <c r="X66" s="256">
        <f t="shared" si="51"/>
        <v>205</v>
      </c>
      <c r="Y66" s="131">
        <f>I66/D66</f>
        <v>5.5972222222222223</v>
      </c>
    </row>
    <row r="67" spans="1:25" ht="23.1" customHeight="1" thickBot="1" x14ac:dyDescent="0.2">
      <c r="A67" s="320"/>
      <c r="B67" s="321"/>
      <c r="C67" s="321"/>
      <c r="D67" s="80"/>
      <c r="E67" s="72"/>
      <c r="F67" s="81"/>
      <c r="G67" s="82">
        <f>G66/I66</f>
        <v>0.54590570719602982</v>
      </c>
      <c r="H67" s="83">
        <f>H66/I66</f>
        <v>0.45409429280397023</v>
      </c>
      <c r="I67" s="84">
        <f>G67+H67</f>
        <v>1</v>
      </c>
      <c r="J67" s="85">
        <f>J66/L66</f>
        <v>0.58232931726907633</v>
      </c>
      <c r="K67" s="83">
        <f>K66/L66</f>
        <v>0.41767068273092367</v>
      </c>
      <c r="L67" s="141">
        <f>J67+K67</f>
        <v>1</v>
      </c>
      <c r="M67" s="337"/>
      <c r="N67" s="338"/>
      <c r="O67" s="338"/>
      <c r="P67" s="338"/>
      <c r="Q67" s="338"/>
      <c r="R67" s="339"/>
      <c r="S67" s="85">
        <f>S66/U66</f>
        <v>0.5266106442577031</v>
      </c>
      <c r="T67" s="83">
        <f>T66/U66</f>
        <v>0.4733893557422969</v>
      </c>
      <c r="U67" s="84">
        <f>S67+T67</f>
        <v>1</v>
      </c>
      <c r="V67" s="85">
        <f>V66/X66</f>
        <v>0.4682926829268293</v>
      </c>
      <c r="W67" s="83">
        <f>W66/X66</f>
        <v>0.53170731707317076</v>
      </c>
      <c r="X67" s="84">
        <f>V67+W67</f>
        <v>1</v>
      </c>
      <c r="Y67" s="86"/>
    </row>
    <row r="68" spans="1:25" ht="21.95" customHeight="1" x14ac:dyDescent="0.15">
      <c r="A68" s="350" t="s">
        <v>31</v>
      </c>
      <c r="B68" s="348" t="s">
        <v>32</v>
      </c>
      <c r="C68" s="349"/>
      <c r="D68" s="87">
        <v>43</v>
      </c>
      <c r="E68" s="88" t="s">
        <v>2</v>
      </c>
      <c r="F68" s="89">
        <v>316</v>
      </c>
      <c r="G68" s="90">
        <v>244</v>
      </c>
      <c r="H68" s="91">
        <v>0</v>
      </c>
      <c r="I68" s="143">
        <f>G68+H68</f>
        <v>244</v>
      </c>
      <c r="J68" s="92">
        <v>172</v>
      </c>
      <c r="K68" s="91">
        <v>0</v>
      </c>
      <c r="L68" s="143">
        <f>J68+K68</f>
        <v>172</v>
      </c>
      <c r="M68" s="337"/>
      <c r="N68" s="338"/>
      <c r="O68" s="338"/>
      <c r="P68" s="338"/>
      <c r="Q68" s="338"/>
      <c r="R68" s="339"/>
      <c r="S68" s="90">
        <v>137</v>
      </c>
      <c r="T68" s="91">
        <v>0</v>
      </c>
      <c r="U68" s="144">
        <f>S68+T68</f>
        <v>137</v>
      </c>
      <c r="V68" s="92">
        <v>46</v>
      </c>
      <c r="W68" s="91">
        <v>0</v>
      </c>
      <c r="X68" s="144">
        <f>V68+W68</f>
        <v>46</v>
      </c>
      <c r="Y68" s="93">
        <f>I68/D68</f>
        <v>5.6744186046511631</v>
      </c>
    </row>
    <row r="69" spans="1:25" ht="21.95" customHeight="1" x14ac:dyDescent="0.15">
      <c r="A69" s="351"/>
      <c r="B69" s="353" t="s">
        <v>33</v>
      </c>
      <c r="C69" s="354"/>
      <c r="D69" s="94">
        <v>18</v>
      </c>
      <c r="E69" s="95" t="s">
        <v>34</v>
      </c>
      <c r="F69" s="96">
        <v>80</v>
      </c>
      <c r="G69" s="97">
        <v>0</v>
      </c>
      <c r="H69" s="98">
        <v>52</v>
      </c>
      <c r="I69" s="38">
        <f>G69+H69</f>
        <v>52</v>
      </c>
      <c r="J69" s="99">
        <v>0</v>
      </c>
      <c r="K69" s="98">
        <v>42</v>
      </c>
      <c r="L69" s="38">
        <f>J69+K69</f>
        <v>42</v>
      </c>
      <c r="M69" s="337"/>
      <c r="N69" s="338"/>
      <c r="O69" s="338"/>
      <c r="P69" s="338"/>
      <c r="Q69" s="338"/>
      <c r="R69" s="339"/>
      <c r="S69" s="97">
        <v>0</v>
      </c>
      <c r="T69" s="98">
        <v>37</v>
      </c>
      <c r="U69" s="40">
        <f>S69+T69</f>
        <v>37</v>
      </c>
      <c r="V69" s="99">
        <v>0</v>
      </c>
      <c r="W69" s="98">
        <v>15</v>
      </c>
      <c r="X69" s="40">
        <f>V69+W69</f>
        <v>15</v>
      </c>
      <c r="Y69" s="100">
        <f>I69/D69</f>
        <v>2.8888888888888888</v>
      </c>
    </row>
    <row r="70" spans="1:25" ht="17.25" customHeight="1" x14ac:dyDescent="0.15">
      <c r="A70" s="351"/>
      <c r="B70" s="310" t="s">
        <v>16</v>
      </c>
      <c r="C70" s="311"/>
      <c r="D70" s="101">
        <f>SUM(D68:D69)</f>
        <v>61</v>
      </c>
      <c r="E70" s="49" t="s">
        <v>2</v>
      </c>
      <c r="F70" s="50">
        <f>SUM(F68:F69)</f>
        <v>396</v>
      </c>
      <c r="G70" s="51">
        <f t="shared" ref="G70:L70" si="52">SUM(G68:G69)</f>
        <v>244</v>
      </c>
      <c r="H70" s="52">
        <f t="shared" si="52"/>
        <v>52</v>
      </c>
      <c r="I70" s="53">
        <f t="shared" si="52"/>
        <v>296</v>
      </c>
      <c r="J70" s="54">
        <f t="shared" si="52"/>
        <v>172</v>
      </c>
      <c r="K70" s="52">
        <f t="shared" si="52"/>
        <v>42</v>
      </c>
      <c r="L70" s="138">
        <f t="shared" si="52"/>
        <v>214</v>
      </c>
      <c r="M70" s="337"/>
      <c r="N70" s="338"/>
      <c r="O70" s="338"/>
      <c r="P70" s="338"/>
      <c r="Q70" s="338"/>
      <c r="R70" s="339"/>
      <c r="S70" s="51">
        <f t="shared" ref="S70:X70" si="53">SUM(S68:S69)</f>
        <v>137</v>
      </c>
      <c r="T70" s="52">
        <f t="shared" si="53"/>
        <v>37</v>
      </c>
      <c r="U70" s="53">
        <f t="shared" si="53"/>
        <v>174</v>
      </c>
      <c r="V70" s="54">
        <f t="shared" si="53"/>
        <v>46</v>
      </c>
      <c r="W70" s="52">
        <f t="shared" si="53"/>
        <v>15</v>
      </c>
      <c r="X70" s="53">
        <f t="shared" si="53"/>
        <v>61</v>
      </c>
      <c r="Y70" s="55">
        <f>I70/D70</f>
        <v>4.8524590163934427</v>
      </c>
    </row>
    <row r="71" spans="1:25" ht="14.25" customHeight="1" thickBot="1" x14ac:dyDescent="0.2">
      <c r="A71" s="352"/>
      <c r="B71" s="312"/>
      <c r="C71" s="313"/>
      <c r="D71" s="102"/>
      <c r="E71" s="57"/>
      <c r="F71" s="58"/>
      <c r="G71" s="59">
        <f>G70/I70</f>
        <v>0.82432432432432434</v>
      </c>
      <c r="H71" s="60">
        <f>H70/I70</f>
        <v>0.17567567567567569</v>
      </c>
      <c r="I71" s="61">
        <f>G71+H71</f>
        <v>1</v>
      </c>
      <c r="J71" s="62">
        <f>J70/L70</f>
        <v>0.80373831775700932</v>
      </c>
      <c r="K71" s="60">
        <f>K70/L70</f>
        <v>0.19626168224299065</v>
      </c>
      <c r="L71" s="139">
        <f>J71+K71</f>
        <v>1</v>
      </c>
      <c r="M71" s="337"/>
      <c r="N71" s="338"/>
      <c r="O71" s="338"/>
      <c r="P71" s="338"/>
      <c r="Q71" s="338"/>
      <c r="R71" s="339"/>
      <c r="S71" s="59">
        <f>S70/U70</f>
        <v>0.78735632183908044</v>
      </c>
      <c r="T71" s="60">
        <f>T70/U70</f>
        <v>0.21264367816091953</v>
      </c>
      <c r="U71" s="61">
        <f>S71+T71</f>
        <v>1</v>
      </c>
      <c r="V71" s="62">
        <f>V70/X70</f>
        <v>0.75409836065573765</v>
      </c>
      <c r="W71" s="60">
        <f>W70/X70</f>
        <v>0.24590163934426229</v>
      </c>
      <c r="X71" s="61">
        <f>V71+W71</f>
        <v>1</v>
      </c>
      <c r="Y71" s="63"/>
    </row>
    <row r="72" spans="1:25" ht="21.95" customHeight="1" x14ac:dyDescent="0.15">
      <c r="A72" s="350" t="s">
        <v>35</v>
      </c>
      <c r="B72" s="348" t="s">
        <v>32</v>
      </c>
      <c r="C72" s="349"/>
      <c r="D72" s="87">
        <v>37</v>
      </c>
      <c r="E72" s="34" t="s">
        <v>12</v>
      </c>
      <c r="F72" s="89">
        <v>411</v>
      </c>
      <c r="G72" s="90">
        <v>309</v>
      </c>
      <c r="H72" s="91">
        <v>0</v>
      </c>
      <c r="I72" s="143">
        <f>G72+H72</f>
        <v>309</v>
      </c>
      <c r="J72" s="92">
        <v>149</v>
      </c>
      <c r="K72" s="91">
        <v>0</v>
      </c>
      <c r="L72" s="143">
        <f>J72+K72</f>
        <v>149</v>
      </c>
      <c r="M72" s="337"/>
      <c r="N72" s="338"/>
      <c r="O72" s="338"/>
      <c r="P72" s="338"/>
      <c r="Q72" s="338"/>
      <c r="R72" s="339"/>
      <c r="S72" s="90">
        <v>105</v>
      </c>
      <c r="T72" s="91">
        <v>0</v>
      </c>
      <c r="U72" s="144">
        <f>S72+T72</f>
        <v>105</v>
      </c>
      <c r="V72" s="92">
        <v>38</v>
      </c>
      <c r="W72" s="91">
        <v>0</v>
      </c>
      <c r="X72" s="144">
        <f>V72+W72</f>
        <v>38</v>
      </c>
      <c r="Y72" s="93">
        <f>I72/D72</f>
        <v>8.3513513513513509</v>
      </c>
    </row>
    <row r="73" spans="1:25" ht="21.95" customHeight="1" x14ac:dyDescent="0.15">
      <c r="A73" s="351"/>
      <c r="B73" s="353" t="s">
        <v>33</v>
      </c>
      <c r="C73" s="354"/>
      <c r="D73" s="94">
        <v>15</v>
      </c>
      <c r="E73" s="95" t="s">
        <v>19</v>
      </c>
      <c r="F73" s="96">
        <v>164</v>
      </c>
      <c r="G73" s="97">
        <v>0</v>
      </c>
      <c r="H73" s="98">
        <v>120</v>
      </c>
      <c r="I73" s="38">
        <f>G73+H73</f>
        <v>120</v>
      </c>
      <c r="J73" s="99">
        <v>0</v>
      </c>
      <c r="K73" s="98">
        <v>60</v>
      </c>
      <c r="L73" s="38">
        <f>J73+K73</f>
        <v>60</v>
      </c>
      <c r="M73" s="337"/>
      <c r="N73" s="338"/>
      <c r="O73" s="338"/>
      <c r="P73" s="338"/>
      <c r="Q73" s="338"/>
      <c r="R73" s="339"/>
      <c r="S73" s="97">
        <v>0</v>
      </c>
      <c r="T73" s="98">
        <v>41</v>
      </c>
      <c r="U73" s="40">
        <f>S73+T73</f>
        <v>41</v>
      </c>
      <c r="V73" s="99">
        <v>0</v>
      </c>
      <c r="W73" s="98">
        <v>16</v>
      </c>
      <c r="X73" s="40">
        <f>V73+W73</f>
        <v>16</v>
      </c>
      <c r="Y73" s="100">
        <f>I73/D73</f>
        <v>8</v>
      </c>
    </row>
    <row r="74" spans="1:25" ht="17.25" customHeight="1" x14ac:dyDescent="0.15">
      <c r="A74" s="351"/>
      <c r="B74" s="310" t="s">
        <v>16</v>
      </c>
      <c r="C74" s="311"/>
      <c r="D74" s="101">
        <f>SUM(D72:D73)</f>
        <v>52</v>
      </c>
      <c r="E74" s="49" t="s">
        <v>22</v>
      </c>
      <c r="F74" s="50">
        <f>F72+F73</f>
        <v>575</v>
      </c>
      <c r="G74" s="51">
        <f t="shared" ref="G74:L74" si="54">SUM(G72:G73)</f>
        <v>309</v>
      </c>
      <c r="H74" s="52">
        <f t="shared" si="54"/>
        <v>120</v>
      </c>
      <c r="I74" s="53">
        <f t="shared" si="54"/>
        <v>429</v>
      </c>
      <c r="J74" s="54">
        <f t="shared" si="54"/>
        <v>149</v>
      </c>
      <c r="K74" s="52">
        <f t="shared" si="54"/>
        <v>60</v>
      </c>
      <c r="L74" s="138">
        <f t="shared" si="54"/>
        <v>209</v>
      </c>
      <c r="M74" s="337"/>
      <c r="N74" s="338"/>
      <c r="O74" s="338"/>
      <c r="P74" s="338"/>
      <c r="Q74" s="338"/>
      <c r="R74" s="339"/>
      <c r="S74" s="51">
        <f t="shared" ref="S74:X74" si="55">SUM(S72:S73)</f>
        <v>105</v>
      </c>
      <c r="T74" s="51">
        <f t="shared" si="55"/>
        <v>41</v>
      </c>
      <c r="U74" s="53">
        <f t="shared" si="55"/>
        <v>146</v>
      </c>
      <c r="V74" s="54">
        <f t="shared" si="55"/>
        <v>38</v>
      </c>
      <c r="W74" s="52">
        <f t="shared" si="55"/>
        <v>16</v>
      </c>
      <c r="X74" s="53">
        <f t="shared" si="55"/>
        <v>54</v>
      </c>
      <c r="Y74" s="55">
        <f>I74/D74</f>
        <v>8.25</v>
      </c>
    </row>
    <row r="75" spans="1:25" ht="17.25" customHeight="1" thickBot="1" x14ac:dyDescent="0.2">
      <c r="A75" s="352"/>
      <c r="B75" s="312"/>
      <c r="C75" s="313"/>
      <c r="D75" s="102"/>
      <c r="E75" s="57"/>
      <c r="F75" s="58"/>
      <c r="G75" s="59">
        <f>G74/I74</f>
        <v>0.72027972027972031</v>
      </c>
      <c r="H75" s="60">
        <f>H74/I74</f>
        <v>0.27972027972027974</v>
      </c>
      <c r="I75" s="61">
        <f>G75+H75</f>
        <v>1</v>
      </c>
      <c r="J75" s="62">
        <f>J74/L74</f>
        <v>0.71291866028708128</v>
      </c>
      <c r="K75" s="60">
        <f>K74/L74</f>
        <v>0.28708133971291866</v>
      </c>
      <c r="L75" s="139">
        <f>J75+K75</f>
        <v>1</v>
      </c>
      <c r="M75" s="337"/>
      <c r="N75" s="338"/>
      <c r="O75" s="338"/>
      <c r="P75" s="338"/>
      <c r="Q75" s="338"/>
      <c r="R75" s="339"/>
      <c r="S75" s="59">
        <f>S74/U74</f>
        <v>0.71917808219178081</v>
      </c>
      <c r="T75" s="60">
        <f>T74/U74</f>
        <v>0.28082191780821919</v>
      </c>
      <c r="U75" s="61">
        <f>S75+T75</f>
        <v>1</v>
      </c>
      <c r="V75" s="62">
        <f>V74/X74</f>
        <v>0.70370370370370372</v>
      </c>
      <c r="W75" s="60">
        <f>W74/X74</f>
        <v>0.29629629629629628</v>
      </c>
      <c r="X75" s="61">
        <f>V75+W75</f>
        <v>1</v>
      </c>
      <c r="Y75" s="63"/>
    </row>
    <row r="76" spans="1:25" ht="17.25" customHeight="1" x14ac:dyDescent="0.15">
      <c r="A76" s="318" t="s">
        <v>36</v>
      </c>
      <c r="B76" s="319"/>
      <c r="C76" s="319"/>
      <c r="D76" s="103">
        <f>SUM(D70,D74)</f>
        <v>113</v>
      </c>
      <c r="E76" s="74" t="s">
        <v>37</v>
      </c>
      <c r="F76" s="75">
        <f>SUM(F70,F74)</f>
        <v>971</v>
      </c>
      <c r="G76" s="76">
        <f t="shared" ref="G76:L76" si="56">SUM(G70,G74)</f>
        <v>553</v>
      </c>
      <c r="H76" s="77">
        <f t="shared" si="56"/>
        <v>172</v>
      </c>
      <c r="I76" s="78">
        <f t="shared" si="56"/>
        <v>725</v>
      </c>
      <c r="J76" s="76">
        <f t="shared" si="56"/>
        <v>321</v>
      </c>
      <c r="K76" s="77">
        <f t="shared" si="56"/>
        <v>102</v>
      </c>
      <c r="L76" s="142">
        <f t="shared" si="56"/>
        <v>423</v>
      </c>
      <c r="M76" s="337"/>
      <c r="N76" s="338"/>
      <c r="O76" s="338"/>
      <c r="P76" s="338"/>
      <c r="Q76" s="338"/>
      <c r="R76" s="339"/>
      <c r="S76" s="76">
        <f t="shared" ref="S76:X76" si="57">SUM(S70,S74)</f>
        <v>242</v>
      </c>
      <c r="T76" s="77">
        <f t="shared" si="57"/>
        <v>78</v>
      </c>
      <c r="U76" s="78">
        <f t="shared" si="57"/>
        <v>320</v>
      </c>
      <c r="V76" s="76">
        <f t="shared" si="57"/>
        <v>84</v>
      </c>
      <c r="W76" s="77">
        <f t="shared" si="57"/>
        <v>31</v>
      </c>
      <c r="X76" s="78">
        <f t="shared" si="57"/>
        <v>115</v>
      </c>
      <c r="Y76" s="79">
        <f>I76/D76</f>
        <v>6.4159292035398234</v>
      </c>
    </row>
    <row r="77" spans="1:25" ht="17.25" customHeight="1" thickBot="1" x14ac:dyDescent="0.2">
      <c r="A77" s="320"/>
      <c r="B77" s="321"/>
      <c r="C77" s="321"/>
      <c r="D77" s="104"/>
      <c r="E77" s="72"/>
      <c r="F77" s="81"/>
      <c r="G77" s="82">
        <f>G76/I76</f>
        <v>0.76275862068965516</v>
      </c>
      <c r="H77" s="83">
        <f>H76/I76</f>
        <v>0.23724137931034484</v>
      </c>
      <c r="I77" s="84">
        <f>I76/I76</f>
        <v>1</v>
      </c>
      <c r="J77" s="85">
        <f>J76/L76</f>
        <v>0.75886524822695034</v>
      </c>
      <c r="K77" s="83">
        <f>K76/L76</f>
        <v>0.24113475177304963</v>
      </c>
      <c r="L77" s="141">
        <f>L76/L76</f>
        <v>1</v>
      </c>
      <c r="M77" s="340"/>
      <c r="N77" s="341"/>
      <c r="O77" s="341"/>
      <c r="P77" s="341"/>
      <c r="Q77" s="341"/>
      <c r="R77" s="342"/>
      <c r="S77" s="82">
        <f>S76/U76</f>
        <v>0.75624999999999998</v>
      </c>
      <c r="T77" s="83">
        <f>T76/U76</f>
        <v>0.24374999999999999</v>
      </c>
      <c r="U77" s="84">
        <f>U76/U76</f>
        <v>1</v>
      </c>
      <c r="V77" s="85">
        <f>V76/X76</f>
        <v>0.73043478260869565</v>
      </c>
      <c r="W77" s="83">
        <f>W76/X76</f>
        <v>0.26956521739130435</v>
      </c>
      <c r="X77" s="84">
        <f>X76/X76</f>
        <v>1</v>
      </c>
      <c r="Y77" s="86"/>
    </row>
    <row r="78" spans="1:25" ht="3" customHeight="1" x14ac:dyDescent="0.15">
      <c r="A78" s="2"/>
      <c r="B78" s="2"/>
      <c r="C78" s="2"/>
      <c r="D78" s="105"/>
      <c r="E78" s="10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6.5" customHeight="1" x14ac:dyDescent="0.15">
      <c r="A79" s="2" t="s">
        <v>38</v>
      </c>
      <c r="B79" s="2"/>
      <c r="C79" s="2"/>
      <c r="D79" s="105"/>
      <c r="E79" s="10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6.5" customHeight="1" x14ac:dyDescent="0.15">
      <c r="A80" s="2" t="s">
        <v>69</v>
      </c>
      <c r="B80" s="2"/>
      <c r="C80" s="2"/>
      <c r="D80" s="105"/>
      <c r="E80" s="10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6" x14ac:dyDescent="0.15">
      <c r="A81" s="1" t="s">
        <v>58</v>
      </c>
      <c r="B81" s="198"/>
    </row>
    <row r="87" spans="1:26" x14ac:dyDescent="0.15">
      <c r="Z87" s="1"/>
    </row>
    <row r="88" spans="1:26" x14ac:dyDescent="0.15">
      <c r="Z88" s="1"/>
    </row>
    <row r="89" spans="1:26" x14ac:dyDescent="0.15">
      <c r="Z89" s="1"/>
    </row>
    <row r="90" spans="1:26" x14ac:dyDescent="0.15">
      <c r="Z90" s="1"/>
    </row>
  </sheetData>
  <customSheetViews>
    <customSheetView guid="{3B2B1BAA-FFC0-4D43-AFAF-33F861116F8D}" scale="110" showPageBreaks="1" printArea="1" view="pageBreakPreview">
      <pane xSplit="2" ySplit="4" topLeftCell="C68" activePane="bottomRight" state="frozen"/>
      <selection pane="bottomRight" activeCell="M35" sqref="M35:R77"/>
      <pageMargins left="0.74803149606299213" right="0.55118110236220474" top="0.98425196850393704" bottom="0.43307086614173229" header="0.51181102362204722" footer="0.39370078740157483"/>
      <pageSetup paperSize="9" scale="46" orientation="portrait" r:id="rId1"/>
      <headerFooter alignWithMargins="0"/>
    </customSheetView>
    <customSheetView guid="{9ED50826-682C-4CD6-A451-2BEC4A9D663B}" scale="80" showPageBreaks="1" view="pageBreakPreview">
      <pane xSplit="2" ySplit="4" topLeftCell="C20" activePane="bottomRight" state="frozen"/>
      <selection pane="bottomRight" activeCell="Z31" sqref="Z31:Z32"/>
      <pageMargins left="0.55118110236220474" right="0.55118110236220474" top="0.98425196850393704" bottom="0.43307086614173229" header="0.51181102362204722" footer="0.39370078740157483"/>
      <pageSetup paperSize="9" scale="46" orientation="portrait" r:id="rId2"/>
      <headerFooter alignWithMargins="0"/>
    </customSheetView>
    <customSheetView guid="{A45B8F1F-313D-4AEB-80AA-6BBF49849D56}" scale="80" showPageBreaks="1" printArea="1" view="pageBreakPreview">
      <pane xSplit="2" ySplit="4" topLeftCell="C68" activePane="bottomRight" state="frozen"/>
      <selection pane="bottomRight" activeCell="M35" sqref="M35:R77"/>
      <pageMargins left="0.74803149606299213" right="0.55118110236220474" top="0.98425196850393704" bottom="0.43307086614173229" header="0.51181102362204722" footer="0.39370078740157483"/>
      <pageSetup paperSize="9" scale="46" orientation="portrait" r:id="rId3"/>
      <headerFooter alignWithMargins="0"/>
    </customSheetView>
  </customSheetViews>
  <mergeCells count="58">
    <mergeCell ref="A1:Y1"/>
    <mergeCell ref="A3:A4"/>
    <mergeCell ref="B3:C4"/>
    <mergeCell ref="G3:I3"/>
    <mergeCell ref="J3:L3"/>
    <mergeCell ref="M3:O3"/>
    <mergeCell ref="P3:R3"/>
    <mergeCell ref="Y3:Y4"/>
    <mergeCell ref="S3:U3"/>
    <mergeCell ref="V3:X3"/>
    <mergeCell ref="D3:E4"/>
    <mergeCell ref="F3:F4"/>
    <mergeCell ref="B31:C31"/>
    <mergeCell ref="B22:C23"/>
    <mergeCell ref="A35:A48"/>
    <mergeCell ref="B35:B39"/>
    <mergeCell ref="C38:C39"/>
    <mergeCell ref="C45:C46"/>
    <mergeCell ref="A31:A34"/>
    <mergeCell ref="A24:A28"/>
    <mergeCell ref="B47:C48"/>
    <mergeCell ref="B40:B46"/>
    <mergeCell ref="A5:A23"/>
    <mergeCell ref="B5:B10"/>
    <mergeCell ref="B11:B21"/>
    <mergeCell ref="C9:C10"/>
    <mergeCell ref="A29:C30"/>
    <mergeCell ref="B27:C28"/>
    <mergeCell ref="A55:C56"/>
    <mergeCell ref="B53:C54"/>
    <mergeCell ref="G61:G63"/>
    <mergeCell ref="H61:H63"/>
    <mergeCell ref="F61:F63"/>
    <mergeCell ref="A49:A54"/>
    <mergeCell ref="B49:B52"/>
    <mergeCell ref="A57:A60"/>
    <mergeCell ref="C20:C21"/>
    <mergeCell ref="K61:K63"/>
    <mergeCell ref="L61:L63"/>
    <mergeCell ref="M35:R77"/>
    <mergeCell ref="A76:C77"/>
    <mergeCell ref="B64:C65"/>
    <mergeCell ref="A61:A65"/>
    <mergeCell ref="B68:C68"/>
    <mergeCell ref="A72:A75"/>
    <mergeCell ref="B72:C72"/>
    <mergeCell ref="A68:A71"/>
    <mergeCell ref="B73:C73"/>
    <mergeCell ref="B74:C75"/>
    <mergeCell ref="B69:C69"/>
    <mergeCell ref="B33:C34"/>
    <mergeCell ref="B24:B26"/>
    <mergeCell ref="B70:C71"/>
    <mergeCell ref="B59:C60"/>
    <mergeCell ref="A66:C67"/>
    <mergeCell ref="Y61:Y63"/>
    <mergeCell ref="J61:J63"/>
    <mergeCell ref="I61:I63"/>
  </mergeCells>
  <phoneticPr fontId="2"/>
  <pageMargins left="0.74803149606299213" right="0.55118110236220474" top="0.98425196850393704" bottom="0.43307086614173229" header="0.51181102362204722" footer="0.39370078740157483"/>
  <pageSetup paperSize="9" scale="46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3.5" x14ac:dyDescent="0.15"/>
  <sheetData/>
  <customSheetViews>
    <customSheetView guid="{3B2B1BAA-FFC0-4D43-AFAF-33F861116F8D}">
      <selection activeCell="J31" sqref="J31"/>
      <pageMargins left="0.75" right="0.75" top="1" bottom="1" header="0.51200000000000001" footer="0.51200000000000001"/>
      <headerFooter alignWithMargins="0"/>
    </customSheetView>
    <customSheetView guid="{9ED50826-682C-4CD6-A451-2BEC4A9D663B}">
      <selection activeCell="J31" sqref="J31"/>
      <pageMargins left="0.75" right="0.75" top="1" bottom="1" header="0.51200000000000001" footer="0.51200000000000001"/>
      <headerFooter alignWithMargins="0"/>
    </customSheetView>
    <customSheetView guid="{A45B8F1F-313D-4AEB-80AA-6BBF49849D56}">
      <selection activeCell="J31" sqref="J31"/>
      <pageMargins left="0.75" right="0.75" top="1" bottom="1" header="0.51200000000000001" footer="0.51200000000000001"/>
      <headerFooter alignWithMargins="0"/>
    </customSheetView>
  </customSheetViews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実施結果 (大卒小計あり)</vt:lpstr>
      <vt:lpstr>Sheet1</vt:lpstr>
      <vt:lpstr>'実施結果 (大卒小計あり)'!Print_Area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NECﾕｰｻﾞｰ</dc:creator>
  <cp:lastModifiedBy>1700086</cp:lastModifiedBy>
  <cp:lastPrinted>2022-02-01T05:10:01Z</cp:lastPrinted>
  <dcterms:created xsi:type="dcterms:W3CDTF">1999-11-25T06:10:00Z</dcterms:created>
  <dcterms:modified xsi:type="dcterms:W3CDTF">2023-01-11T23:45:48Z</dcterms:modified>
</cp:coreProperties>
</file>