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4000_庶務事業\30統計資料\年報\H31年版年報(R2年度作成分)\Ｈ31年版年報\"/>
    </mc:Choice>
  </mc:AlternateContent>
  <bookViews>
    <workbookView xWindow="9720" yWindow="45" windowWidth="11700" windowHeight="9120" tabRatio="816" firstSheet="1" activeTab="1"/>
  </bookViews>
  <sheets>
    <sheet name="平成27年中の主な出来事" sheetId="9" state="hidden" r:id="rId1"/>
    <sheet name="火災統計" sheetId="10" r:id="rId2"/>
    <sheet name="月別" sheetId="1" r:id="rId3"/>
    <sheet name=" " sheetId="11" r:id="rId4"/>
    <sheet name="原因・種別" sheetId="2" r:id="rId5"/>
    <sheet name="  " sheetId="12" r:id="rId6"/>
    <sheet name="署所別・原因" sheetId="3" r:id="rId7"/>
    <sheet name="   " sheetId="13" r:id="rId8"/>
    <sheet name="四季別" sheetId="6" r:id="rId9"/>
    <sheet name="    " sheetId="14" r:id="rId10"/>
    <sheet name="時間帯別・火災原因別" sheetId="4" r:id="rId11"/>
    <sheet name="     " sheetId="15" r:id="rId12"/>
    <sheet name="死傷者の状況" sheetId="5" r:id="rId13"/>
    <sheet name="      " sheetId="16" r:id="rId14"/>
    <sheet name="各年の火災の状況・被害状況" sheetId="8" r:id="rId15"/>
    <sheet name="Sheet1" sheetId="17" r:id="rId16"/>
  </sheets>
  <definedNames>
    <definedName name="_xlnm.Print_Area" localSheetId="1">火災統計!$A$1:$G$35</definedName>
    <definedName name="_xlnm.Print_Area" localSheetId="2">月別!$A$1:$X$18</definedName>
    <definedName name="_xlnm.Print_Area" localSheetId="4">原因・種別!$A$1:$H$22</definedName>
    <definedName name="_xlnm.Print_Area" localSheetId="8">四季別!$A$1:$F$22</definedName>
    <definedName name="_xlnm.Print_Area" localSheetId="12">死傷者の状況!$A$1:$T$28</definedName>
    <definedName name="_xlnm.Print_Area" localSheetId="10">時間帯別・火災原因別!$A$1:$AA$21</definedName>
    <definedName name="_xlnm.Print_Area" localSheetId="6">署所別・原因!$A$1:$O$22</definedName>
  </definedNames>
  <calcPr calcId="162913"/>
</workbook>
</file>

<file path=xl/calcChain.xml><?xml version="1.0" encoding="utf-8"?>
<calcChain xmlns="http://schemas.openxmlformats.org/spreadsheetml/2006/main">
  <c r="E4" i="4" l="1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D4" i="4"/>
  <c r="C4" i="4"/>
  <c r="B4" i="4"/>
  <c r="N5" i="3"/>
  <c r="L5" i="3"/>
  <c r="J5" i="3"/>
  <c r="H5" i="3"/>
  <c r="F5" i="3"/>
  <c r="D5" i="3"/>
  <c r="B5" i="3"/>
  <c r="B22" i="2"/>
  <c r="C20" i="3" l="1"/>
  <c r="B20" i="3"/>
  <c r="C22" i="3"/>
  <c r="B22" i="3"/>
  <c r="B21" i="2"/>
  <c r="B12" i="2"/>
  <c r="B12" i="3"/>
  <c r="C12" i="3"/>
  <c r="B9" i="6" l="1"/>
  <c r="B10" i="6"/>
  <c r="B11" i="6"/>
  <c r="AA4" i="4"/>
  <c r="B17" i="4"/>
  <c r="B11" i="4"/>
  <c r="B8" i="4"/>
  <c r="K6" i="3" l="1"/>
  <c r="AB82" i="8" l="1"/>
  <c r="AA82" i="8"/>
  <c r="Z82" i="8"/>
  <c r="Y82" i="8"/>
  <c r="X82" i="8"/>
  <c r="W82" i="8"/>
  <c r="V82" i="8"/>
  <c r="T82" i="8"/>
  <c r="S82" i="8"/>
  <c r="R82" i="8"/>
  <c r="Q82" i="8"/>
  <c r="P82" i="8"/>
  <c r="O82" i="8"/>
  <c r="N82" i="8"/>
  <c r="M82" i="8"/>
  <c r="K82" i="8"/>
  <c r="J82" i="8"/>
  <c r="I82" i="8"/>
  <c r="H82" i="8"/>
  <c r="G82" i="8"/>
  <c r="F82" i="8"/>
  <c r="E82" i="8"/>
  <c r="D82" i="8"/>
  <c r="C82" i="8"/>
  <c r="B82" i="8"/>
  <c r="U81" i="8"/>
  <c r="L81" i="8"/>
  <c r="L82" i="8" s="1"/>
  <c r="B81" i="8"/>
  <c r="R27" i="5"/>
  <c r="S27" i="5"/>
  <c r="T27" i="5"/>
  <c r="R28" i="5"/>
  <c r="S28" i="5"/>
  <c r="T28" i="5"/>
  <c r="G27" i="5"/>
  <c r="H27" i="5"/>
  <c r="I27" i="5"/>
  <c r="J27" i="5"/>
  <c r="K27" i="5"/>
  <c r="L27" i="5"/>
  <c r="M27" i="5"/>
  <c r="N27" i="5"/>
  <c r="O27" i="5"/>
  <c r="P27" i="5"/>
  <c r="Q27" i="5"/>
  <c r="G28" i="5"/>
  <c r="H28" i="5"/>
  <c r="I28" i="5"/>
  <c r="J28" i="5"/>
  <c r="K28" i="5"/>
  <c r="L28" i="5"/>
  <c r="M28" i="5"/>
  <c r="N28" i="5"/>
  <c r="O28" i="5"/>
  <c r="P28" i="5"/>
  <c r="Q28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D13" i="5"/>
  <c r="D14" i="5"/>
  <c r="D15" i="5"/>
  <c r="D16" i="5"/>
  <c r="D17" i="5"/>
  <c r="D18" i="5"/>
  <c r="D19" i="5"/>
  <c r="D20" i="5"/>
  <c r="D21" i="5"/>
  <c r="D22" i="5"/>
  <c r="D23" i="5"/>
  <c r="D24" i="5"/>
  <c r="B21" i="4"/>
  <c r="B5" i="4"/>
  <c r="B18" i="4"/>
  <c r="B6" i="4"/>
  <c r="B7" i="4"/>
  <c r="B16" i="4"/>
  <c r="B13" i="4"/>
  <c r="B15" i="4"/>
  <c r="B10" i="4"/>
  <c r="B9" i="4"/>
  <c r="B14" i="4"/>
  <c r="B19" i="4"/>
  <c r="B12" i="4"/>
  <c r="B20" i="4"/>
  <c r="B22" i="6"/>
  <c r="B6" i="6"/>
  <c r="B19" i="6"/>
  <c r="B7" i="6"/>
  <c r="B8" i="6"/>
  <c r="B17" i="6"/>
  <c r="B14" i="6"/>
  <c r="B12" i="6"/>
  <c r="B16" i="6"/>
  <c r="B18" i="6"/>
  <c r="B15" i="6"/>
  <c r="B20" i="6"/>
  <c r="B13" i="6"/>
  <c r="B21" i="6"/>
  <c r="B6" i="3"/>
  <c r="C6" i="3"/>
  <c r="B19" i="3"/>
  <c r="C19" i="3"/>
  <c r="B7" i="3"/>
  <c r="C7" i="3"/>
  <c r="B8" i="3"/>
  <c r="C8" i="3"/>
  <c r="B17" i="3"/>
  <c r="C17" i="3"/>
  <c r="B14" i="3"/>
  <c r="C14" i="3"/>
  <c r="B11" i="3"/>
  <c r="C11" i="3"/>
  <c r="B16" i="3"/>
  <c r="C16" i="3"/>
  <c r="B9" i="3"/>
  <c r="C9" i="3"/>
  <c r="B10" i="3"/>
  <c r="C10" i="3"/>
  <c r="B15" i="3"/>
  <c r="C15" i="3"/>
  <c r="B18" i="3"/>
  <c r="C18" i="3"/>
  <c r="B13" i="3"/>
  <c r="C13" i="3"/>
  <c r="B21" i="3"/>
  <c r="C21" i="3"/>
  <c r="B6" i="2"/>
  <c r="B18" i="2"/>
  <c r="B7" i="2"/>
  <c r="B8" i="2"/>
  <c r="B17" i="2"/>
  <c r="B14" i="2"/>
  <c r="B11" i="2"/>
  <c r="B16" i="2"/>
  <c r="B9" i="2"/>
  <c r="B10" i="2"/>
  <c r="B15" i="2"/>
  <c r="B19" i="2"/>
  <c r="B13" i="2"/>
  <c r="B20" i="2"/>
  <c r="B7" i="1"/>
  <c r="B8" i="1"/>
  <c r="U82" i="8" l="1"/>
  <c r="B5" i="2"/>
  <c r="E5" i="2"/>
  <c r="AB79" i="8"/>
  <c r="AA79" i="8"/>
  <c r="Z79" i="8"/>
  <c r="Y79" i="8"/>
  <c r="X79" i="8"/>
  <c r="W79" i="8"/>
  <c r="V79" i="8"/>
  <c r="T79" i="8"/>
  <c r="S79" i="8"/>
  <c r="R79" i="8"/>
  <c r="Q79" i="8"/>
  <c r="P79" i="8"/>
  <c r="O79" i="8"/>
  <c r="N79" i="8"/>
  <c r="M79" i="8"/>
  <c r="K79" i="8"/>
  <c r="J79" i="8"/>
  <c r="I79" i="8"/>
  <c r="H79" i="8"/>
  <c r="G79" i="8"/>
  <c r="F79" i="8"/>
  <c r="E79" i="8"/>
  <c r="D79" i="8"/>
  <c r="C79" i="8"/>
  <c r="U78" i="8"/>
  <c r="L78" i="8"/>
  <c r="B78" i="8"/>
  <c r="U79" i="8" l="1"/>
  <c r="E25" i="5"/>
  <c r="E26" i="5"/>
  <c r="E27" i="5"/>
  <c r="F27" i="5"/>
  <c r="E28" i="5"/>
  <c r="F28" i="5"/>
  <c r="F5" i="6"/>
  <c r="E5" i="6"/>
  <c r="D5" i="6"/>
  <c r="C5" i="6"/>
  <c r="B5" i="6"/>
  <c r="D27" i="5" l="1"/>
  <c r="D28" i="5"/>
  <c r="D25" i="5"/>
  <c r="D26" i="5"/>
  <c r="H6" i="1"/>
  <c r="E6" i="1"/>
  <c r="C6" i="1"/>
  <c r="N7" i="1"/>
  <c r="N18" i="1"/>
  <c r="N10" i="1"/>
  <c r="N11" i="1"/>
  <c r="N12" i="1"/>
  <c r="N13" i="1"/>
  <c r="N14" i="1"/>
  <c r="N15" i="1"/>
  <c r="N16" i="1"/>
  <c r="N17" i="1"/>
  <c r="N9" i="1"/>
  <c r="N8" i="1"/>
  <c r="B18" i="1"/>
  <c r="B10" i="1"/>
  <c r="B11" i="1"/>
  <c r="B12" i="1"/>
  <c r="B13" i="1"/>
  <c r="B14" i="1"/>
  <c r="B15" i="1"/>
  <c r="B16" i="1"/>
  <c r="B17" i="1"/>
  <c r="B9" i="1"/>
  <c r="I18" i="1"/>
  <c r="I10" i="1"/>
  <c r="I11" i="1"/>
  <c r="I12" i="1"/>
  <c r="I13" i="1"/>
  <c r="I14" i="1"/>
  <c r="I15" i="1"/>
  <c r="I16" i="1"/>
  <c r="I17" i="1"/>
  <c r="I9" i="1"/>
  <c r="I8" i="1"/>
  <c r="I7" i="1"/>
  <c r="AB76" i="8" l="1"/>
  <c r="AA76" i="8"/>
  <c r="Z76" i="8"/>
  <c r="Y76" i="8"/>
  <c r="X76" i="8"/>
  <c r="W76" i="8"/>
  <c r="V76" i="8"/>
  <c r="T76" i="8"/>
  <c r="S76" i="8"/>
  <c r="R76" i="8"/>
  <c r="Q76" i="8"/>
  <c r="P76" i="8"/>
  <c r="O76" i="8"/>
  <c r="N76" i="8"/>
  <c r="M76" i="8"/>
  <c r="K76" i="8"/>
  <c r="J76" i="8"/>
  <c r="I76" i="8"/>
  <c r="H76" i="8"/>
  <c r="G76" i="8"/>
  <c r="F76" i="8"/>
  <c r="E76" i="8"/>
  <c r="D76" i="8"/>
  <c r="C76" i="8"/>
  <c r="U75" i="8"/>
  <c r="L75" i="8"/>
  <c r="L79" i="8" s="1"/>
  <c r="B75" i="8"/>
  <c r="B79" i="8" s="1"/>
  <c r="U48" i="8"/>
  <c r="U51" i="8"/>
  <c r="B52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T52" i="8"/>
  <c r="V52" i="8"/>
  <c r="W52" i="8"/>
  <c r="X52" i="8"/>
  <c r="Y52" i="8"/>
  <c r="Z52" i="8"/>
  <c r="AA52" i="8"/>
  <c r="AB52" i="8"/>
  <c r="B54" i="8"/>
  <c r="B58" i="8" s="1"/>
  <c r="U54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V55" i="8"/>
  <c r="W55" i="8"/>
  <c r="X55" i="8"/>
  <c r="Y55" i="8"/>
  <c r="AB55" i="8"/>
  <c r="U57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V58" i="8"/>
  <c r="W58" i="8"/>
  <c r="X58" i="8"/>
  <c r="Y58" i="8"/>
  <c r="Z58" i="8"/>
  <c r="AA58" i="8"/>
  <c r="AB58" i="8"/>
  <c r="U60" i="8"/>
  <c r="B61" i="8"/>
  <c r="C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V61" i="8"/>
  <c r="W61" i="8"/>
  <c r="X61" i="8"/>
  <c r="Y61" i="8"/>
  <c r="Z61" i="8"/>
  <c r="AA61" i="8"/>
  <c r="AB61" i="8"/>
  <c r="U63" i="8"/>
  <c r="B64" i="8"/>
  <c r="C64" i="8"/>
  <c r="D64" i="8"/>
  <c r="E64" i="8"/>
  <c r="G64" i="8"/>
  <c r="H64" i="8"/>
  <c r="I64" i="8"/>
  <c r="J64" i="8"/>
  <c r="K64" i="8"/>
  <c r="M64" i="8"/>
  <c r="N64" i="8"/>
  <c r="O64" i="8"/>
  <c r="P64" i="8"/>
  <c r="Q64" i="8"/>
  <c r="R64" i="8"/>
  <c r="S64" i="8"/>
  <c r="T64" i="8"/>
  <c r="V64" i="8"/>
  <c r="W64" i="8"/>
  <c r="X64" i="8"/>
  <c r="Y64" i="8"/>
  <c r="Z64" i="8"/>
  <c r="AA64" i="8"/>
  <c r="AB64" i="8"/>
  <c r="U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V67" i="8"/>
  <c r="W67" i="8"/>
  <c r="X67" i="8"/>
  <c r="Y67" i="8"/>
  <c r="Z67" i="8"/>
  <c r="AA67" i="8"/>
  <c r="AB67" i="8"/>
  <c r="B70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V70" i="8"/>
  <c r="W70" i="8"/>
  <c r="X70" i="8"/>
  <c r="Y70" i="8"/>
  <c r="Z70" i="8"/>
  <c r="AA70" i="8"/>
  <c r="AB70" i="8"/>
  <c r="B72" i="8"/>
  <c r="B73" i="8" s="1"/>
  <c r="L72" i="8"/>
  <c r="L73" i="8" s="1"/>
  <c r="U72" i="8"/>
  <c r="C73" i="8"/>
  <c r="D73" i="8"/>
  <c r="E73" i="8"/>
  <c r="F73" i="8"/>
  <c r="G73" i="8"/>
  <c r="H73" i="8"/>
  <c r="I73" i="8"/>
  <c r="J73" i="8"/>
  <c r="K73" i="8"/>
  <c r="M73" i="8"/>
  <c r="N73" i="8"/>
  <c r="O73" i="8"/>
  <c r="P73" i="8"/>
  <c r="Q73" i="8"/>
  <c r="R73" i="8"/>
  <c r="S73" i="8"/>
  <c r="T73" i="8"/>
  <c r="V73" i="8"/>
  <c r="W73" i="8"/>
  <c r="X73" i="8"/>
  <c r="Y73" i="8"/>
  <c r="Z73" i="8"/>
  <c r="AA73" i="8"/>
  <c r="AB73" i="8"/>
  <c r="D6" i="5"/>
  <c r="D7" i="5"/>
  <c r="D8" i="5"/>
  <c r="D9" i="5"/>
  <c r="D10" i="5"/>
  <c r="D11" i="5"/>
  <c r="D12" i="5"/>
  <c r="D5" i="5"/>
  <c r="B6" i="8"/>
  <c r="B10" i="8" s="1"/>
  <c r="D10" i="8"/>
  <c r="E10" i="8"/>
  <c r="F10" i="8"/>
  <c r="G10" i="8"/>
  <c r="H10" i="8"/>
  <c r="I10" i="8"/>
  <c r="J10" i="8"/>
  <c r="K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B13" i="8"/>
  <c r="D13" i="8"/>
  <c r="E13" i="8"/>
  <c r="F13" i="8"/>
  <c r="G13" i="8"/>
  <c r="H13" i="8"/>
  <c r="I13" i="8"/>
  <c r="J13" i="8"/>
  <c r="K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B16" i="8"/>
  <c r="D16" i="8"/>
  <c r="E16" i="8"/>
  <c r="F16" i="8"/>
  <c r="G16" i="8"/>
  <c r="H16" i="8"/>
  <c r="I16" i="8"/>
  <c r="J16" i="8"/>
  <c r="K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B19" i="8"/>
  <c r="D19" i="8"/>
  <c r="E19" i="8"/>
  <c r="F19" i="8"/>
  <c r="G19" i="8"/>
  <c r="H19" i="8"/>
  <c r="I19" i="8"/>
  <c r="J19" i="8"/>
  <c r="K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B22" i="8"/>
  <c r="D22" i="8"/>
  <c r="E22" i="8"/>
  <c r="F22" i="8"/>
  <c r="G22" i="8"/>
  <c r="H22" i="8"/>
  <c r="I22" i="8"/>
  <c r="K22" i="8"/>
  <c r="M22" i="8"/>
  <c r="N22" i="8"/>
  <c r="O22" i="8"/>
  <c r="Q22" i="8"/>
  <c r="R22" i="8"/>
  <c r="S22" i="8"/>
  <c r="T22" i="8"/>
  <c r="U22" i="8"/>
  <c r="V22" i="8"/>
  <c r="W22" i="8"/>
  <c r="X22" i="8"/>
  <c r="Y22" i="8"/>
  <c r="Z22" i="8"/>
  <c r="AA22" i="8"/>
  <c r="AB22" i="8"/>
  <c r="C24" i="8"/>
  <c r="B25" i="8"/>
  <c r="D25" i="8"/>
  <c r="E25" i="8"/>
  <c r="F25" i="8"/>
  <c r="G25" i="8"/>
  <c r="H25" i="8"/>
  <c r="I25" i="8"/>
  <c r="J25" i="8"/>
  <c r="K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C27" i="8"/>
  <c r="L27" i="8"/>
  <c r="B28" i="8"/>
  <c r="D28" i="8"/>
  <c r="E28" i="8"/>
  <c r="F28" i="8"/>
  <c r="G28" i="8"/>
  <c r="H28" i="8"/>
  <c r="I28" i="8"/>
  <c r="J28" i="8"/>
  <c r="K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C30" i="8"/>
  <c r="L30" i="8"/>
  <c r="B31" i="8"/>
  <c r="D31" i="8"/>
  <c r="E31" i="8"/>
  <c r="F31" i="8"/>
  <c r="G31" i="8"/>
  <c r="H31" i="8"/>
  <c r="I31" i="8"/>
  <c r="J31" i="8"/>
  <c r="K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C33" i="8"/>
  <c r="L33" i="8"/>
  <c r="B34" i="8"/>
  <c r="D34" i="8"/>
  <c r="E34" i="8"/>
  <c r="F34" i="8"/>
  <c r="G34" i="8"/>
  <c r="H34" i="8"/>
  <c r="I34" i="8"/>
  <c r="J34" i="8"/>
  <c r="K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B36" i="8"/>
  <c r="B37" i="8" s="1"/>
  <c r="C36" i="8"/>
  <c r="L36" i="8"/>
  <c r="U36" i="8"/>
  <c r="D37" i="8"/>
  <c r="E37" i="8"/>
  <c r="F37" i="8"/>
  <c r="G37" i="8"/>
  <c r="H37" i="8"/>
  <c r="I37" i="8"/>
  <c r="J37" i="8"/>
  <c r="K37" i="8"/>
  <c r="M37" i="8"/>
  <c r="N37" i="8"/>
  <c r="O37" i="8"/>
  <c r="P37" i="8"/>
  <c r="Q37" i="8"/>
  <c r="R37" i="8"/>
  <c r="S37" i="8"/>
  <c r="T37" i="8"/>
  <c r="V37" i="8"/>
  <c r="W37" i="8"/>
  <c r="X37" i="8"/>
  <c r="Y37" i="8"/>
  <c r="Z37" i="8"/>
  <c r="AA37" i="8"/>
  <c r="AB37" i="8"/>
  <c r="B39" i="8"/>
  <c r="C39" i="8"/>
  <c r="L39" i="8"/>
  <c r="U39" i="8"/>
  <c r="U43" i="8" s="1"/>
  <c r="D40" i="8"/>
  <c r="E40" i="8"/>
  <c r="F40" i="8"/>
  <c r="G40" i="8"/>
  <c r="H40" i="8"/>
  <c r="I40" i="8"/>
  <c r="J40" i="8"/>
  <c r="K40" i="8"/>
  <c r="M40" i="8"/>
  <c r="N40" i="8"/>
  <c r="O40" i="8"/>
  <c r="P40" i="8"/>
  <c r="Q40" i="8"/>
  <c r="R40" i="8"/>
  <c r="S40" i="8"/>
  <c r="T40" i="8"/>
  <c r="V40" i="8"/>
  <c r="W40" i="8"/>
  <c r="X40" i="8"/>
  <c r="Y40" i="8"/>
  <c r="Z40" i="8"/>
  <c r="AA40" i="8"/>
  <c r="AB40" i="8"/>
  <c r="B42" i="8"/>
  <c r="C42" i="8"/>
  <c r="C46" i="8" s="1"/>
  <c r="L42" i="8"/>
  <c r="D43" i="8"/>
  <c r="E43" i="8"/>
  <c r="F43" i="8"/>
  <c r="G43" i="8"/>
  <c r="H43" i="8"/>
  <c r="I43" i="8"/>
  <c r="J43" i="8"/>
  <c r="K43" i="8"/>
  <c r="M43" i="8"/>
  <c r="N43" i="8"/>
  <c r="O43" i="8"/>
  <c r="P43" i="8"/>
  <c r="Q43" i="8"/>
  <c r="R43" i="8"/>
  <c r="S43" i="8"/>
  <c r="T43" i="8"/>
  <c r="V43" i="8"/>
  <c r="W43" i="8"/>
  <c r="X43" i="8"/>
  <c r="Y43" i="8"/>
  <c r="Z43" i="8"/>
  <c r="AA43" i="8"/>
  <c r="AB43" i="8"/>
  <c r="B45" i="8"/>
  <c r="L45" i="8"/>
  <c r="U45" i="8"/>
  <c r="U46" i="8" s="1"/>
  <c r="D46" i="8"/>
  <c r="E46" i="8"/>
  <c r="F46" i="8"/>
  <c r="G46" i="8"/>
  <c r="H46" i="8"/>
  <c r="I46" i="8"/>
  <c r="J46" i="8"/>
  <c r="K46" i="8"/>
  <c r="M46" i="8"/>
  <c r="N46" i="8"/>
  <c r="O46" i="8"/>
  <c r="P46" i="8"/>
  <c r="Q46" i="8"/>
  <c r="R46" i="8"/>
  <c r="S46" i="8"/>
  <c r="T46" i="8"/>
  <c r="V46" i="8"/>
  <c r="W46" i="8"/>
  <c r="X46" i="8"/>
  <c r="Y46" i="8"/>
  <c r="Z46" i="8"/>
  <c r="AA46" i="8"/>
  <c r="AB46" i="8"/>
  <c r="X6" i="1"/>
  <c r="W6" i="1"/>
  <c r="V6" i="1"/>
  <c r="U6" i="1"/>
  <c r="T6" i="1"/>
  <c r="S6" i="1"/>
  <c r="R6" i="1"/>
  <c r="Q6" i="1"/>
  <c r="P6" i="1"/>
  <c r="O6" i="1"/>
  <c r="M6" i="1"/>
  <c r="L6" i="1"/>
  <c r="K6" i="1"/>
  <c r="J6" i="1"/>
  <c r="G6" i="1"/>
  <c r="F6" i="1"/>
  <c r="D6" i="1"/>
  <c r="H5" i="2"/>
  <c r="G5" i="2"/>
  <c r="F5" i="2"/>
  <c r="D5" i="2"/>
  <c r="C5" i="2"/>
  <c r="O5" i="3"/>
  <c r="M5" i="3"/>
  <c r="K5" i="3"/>
  <c r="I5" i="3"/>
  <c r="G5" i="3"/>
  <c r="E5" i="3"/>
  <c r="B55" i="8" l="1"/>
  <c r="U61" i="8"/>
  <c r="U73" i="8"/>
  <c r="U58" i="8"/>
  <c r="U70" i="8"/>
  <c r="U64" i="8"/>
  <c r="L76" i="8"/>
  <c r="U67" i="8"/>
  <c r="U55" i="8"/>
  <c r="B76" i="8"/>
  <c r="U76" i="8"/>
  <c r="U52" i="8"/>
  <c r="B6" i="1"/>
  <c r="N6" i="1"/>
  <c r="C5" i="3"/>
  <c r="B46" i="8"/>
  <c r="L43" i="8"/>
  <c r="L40" i="8"/>
  <c r="U40" i="8"/>
  <c r="C31" i="8"/>
  <c r="C40" i="8"/>
  <c r="L28" i="8"/>
  <c r="B43" i="8"/>
  <c r="U37" i="8"/>
  <c r="L37" i="8"/>
  <c r="C37" i="8"/>
  <c r="L31" i="8"/>
  <c r="C25" i="8"/>
  <c r="C43" i="8"/>
  <c r="L34" i="8"/>
  <c r="C34" i="8"/>
  <c r="C28" i="8"/>
  <c r="B40" i="8"/>
  <c r="I6" i="1"/>
</calcChain>
</file>

<file path=xl/sharedStrings.xml><?xml version="1.0" encoding="utf-8"?>
<sst xmlns="http://schemas.openxmlformats.org/spreadsheetml/2006/main" count="348" uniqueCount="189">
  <si>
    <t>合計</t>
    <rPh sb="0" eb="2">
      <t>ゴウケイ</t>
    </rPh>
    <phoneticPr fontId="5"/>
  </si>
  <si>
    <t>航空機</t>
    <rPh sb="0" eb="3">
      <t>コウクウキ</t>
    </rPh>
    <phoneticPr fontId="5"/>
  </si>
  <si>
    <t>その他</t>
    <rPh sb="2" eb="3">
      <t>タ</t>
    </rPh>
    <phoneticPr fontId="5"/>
  </si>
  <si>
    <t>火災種別</t>
    <rPh sb="0" eb="2">
      <t>カサイ</t>
    </rPh>
    <rPh sb="2" eb="4">
      <t>シュベツ</t>
    </rPh>
    <phoneticPr fontId="5"/>
  </si>
  <si>
    <t>火災件数</t>
    <rPh sb="0" eb="2">
      <t>カサイ</t>
    </rPh>
    <rPh sb="2" eb="4">
      <t>ケンスウ</t>
    </rPh>
    <phoneticPr fontId="5"/>
  </si>
  <si>
    <t>部分焼</t>
    <rPh sb="0" eb="2">
      <t>ブブン</t>
    </rPh>
    <rPh sb="2" eb="3">
      <t>ショウ</t>
    </rPh>
    <phoneticPr fontId="5"/>
  </si>
  <si>
    <t>焼損棟数</t>
    <rPh sb="0" eb="2">
      <t>ショウソン</t>
    </rPh>
    <rPh sb="2" eb="3">
      <t>ムネ</t>
    </rPh>
    <rPh sb="3" eb="4">
      <t>スウ</t>
    </rPh>
    <phoneticPr fontId="5"/>
  </si>
  <si>
    <t>り災世帯数</t>
    <rPh sb="1" eb="2">
      <t>サイ</t>
    </rPh>
    <rPh sb="2" eb="5">
      <t>セタイスウ</t>
    </rPh>
    <phoneticPr fontId="5"/>
  </si>
  <si>
    <t>り災人員</t>
    <rPh sb="1" eb="2">
      <t>サイ</t>
    </rPh>
    <rPh sb="2" eb="4">
      <t>ジンイン</t>
    </rPh>
    <phoneticPr fontId="5"/>
  </si>
  <si>
    <t>死傷者数</t>
    <rPh sb="0" eb="3">
      <t>シショウシャ</t>
    </rPh>
    <rPh sb="3" eb="4">
      <t>スウ</t>
    </rPh>
    <phoneticPr fontId="5"/>
  </si>
  <si>
    <t>１月</t>
    <rPh sb="1" eb="2">
      <t>ガツ</t>
    </rPh>
    <phoneticPr fontId="5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</si>
  <si>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</si>
  <si>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</si>
  <si>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</si>
  <si>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</si>
  <si>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</si>
  <si>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</si>
  <si>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</si>
  <si>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</si>
  <si>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月別火災発生状況</t>
    <rPh sb="0" eb="2">
      <t>ツキベツ</t>
    </rPh>
    <rPh sb="2" eb="4">
      <t>カサイ</t>
    </rPh>
    <rPh sb="4" eb="6">
      <t>ハッセイ</t>
    </rPh>
    <rPh sb="6" eb="8">
      <t>ジョウキョウ</t>
    </rPh>
    <phoneticPr fontId="5"/>
  </si>
  <si>
    <t>航空機火災</t>
    <rPh sb="0" eb="3">
      <t>コウクウキ</t>
    </rPh>
    <rPh sb="3" eb="5">
      <t>カサイ</t>
    </rPh>
    <phoneticPr fontId="5"/>
  </si>
  <si>
    <t>火災原因・火災種別状況</t>
    <rPh sb="0" eb="2">
      <t>カサイ</t>
    </rPh>
    <rPh sb="2" eb="4">
      <t>ゲンイン</t>
    </rPh>
    <rPh sb="5" eb="7">
      <t>カサイ</t>
    </rPh>
    <rPh sb="7" eb="9">
      <t>シュベツ</t>
    </rPh>
    <rPh sb="9" eb="11">
      <t>ジョウキョウ</t>
    </rPh>
    <phoneticPr fontId="5"/>
  </si>
  <si>
    <t>その他火災</t>
    <rPh sb="2" eb="3">
      <t>タ</t>
    </rPh>
    <rPh sb="3" eb="5">
      <t>カサイ</t>
    </rPh>
    <phoneticPr fontId="5"/>
  </si>
  <si>
    <t>件数</t>
    <rPh sb="0" eb="2">
      <t>ケンスウ</t>
    </rPh>
    <phoneticPr fontId="5"/>
  </si>
  <si>
    <t>損　害　額</t>
    <rPh sb="0" eb="1">
      <t>ソン</t>
    </rPh>
    <rPh sb="2" eb="3">
      <t>ガイ</t>
    </rPh>
    <rPh sb="4" eb="5">
      <t>ガク</t>
    </rPh>
    <phoneticPr fontId="5"/>
  </si>
  <si>
    <t>署所別火災原因・損害状況</t>
    <rPh sb="0" eb="1">
      <t>ショ</t>
    </rPh>
    <rPh sb="1" eb="2">
      <t>ショ</t>
    </rPh>
    <rPh sb="2" eb="3">
      <t>ベツ</t>
    </rPh>
    <rPh sb="3" eb="5">
      <t>カサイ</t>
    </rPh>
    <rPh sb="5" eb="7">
      <t>ゲンイン</t>
    </rPh>
    <rPh sb="8" eb="10">
      <t>ソンガイ</t>
    </rPh>
    <rPh sb="10" eb="12">
      <t>ジョウキョウ</t>
    </rPh>
    <phoneticPr fontId="5"/>
  </si>
  <si>
    <t>（６・７・８月）</t>
    <phoneticPr fontId="5"/>
  </si>
  <si>
    <t>（３・４・５月）</t>
    <rPh sb="6" eb="7">
      <t>ガツ</t>
    </rPh>
    <phoneticPr fontId="5"/>
  </si>
  <si>
    <t>合　　計</t>
    <rPh sb="0" eb="1">
      <t>ゴウ</t>
    </rPh>
    <rPh sb="3" eb="4">
      <t>ケイ</t>
    </rPh>
    <phoneticPr fontId="5"/>
  </si>
  <si>
    <t>四季別火災原因状況</t>
    <rPh sb="0" eb="2">
      <t>シキ</t>
    </rPh>
    <rPh sb="2" eb="3">
      <t>ベツ</t>
    </rPh>
    <rPh sb="3" eb="5">
      <t>カサイ</t>
    </rPh>
    <rPh sb="5" eb="7">
      <t>ゲンイン</t>
    </rPh>
    <rPh sb="7" eb="9">
      <t>ジョウキョウ</t>
    </rPh>
    <phoneticPr fontId="5"/>
  </si>
  <si>
    <t>時</t>
    <rPh sb="0" eb="1">
      <t>ジ</t>
    </rPh>
    <phoneticPr fontId="5"/>
  </si>
  <si>
    <t>合　計</t>
    <rPh sb="0" eb="1">
      <t>ゴウ</t>
    </rPh>
    <rPh sb="2" eb="3">
      <t>ケイ</t>
    </rPh>
    <phoneticPr fontId="5"/>
  </si>
  <si>
    <t>消防職員</t>
    <rPh sb="0" eb="2">
      <t>ショウボウ</t>
    </rPh>
    <rPh sb="2" eb="4">
      <t>ショクイン</t>
    </rPh>
    <phoneticPr fontId="5"/>
  </si>
  <si>
    <t>負傷者</t>
    <rPh sb="0" eb="3">
      <t>フショウシャ</t>
    </rPh>
    <phoneticPr fontId="5"/>
  </si>
  <si>
    <t>死　者</t>
    <rPh sb="0" eb="1">
      <t>シ</t>
    </rPh>
    <rPh sb="2" eb="3">
      <t>シャ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</si>
  <si>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</si>
  <si>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</si>
  <si>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その他の者</t>
    <rPh sb="2" eb="3">
      <t>タ</t>
    </rPh>
    <rPh sb="4" eb="5">
      <t>モノ</t>
    </rPh>
    <phoneticPr fontId="5"/>
  </si>
  <si>
    <t>不</t>
    <rPh sb="0" eb="1">
      <t>フ</t>
    </rPh>
    <phoneticPr fontId="5"/>
  </si>
  <si>
    <t>明</t>
    <rPh sb="0" eb="1">
      <t>メイ</t>
    </rPh>
    <phoneticPr fontId="5"/>
  </si>
  <si>
    <t>消防団員</t>
    <rPh sb="0" eb="3">
      <t>ショウボウダン</t>
    </rPh>
    <rPh sb="3" eb="4">
      <t>イン</t>
    </rPh>
    <phoneticPr fontId="5"/>
  </si>
  <si>
    <t>建物火災</t>
    <rPh sb="0" eb="2">
      <t>タテモノ</t>
    </rPh>
    <rPh sb="2" eb="4">
      <t>カサイ</t>
    </rPh>
    <phoneticPr fontId="5"/>
  </si>
  <si>
    <t>車両火災</t>
    <rPh sb="0" eb="2">
      <t>シャリョウ</t>
    </rPh>
    <rPh sb="2" eb="4">
      <t>カサイ</t>
    </rPh>
    <phoneticPr fontId="5"/>
  </si>
  <si>
    <t>林野火災</t>
    <rPh sb="0" eb="2">
      <t>リンヤ</t>
    </rPh>
    <rPh sb="2" eb="4">
      <t>カサイ</t>
    </rPh>
    <phoneticPr fontId="5"/>
  </si>
  <si>
    <t>船舶火災</t>
    <rPh sb="0" eb="2">
      <t>センパク</t>
    </rPh>
    <rPh sb="2" eb="4">
      <t>カサイ</t>
    </rPh>
    <phoneticPr fontId="5"/>
  </si>
  <si>
    <t>建　物</t>
    <rPh sb="0" eb="1">
      <t>ケン</t>
    </rPh>
    <rPh sb="2" eb="3">
      <t>ブツ</t>
    </rPh>
    <phoneticPr fontId="5"/>
  </si>
  <si>
    <t>林　野</t>
    <rPh sb="0" eb="1">
      <t>ハヤシ</t>
    </rPh>
    <rPh sb="2" eb="3">
      <t>ノ</t>
    </rPh>
    <phoneticPr fontId="5"/>
  </si>
  <si>
    <t>車　両</t>
    <rPh sb="0" eb="1">
      <t>クルマ</t>
    </rPh>
    <rPh sb="2" eb="3">
      <t>リョウ</t>
    </rPh>
    <phoneticPr fontId="5"/>
  </si>
  <si>
    <t>船　舶</t>
    <rPh sb="0" eb="1">
      <t>フネ</t>
    </rPh>
    <rPh sb="2" eb="3">
      <t>ハク</t>
    </rPh>
    <phoneticPr fontId="5"/>
  </si>
  <si>
    <t>全　焼</t>
    <rPh sb="0" eb="1">
      <t>ゼン</t>
    </rPh>
    <rPh sb="2" eb="3">
      <t>ヤキ</t>
    </rPh>
    <phoneticPr fontId="5"/>
  </si>
  <si>
    <t>半　焼</t>
    <rPh sb="0" eb="1">
      <t>ハン</t>
    </rPh>
    <rPh sb="2" eb="3">
      <t>ヤキ</t>
    </rPh>
    <phoneticPr fontId="5"/>
  </si>
  <si>
    <t>ぼ　や</t>
    <phoneticPr fontId="5"/>
  </si>
  <si>
    <t>全　損</t>
    <rPh sb="0" eb="1">
      <t>ゼン</t>
    </rPh>
    <rPh sb="2" eb="3">
      <t>ソン</t>
    </rPh>
    <phoneticPr fontId="5"/>
  </si>
  <si>
    <t>半　損</t>
    <rPh sb="0" eb="1">
      <t>ハン</t>
    </rPh>
    <rPh sb="2" eb="3">
      <t>ソン</t>
    </rPh>
    <phoneticPr fontId="5"/>
  </si>
  <si>
    <t>小　損</t>
    <rPh sb="0" eb="1">
      <t>ショウ</t>
    </rPh>
    <rPh sb="2" eb="3">
      <t>ゾン</t>
    </rPh>
    <phoneticPr fontId="5"/>
  </si>
  <si>
    <t>傷　者</t>
    <rPh sb="0" eb="1">
      <t>キズ</t>
    </rPh>
    <rPh sb="2" eb="3">
      <t>シャ</t>
    </rPh>
    <phoneticPr fontId="5"/>
  </si>
  <si>
    <t>時間帯別火災発生状況</t>
    <rPh sb="0" eb="3">
      <t>ジカンタイ</t>
    </rPh>
    <rPh sb="3" eb="4">
      <t>ベツ</t>
    </rPh>
    <rPh sb="4" eb="6">
      <t>カサイ</t>
    </rPh>
    <rPh sb="6" eb="8">
      <t>ハッセイ</t>
    </rPh>
    <rPh sb="8" eb="10">
      <t>ジョウキョウ</t>
    </rPh>
    <phoneticPr fontId="5"/>
  </si>
  <si>
    <t>（単位：千円）</t>
    <rPh sb="1" eb="3">
      <t>タンイ</t>
    </rPh>
    <rPh sb="4" eb="6">
      <t>センエン</t>
    </rPh>
    <phoneticPr fontId="5"/>
  </si>
  <si>
    <t>応急消火義務者</t>
    <rPh sb="0" eb="2">
      <t>オウキュウ</t>
    </rPh>
    <rPh sb="2" eb="4">
      <t>ショウカ</t>
    </rPh>
    <rPh sb="4" eb="7">
      <t>ギムシャ</t>
    </rPh>
    <phoneticPr fontId="5"/>
  </si>
  <si>
    <t>消防協力者</t>
    <rPh sb="0" eb="2">
      <t>ショウボウ</t>
    </rPh>
    <rPh sb="2" eb="5">
      <t>キョウリョクシャ</t>
    </rPh>
    <phoneticPr fontId="5"/>
  </si>
  <si>
    <t>～</t>
    <phoneticPr fontId="5"/>
  </si>
  <si>
    <t>以上</t>
    <rPh sb="0" eb="2">
      <t>イジョウ</t>
    </rPh>
    <phoneticPr fontId="5"/>
  </si>
  <si>
    <t>人的被害の状況</t>
    <rPh sb="0" eb="2">
      <t>ジンテキ</t>
    </rPh>
    <rPh sb="2" eb="4">
      <t>ヒガイ</t>
    </rPh>
    <rPh sb="5" eb="7">
      <t>ジョウキョウ</t>
    </rPh>
    <phoneticPr fontId="5"/>
  </si>
  <si>
    <t>0</t>
    <phoneticPr fontId="5"/>
  </si>
  <si>
    <t>東葛城出張所</t>
    <rPh sb="0" eb="1">
      <t>ヒガシ</t>
    </rPh>
    <rPh sb="1" eb="2">
      <t>クズ</t>
    </rPh>
    <rPh sb="2" eb="3">
      <t>シロ</t>
    </rPh>
    <rPh sb="3" eb="5">
      <t>シュッチョウ</t>
    </rPh>
    <rPh sb="5" eb="6">
      <t>ショ</t>
    </rPh>
    <phoneticPr fontId="5"/>
  </si>
  <si>
    <t>山直分署</t>
    <rPh sb="0" eb="1">
      <t>ヤマ</t>
    </rPh>
    <rPh sb="1" eb="2">
      <t>チョク</t>
    </rPh>
    <rPh sb="2" eb="4">
      <t>ブンショ</t>
    </rPh>
    <phoneticPr fontId="5"/>
  </si>
  <si>
    <t>八木出張所</t>
    <rPh sb="0" eb="1">
      <t>ハチ</t>
    </rPh>
    <rPh sb="1" eb="2">
      <t>キ</t>
    </rPh>
    <rPh sb="2" eb="4">
      <t>シュッチョウ</t>
    </rPh>
    <rPh sb="4" eb="5">
      <t>ショ</t>
    </rPh>
    <phoneticPr fontId="5"/>
  </si>
  <si>
    <t>春木分署</t>
    <rPh sb="0" eb="1">
      <t>ハル</t>
    </rPh>
    <rPh sb="1" eb="2">
      <t>キ</t>
    </rPh>
    <rPh sb="2" eb="4">
      <t>ブンショ</t>
    </rPh>
    <phoneticPr fontId="5"/>
  </si>
  <si>
    <t>岸城分署</t>
    <rPh sb="0" eb="1">
      <t>キシ</t>
    </rPh>
    <rPh sb="1" eb="2">
      <t>シロ</t>
    </rPh>
    <rPh sb="2" eb="4">
      <t>ブンショ</t>
    </rPh>
    <phoneticPr fontId="5"/>
  </si>
  <si>
    <t>本署</t>
    <rPh sb="0" eb="1">
      <t>ホン</t>
    </rPh>
    <rPh sb="1" eb="2">
      <t>ショ</t>
    </rPh>
    <phoneticPr fontId="5"/>
  </si>
  <si>
    <t>合計</t>
    <rPh sb="0" eb="1">
      <t>ゴウ</t>
    </rPh>
    <rPh sb="1" eb="2">
      <t>ケイ</t>
    </rPh>
    <phoneticPr fontId="5"/>
  </si>
  <si>
    <t>10月</t>
    <phoneticPr fontId="5"/>
  </si>
  <si>
    <t>11月</t>
    <phoneticPr fontId="5"/>
  </si>
  <si>
    <t>12月</t>
    <phoneticPr fontId="5"/>
  </si>
  <si>
    <t>（９・10・11月）</t>
    <phoneticPr fontId="5"/>
  </si>
  <si>
    <t>（12・１・２月）</t>
    <rPh sb="7" eb="8">
      <t>ガツ</t>
    </rPh>
    <phoneticPr fontId="5"/>
  </si>
  <si>
    <t>春　季　　　</t>
    <rPh sb="0" eb="1">
      <t>ハル</t>
    </rPh>
    <rPh sb="2" eb="3">
      <t>キ</t>
    </rPh>
    <phoneticPr fontId="5"/>
  </si>
  <si>
    <t>秋　季</t>
    <rPh sb="0" eb="1">
      <t>アキ</t>
    </rPh>
    <rPh sb="2" eb="3">
      <t>キ</t>
    </rPh>
    <phoneticPr fontId="5"/>
  </si>
  <si>
    <t>冬　季</t>
    <rPh sb="0" eb="1">
      <t>フユ</t>
    </rPh>
    <rPh sb="2" eb="3">
      <t>キ</t>
    </rPh>
    <phoneticPr fontId="5"/>
  </si>
  <si>
    <t>25年</t>
    <rPh sb="2" eb="3">
      <t>ネン</t>
    </rPh>
    <phoneticPr fontId="5"/>
  </si>
  <si>
    <t>24年</t>
    <rPh sb="2" eb="3">
      <t>ネン</t>
    </rPh>
    <phoneticPr fontId="5"/>
  </si>
  <si>
    <t>23年</t>
    <rPh sb="2" eb="3">
      <t>ネン</t>
    </rPh>
    <phoneticPr fontId="5"/>
  </si>
  <si>
    <t>22年</t>
    <rPh sb="2" eb="3">
      <t>ネン</t>
    </rPh>
    <phoneticPr fontId="5"/>
  </si>
  <si>
    <t>21年</t>
    <rPh sb="2" eb="3">
      <t>ネン</t>
    </rPh>
    <phoneticPr fontId="5"/>
  </si>
  <si>
    <t>20年</t>
    <rPh sb="2" eb="3">
      <t>ネン</t>
    </rPh>
    <phoneticPr fontId="5"/>
  </si>
  <si>
    <t>16年</t>
    <rPh sb="2" eb="3">
      <t>ネン</t>
    </rPh>
    <phoneticPr fontId="5"/>
  </si>
  <si>
    <t>14年</t>
    <rPh sb="2" eb="3">
      <t>ネン</t>
    </rPh>
    <phoneticPr fontId="5"/>
  </si>
  <si>
    <t>13年</t>
    <rPh sb="2" eb="3">
      <t>ネン</t>
    </rPh>
    <phoneticPr fontId="5"/>
  </si>
  <si>
    <t>12年</t>
    <rPh sb="2" eb="3">
      <t>ネン</t>
    </rPh>
    <phoneticPr fontId="5"/>
  </si>
  <si>
    <t>11年</t>
    <rPh sb="2" eb="3">
      <t>ネン</t>
    </rPh>
    <phoneticPr fontId="5"/>
  </si>
  <si>
    <t>10年</t>
    <rPh sb="2" eb="3">
      <t>ネン</t>
    </rPh>
    <phoneticPr fontId="5"/>
  </si>
  <si>
    <t>９年</t>
    <rPh sb="1" eb="2">
      <t>ネン</t>
    </rPh>
    <phoneticPr fontId="5"/>
  </si>
  <si>
    <t>8年</t>
    <rPh sb="0" eb="2">
      <t>８ネン</t>
    </rPh>
    <phoneticPr fontId="5"/>
  </si>
  <si>
    <t>7年</t>
    <rPh sb="0" eb="2">
      <t>７ネン</t>
    </rPh>
    <phoneticPr fontId="5"/>
  </si>
  <si>
    <t>6年</t>
    <rPh sb="0" eb="2">
      <t>６ネン</t>
    </rPh>
    <phoneticPr fontId="5"/>
  </si>
  <si>
    <t>5年</t>
    <rPh sb="0" eb="2">
      <t>５ネン</t>
    </rPh>
    <phoneticPr fontId="5"/>
  </si>
  <si>
    <t>4年</t>
    <rPh sb="0" eb="2">
      <t>４ネン</t>
    </rPh>
    <phoneticPr fontId="5"/>
  </si>
  <si>
    <t>3年</t>
    <rPh sb="0" eb="2">
      <t>３ネン</t>
    </rPh>
    <phoneticPr fontId="5"/>
  </si>
  <si>
    <t>２年</t>
    <rPh sb="0" eb="2">
      <t>２ネン</t>
    </rPh>
    <phoneticPr fontId="5"/>
  </si>
  <si>
    <t>収容物</t>
    <rPh sb="0" eb="2">
      <t>シュウヨウ</t>
    </rPh>
    <rPh sb="2" eb="3">
      <t>ブツ</t>
    </rPh>
    <phoneticPr fontId="5"/>
  </si>
  <si>
    <t>表面積</t>
    <rPh sb="0" eb="3">
      <t>ヒョウメンセキ</t>
    </rPh>
    <phoneticPr fontId="5"/>
  </si>
  <si>
    <t>床面積</t>
    <rPh sb="0" eb="3">
      <t>ユカメンセキ</t>
    </rPh>
    <phoneticPr fontId="5"/>
  </si>
  <si>
    <t>部分焼</t>
    <rPh sb="0" eb="3">
      <t>ブブンショウ</t>
    </rPh>
    <phoneticPr fontId="5"/>
  </si>
  <si>
    <t>その他</t>
    <rPh sb="0" eb="3">
      <t>ソノタ</t>
    </rPh>
    <phoneticPr fontId="5"/>
  </si>
  <si>
    <t>建　　　物</t>
    <rPh sb="0" eb="1">
      <t>ケン</t>
    </rPh>
    <rPh sb="4" eb="5">
      <t>ブツ</t>
    </rPh>
    <phoneticPr fontId="5"/>
  </si>
  <si>
    <t>計</t>
    <rPh sb="0" eb="1">
      <t>ケイ</t>
    </rPh>
    <phoneticPr fontId="5"/>
  </si>
  <si>
    <t>人　員</t>
    <rPh sb="0" eb="1">
      <t>ヒト</t>
    </rPh>
    <rPh sb="2" eb="3">
      <t>イン</t>
    </rPh>
    <phoneticPr fontId="5"/>
  </si>
  <si>
    <t>世　帯</t>
    <rPh sb="0" eb="1">
      <t>ヨ</t>
    </rPh>
    <rPh sb="2" eb="3">
      <t>オビ</t>
    </rPh>
    <phoneticPr fontId="5"/>
  </si>
  <si>
    <t>建物（㎡）</t>
    <rPh sb="0" eb="2">
      <t>タテモノ</t>
    </rPh>
    <phoneticPr fontId="5"/>
  </si>
  <si>
    <t>建　物</t>
    <phoneticPr fontId="5"/>
  </si>
  <si>
    <t>火災損害額  (千円）</t>
    <rPh sb="0" eb="2">
      <t>カサイ</t>
    </rPh>
    <rPh sb="2" eb="5">
      <t>ソンガイガク</t>
    </rPh>
    <rPh sb="8" eb="10">
      <t>センエン</t>
    </rPh>
    <phoneticPr fontId="5"/>
  </si>
  <si>
    <t>死傷者</t>
    <rPh sb="0" eb="3">
      <t>シショウシャ</t>
    </rPh>
    <phoneticPr fontId="5"/>
  </si>
  <si>
    <t>り災</t>
    <rPh sb="1" eb="2">
      <t>サイ</t>
    </rPh>
    <phoneticPr fontId="5"/>
  </si>
  <si>
    <t>焼損面積</t>
    <rPh sb="0" eb="2">
      <t>ショウソン</t>
    </rPh>
    <rPh sb="2" eb="4">
      <t>メンセキ</t>
    </rPh>
    <phoneticPr fontId="5"/>
  </si>
  <si>
    <t>26年</t>
    <rPh sb="2" eb="3">
      <t>ネン</t>
    </rPh>
    <phoneticPr fontId="5"/>
  </si>
  <si>
    <t>27年</t>
    <rPh sb="2" eb="3">
      <t>ネン</t>
    </rPh>
    <phoneticPr fontId="5"/>
  </si>
  <si>
    <t>　　　　　　　　    年 齢 別
  死傷者別</t>
    <rPh sb="12" eb="13">
      <t>ネン</t>
    </rPh>
    <rPh sb="14" eb="15">
      <t>ヨワイ</t>
    </rPh>
    <rPh sb="16" eb="17">
      <t>ベツ</t>
    </rPh>
    <phoneticPr fontId="5"/>
  </si>
  <si>
    <t>合　  　計</t>
    <rPh sb="0" eb="1">
      <t>ゴウ</t>
    </rPh>
    <rPh sb="5" eb="6">
      <t>ケイ</t>
    </rPh>
    <phoneticPr fontId="5"/>
  </si>
  <si>
    <t xml:space="preserve">                      時 間 別
  原 因 別</t>
    <rPh sb="22" eb="23">
      <t>ジ</t>
    </rPh>
    <rPh sb="24" eb="25">
      <t>アイダ</t>
    </rPh>
    <rPh sb="26" eb="27">
      <t>ベツ</t>
    </rPh>
    <phoneticPr fontId="5"/>
  </si>
  <si>
    <t>合        計</t>
    <rPh sb="0" eb="1">
      <t>ゴウ</t>
    </rPh>
    <rPh sb="9" eb="10">
      <t>ケイ</t>
    </rPh>
    <phoneticPr fontId="5"/>
  </si>
  <si>
    <t>　　 区 分
 月 別</t>
    <rPh sb="3" eb="4">
      <t>ク</t>
    </rPh>
    <rPh sb="5" eb="6">
      <t>フン</t>
    </rPh>
    <rPh sb="12" eb="13">
      <t>ツキ</t>
    </rPh>
    <rPh sb="14" eb="15">
      <t>ベツ</t>
    </rPh>
    <phoneticPr fontId="5"/>
  </si>
  <si>
    <t>合 　　　計</t>
    <rPh sb="0" eb="1">
      <t>ゴウ</t>
    </rPh>
    <rPh sb="5" eb="6">
      <t>ケイ</t>
    </rPh>
    <phoneticPr fontId="5"/>
  </si>
  <si>
    <t>【参考】</t>
    <rPh sb="1" eb="3">
      <t>サンコウ</t>
    </rPh>
    <phoneticPr fontId="10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</si>
  <si>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</si>
  <si>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消防出初め式（千亀利公園周辺）</t>
    <phoneticPr fontId="10"/>
  </si>
  <si>
    <t>下池田町　ガレージ火災　負傷者1名　焼損面積80㎡　損害額1,764千円</t>
    <phoneticPr fontId="10"/>
  </si>
  <si>
    <t>山直中町　障害者支援施設建物火災　焼損面積358㎡　損害額17,423千円</t>
    <phoneticPr fontId="10"/>
  </si>
  <si>
    <t>春の火災予防運動キャンペーンを開催（港緑町  浪切ホール祭りの広場及びその周辺）　第66代横綱　若乃花　花田虎上さんに一日消防長を委嘱</t>
    <phoneticPr fontId="10"/>
  </si>
  <si>
    <t>岸和田市消防職員立入検査証等に関する規則を一部改正する</t>
    <phoneticPr fontId="10"/>
  </si>
  <si>
    <t>岸和田市火災調査規程を一部改正する</t>
    <phoneticPr fontId="10"/>
  </si>
  <si>
    <t>下野町　長屋住宅火災　負傷者2名　焼損面積6㎡　損害額182千円</t>
    <phoneticPr fontId="10"/>
  </si>
  <si>
    <t>岸和田市消防本部電子署名実施規程を一部改正する</t>
    <phoneticPr fontId="10"/>
  </si>
  <si>
    <t>本町　共同住宅火災　負傷者1名　焼損面積43㎡　損害額2,626千円</t>
    <phoneticPr fontId="10"/>
  </si>
  <si>
    <t>平成25年度(第37回)岸和田市総合防災訓練が実施される</t>
    <phoneticPr fontId="10"/>
  </si>
  <si>
    <t>岸和田市消防本部及び消防署事務決裁規程を一部改正する</t>
    <phoneticPr fontId="10"/>
  </si>
  <si>
    <t>稲葉町　住宅火災　死者1名　焼損面積40㎡　損害額450千円</t>
    <phoneticPr fontId="10"/>
  </si>
  <si>
    <t>尾生町　納屋火災　焼損面積130㎡　損害額3,334千円</t>
    <phoneticPr fontId="10"/>
  </si>
  <si>
    <t>上野町東　共同住宅火災　死者1名</t>
    <phoneticPr fontId="10"/>
  </si>
  <si>
    <t>救助工作車I型ポンプ付消防自動車を購入　　山直分署に配置</t>
    <phoneticPr fontId="10"/>
  </si>
  <si>
    <t>高規格救急車を購入　　本署に配置</t>
    <phoneticPr fontId="10"/>
  </si>
  <si>
    <t>平成25年度岸和田市防災福祉コミュニティシンポジウムを開催（荒木町　岸和田市立文化会館　自主防災会参加）</t>
    <phoneticPr fontId="10"/>
  </si>
  <si>
    <t>　↓↓ 調査係　入力欄 ↓↓</t>
    <rPh sb="4" eb="6">
      <t>チョウサ</t>
    </rPh>
    <rPh sb="6" eb="7">
      <t>カカリ</t>
    </rPh>
    <rPh sb="8" eb="10">
      <t>ニュウリョク</t>
    </rPh>
    <rPh sb="10" eb="11">
      <t>ラン</t>
    </rPh>
    <phoneticPr fontId="10"/>
  </si>
  <si>
    <t>　　　　　　　　　　　　署所別
 原因別</t>
    <rPh sb="12" eb="13">
      <t>ショ</t>
    </rPh>
    <rPh sb="13" eb="14">
      <t>ショ</t>
    </rPh>
    <rPh sb="14" eb="15">
      <t>ベツ</t>
    </rPh>
    <phoneticPr fontId="5"/>
  </si>
  <si>
    <t>南上町一丁目　長屋住宅火災　死者１名、負傷者２名　焼損面積１４６㎡　</t>
    <rPh sb="0" eb="1">
      <t>ミナミ</t>
    </rPh>
    <rPh sb="3" eb="6">
      <t>イッチョウメ</t>
    </rPh>
    <rPh sb="7" eb="9">
      <t>ナガヤ</t>
    </rPh>
    <rPh sb="9" eb="11">
      <t>ジュウタク</t>
    </rPh>
    <rPh sb="11" eb="13">
      <t>カサイ</t>
    </rPh>
    <rPh sb="14" eb="16">
      <t>シシャ</t>
    </rPh>
    <rPh sb="17" eb="18">
      <t>メイ</t>
    </rPh>
    <rPh sb="19" eb="22">
      <t>フショウシャ</t>
    </rPh>
    <rPh sb="23" eb="24">
      <t>メイ</t>
    </rPh>
    <rPh sb="25" eb="27">
      <t>ショウソン</t>
    </rPh>
    <rPh sb="27" eb="29">
      <t>メンセキ</t>
    </rPh>
    <phoneticPr fontId="5"/>
  </si>
  <si>
    <t>並松町　織物工場火災　焼損面積１，２２４㎡　</t>
    <rPh sb="0" eb="3">
      <t>ナンマツ</t>
    </rPh>
    <rPh sb="4" eb="6">
      <t>オリモノ</t>
    </rPh>
    <rPh sb="6" eb="8">
      <t>コウジョウ</t>
    </rPh>
    <rPh sb="8" eb="10">
      <t>カサイ</t>
    </rPh>
    <rPh sb="11" eb="13">
      <t>ショウソン</t>
    </rPh>
    <rPh sb="13" eb="15">
      <t>メンセキ</t>
    </rPh>
    <phoneticPr fontId="5"/>
  </si>
  <si>
    <t>木材町　工場火災　焼損面積２，９９８㎡　</t>
    <rPh sb="0" eb="3">
      <t>モクザイチョウ</t>
    </rPh>
    <rPh sb="4" eb="6">
      <t>コウジョウ</t>
    </rPh>
    <rPh sb="6" eb="8">
      <t>カサイ</t>
    </rPh>
    <rPh sb="9" eb="11">
      <t>ショウソン</t>
    </rPh>
    <rPh sb="11" eb="13">
      <t>メンセキ</t>
    </rPh>
    <phoneticPr fontId="5"/>
  </si>
  <si>
    <t>岡山町　住宅火災　死者１名　焼損面積１２７㎡　</t>
    <rPh sb="0" eb="3">
      <t>オカヤマチョウ</t>
    </rPh>
    <rPh sb="4" eb="6">
      <t>ジュウタク</t>
    </rPh>
    <rPh sb="6" eb="8">
      <t>カサイ</t>
    </rPh>
    <rPh sb="9" eb="11">
      <t>シシャ</t>
    </rPh>
    <rPh sb="12" eb="13">
      <t>メイ</t>
    </rPh>
    <rPh sb="14" eb="16">
      <t>ショウソン</t>
    </rPh>
    <rPh sb="16" eb="18">
      <t>メンセキ</t>
    </rPh>
    <phoneticPr fontId="5"/>
  </si>
  <si>
    <t>相川町　織物工場火災　焼損面積３８２㎡　</t>
    <rPh sb="0" eb="1">
      <t>ソウ</t>
    </rPh>
    <rPh sb="1" eb="2">
      <t>カワ</t>
    </rPh>
    <rPh sb="2" eb="3">
      <t>マチ</t>
    </rPh>
    <rPh sb="4" eb="6">
      <t>オリモノ</t>
    </rPh>
    <rPh sb="6" eb="8">
      <t>コウジョウ</t>
    </rPh>
    <rPh sb="8" eb="10">
      <t>カサイ</t>
    </rPh>
    <rPh sb="11" eb="13">
      <t>ショウソン</t>
    </rPh>
    <rPh sb="13" eb="15">
      <t>メンセキ</t>
    </rPh>
    <phoneticPr fontId="5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</si>
  <si>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0"/>
  </si>
  <si>
    <t>夏　季</t>
    <rPh sb="0" eb="1">
      <t>ナツ</t>
    </rPh>
    <rPh sb="2" eb="3">
      <t>キ</t>
    </rPh>
    <phoneticPr fontId="5"/>
  </si>
  <si>
    <t>合     　　計</t>
    <rPh sb="0" eb="1">
      <t>ゴウ</t>
    </rPh>
    <rPh sb="8" eb="9">
      <t>ケイ</t>
    </rPh>
    <phoneticPr fontId="5"/>
  </si>
  <si>
    <t>火災統計</t>
    <rPh sb="0" eb="2">
      <t>カサイ</t>
    </rPh>
    <rPh sb="2" eb="4">
      <t>トウケイ</t>
    </rPh>
    <phoneticPr fontId="5"/>
  </si>
  <si>
    <r>
      <t>各年の火災件数・被害状況</t>
    </r>
    <r>
      <rPr>
        <sz val="18"/>
        <rFont val="ＭＳ ゴシック"/>
        <family val="3"/>
        <charset val="128"/>
      </rPr>
      <t>　</t>
    </r>
    <r>
      <rPr>
        <sz val="18"/>
        <rFont val="ＭＳ Ｐゴシック"/>
        <family val="3"/>
        <charset val="128"/>
      </rPr>
      <t>　</t>
    </r>
    <r>
      <rPr>
        <sz val="16"/>
        <rFont val="ＭＳ Ｐゴシック"/>
        <family val="3"/>
        <charset val="128"/>
      </rPr>
      <t>(下段は昨年との増減数）</t>
    </r>
    <phoneticPr fontId="5"/>
  </si>
  <si>
    <t xml:space="preserve"> </t>
    <phoneticPr fontId="5"/>
  </si>
  <si>
    <r>
      <t>損害額
    （</t>
    </r>
    <r>
      <rPr>
        <sz val="10"/>
        <rFont val="ＭＳ Ｐゴシック"/>
        <family val="3"/>
        <charset val="128"/>
      </rPr>
      <t>千円</t>
    </r>
    <r>
      <rPr>
        <sz val="11"/>
        <rFont val="ＭＳ Ｐゴシック"/>
        <family val="3"/>
        <charset val="128"/>
      </rPr>
      <t>）</t>
    </r>
    <rPh sb="0" eb="2">
      <t>ソンガイ</t>
    </rPh>
    <rPh sb="2" eb="3">
      <t>ガク</t>
    </rPh>
    <rPh sb="10" eb="12">
      <t>センエン</t>
    </rPh>
    <phoneticPr fontId="5"/>
  </si>
  <si>
    <t>林野面積
       （ａ）　　　　　</t>
    <rPh sb="0" eb="1">
      <t>ハヤシ</t>
    </rPh>
    <rPh sb="1" eb="2">
      <t>ノ</t>
    </rPh>
    <rPh sb="2" eb="3">
      <t>メン</t>
    </rPh>
    <rPh sb="3" eb="4">
      <t>セキ</t>
    </rPh>
    <phoneticPr fontId="5"/>
  </si>
  <si>
    <t>焼　 損
表面積
       （㎡）　　　　　</t>
    <rPh sb="0" eb="1">
      <t>ヤキ</t>
    </rPh>
    <rPh sb="3" eb="4">
      <t>ソン</t>
    </rPh>
    <rPh sb="5" eb="6">
      <t>オモテ</t>
    </rPh>
    <rPh sb="6" eb="8">
      <t>メンセキ</t>
    </rPh>
    <phoneticPr fontId="5"/>
  </si>
  <si>
    <t>焼　 損
床面積
       （㎡）　　　</t>
    <rPh sb="0" eb="1">
      <t>ヤキ</t>
    </rPh>
    <rPh sb="3" eb="4">
      <t>ソン</t>
    </rPh>
    <rPh sb="5" eb="8">
      <t>ユカメンセキ</t>
    </rPh>
    <phoneticPr fontId="5"/>
  </si>
  <si>
    <t>28年</t>
    <rPh sb="2" eb="3">
      <t>ネン</t>
    </rPh>
    <phoneticPr fontId="5"/>
  </si>
  <si>
    <t xml:space="preserve"> 区分
　　 年別</t>
    <rPh sb="1" eb="3">
      <t>クブン</t>
    </rPh>
    <rPh sb="7" eb="9">
      <t>ネンベツ</t>
    </rPh>
    <phoneticPr fontId="5"/>
  </si>
  <si>
    <t>　　　　　 　  　　　       火災種別
  原 因 別</t>
    <rPh sb="19" eb="21">
      <t>カサイ</t>
    </rPh>
    <rPh sb="21" eb="23">
      <t>シュベツ</t>
    </rPh>
    <phoneticPr fontId="5"/>
  </si>
  <si>
    <t>　　　　　　　　　　　　  　  四 季 別
  原 因 別</t>
    <rPh sb="17" eb="18">
      <t>ヨン</t>
    </rPh>
    <rPh sb="19" eb="20">
      <t>キ</t>
    </rPh>
    <rPh sb="21" eb="22">
      <t>ベツ</t>
    </rPh>
    <phoneticPr fontId="5"/>
  </si>
  <si>
    <t xml:space="preserve">   </t>
    <phoneticPr fontId="5"/>
  </si>
  <si>
    <t>29年</t>
    <rPh sb="2" eb="3">
      <t>ネン</t>
    </rPh>
    <phoneticPr fontId="5"/>
  </si>
  <si>
    <t>電灯電話等の配線</t>
    <phoneticPr fontId="5"/>
  </si>
  <si>
    <t>その他</t>
    <phoneticPr fontId="5"/>
  </si>
  <si>
    <t>こんろ（天ぷら油）</t>
    <phoneticPr fontId="5"/>
  </si>
  <si>
    <t>マッチ・ライター</t>
    <phoneticPr fontId="5"/>
  </si>
  <si>
    <t>こんろ(天ぷら油以外)</t>
    <phoneticPr fontId="5"/>
  </si>
  <si>
    <t>電気装置</t>
    <phoneticPr fontId="5"/>
  </si>
  <si>
    <t>その他</t>
    <phoneticPr fontId="5"/>
  </si>
  <si>
    <t>放火</t>
    <phoneticPr fontId="5"/>
  </si>
  <si>
    <t>こんろ（天ぷら油）</t>
    <phoneticPr fontId="5"/>
  </si>
  <si>
    <t>たばこ</t>
    <phoneticPr fontId="5"/>
  </si>
  <si>
    <t>マッチ・ライター</t>
    <phoneticPr fontId="5"/>
  </si>
  <si>
    <t>こんろ(天ぷら油以外)</t>
    <phoneticPr fontId="5"/>
  </si>
  <si>
    <t>電灯電話等の配線</t>
    <phoneticPr fontId="5"/>
  </si>
  <si>
    <t>電気装置</t>
    <phoneticPr fontId="5"/>
  </si>
  <si>
    <t>灯火</t>
    <phoneticPr fontId="5"/>
  </si>
  <si>
    <t>排気管</t>
    <phoneticPr fontId="5"/>
  </si>
  <si>
    <t>30年</t>
    <rPh sb="2" eb="3">
      <t>ネン</t>
    </rPh>
    <phoneticPr fontId="5"/>
  </si>
  <si>
    <t>31年</t>
    <rPh sb="2" eb="3">
      <t>ネン</t>
    </rPh>
    <phoneticPr fontId="5"/>
  </si>
  <si>
    <t>たき火</t>
    <phoneticPr fontId="5"/>
  </si>
  <si>
    <t>ストーブ</t>
    <phoneticPr fontId="5"/>
  </si>
  <si>
    <t>火遊び</t>
    <rPh sb="1" eb="2">
      <t>アソ</t>
    </rPh>
    <phoneticPr fontId="5"/>
  </si>
  <si>
    <t>溶接機・切断機</t>
    <rPh sb="0" eb="2">
      <t>ヨウセツ</t>
    </rPh>
    <rPh sb="2" eb="3">
      <t>キ</t>
    </rPh>
    <rPh sb="4" eb="7">
      <t>セツダンキ</t>
    </rPh>
    <phoneticPr fontId="5"/>
  </si>
  <si>
    <t>電気機器</t>
    <rPh sb="0" eb="2">
      <t>デンキ</t>
    </rPh>
    <rPh sb="2" eb="4">
      <t>キキ</t>
    </rPh>
    <phoneticPr fontId="5"/>
  </si>
  <si>
    <t>こたつ</t>
    <phoneticPr fontId="5"/>
  </si>
  <si>
    <t>不明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</si>
</sst>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_ ;[Red]\-#,##0\ "/>
    <numFmt numFmtId="179" formatCode="m&quot;月&quot;d&quot;日&quot;;@"/>
  </numFmts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Arial"/>
      <family val="2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18"/>
      <name val="平成明朝体W3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</cellStyleXfs>
  <cellXfs count="404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176" fontId="0" fillId="0" borderId="50" xfId="0" applyNumberFormat="1" applyBorder="1" applyAlignment="1" applyProtection="1">
      <alignment horizontal="right" vertical="center"/>
      <protection locked="0"/>
    </xf>
    <xf numFmtId="176" fontId="0" fillId="0" borderId="54" xfId="0" applyNumberFormat="1" applyBorder="1" applyAlignment="1" applyProtection="1">
      <alignment horizontal="right" vertical="center"/>
      <protection locked="0"/>
    </xf>
    <xf numFmtId="176" fontId="0" fillId="0" borderId="53" xfId="0" applyNumberFormat="1" applyBorder="1" applyAlignment="1" applyProtection="1">
      <alignment horizontal="right" vertical="center"/>
      <protection locked="0"/>
    </xf>
    <xf numFmtId="176" fontId="0" fillId="0" borderId="55" xfId="0" applyNumberFormat="1" applyBorder="1" applyAlignment="1" applyProtection="1">
      <alignment horizontal="right" vertical="center"/>
      <protection locked="0"/>
    </xf>
    <xf numFmtId="176" fontId="0" fillId="0" borderId="56" xfId="0" applyNumberFormat="1" applyBorder="1" applyAlignment="1" applyProtection="1">
      <alignment horizontal="right" vertical="center"/>
      <protection locked="0"/>
    </xf>
    <xf numFmtId="176" fontId="0" fillId="0" borderId="57" xfId="0" applyNumberFormat="1" applyBorder="1" applyAlignment="1" applyProtection="1">
      <alignment horizontal="right" vertical="center"/>
      <protection locked="0"/>
    </xf>
    <xf numFmtId="176" fontId="0" fillId="0" borderId="58" xfId="0" applyNumberFormat="1" applyBorder="1" applyAlignment="1" applyProtection="1">
      <alignment horizontal="right" vertical="center"/>
      <protection locked="0"/>
    </xf>
    <xf numFmtId="176" fontId="0" fillId="0" borderId="59" xfId="0" applyNumberFormat="1" applyBorder="1" applyAlignment="1" applyProtection="1">
      <alignment horizontal="right" vertical="center"/>
      <protection locked="0"/>
    </xf>
    <xf numFmtId="176" fontId="0" fillId="0" borderId="3" xfId="0" applyNumberFormat="1" applyBorder="1" applyAlignment="1" applyProtection="1">
      <alignment horizontal="right" vertical="center"/>
      <protection locked="0"/>
    </xf>
    <xf numFmtId="176" fontId="0" fillId="0" borderId="58" xfId="0" applyNumberFormat="1" applyBorder="1">
      <alignment vertical="center"/>
    </xf>
    <xf numFmtId="0" fontId="0" fillId="0" borderId="54" xfId="0" applyBorder="1" applyAlignment="1">
      <alignment horizontal="center" vertical="center"/>
    </xf>
    <xf numFmtId="176" fontId="0" fillId="0" borderId="60" xfId="0" applyNumberFormat="1" applyBorder="1" applyAlignment="1" applyProtection="1">
      <alignment horizontal="right" vertical="center"/>
      <protection locked="0"/>
    </xf>
    <xf numFmtId="176" fontId="0" fillId="0" borderId="59" xfId="0" applyNumberFormat="1" applyBorder="1">
      <alignment vertical="center"/>
    </xf>
    <xf numFmtId="176" fontId="0" fillId="0" borderId="53" xfId="0" applyNumberFormat="1" applyBorder="1">
      <alignment vertical="center"/>
    </xf>
    <xf numFmtId="176" fontId="0" fillId="0" borderId="55" xfId="0" applyNumberFormat="1" applyBorder="1">
      <alignment vertical="center"/>
    </xf>
    <xf numFmtId="49" fontId="0" fillId="0" borderId="61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/>
    </xf>
    <xf numFmtId="176" fontId="0" fillId="0" borderId="61" xfId="0" applyNumberFormat="1" applyBorder="1" applyAlignment="1" applyProtection="1">
      <alignment horizontal="right" vertical="center"/>
      <protection locked="0"/>
    </xf>
    <xf numFmtId="176" fontId="0" fillId="0" borderId="62" xfId="0" applyNumberFormat="1" applyBorder="1" applyAlignment="1" applyProtection="1">
      <alignment horizontal="right" vertical="center"/>
      <protection locked="0"/>
    </xf>
    <xf numFmtId="176" fontId="0" fillId="0" borderId="63" xfId="0" applyNumberFormat="1" applyBorder="1" applyAlignment="1" applyProtection="1">
      <alignment horizontal="right" vertical="center"/>
      <protection locked="0"/>
    </xf>
    <xf numFmtId="176" fontId="0" fillId="0" borderId="64" xfId="0" applyNumberFormat="1" applyBorder="1" applyAlignment="1" applyProtection="1">
      <alignment horizontal="right" vertical="center"/>
      <protection locked="0"/>
    </xf>
    <xf numFmtId="176" fontId="0" fillId="0" borderId="8" xfId="0" applyNumberFormat="1" applyBorder="1" applyAlignment="1" applyProtection="1">
      <alignment horizontal="right" vertical="center"/>
      <protection locked="0"/>
    </xf>
    <xf numFmtId="176" fontId="0" fillId="0" borderId="8" xfId="0" applyNumberFormat="1" applyBorder="1">
      <alignment vertical="center"/>
    </xf>
    <xf numFmtId="176" fontId="0" fillId="0" borderId="62" xfId="0" applyNumberFormat="1" applyBorder="1">
      <alignment vertical="center"/>
    </xf>
    <xf numFmtId="176" fontId="0" fillId="0" borderId="63" xfId="0" applyNumberFormat="1" applyBorder="1">
      <alignment vertical="center"/>
    </xf>
    <xf numFmtId="176" fontId="0" fillId="0" borderId="64" xfId="0" applyNumberFormat="1" applyBorder="1">
      <alignment vertical="center"/>
    </xf>
    <xf numFmtId="176" fontId="0" fillId="0" borderId="69" xfId="0" applyNumberFormat="1" applyBorder="1" applyAlignment="1">
      <alignment horizontal="right" vertical="center"/>
    </xf>
    <xf numFmtId="176" fontId="0" fillId="0" borderId="70" xfId="0" applyNumberFormat="1" applyBorder="1" applyAlignment="1">
      <alignment horizontal="right" vertical="center"/>
    </xf>
    <xf numFmtId="176" fontId="0" fillId="0" borderId="71" xfId="0" applyNumberFormat="1" applyBorder="1" applyAlignment="1">
      <alignment horizontal="right" vertical="center"/>
    </xf>
    <xf numFmtId="176" fontId="0" fillId="0" borderId="72" xfId="0" applyNumberFormat="1" applyBorder="1" applyAlignment="1">
      <alignment horizontal="right" vertical="center"/>
    </xf>
    <xf numFmtId="176" fontId="0" fillId="0" borderId="73" xfId="0" applyNumberFormat="1" applyBorder="1" applyAlignment="1">
      <alignment horizontal="right" vertical="center"/>
    </xf>
    <xf numFmtId="49" fontId="4" fillId="2" borderId="61" xfId="0" applyNumberFormat="1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176" fontId="0" fillId="0" borderId="74" xfId="0" applyNumberFormat="1" applyBorder="1" applyAlignment="1">
      <alignment horizontal="right" vertical="center"/>
    </xf>
    <xf numFmtId="176" fontId="0" fillId="0" borderId="82" xfId="0" applyNumberFormat="1" applyBorder="1" applyAlignment="1">
      <alignment horizontal="right" vertical="center"/>
    </xf>
    <xf numFmtId="176" fontId="0" fillId="0" borderId="84" xfId="0" applyNumberFormat="1" applyBorder="1" applyAlignment="1">
      <alignment horizontal="right" vertical="center"/>
    </xf>
    <xf numFmtId="176" fontId="0" fillId="0" borderId="85" xfId="0" applyNumberFormat="1" applyBorder="1" applyAlignment="1">
      <alignment horizontal="right" vertical="center"/>
    </xf>
    <xf numFmtId="176" fontId="0" fillId="0" borderId="79" xfId="0" applyNumberFormat="1" applyBorder="1" applyAlignment="1">
      <alignment horizontal="right" vertical="center"/>
    </xf>
    <xf numFmtId="176" fontId="0" fillId="0" borderId="87" xfId="0" applyNumberFormat="1" applyBorder="1" applyAlignment="1">
      <alignment horizontal="right" vertical="center"/>
    </xf>
    <xf numFmtId="177" fontId="0" fillId="0" borderId="31" xfId="0" applyNumberFormat="1" applyBorder="1" applyAlignment="1">
      <alignment horizontal="distributed" vertical="center" indent="1"/>
    </xf>
    <xf numFmtId="177" fontId="0" fillId="0" borderId="77" xfId="0" applyNumberFormat="1" applyBorder="1" applyAlignment="1">
      <alignment horizontal="distributed" vertical="center" indent="1"/>
    </xf>
    <xf numFmtId="177" fontId="0" fillId="0" borderId="78" xfId="0" applyNumberFormat="1" applyBorder="1" applyAlignment="1">
      <alignment horizontal="distributed" vertical="center" indent="1"/>
    </xf>
    <xf numFmtId="178" fontId="0" fillId="0" borderId="31" xfId="0" applyNumberFormat="1" applyBorder="1" applyAlignment="1">
      <alignment horizontal="right" vertical="center"/>
    </xf>
    <xf numFmtId="178" fontId="0" fillId="0" borderId="98" xfId="0" applyNumberFormat="1" applyBorder="1" applyAlignment="1" applyProtection="1">
      <alignment horizontal="right" vertical="center"/>
      <protection locked="0"/>
    </xf>
    <xf numFmtId="178" fontId="0" fillId="0" borderId="99" xfId="0" applyNumberFormat="1" applyBorder="1" applyAlignment="1" applyProtection="1">
      <alignment horizontal="right" vertical="center"/>
      <protection locked="0"/>
    </xf>
    <xf numFmtId="178" fontId="0" fillId="0" borderId="100" xfId="0" applyNumberFormat="1" applyBorder="1" applyAlignment="1" applyProtection="1">
      <alignment horizontal="right" vertical="center"/>
      <protection locked="0"/>
    </xf>
    <xf numFmtId="178" fontId="0" fillId="0" borderId="91" xfId="0" applyNumberFormat="1" applyBorder="1" applyAlignment="1">
      <alignment horizontal="right" vertical="center"/>
    </xf>
    <xf numFmtId="178" fontId="0" fillId="0" borderId="110" xfId="0" applyNumberFormat="1" applyBorder="1" applyAlignment="1" applyProtection="1">
      <alignment horizontal="right" vertical="center"/>
      <protection locked="0"/>
    </xf>
    <xf numFmtId="178" fontId="0" fillId="0" borderId="36" xfId="0" applyNumberFormat="1" applyBorder="1" applyAlignment="1">
      <alignment horizontal="right" vertical="center"/>
    </xf>
    <xf numFmtId="178" fontId="0" fillId="0" borderId="23" xfId="0" applyNumberFormat="1" applyBorder="1" applyAlignment="1" applyProtection="1">
      <alignment horizontal="right" vertical="center"/>
      <protection locked="0"/>
    </xf>
    <xf numFmtId="178" fontId="0" fillId="0" borderId="94" xfId="0" applyNumberFormat="1" applyBorder="1" applyAlignment="1" applyProtection="1">
      <alignment horizontal="right" vertical="center"/>
      <protection locked="0"/>
    </xf>
    <xf numFmtId="178" fontId="0" fillId="0" borderId="88" xfId="0" applyNumberFormat="1" applyBorder="1" applyAlignment="1" applyProtection="1">
      <alignment horizontal="right" vertical="center"/>
      <protection locked="0"/>
    </xf>
    <xf numFmtId="178" fontId="0" fillId="0" borderId="26" xfId="0" applyNumberFormat="1" applyBorder="1" applyAlignment="1" applyProtection="1">
      <alignment horizontal="right" vertical="center"/>
      <protection locked="0"/>
    </xf>
    <xf numFmtId="178" fontId="0" fillId="0" borderId="101" xfId="0" applyNumberFormat="1" applyBorder="1" applyAlignment="1" applyProtection="1">
      <alignment horizontal="right" vertical="center"/>
      <protection locked="0"/>
    </xf>
    <xf numFmtId="178" fontId="0" fillId="0" borderId="102" xfId="0" applyNumberFormat="1" applyBorder="1" applyAlignment="1" applyProtection="1">
      <alignment horizontal="right" vertical="center"/>
      <protection locked="0"/>
    </xf>
    <xf numFmtId="178" fontId="0" fillId="0" borderId="103" xfId="0" applyNumberFormat="1" applyBorder="1" applyAlignment="1" applyProtection="1">
      <alignment horizontal="right" vertical="center"/>
      <protection locked="0"/>
    </xf>
    <xf numFmtId="178" fontId="0" fillId="0" borderId="109" xfId="0" applyNumberFormat="1" applyBorder="1" applyAlignment="1" applyProtection="1">
      <alignment horizontal="right" vertical="center"/>
      <protection locked="0"/>
    </xf>
    <xf numFmtId="178" fontId="0" fillId="0" borderId="33" xfId="0" applyNumberFormat="1" applyBorder="1" applyAlignment="1" applyProtection="1">
      <alignment horizontal="right" vertical="center"/>
      <protection locked="0"/>
    </xf>
    <xf numFmtId="178" fontId="0" fillId="0" borderId="93" xfId="0" applyNumberFormat="1" applyBorder="1" applyAlignment="1" applyProtection="1">
      <alignment horizontal="right" vertical="center"/>
      <protection locked="0"/>
    </xf>
    <xf numFmtId="178" fontId="0" fillId="0" borderId="89" xfId="0" applyNumberFormat="1" applyBorder="1" applyAlignment="1" applyProtection="1">
      <alignment horizontal="right" vertical="center"/>
      <protection locked="0"/>
    </xf>
    <xf numFmtId="178" fontId="0" fillId="0" borderId="96" xfId="0" applyNumberFormat="1" applyBorder="1" applyAlignment="1" applyProtection="1">
      <alignment horizontal="right" vertical="center"/>
      <protection locked="0"/>
    </xf>
    <xf numFmtId="178" fontId="0" fillId="0" borderId="108" xfId="0" applyNumberFormat="1" applyBorder="1" applyAlignment="1">
      <alignment horizontal="right" vertical="center"/>
    </xf>
    <xf numFmtId="178" fontId="0" fillId="0" borderId="104" xfId="0" applyNumberFormat="1" applyBorder="1" applyAlignment="1" applyProtection="1">
      <alignment horizontal="right" vertical="center"/>
      <protection locked="0"/>
    </xf>
    <xf numFmtId="178" fontId="0" fillId="0" borderId="81" xfId="0" applyNumberFormat="1" applyBorder="1" applyAlignment="1" applyProtection="1">
      <alignment horizontal="right" vertical="center"/>
      <protection locked="0"/>
    </xf>
    <xf numFmtId="178" fontId="0" fillId="0" borderId="105" xfId="0" applyNumberFormat="1" applyBorder="1" applyAlignment="1" applyProtection="1">
      <alignment horizontal="right" vertical="center"/>
      <protection locked="0"/>
    </xf>
    <xf numFmtId="178" fontId="0" fillId="0" borderId="111" xfId="0" applyNumberFormat="1" applyBorder="1" applyAlignment="1" applyProtection="1">
      <alignment horizontal="right" vertical="center"/>
      <protection locked="0"/>
    </xf>
    <xf numFmtId="178" fontId="0" fillId="0" borderId="83" xfId="0" applyNumberFormat="1" applyBorder="1" applyAlignment="1" applyProtection="1">
      <alignment horizontal="right" vertical="center"/>
      <protection locked="0"/>
    </xf>
    <xf numFmtId="178" fontId="0" fillId="0" borderId="95" xfId="0" applyNumberFormat="1" applyBorder="1" applyAlignment="1" applyProtection="1">
      <alignment horizontal="right" vertical="center"/>
      <protection locked="0"/>
    </xf>
    <xf numFmtId="178" fontId="0" fillId="0" borderId="90" xfId="0" applyNumberFormat="1" applyBorder="1" applyAlignment="1" applyProtection="1">
      <alignment horizontal="right" vertical="center"/>
      <protection locked="0"/>
    </xf>
    <xf numFmtId="178" fontId="0" fillId="0" borderId="97" xfId="0" applyNumberFormat="1" applyBorder="1" applyAlignment="1" applyProtection="1">
      <alignment horizontal="right" vertical="center"/>
      <protection locked="0"/>
    </xf>
    <xf numFmtId="0" fontId="0" fillId="2" borderId="0" xfId="0" applyFill="1">
      <alignment vertical="center"/>
    </xf>
    <xf numFmtId="176" fontId="0" fillId="0" borderId="74" xfId="0" applyNumberFormat="1" applyBorder="1" applyAlignment="1" applyProtection="1">
      <alignment horizontal="right" vertical="center"/>
      <protection locked="0"/>
    </xf>
    <xf numFmtId="176" fontId="0" fillId="0" borderId="75" xfId="0" applyNumberFormat="1" applyBorder="1" applyAlignment="1" applyProtection="1">
      <alignment horizontal="right" vertical="center"/>
      <protection locked="0"/>
    </xf>
    <xf numFmtId="176" fontId="0" fillId="0" borderId="76" xfId="0" applyNumberFormat="1" applyBorder="1" applyAlignment="1" applyProtection="1">
      <alignment horizontal="right" vertical="center"/>
      <protection locked="0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top"/>
    </xf>
    <xf numFmtId="0" fontId="4" fillId="2" borderId="53" xfId="0" applyFont="1" applyFill="1" applyBorder="1" applyAlignment="1">
      <alignment horizontal="center" vertical="top"/>
    </xf>
    <xf numFmtId="0" fontId="4" fillId="2" borderId="55" xfId="0" applyFont="1" applyFill="1" applyBorder="1" applyAlignment="1">
      <alignment horizontal="center" vertical="top"/>
    </xf>
    <xf numFmtId="0" fontId="0" fillId="0" borderId="112" xfId="0" applyBorder="1" applyAlignment="1">
      <alignment horizontal="distributed" vertical="center" indent="1"/>
    </xf>
    <xf numFmtId="176" fontId="0" fillId="0" borderId="119" xfId="0" applyNumberFormat="1" applyBorder="1" applyAlignment="1">
      <alignment horizontal="right" vertical="center"/>
    </xf>
    <xf numFmtId="176" fontId="0" fillId="0" borderId="120" xfId="0" applyNumberFormat="1" applyBorder="1" applyAlignment="1" applyProtection="1">
      <alignment horizontal="right" vertical="center"/>
    </xf>
    <xf numFmtId="176" fontId="0" fillId="0" borderId="121" xfId="0" applyNumberFormat="1" applyBorder="1" applyAlignment="1" applyProtection="1">
      <alignment horizontal="right" vertical="center"/>
    </xf>
    <xf numFmtId="0" fontId="0" fillId="0" borderId="53" xfId="0" applyBorder="1" applyAlignment="1">
      <alignment horizontal="distributed" vertical="center" indent="2"/>
    </xf>
    <xf numFmtId="0" fontId="0" fillId="0" borderId="55" xfId="0" applyBorder="1" applyAlignment="1">
      <alignment horizontal="distributed" vertical="center" indent="2"/>
    </xf>
    <xf numFmtId="176" fontId="0" fillId="0" borderId="124" xfId="0" applyNumberFormat="1" applyBorder="1" applyAlignment="1">
      <alignment horizontal="center" vertical="center"/>
    </xf>
    <xf numFmtId="176" fontId="0" fillId="0" borderId="125" xfId="0" applyNumberFormat="1" applyBorder="1" applyAlignment="1">
      <alignment horizontal="center" vertical="center"/>
    </xf>
    <xf numFmtId="176" fontId="0" fillId="0" borderId="126" xfId="0" applyNumberFormat="1" applyBorder="1" applyAlignment="1">
      <alignment horizontal="center" vertical="center"/>
    </xf>
    <xf numFmtId="176" fontId="0" fillId="0" borderId="127" xfId="0" applyNumberFormat="1" applyBorder="1" applyAlignment="1">
      <alignment horizontal="center" vertical="center"/>
    </xf>
    <xf numFmtId="176" fontId="0" fillId="0" borderId="128" xfId="0" applyNumberFormat="1" applyBorder="1" applyAlignment="1">
      <alignment horizontal="center" vertical="center"/>
    </xf>
    <xf numFmtId="176" fontId="0" fillId="0" borderId="129" xfId="0" applyNumberFormat="1" applyBorder="1" applyAlignment="1">
      <alignment horizontal="center" vertical="center"/>
    </xf>
    <xf numFmtId="176" fontId="0" fillId="0" borderId="130" xfId="0" applyNumberFormat="1" applyBorder="1" applyAlignment="1">
      <alignment horizontal="center" vertical="center"/>
    </xf>
    <xf numFmtId="176" fontId="0" fillId="2" borderId="0" xfId="0" applyNumberFormat="1" applyFill="1" applyAlignment="1">
      <alignment vertical="center"/>
    </xf>
    <xf numFmtId="178" fontId="0" fillId="0" borderId="80" xfId="0" applyNumberFormat="1" applyBorder="1" applyAlignment="1">
      <alignment horizontal="right" vertical="center"/>
    </xf>
    <xf numFmtId="178" fontId="0" fillId="0" borderId="132" xfId="0" applyNumberFormat="1" applyBorder="1" applyAlignment="1">
      <alignment horizontal="right" vertical="center"/>
    </xf>
    <xf numFmtId="178" fontId="0" fillId="0" borderId="133" xfId="0" applyNumberFormat="1" applyBorder="1" applyAlignment="1">
      <alignment horizontal="right" vertical="center"/>
    </xf>
    <xf numFmtId="178" fontId="0" fillId="0" borderId="134" xfId="0" applyNumberFormat="1" applyBorder="1" applyAlignment="1">
      <alignment horizontal="right" vertical="center"/>
    </xf>
    <xf numFmtId="178" fontId="0" fillId="0" borderId="123" xfId="0" applyNumberFormat="1" applyBorder="1" applyAlignment="1">
      <alignment horizontal="right" vertical="center"/>
    </xf>
    <xf numFmtId="178" fontId="0" fillId="0" borderId="135" xfId="0" applyNumberFormat="1" applyBorder="1" applyAlignment="1">
      <alignment horizontal="right" vertical="center"/>
    </xf>
    <xf numFmtId="178" fontId="0" fillId="0" borderId="136" xfId="0" applyNumberFormat="1" applyBorder="1" applyAlignment="1">
      <alignment horizontal="right" vertical="center"/>
    </xf>
    <xf numFmtId="178" fontId="0" fillId="0" borderId="82" xfId="0" applyNumberFormat="1" applyBorder="1" applyAlignment="1">
      <alignment horizontal="right" vertical="center"/>
    </xf>
    <xf numFmtId="178" fontId="0" fillId="0" borderId="137" xfId="0" applyNumberFormat="1" applyBorder="1" applyAlignment="1">
      <alignment horizontal="right" vertical="center"/>
    </xf>
    <xf numFmtId="178" fontId="0" fillId="0" borderId="87" xfId="0" applyNumberFormat="1" applyBorder="1" applyAlignment="1">
      <alignment horizontal="right" vertical="center"/>
    </xf>
    <xf numFmtId="178" fontId="0" fillId="0" borderId="122" xfId="0" applyNumberFormat="1" applyBorder="1" applyAlignment="1">
      <alignment horizontal="right" vertical="center"/>
    </xf>
    <xf numFmtId="177" fontId="0" fillId="0" borderId="104" xfId="0" applyNumberFormat="1" applyBorder="1" applyAlignment="1">
      <alignment vertical="center" textRotation="255"/>
    </xf>
    <xf numFmtId="177" fontId="0" fillId="0" borderId="81" xfId="0" applyNumberFormat="1" applyBorder="1" applyAlignment="1">
      <alignment vertical="center" textRotation="255"/>
    </xf>
    <xf numFmtId="177" fontId="0" fillId="0" borderId="105" xfId="0" applyNumberFormat="1" applyBorder="1" applyAlignment="1">
      <alignment vertical="center" textRotation="255"/>
    </xf>
    <xf numFmtId="177" fontId="0" fillId="0" borderId="80" xfId="0" applyNumberFormat="1" applyBorder="1" applyAlignment="1">
      <alignment horizontal="center" vertical="center"/>
    </xf>
    <xf numFmtId="0" fontId="9" fillId="3" borderId="0" xfId="2" applyFont="1" applyFill="1" applyAlignment="1" applyProtection="1">
      <alignment horizontal="center" vertical="center"/>
    </xf>
    <xf numFmtId="0" fontId="11" fillId="3" borderId="0" xfId="2" applyFont="1" applyFill="1" applyAlignment="1" applyProtection="1">
      <alignment vertical="center"/>
    </xf>
    <xf numFmtId="0" fontId="3" fillId="2" borderId="0" xfId="2" applyFill="1" applyProtection="1">
      <alignment vertical="center"/>
    </xf>
    <xf numFmtId="0" fontId="3" fillId="0" borderId="0" xfId="2" applyProtection="1">
      <alignment vertical="center"/>
    </xf>
    <xf numFmtId="179" fontId="14" fillId="0" borderId="20" xfId="2" applyNumberFormat="1" applyFont="1" applyBorder="1" applyProtection="1">
      <alignment vertical="center"/>
    </xf>
    <xf numFmtId="0" fontId="15" fillId="0" borderId="18" xfId="2" applyFont="1" applyBorder="1" applyAlignment="1" applyProtection="1">
      <alignment horizontal="left" vertical="center" indent="1"/>
    </xf>
    <xf numFmtId="0" fontId="16" fillId="2" borderId="0" xfId="2" applyFont="1" applyFill="1" applyAlignment="1" applyProtection="1">
      <alignment horizontal="justify" vertical="center"/>
    </xf>
    <xf numFmtId="179" fontId="14" fillId="0" borderId="20" xfId="2" applyNumberFormat="1" applyFont="1" applyBorder="1" applyProtection="1">
      <alignment vertical="center"/>
      <protection locked="0"/>
    </xf>
    <xf numFmtId="0" fontId="3" fillId="0" borderId="18" xfId="2" applyBorder="1" applyAlignment="1" applyProtection="1">
      <alignment horizontal="left" vertical="center" indent="1"/>
      <protection locked="0"/>
    </xf>
    <xf numFmtId="0" fontId="2" fillId="0" borderId="18" xfId="2" applyFont="1" applyBorder="1" applyAlignment="1" applyProtection="1">
      <alignment horizontal="left" vertical="center" indent="1"/>
      <protection locked="0"/>
    </xf>
    <xf numFmtId="0" fontId="1" fillId="0" borderId="18" xfId="2" applyFont="1" applyBorder="1" applyAlignment="1" applyProtection="1">
      <alignment horizontal="left" vertical="center" indent="1"/>
      <protection locked="0"/>
    </xf>
    <xf numFmtId="176" fontId="18" fillId="2" borderId="66" xfId="0" applyNumberFormat="1" applyFont="1" applyFill="1" applyBorder="1" applyAlignment="1" applyProtection="1">
      <alignment horizontal="right" vertical="center"/>
      <protection locked="0"/>
    </xf>
    <xf numFmtId="176" fontId="18" fillId="2" borderId="1" xfId="0" applyNumberFormat="1" applyFont="1" applyFill="1" applyBorder="1" applyAlignment="1" applyProtection="1">
      <alignment horizontal="right" vertical="center"/>
      <protection locked="0"/>
    </xf>
    <xf numFmtId="176" fontId="18" fillId="2" borderId="17" xfId="0" applyNumberFormat="1" applyFont="1" applyFill="1" applyBorder="1" applyAlignment="1" applyProtection="1">
      <alignment horizontal="right" vertical="center"/>
      <protection locked="0"/>
    </xf>
    <xf numFmtId="176" fontId="18" fillId="2" borderId="18" xfId="0" applyNumberFormat="1" applyFont="1" applyFill="1" applyBorder="1" applyAlignment="1" applyProtection="1">
      <alignment horizontal="right" vertical="center"/>
      <protection locked="0"/>
    </xf>
    <xf numFmtId="176" fontId="18" fillId="2" borderId="20" xfId="0" applyNumberFormat="1" applyFont="1" applyFill="1" applyBorder="1" applyAlignment="1" applyProtection="1">
      <alignment horizontal="right" vertical="center"/>
      <protection locked="0"/>
    </xf>
    <xf numFmtId="176" fontId="18" fillId="2" borderId="21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>
      <alignment vertical="center"/>
    </xf>
    <xf numFmtId="0" fontId="23" fillId="2" borderId="0" xfId="0" applyFont="1" applyFill="1" applyAlignment="1">
      <alignment horizontal="justify" vertical="center"/>
    </xf>
    <xf numFmtId="0" fontId="24" fillId="2" borderId="0" xfId="0" applyFont="1" applyFill="1" applyAlignment="1">
      <alignment horizontal="justify" vertical="center"/>
    </xf>
    <xf numFmtId="0" fontId="25" fillId="2" borderId="138" xfId="0" applyFont="1" applyFill="1" applyBorder="1" applyAlignment="1">
      <alignment horizontal="justify" vertical="top" wrapText="1"/>
    </xf>
    <xf numFmtId="0" fontId="26" fillId="2" borderId="10" xfId="0" applyFont="1" applyFill="1" applyBorder="1" applyAlignment="1">
      <alignment horizontal="distributed" vertical="center" wrapText="1" indent="3"/>
    </xf>
    <xf numFmtId="0" fontId="25" fillId="2" borderId="139" xfId="0" applyFont="1" applyFill="1" applyBorder="1" applyAlignment="1">
      <alignment horizontal="justify" vertical="top" wrapText="1"/>
    </xf>
    <xf numFmtId="0" fontId="27" fillId="2" borderId="0" xfId="0" applyFont="1" applyFill="1" applyAlignment="1">
      <alignment horizontal="justify" vertical="center"/>
    </xf>
    <xf numFmtId="178" fontId="0" fillId="0" borderId="14" xfId="0" applyNumberFormat="1" applyBorder="1" applyAlignment="1">
      <alignment horizontal="right" vertical="center"/>
    </xf>
    <xf numFmtId="0" fontId="19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176" fontId="0" fillId="2" borderId="0" xfId="0" applyNumberFormat="1" applyFill="1" applyAlignment="1" applyProtection="1">
      <alignment horizontal="center"/>
    </xf>
    <xf numFmtId="176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center" vertical="center" textRotation="255"/>
    </xf>
    <xf numFmtId="176" fontId="0" fillId="2" borderId="21" xfId="0" applyNumberFormat="1" applyFill="1" applyBorder="1" applyAlignment="1" applyProtection="1">
      <alignment horizontal="center" vertical="center" textRotation="255"/>
    </xf>
    <xf numFmtId="176" fontId="0" fillId="2" borderId="24" xfId="0" applyNumberFormat="1" applyFill="1" applyBorder="1" applyAlignment="1" applyProtection="1">
      <alignment horizontal="center" vertical="distributed" justifyLastLine="1"/>
    </xf>
    <xf numFmtId="176" fontId="0" fillId="2" borderId="0" xfId="0" applyNumberFormat="1" applyFill="1" applyBorder="1" applyAlignment="1" applyProtection="1">
      <alignment horizontal="center"/>
    </xf>
    <xf numFmtId="176" fontId="0" fillId="2" borderId="35" xfId="0" applyNumberFormat="1" applyFill="1" applyBorder="1" applyAlignment="1" applyProtection="1">
      <alignment horizontal="center"/>
    </xf>
    <xf numFmtId="176" fontId="0" fillId="2" borderId="1" xfId="0" applyNumberFormat="1" applyFill="1" applyBorder="1" applyAlignment="1" applyProtection="1">
      <alignment horizontal="center"/>
    </xf>
    <xf numFmtId="176" fontId="0" fillId="2" borderId="17" xfId="0" applyNumberFormat="1" applyFill="1" applyBorder="1" applyAlignment="1" applyProtection="1">
      <alignment horizontal="center"/>
    </xf>
    <xf numFmtId="176" fontId="0" fillId="2" borderId="23" xfId="0" applyNumberFormat="1" applyFill="1" applyBorder="1" applyAlignment="1" applyProtection="1">
      <alignment horizontal="center"/>
    </xf>
    <xf numFmtId="176" fontId="0" fillId="2" borderId="33" xfId="0" applyNumberFormat="1" applyFill="1" applyBorder="1" applyAlignment="1" applyProtection="1">
      <alignment horizontal="center"/>
    </xf>
    <xf numFmtId="176" fontId="0" fillId="0" borderId="0" xfId="0" applyNumberFormat="1" applyBorder="1" applyAlignment="1" applyProtection="1">
      <alignment horizontal="center"/>
    </xf>
    <xf numFmtId="176" fontId="0" fillId="2" borderId="33" xfId="0" applyNumberFormat="1" applyFill="1" applyBorder="1" applyAlignment="1" applyProtection="1">
      <alignment horizontal="center" vertical="distributed" justifyLastLine="1"/>
    </xf>
    <xf numFmtId="176" fontId="0" fillId="2" borderId="32" xfId="0" applyNumberFormat="1" applyFill="1" applyBorder="1" applyAlignment="1" applyProtection="1">
      <alignment horizontal="center" vertical="center"/>
    </xf>
    <xf numFmtId="176" fontId="0" fillId="2" borderId="19" xfId="0" applyNumberFormat="1" applyFill="1" applyBorder="1" applyAlignment="1" applyProtection="1">
      <alignment horizontal="right" vertical="center"/>
    </xf>
    <xf numFmtId="176" fontId="0" fillId="2" borderId="18" xfId="0" applyNumberFormat="1" applyFill="1" applyBorder="1" applyAlignment="1" applyProtection="1">
      <alignment horizontal="right" vertical="center"/>
    </xf>
    <xf numFmtId="176" fontId="0" fillId="2" borderId="1" xfId="0" applyNumberFormat="1" applyFill="1" applyBorder="1" applyAlignment="1" applyProtection="1">
      <alignment horizontal="right" vertical="center"/>
    </xf>
    <xf numFmtId="176" fontId="0" fillId="2" borderId="17" xfId="0" applyNumberFormat="1" applyFill="1" applyBorder="1" applyAlignment="1" applyProtection="1">
      <alignment horizontal="right" vertical="center"/>
    </xf>
    <xf numFmtId="176" fontId="0" fillId="2" borderId="21" xfId="0" applyNumberFormat="1" applyFill="1" applyBorder="1" applyAlignment="1" applyProtection="1">
      <alignment horizontal="right" vertical="center"/>
    </xf>
    <xf numFmtId="176" fontId="0" fillId="2" borderId="20" xfId="0" applyNumberFormat="1" applyFill="1" applyBorder="1" applyAlignment="1" applyProtection="1">
      <alignment horizontal="right" vertical="center"/>
    </xf>
    <xf numFmtId="176" fontId="0" fillId="2" borderId="31" xfId="0" applyNumberFormat="1" applyFill="1" applyBorder="1" applyAlignment="1" applyProtection="1">
      <alignment horizontal="center" vertical="center"/>
    </xf>
    <xf numFmtId="176" fontId="0" fillId="2" borderId="0" xfId="0" applyNumberFormat="1" applyFill="1" applyBorder="1" applyAlignment="1" applyProtection="1">
      <alignment horizontal="right" vertical="center"/>
    </xf>
    <xf numFmtId="176" fontId="0" fillId="2" borderId="33" xfId="0" applyNumberFormat="1" applyFill="1" applyBorder="1" applyAlignment="1" applyProtection="1">
      <alignment horizontal="right" vertical="center"/>
    </xf>
    <xf numFmtId="176" fontId="0" fillId="2" borderId="32" xfId="0" applyNumberFormat="1" applyFill="1" applyBorder="1" applyAlignment="1" applyProtection="1">
      <alignment horizontal="center" vertical="center" readingOrder="1"/>
    </xf>
    <xf numFmtId="176" fontId="18" fillId="2" borderId="19" xfId="0" applyNumberFormat="1" applyFont="1" applyFill="1" applyBorder="1" applyAlignment="1" applyProtection="1">
      <alignment horizontal="right" vertical="center"/>
    </xf>
    <xf numFmtId="176" fontId="18" fillId="2" borderId="18" xfId="0" applyNumberFormat="1" applyFont="1" applyFill="1" applyBorder="1" applyAlignment="1" applyProtection="1">
      <alignment horizontal="right" vertical="center"/>
    </xf>
    <xf numFmtId="176" fontId="18" fillId="2" borderId="1" xfId="0" applyNumberFormat="1" applyFont="1" applyFill="1" applyBorder="1" applyAlignment="1" applyProtection="1">
      <alignment horizontal="right" vertical="center"/>
    </xf>
    <xf numFmtId="176" fontId="18" fillId="2" borderId="17" xfId="0" applyNumberFormat="1" applyFont="1" applyFill="1" applyBorder="1" applyAlignment="1" applyProtection="1">
      <alignment horizontal="right" vertical="center"/>
    </xf>
    <xf numFmtId="176" fontId="18" fillId="2" borderId="21" xfId="0" applyNumberFormat="1" applyFont="1" applyFill="1" applyBorder="1" applyAlignment="1" applyProtection="1">
      <alignment horizontal="right" vertical="center"/>
    </xf>
    <xf numFmtId="176" fontId="18" fillId="2" borderId="20" xfId="0" applyNumberFormat="1" applyFont="1" applyFill="1" applyBorder="1" applyAlignment="1" applyProtection="1">
      <alignment horizontal="right" vertical="center"/>
    </xf>
    <xf numFmtId="176" fontId="18" fillId="2" borderId="0" xfId="0" applyNumberFormat="1" applyFont="1" applyFill="1" applyBorder="1" applyAlignment="1" applyProtection="1">
      <alignment horizontal="right" vertical="center"/>
    </xf>
    <xf numFmtId="176" fontId="18" fillId="2" borderId="33" xfId="0" applyNumberFormat="1" applyFont="1" applyFill="1" applyBorder="1" applyAlignment="1" applyProtection="1">
      <alignment horizontal="right" vertical="center"/>
    </xf>
    <xf numFmtId="176" fontId="0" fillId="2" borderId="32" xfId="0" applyNumberFormat="1" applyFill="1" applyBorder="1" applyAlignment="1" applyProtection="1">
      <alignment horizontal="center" vertical="distributed" readingOrder="1"/>
    </xf>
    <xf numFmtId="176" fontId="0" fillId="2" borderId="31" xfId="0" applyNumberFormat="1" applyFill="1" applyBorder="1" applyAlignment="1" applyProtection="1">
      <alignment horizontal="center" vertical="center" readingOrder="1"/>
    </xf>
    <xf numFmtId="176" fontId="0" fillId="2" borderId="31" xfId="0" applyNumberFormat="1" applyFill="1" applyBorder="1" applyAlignment="1" applyProtection="1">
      <alignment horizontal="center" vertical="distributed" readingOrder="1"/>
    </xf>
    <xf numFmtId="176" fontId="0" fillId="2" borderId="0" xfId="0" applyNumberFormat="1" applyFill="1" applyBorder="1" applyAlignment="1" applyProtection="1">
      <alignment horizontal="center" vertical="distributed" justifyLastLine="1"/>
    </xf>
    <xf numFmtId="176" fontId="18" fillId="2" borderId="0" xfId="0" applyNumberFormat="1" applyFont="1" applyFill="1" applyBorder="1" applyAlignment="1" applyProtection="1">
      <alignment horizontal="center"/>
    </xf>
    <xf numFmtId="176" fontId="18" fillId="2" borderId="23" xfId="0" applyNumberFormat="1" applyFont="1" applyFill="1" applyBorder="1" applyAlignment="1" applyProtection="1">
      <alignment horizontal="center"/>
    </xf>
    <xf numFmtId="176" fontId="0" fillId="2" borderId="22" xfId="0" applyNumberFormat="1" applyFill="1" applyBorder="1" applyAlignment="1" applyProtection="1">
      <alignment horizontal="center" vertical="distributed" readingOrder="1"/>
    </xf>
    <xf numFmtId="176" fontId="18" fillId="2" borderId="30" xfId="0" applyNumberFormat="1" applyFont="1" applyFill="1" applyBorder="1" applyAlignment="1" applyProtection="1">
      <alignment horizontal="right" vertical="center"/>
    </xf>
    <xf numFmtId="176" fontId="18" fillId="2" borderId="7" xfId="0" applyNumberFormat="1" applyFont="1" applyFill="1" applyBorder="1" applyAlignment="1" applyProtection="1">
      <alignment horizontal="right" vertical="center"/>
    </xf>
    <xf numFmtId="176" fontId="18" fillId="2" borderId="4" xfId="0" applyNumberFormat="1" applyFont="1" applyFill="1" applyBorder="1" applyAlignment="1" applyProtection="1">
      <alignment horizontal="right" vertical="center"/>
    </xf>
    <xf numFmtId="176" fontId="18" fillId="2" borderId="27" xfId="0" applyNumberFormat="1" applyFont="1" applyFill="1" applyBorder="1" applyAlignment="1" applyProtection="1">
      <alignment horizontal="right" vertical="center"/>
    </xf>
    <xf numFmtId="176" fontId="18" fillId="2" borderId="29" xfId="0" applyNumberFormat="1" applyFont="1" applyFill="1" applyBorder="1" applyAlignment="1" applyProtection="1">
      <alignment horizontal="right" vertical="center"/>
    </xf>
    <xf numFmtId="176" fontId="18" fillId="2" borderId="28" xfId="0" applyNumberFormat="1" applyFont="1" applyFill="1" applyBorder="1" applyAlignment="1" applyProtection="1">
      <alignment horizontal="right" vertical="center"/>
    </xf>
    <xf numFmtId="176" fontId="18" fillId="2" borderId="6" xfId="0" applyNumberFormat="1" applyFont="1" applyFill="1" applyBorder="1" applyAlignment="1" applyProtection="1">
      <alignment horizontal="right" vertical="center"/>
    </xf>
    <xf numFmtId="176" fontId="0" fillId="2" borderId="26" xfId="0" applyNumberFormat="1" applyFill="1" applyBorder="1" applyAlignment="1" applyProtection="1">
      <alignment horizontal="center" vertical="distributed" readingOrder="1"/>
    </xf>
    <xf numFmtId="176" fontId="18" fillId="2" borderId="25" xfId="0" applyNumberFormat="1" applyFont="1" applyFill="1" applyBorder="1" applyAlignment="1" applyProtection="1">
      <alignment horizontal="right" vertical="center"/>
    </xf>
    <xf numFmtId="176" fontId="18" fillId="2" borderId="77" xfId="0" applyNumberFormat="1" applyFont="1" applyFill="1" applyBorder="1" applyAlignment="1" applyProtection="1">
      <alignment horizontal="right" vertical="center"/>
    </xf>
    <xf numFmtId="176" fontId="18" fillId="2" borderId="66" xfId="0" applyNumberFormat="1" applyFont="1" applyFill="1" applyBorder="1" applyAlignment="1" applyProtection="1">
      <alignment horizontal="right" vertical="center"/>
    </xf>
    <xf numFmtId="176" fontId="0" fillId="2" borderId="23" xfId="0" applyNumberFormat="1" applyFill="1" applyBorder="1" applyAlignment="1" applyProtection="1">
      <alignment horizontal="center" vertical="distributed" justifyLastLine="1"/>
    </xf>
    <xf numFmtId="176" fontId="18" fillId="2" borderId="23" xfId="0" applyNumberFormat="1" applyFont="1" applyFill="1" applyBorder="1" applyAlignment="1" applyProtection="1">
      <alignment horizontal="right" vertical="center"/>
    </xf>
    <xf numFmtId="176" fontId="0" fillId="2" borderId="108" xfId="0" applyNumberFormat="1" applyFill="1" applyBorder="1" applyAlignment="1" applyProtection="1">
      <alignment horizontal="center" vertical="center"/>
    </xf>
    <xf numFmtId="176" fontId="18" fillId="2" borderId="14" xfId="0" applyNumberFormat="1" applyFont="1" applyFill="1" applyBorder="1" applyAlignment="1" applyProtection="1">
      <alignment horizontal="right" vertical="center"/>
    </xf>
    <xf numFmtId="176" fontId="18" fillId="2" borderId="13" xfId="0" applyNumberFormat="1" applyFont="1" applyFill="1" applyBorder="1" applyAlignment="1" applyProtection="1">
      <alignment horizontal="right" vertical="center"/>
    </xf>
    <xf numFmtId="176" fontId="18" fillId="2" borderId="12" xfId="0" applyNumberFormat="1" applyFont="1" applyFill="1" applyBorder="1" applyAlignment="1" applyProtection="1">
      <alignment horizontal="right" vertical="center"/>
    </xf>
    <xf numFmtId="176" fontId="18" fillId="2" borderId="11" xfId="0" applyNumberFormat="1" applyFont="1" applyFill="1" applyBorder="1" applyAlignment="1" applyProtection="1">
      <alignment horizontal="right" vertical="center"/>
    </xf>
    <xf numFmtId="176" fontId="18" fillId="2" borderId="16" xfId="0" applyNumberFormat="1" applyFont="1" applyFill="1" applyBorder="1" applyAlignment="1" applyProtection="1">
      <alignment horizontal="right" vertical="center"/>
    </xf>
    <xf numFmtId="176" fontId="18" fillId="2" borderId="15" xfId="0" applyNumberFormat="1" applyFont="1" applyFill="1" applyBorder="1" applyAlignment="1" applyProtection="1">
      <alignment horizontal="right" vertical="center"/>
    </xf>
    <xf numFmtId="176" fontId="0" fillId="0" borderId="112" xfId="0" applyNumberFormat="1" applyBorder="1" applyAlignment="1">
      <alignment horizontal="distributed" vertical="center" indent="1"/>
    </xf>
    <xf numFmtId="0" fontId="0" fillId="0" borderId="145" xfId="0" applyBorder="1" applyAlignment="1">
      <alignment horizontal="distributed" vertical="center" indent="2"/>
    </xf>
    <xf numFmtId="176" fontId="0" fillId="2" borderId="1" xfId="0" applyNumberFormat="1" applyFill="1" applyBorder="1" applyAlignment="1" applyProtection="1">
      <alignment horizontal="center" vertical="center" textRotation="255"/>
    </xf>
    <xf numFmtId="176" fontId="0" fillId="2" borderId="18" xfId="0" applyNumberFormat="1" applyFill="1" applyBorder="1" applyAlignment="1" applyProtection="1">
      <alignment horizontal="center" vertical="center" textRotation="255"/>
    </xf>
    <xf numFmtId="176" fontId="0" fillId="2" borderId="24" xfId="0" applyNumberFormat="1" applyFill="1" applyBorder="1" applyAlignment="1" applyProtection="1">
      <alignment horizontal="center" vertical="center"/>
    </xf>
    <xf numFmtId="176" fontId="18" fillId="2" borderId="147" xfId="0" applyNumberFormat="1" applyFont="1" applyFill="1" applyBorder="1" applyAlignment="1" applyProtection="1">
      <alignment horizontal="right" vertical="center"/>
    </xf>
    <xf numFmtId="176" fontId="0" fillId="0" borderId="146" xfId="0" applyNumberFormat="1" applyBorder="1" applyAlignment="1">
      <alignment horizontal="right" vertical="center"/>
    </xf>
    <xf numFmtId="176" fontId="0" fillId="0" borderId="143" xfId="0" applyNumberFormat="1" applyBorder="1" applyAlignment="1">
      <alignment horizontal="right" vertical="center"/>
    </xf>
    <xf numFmtId="176" fontId="0" fillId="0" borderId="121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120" xfId="0" applyNumberFormat="1" applyBorder="1" applyAlignment="1">
      <alignment horizontal="right" vertical="center"/>
    </xf>
    <xf numFmtId="176" fontId="0" fillId="0" borderId="123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176" fontId="0" fillId="0" borderId="18" xfId="0" applyNumberFormat="1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176" fontId="0" fillId="0" borderId="17" xfId="0" applyNumberFormat="1" applyBorder="1" applyProtection="1">
      <alignment vertical="center"/>
      <protection locked="0"/>
    </xf>
    <xf numFmtId="176" fontId="0" fillId="0" borderId="92" xfId="0" applyNumberFormat="1" applyBorder="1" applyAlignment="1">
      <alignment horizontal="right" vertical="center"/>
    </xf>
    <xf numFmtId="176" fontId="0" fillId="0" borderId="91" xfId="0" applyNumberFormat="1" applyBorder="1">
      <alignment vertical="center"/>
    </xf>
    <xf numFmtId="176" fontId="0" fillId="0" borderId="148" xfId="0" applyNumberFormat="1" applyBorder="1" applyAlignment="1">
      <alignment horizontal="right" vertical="center"/>
    </xf>
    <xf numFmtId="176" fontId="0" fillId="0" borderId="94" xfId="0" applyNumberFormat="1" applyBorder="1">
      <alignment vertical="center"/>
    </xf>
    <xf numFmtId="176" fontId="0" fillId="0" borderId="89" xfId="0" applyNumberFormat="1" applyBorder="1" applyProtection="1">
      <alignment vertical="center"/>
      <protection locked="0"/>
    </xf>
    <xf numFmtId="176" fontId="0" fillId="0" borderId="101" xfId="0" applyNumberFormat="1" applyBorder="1" applyProtection="1">
      <alignment vertical="center"/>
      <protection locked="0"/>
    </xf>
    <xf numFmtId="176" fontId="0" fillId="0" borderId="86" xfId="0" applyNumberFormat="1" applyBorder="1" applyProtection="1">
      <alignment vertical="center"/>
      <protection locked="0"/>
    </xf>
    <xf numFmtId="176" fontId="0" fillId="0" borderId="144" xfId="0" applyNumberFormat="1" applyBorder="1" applyAlignment="1" applyProtection="1">
      <alignment horizontal="right" vertical="center"/>
      <protection locked="0"/>
    </xf>
    <xf numFmtId="176" fontId="0" fillId="0" borderId="5" xfId="0" applyNumberFormat="1" applyBorder="1" applyAlignment="1" applyProtection="1">
      <alignment horizontal="right" vertical="center"/>
      <protection locked="0"/>
    </xf>
    <xf numFmtId="176" fontId="0" fillId="0" borderId="37" xfId="0" applyNumberFormat="1" applyBorder="1" applyAlignment="1" applyProtection="1">
      <alignment horizontal="right" vertical="center"/>
      <protection locked="0"/>
    </xf>
    <xf numFmtId="176" fontId="0" fillId="0" borderId="66" xfId="0" applyNumberFormat="1" applyBorder="1" applyAlignment="1" applyProtection="1">
      <alignment horizontal="right" vertical="center"/>
      <protection locked="0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18" xfId="0" applyNumberFormat="1" applyBorder="1" applyAlignment="1" applyProtection="1">
      <alignment horizontal="right" vertical="center"/>
      <protection locked="0"/>
    </xf>
    <xf numFmtId="176" fontId="0" fillId="0" borderId="25" xfId="0" applyNumberFormat="1" applyBorder="1" applyAlignment="1">
      <alignment horizontal="right" vertical="center"/>
    </xf>
    <xf numFmtId="0" fontId="0" fillId="0" borderId="96" xfId="0" applyBorder="1" applyAlignment="1">
      <alignment horizontal="distributed" vertical="center" indent="1"/>
    </xf>
    <xf numFmtId="0" fontId="6" fillId="0" borderId="96" xfId="0" applyFont="1" applyBorder="1" applyAlignment="1">
      <alignment horizontal="distributed" vertical="center" indent="1"/>
    </xf>
    <xf numFmtId="0" fontId="0" fillId="0" borderId="97" xfId="0" applyBorder="1" applyAlignment="1">
      <alignment horizontal="distributed" vertical="center" indent="1"/>
    </xf>
    <xf numFmtId="176" fontId="0" fillId="0" borderId="149" xfId="0" applyNumberFormat="1" applyBorder="1" applyAlignment="1">
      <alignment horizontal="right" vertical="center"/>
    </xf>
    <xf numFmtId="176" fontId="0" fillId="0" borderId="150" xfId="0" applyNumberFormat="1" applyBorder="1" applyAlignment="1">
      <alignment horizontal="right" vertical="center"/>
    </xf>
    <xf numFmtId="176" fontId="0" fillId="0" borderId="35" xfId="0" applyNumberFormat="1" applyBorder="1">
      <alignment vertical="center"/>
    </xf>
    <xf numFmtId="176" fontId="0" fillId="0" borderId="151" xfId="0" applyNumberFormat="1" applyBorder="1">
      <alignment vertical="center"/>
    </xf>
    <xf numFmtId="176" fontId="0" fillId="0" borderId="2" xfId="0" applyNumberFormat="1" applyBorder="1" applyProtection="1">
      <alignment vertical="center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37" xfId="0" applyNumberFormat="1" applyBorder="1" applyProtection="1">
      <alignment vertical="center"/>
      <protection locked="0"/>
    </xf>
    <xf numFmtId="0" fontId="0" fillId="0" borderId="26" xfId="0" applyBorder="1" applyAlignment="1">
      <alignment horizontal="distributed" vertical="center" indent="1"/>
    </xf>
    <xf numFmtId="176" fontId="0" fillId="0" borderId="91" xfId="0" applyNumberFormat="1" applyBorder="1" applyAlignment="1">
      <alignment horizontal="right" vertical="center"/>
    </xf>
    <xf numFmtId="176" fontId="0" fillId="0" borderId="2" xfId="0" applyNumberFormat="1" applyBorder="1" applyAlignment="1" applyProtection="1">
      <alignment horizontal="right" vertical="center"/>
      <protection locked="0"/>
    </xf>
    <xf numFmtId="176" fontId="0" fillId="0" borderId="20" xfId="0" applyNumberFormat="1" applyBorder="1" applyAlignment="1">
      <alignment horizontal="right" vertical="center"/>
    </xf>
    <xf numFmtId="176" fontId="0" fillId="0" borderId="23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20" xfId="0" applyNumberFormat="1" applyBorder="1" applyProtection="1">
      <alignment vertical="center"/>
      <protection locked="0"/>
    </xf>
    <xf numFmtId="176" fontId="0" fillId="0" borderId="152" xfId="0" applyNumberFormat="1" applyBorder="1" applyProtection="1">
      <alignment vertical="center"/>
      <protection locked="0"/>
    </xf>
    <xf numFmtId="0" fontId="12" fillId="0" borderId="23" xfId="2" applyFont="1" applyBorder="1" applyAlignment="1" applyProtection="1">
      <alignment horizontal="justify"/>
    </xf>
    <xf numFmtId="0" fontId="17" fillId="4" borderId="23" xfId="2" applyFont="1" applyFill="1" applyBorder="1" applyAlignment="1" applyProtection="1"/>
    <xf numFmtId="177" fontId="0" fillId="0" borderId="140" xfId="0" applyNumberFormat="1" applyBorder="1" applyAlignment="1">
      <alignment horizontal="center" vertical="center" wrapText="1"/>
    </xf>
    <xf numFmtId="0" fontId="0" fillId="0" borderId="141" xfId="0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177" fontId="0" fillId="0" borderId="42" xfId="0" applyNumberFormat="1" applyBorder="1" applyAlignment="1">
      <alignment horizontal="center" vertical="center"/>
    </xf>
    <xf numFmtId="177" fontId="0" fillId="0" borderId="40" xfId="0" applyNumberFormat="1" applyBorder="1" applyAlignment="1">
      <alignment horizontal="center" vertical="center"/>
    </xf>
    <xf numFmtId="177" fontId="0" fillId="0" borderId="102" xfId="0" applyNumberFormat="1" applyBorder="1" applyAlignment="1">
      <alignment vertical="center" textRotation="255"/>
    </xf>
    <xf numFmtId="177" fontId="0" fillId="0" borderId="81" xfId="0" applyNumberFormat="1" applyBorder="1" applyAlignment="1">
      <alignment vertical="center"/>
    </xf>
    <xf numFmtId="177" fontId="0" fillId="0" borderId="77" xfId="0" applyNumberFormat="1" applyBorder="1" applyAlignment="1">
      <alignment vertical="center" textRotation="255"/>
    </xf>
    <xf numFmtId="177" fontId="0" fillId="0" borderId="78" xfId="0" applyNumberFormat="1" applyBorder="1" applyAlignment="1">
      <alignment vertical="center" textRotation="255"/>
    </xf>
    <xf numFmtId="177" fontId="0" fillId="0" borderId="66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41" xfId="0" applyNumberFormat="1" applyBorder="1" applyAlignment="1">
      <alignment horizontal="center" vertical="center"/>
    </xf>
    <xf numFmtId="177" fontId="0" fillId="0" borderId="93" xfId="0" applyNumberFormat="1" applyBorder="1" applyAlignment="1">
      <alignment vertical="center" textRotation="255"/>
    </xf>
    <xf numFmtId="177" fontId="0" fillId="0" borderId="95" xfId="0" applyNumberFormat="1" applyBorder="1" applyAlignment="1">
      <alignment vertical="center" textRotation="255"/>
    </xf>
    <xf numFmtId="177" fontId="0" fillId="0" borderId="89" xfId="0" applyNumberFormat="1" applyBorder="1" applyAlignment="1">
      <alignment vertical="center" textRotation="255"/>
    </xf>
    <xf numFmtId="177" fontId="0" fillId="0" borderId="90" xfId="0" applyNumberFormat="1" applyBorder="1" applyAlignment="1">
      <alignment vertical="center" textRotation="255"/>
    </xf>
    <xf numFmtId="177" fontId="22" fillId="0" borderId="0" xfId="0" applyNumberFormat="1" applyFont="1" applyBorder="1" applyAlignment="1">
      <alignment vertical="center"/>
    </xf>
    <xf numFmtId="177" fontId="0" fillId="0" borderId="46" xfId="0" applyNumberFormat="1" applyBorder="1" applyAlignment="1">
      <alignment vertical="center" textRotation="255"/>
    </xf>
    <xf numFmtId="177" fontId="0" fillId="0" borderId="33" xfId="0" applyNumberFormat="1" applyBorder="1" applyAlignment="1">
      <alignment vertical="center" textRotation="255"/>
    </xf>
    <xf numFmtId="177" fontId="0" fillId="0" borderId="83" xfId="0" applyNumberFormat="1" applyBorder="1" applyAlignment="1">
      <alignment vertical="center" textRotation="255"/>
    </xf>
    <xf numFmtId="177" fontId="0" fillId="0" borderId="103" xfId="0" applyNumberFormat="1" applyBorder="1" applyAlignment="1">
      <alignment vertical="center" textRotation="255"/>
    </xf>
    <xf numFmtId="177" fontId="0" fillId="0" borderId="105" xfId="0" applyNumberFormat="1" applyBorder="1" applyAlignment="1">
      <alignment vertical="center"/>
    </xf>
    <xf numFmtId="177" fontId="0" fillId="0" borderId="44" xfId="0" applyNumberFormat="1" applyBorder="1" applyAlignment="1">
      <alignment horizontal="center" vertical="center"/>
    </xf>
    <xf numFmtId="177" fontId="0" fillId="0" borderId="43" xfId="0" applyNumberFormat="1" applyBorder="1" applyAlignment="1">
      <alignment horizontal="center" vertical="center"/>
    </xf>
    <xf numFmtId="177" fontId="0" fillId="0" borderId="19" xfId="0" applyNumberFormat="1" applyBorder="1" applyAlignment="1">
      <alignment vertical="center" textRotation="255"/>
    </xf>
    <xf numFmtId="177" fontId="0" fillId="0" borderId="14" xfId="0" applyNumberFormat="1" applyBorder="1" applyAlignment="1">
      <alignment vertical="center" textRotation="255"/>
    </xf>
    <xf numFmtId="177" fontId="0" fillId="0" borderId="109" xfId="0" applyNumberFormat="1" applyBorder="1" applyAlignment="1">
      <alignment vertical="center" textRotation="255"/>
    </xf>
    <xf numFmtId="177" fontId="0" fillId="0" borderId="111" xfId="0" applyNumberFormat="1" applyBorder="1" applyAlignment="1">
      <alignment vertical="center" textRotation="255"/>
    </xf>
    <xf numFmtId="177" fontId="0" fillId="0" borderId="81" xfId="0" applyNumberFormat="1" applyBorder="1" applyAlignment="1">
      <alignment vertical="center" textRotation="255"/>
    </xf>
    <xf numFmtId="177" fontId="0" fillId="0" borderId="105" xfId="0" applyNumberFormat="1" applyBorder="1" applyAlignment="1">
      <alignment vertical="center" textRotation="255"/>
    </xf>
    <xf numFmtId="177" fontId="0" fillId="0" borderId="25" xfId="0" applyNumberFormat="1" applyBorder="1" applyAlignment="1">
      <alignment vertical="center" textRotation="255"/>
    </xf>
    <xf numFmtId="177" fontId="0" fillId="0" borderId="117" xfId="0" applyNumberFormat="1" applyBorder="1" applyAlignment="1">
      <alignment vertical="center"/>
    </xf>
    <xf numFmtId="177" fontId="0" fillId="0" borderId="111" xfId="0" applyNumberFormat="1" applyBorder="1" applyAlignment="1">
      <alignment vertical="center"/>
    </xf>
    <xf numFmtId="177" fontId="0" fillId="0" borderId="141" xfId="0" applyNumberFormat="1" applyBorder="1" applyAlignment="1">
      <alignment horizontal="center" vertical="center" wrapText="1"/>
    </xf>
    <xf numFmtId="177" fontId="0" fillId="0" borderId="142" xfId="0" applyNumberFormat="1" applyBorder="1" applyAlignment="1">
      <alignment horizontal="center" vertical="center" wrapText="1"/>
    </xf>
    <xf numFmtId="177" fontId="0" fillId="0" borderId="106" xfId="1" applyNumberFormat="1" applyFont="1" applyBorder="1" applyAlignment="1">
      <alignment horizontal="left" vertical="center" wrapText="1"/>
    </xf>
    <xf numFmtId="177" fontId="0" fillId="0" borderId="107" xfId="1" applyNumberFormat="1" applyFont="1" applyBorder="1" applyAlignment="1">
      <alignment horizontal="left" vertical="center"/>
    </xf>
    <xf numFmtId="177" fontId="0" fillId="0" borderId="118" xfId="1" applyNumberFormat="1" applyFont="1" applyBorder="1" applyAlignment="1">
      <alignment horizontal="left" vertical="center"/>
    </xf>
    <xf numFmtId="176" fontId="22" fillId="0" borderId="0" xfId="0" applyNumberFormat="1" applyFont="1" applyAlignment="1">
      <alignment vertical="center"/>
    </xf>
    <xf numFmtId="176" fontId="22" fillId="0" borderId="0" xfId="0" applyNumberFormat="1" applyFont="1" applyBorder="1" applyAlignment="1">
      <alignment vertical="center"/>
    </xf>
    <xf numFmtId="176" fontId="0" fillId="0" borderId="40" xfId="0" applyNumberFormat="1" applyBorder="1" applyAlignment="1">
      <alignment horizontal="distributed" vertical="distributed" indent="1"/>
    </xf>
    <xf numFmtId="176" fontId="0" fillId="0" borderId="11" xfId="0" applyNumberFormat="1" applyBorder="1" applyAlignment="1">
      <alignment horizontal="distributed" vertical="distributed" indent="1"/>
    </xf>
    <xf numFmtId="176" fontId="0" fillId="0" borderId="41" xfId="0" applyNumberFormat="1" applyBorder="1" applyAlignment="1">
      <alignment horizontal="distributed" vertical="distributed" indent="1"/>
    </xf>
    <xf numFmtId="176" fontId="0" fillId="0" borderId="12" xfId="0" applyNumberFormat="1" applyBorder="1" applyAlignment="1">
      <alignment horizontal="distributed" vertical="distributed" indent="1"/>
    </xf>
    <xf numFmtId="176" fontId="0" fillId="0" borderId="131" xfId="0" applyNumberFormat="1" applyBorder="1" applyAlignment="1">
      <alignment horizontal="center" vertical="distributed"/>
    </xf>
    <xf numFmtId="176" fontId="0" fillId="0" borderId="92" xfId="0" applyNumberFormat="1" applyBorder="1" applyAlignment="1">
      <alignment horizontal="center" vertical="distributed"/>
    </xf>
    <xf numFmtId="176" fontId="0" fillId="0" borderId="44" xfId="0" applyNumberFormat="1" applyBorder="1" applyAlignment="1">
      <alignment horizontal="distributed" vertical="distributed" indent="1"/>
    </xf>
    <xf numFmtId="176" fontId="0" fillId="0" borderId="13" xfId="0" applyNumberFormat="1" applyBorder="1" applyAlignment="1">
      <alignment horizontal="distributed" vertical="distributed" indent="1"/>
    </xf>
    <xf numFmtId="176" fontId="0" fillId="0" borderId="106" xfId="0" applyNumberFormat="1" applyBorder="1" applyAlignment="1">
      <alignment horizontal="left" vertical="center" wrapText="1"/>
    </xf>
    <xf numFmtId="176" fontId="0" fillId="0" borderId="118" xfId="0" applyNumberFormat="1" applyBorder="1" applyAlignment="1">
      <alignment horizontal="left" vertical="center" wrapText="1"/>
    </xf>
    <xf numFmtId="176" fontId="0" fillId="0" borderId="118" xfId="0" applyNumberFormat="1" applyBorder="1" applyAlignment="1">
      <alignment horizontal="left" vertical="center"/>
    </xf>
    <xf numFmtId="176" fontId="22" fillId="0" borderId="10" xfId="0" applyNumberFormat="1" applyFont="1" applyBorder="1" applyAlignment="1">
      <alignment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50" xfId="0" applyNumberFormat="1" applyBorder="1" applyAlignment="1">
      <alignment horizontal="distributed" vertical="center" indent="1"/>
    </xf>
    <xf numFmtId="176" fontId="0" fillId="0" borderId="54" xfId="0" applyNumberFormat="1" applyBorder="1" applyAlignment="1">
      <alignment horizontal="distributed" vertical="center" indent="1"/>
    </xf>
    <xf numFmtId="176" fontId="0" fillId="0" borderId="61" xfId="0" applyNumberFormat="1" applyBorder="1" applyAlignment="1">
      <alignment horizontal="distributed" vertical="center" indent="1"/>
    </xf>
    <xf numFmtId="176" fontId="0" fillId="0" borderId="69" xfId="0" applyNumberFormat="1" applyBorder="1" applyAlignment="1">
      <alignment horizontal="distributed" vertical="center" indent="1"/>
    </xf>
    <xf numFmtId="0" fontId="22" fillId="2" borderId="0" xfId="0" applyFont="1" applyFill="1" applyAlignment="1">
      <alignment vertical="center"/>
    </xf>
    <xf numFmtId="0" fontId="0" fillId="2" borderId="54" xfId="0" applyFill="1" applyBorder="1" applyAlignment="1">
      <alignment horizontal="distributed" indent="2"/>
    </xf>
    <xf numFmtId="0" fontId="0" fillId="2" borderId="60" xfId="0" applyFill="1" applyBorder="1" applyAlignment="1">
      <alignment horizontal="distributed" indent="2"/>
    </xf>
    <xf numFmtId="0" fontId="0" fillId="2" borderId="61" xfId="0" applyFill="1" applyBorder="1" applyAlignment="1">
      <alignment horizontal="distributed" indent="2"/>
    </xf>
    <xf numFmtId="0" fontId="0" fillId="2" borderId="8" xfId="0" applyFill="1" applyBorder="1" applyAlignment="1">
      <alignment horizontal="distributed" indent="2"/>
    </xf>
    <xf numFmtId="0" fontId="0" fillId="2" borderId="50" xfId="0" applyFill="1" applyBorder="1" applyAlignment="1">
      <alignment horizontal="distributed" indent="2"/>
    </xf>
    <xf numFmtId="0" fontId="0" fillId="2" borderId="3" xfId="0" applyFill="1" applyBorder="1" applyAlignment="1">
      <alignment horizontal="distributed" indent="2"/>
    </xf>
    <xf numFmtId="0" fontId="0" fillId="0" borderId="11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106" xfId="0" applyBorder="1" applyAlignment="1">
      <alignment horizontal="left" vertical="center" wrapText="1"/>
    </xf>
    <xf numFmtId="0" fontId="0" fillId="0" borderId="107" xfId="0" applyBorder="1" applyAlignment="1">
      <alignment horizontal="left" vertical="center" wrapText="1"/>
    </xf>
    <xf numFmtId="0" fontId="0" fillId="0" borderId="118" xfId="0" applyBorder="1" applyAlignment="1">
      <alignment horizontal="left" vertical="center" wrapText="1"/>
    </xf>
    <xf numFmtId="0" fontId="0" fillId="0" borderId="116" xfId="0" applyBorder="1" applyAlignment="1">
      <alignment vertical="center" textRotation="255"/>
    </xf>
    <xf numFmtId="0" fontId="0" fillId="0" borderId="117" xfId="0" applyBorder="1" applyAlignment="1">
      <alignment vertical="center" textRotation="255"/>
    </xf>
    <xf numFmtId="0" fontId="0" fillId="0" borderId="118" xfId="0" applyBorder="1" applyAlignment="1">
      <alignment horizontal="left" vertical="center"/>
    </xf>
    <xf numFmtId="0" fontId="0" fillId="2" borderId="60" xfId="0" applyFill="1" applyBorder="1" applyAlignment="1">
      <alignment horizontal="center" vertical="center" textRotation="255"/>
    </xf>
    <xf numFmtId="0" fontId="0" fillId="0" borderId="17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4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9" xfId="0" applyBorder="1" applyAlignment="1">
      <alignment horizontal="distributed" vertical="center" indent="1"/>
    </xf>
    <xf numFmtId="0" fontId="0" fillId="0" borderId="51" xfId="0" applyBorder="1" applyAlignment="1">
      <alignment horizontal="distributed" vertical="center" indent="1"/>
    </xf>
    <xf numFmtId="0" fontId="0" fillId="0" borderId="52" xfId="0" applyBorder="1" applyAlignment="1">
      <alignment horizontal="distributed" vertical="center" indent="1"/>
    </xf>
    <xf numFmtId="0" fontId="0" fillId="0" borderId="37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40" xfId="0" applyBorder="1" applyAlignment="1">
      <alignment horizontal="distributed" vertical="center"/>
    </xf>
    <xf numFmtId="0" fontId="0" fillId="0" borderId="4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8" xfId="0" applyBorder="1" applyAlignment="1">
      <alignment horizontal="left" vertical="center" wrapText="1"/>
    </xf>
    <xf numFmtId="0" fontId="0" fillId="0" borderId="114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15" xfId="0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0" fillId="2" borderId="18" xfId="0" applyNumberFormat="1" applyFill="1" applyBorder="1" applyAlignment="1" applyProtection="1">
      <alignment horizontal="center" vertical="center"/>
    </xf>
    <xf numFmtId="176" fontId="0" fillId="2" borderId="1" xfId="0" applyNumberFormat="1" applyFill="1" applyBorder="1" applyAlignment="1" applyProtection="1">
      <alignment horizontal="center" vertical="center"/>
    </xf>
    <xf numFmtId="176" fontId="0" fillId="2" borderId="18" xfId="0" applyNumberFormat="1" applyFill="1" applyBorder="1" applyAlignment="1" applyProtection="1">
      <alignment horizontal="center" vertical="center" textRotation="255"/>
    </xf>
    <xf numFmtId="176" fontId="0" fillId="2" borderId="1" xfId="0" applyNumberFormat="1" applyFill="1" applyBorder="1" applyAlignment="1" applyProtection="1">
      <alignment horizontal="center" vertical="center" textRotation="255"/>
    </xf>
    <xf numFmtId="176" fontId="7" fillId="2" borderId="10" xfId="0" applyNumberFormat="1" applyFont="1" applyFill="1" applyBorder="1" applyAlignment="1" applyProtection="1">
      <alignment horizontal="center"/>
    </xf>
    <xf numFmtId="176" fontId="0" fillId="2" borderId="44" xfId="0" applyNumberFormat="1" applyFill="1" applyBorder="1" applyAlignment="1" applyProtection="1">
      <alignment horizontal="center" vertical="center" justifyLastLine="1"/>
    </xf>
    <xf numFmtId="176" fontId="0" fillId="2" borderId="40" xfId="0" applyNumberFormat="1" applyFill="1" applyBorder="1" applyAlignment="1" applyProtection="1">
      <alignment horizontal="center" vertical="center" justifyLastLine="1"/>
    </xf>
    <xf numFmtId="176" fontId="0" fillId="2" borderId="43" xfId="0" applyNumberFormat="1" applyFill="1" applyBorder="1" applyAlignment="1" applyProtection="1">
      <alignment horizontal="center" vertical="center" justifyLastLine="1"/>
    </xf>
    <xf numFmtId="176" fontId="0" fillId="2" borderId="42" xfId="0" applyNumberFormat="1" applyFill="1" applyBorder="1" applyAlignment="1" applyProtection="1">
      <alignment horizontal="center" vertical="center" justifyLastLine="1"/>
    </xf>
    <xf numFmtId="176" fontId="0" fillId="2" borderId="41" xfId="0" applyNumberFormat="1" applyFill="1" applyBorder="1" applyAlignment="1" applyProtection="1">
      <alignment horizontal="center" vertical="center" justifyLastLine="1"/>
    </xf>
    <xf numFmtId="176" fontId="0" fillId="2" borderId="20" xfId="0" applyNumberFormat="1" applyFill="1" applyBorder="1" applyAlignment="1" applyProtection="1">
      <alignment horizontal="center" vertical="center" textRotation="255"/>
    </xf>
    <xf numFmtId="176" fontId="0" fillId="2" borderId="19" xfId="0" applyNumberFormat="1" applyFill="1" applyBorder="1" applyAlignment="1" applyProtection="1">
      <alignment horizontal="center" vertical="distributed" textRotation="255" justifyLastLine="1"/>
    </xf>
    <xf numFmtId="176" fontId="0" fillId="2" borderId="47" xfId="0" applyNumberFormat="1" applyFill="1" applyBorder="1" applyAlignment="1" applyProtection="1">
      <alignment horizontal="center" vertical="center" justifyLastLine="1"/>
    </xf>
    <xf numFmtId="176" fontId="0" fillId="2" borderId="46" xfId="0" applyNumberFormat="1" applyFill="1" applyBorder="1" applyAlignment="1" applyProtection="1">
      <alignment horizontal="center" vertical="center" justifyLastLine="1"/>
    </xf>
    <xf numFmtId="176" fontId="0" fillId="2" borderId="45" xfId="0" applyNumberFormat="1" applyFill="1" applyBorder="1" applyAlignment="1" applyProtection="1">
      <alignment horizontal="center" vertical="center" justifyLastLine="1"/>
    </xf>
    <xf numFmtId="176" fontId="4" fillId="2" borderId="17" xfId="0" applyNumberFormat="1" applyFont="1" applyFill="1" applyBorder="1" applyAlignment="1" applyProtection="1">
      <alignment horizontal="center" vertical="center" textRotation="255"/>
    </xf>
    <xf numFmtId="176" fontId="0" fillId="2" borderId="21" xfId="0" applyNumberFormat="1" applyFill="1" applyBorder="1" applyAlignment="1" applyProtection="1">
      <alignment horizontal="center" vertical="center" justifyLastLine="1"/>
    </xf>
    <xf numFmtId="176" fontId="0" fillId="2" borderId="1" xfId="0" applyNumberFormat="1" applyFill="1" applyBorder="1" applyAlignment="1" applyProtection="1">
      <alignment horizontal="center" vertical="center" justifyLastLine="1"/>
    </xf>
    <xf numFmtId="176" fontId="4" fillId="2" borderId="1" xfId="0" applyNumberFormat="1" applyFont="1" applyFill="1" applyBorder="1" applyAlignment="1" applyProtection="1">
      <alignment horizontal="center" vertical="center" textRotation="255"/>
    </xf>
    <xf numFmtId="176" fontId="0" fillId="2" borderId="28" xfId="0" applyNumberFormat="1" applyFill="1" applyBorder="1" applyAlignment="1" applyProtection="1">
      <alignment horizontal="center" vertical="distributed" textRotation="255" justifyLastLine="1"/>
    </xf>
    <xf numFmtId="176" fontId="0" fillId="2" borderId="36" xfId="0" applyNumberFormat="1" applyFill="1" applyBorder="1" applyAlignment="1" applyProtection="1">
      <alignment horizontal="center" vertical="distributed" textRotation="255" justifyLastLine="1"/>
    </xf>
    <xf numFmtId="176" fontId="0" fillId="2" borderId="27" xfId="0" applyNumberFormat="1" applyFill="1" applyBorder="1" applyAlignment="1" applyProtection="1">
      <alignment vertical="top" textRotation="255"/>
    </xf>
    <xf numFmtId="0" fontId="0" fillId="2" borderId="37" xfId="0" applyFill="1" applyBorder="1" applyProtection="1">
      <alignment vertical="center"/>
    </xf>
    <xf numFmtId="176" fontId="0" fillId="2" borderId="19" xfId="0" applyNumberFormat="1" applyFill="1" applyBorder="1" applyAlignment="1" applyProtection="1">
      <alignment horizontal="center" vertical="center" textRotation="255"/>
    </xf>
    <xf numFmtId="176" fontId="4" fillId="2" borderId="7" xfId="0" applyNumberFormat="1" applyFont="1" applyFill="1" applyBorder="1" applyAlignment="1" applyProtection="1">
      <alignment horizontal="center" vertical="center" textRotation="255"/>
    </xf>
    <xf numFmtId="176" fontId="4" fillId="2" borderId="2" xfId="0" applyNumberFormat="1" applyFont="1" applyFill="1" applyBorder="1" applyAlignment="1" applyProtection="1">
      <alignment horizontal="center" vertical="center" textRotation="255"/>
    </xf>
    <xf numFmtId="176" fontId="0" fillId="2" borderId="48" xfId="0" applyNumberFormat="1" applyFill="1" applyBorder="1" applyAlignment="1" applyProtection="1">
      <alignment horizontal="center" vertical="top" textRotation="255" wrapText="1"/>
    </xf>
    <xf numFmtId="176" fontId="0" fillId="2" borderId="39" xfId="0" applyNumberFormat="1" applyFill="1" applyBorder="1" applyAlignment="1" applyProtection="1">
      <alignment horizontal="center" vertical="top" textRotation="255"/>
    </xf>
    <xf numFmtId="176" fontId="0" fillId="2" borderId="38" xfId="0" applyNumberFormat="1" applyFill="1" applyBorder="1" applyAlignment="1" applyProtection="1">
      <alignment horizontal="center" vertical="top" textRotation="255"/>
    </xf>
    <xf numFmtId="176" fontId="0" fillId="2" borderId="21" xfId="0" applyNumberFormat="1" applyFill="1" applyBorder="1" applyAlignment="1" applyProtection="1">
      <alignment horizontal="center" vertical="distributed" textRotation="255" justifyLastLine="1"/>
    </xf>
    <xf numFmtId="176" fontId="0" fillId="2" borderId="17" xfId="0" applyNumberFormat="1" applyFill="1" applyBorder="1" applyAlignment="1" applyProtection="1">
      <alignment horizontal="center" vertical="center" textRotation="255"/>
    </xf>
    <xf numFmtId="176" fontId="0" fillId="2" borderId="29" xfId="0" applyNumberFormat="1" applyFill="1" applyBorder="1" applyAlignment="1" applyProtection="1">
      <alignment horizontal="center" vertical="distributed" textRotation="255" justifyLastLine="1"/>
    </xf>
    <xf numFmtId="176" fontId="0" fillId="2" borderId="34" xfId="0" applyNumberFormat="1" applyFill="1" applyBorder="1" applyAlignment="1" applyProtection="1">
      <alignment horizontal="center" vertical="distributed" textRotation="255" justifyLastLine="1"/>
    </xf>
    <xf numFmtId="176" fontId="0" fillId="2" borderId="29" xfId="0" applyNumberFormat="1" applyFill="1" applyBorder="1" applyAlignment="1" applyProtection="1">
      <alignment horizontal="center" vertical="center"/>
    </xf>
    <xf numFmtId="176" fontId="0" fillId="2" borderId="34" xfId="0" applyNumberFormat="1" applyFill="1" applyBorder="1" applyAlignment="1" applyProtection="1">
      <alignment horizontal="center" vertical="center"/>
    </xf>
    <xf numFmtId="0" fontId="0" fillId="0" borderId="154" xfId="0" applyBorder="1" applyAlignment="1">
      <alignment horizontal="distributed" vertical="center" indent="1"/>
    </xf>
    <xf numFmtId="176" fontId="0" fillId="0" borderId="153" xfId="0" applyNumberFormat="1" applyBorder="1" applyAlignment="1">
      <alignment horizontal="right" vertical="center"/>
    </xf>
  </cellXfs>
  <cellStyles count="4">
    <cellStyle name="パーセント" xfId="1" builtinId="5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3</xdr:row>
      <xdr:rowOff>333375</xdr:rowOff>
    </xdr:from>
    <xdr:to>
      <xdr:col>10</xdr:col>
      <xdr:colOff>342900</xdr:colOff>
      <xdr:row>3</xdr:row>
      <xdr:rowOff>514350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344150" y="68580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zoomScaleNormal="100" workbookViewId="0">
      <pane xSplit="5" ySplit="1" topLeftCell="F11" activePane="bottomRight" state="frozen"/>
      <selection activeCell="B4" sqref="B4:C4"/>
      <selection pane="topRight" activeCell="B4" sqref="B4:C4"/>
      <selection pane="bottomLeft" activeCell="B4" sqref="B4:C4"/>
      <selection pane="bottomRight" activeCell="A27" sqref="A27"/>
    </sheetView>
  </sheetViews>
  <sheetFormatPr defaultRowHeight="13.5"/>
  <cols>
    <col min="1" max="1" width="10" style="124" customWidth="1"/>
    <col min="2" max="2" width="142.625" style="124" customWidth="1"/>
    <col min="3" max="4" width="3.125" style="124" customWidth="1"/>
    <col min="5" max="16384" width="9" style="124"/>
  </cols>
  <sheetData>
    <row r="1" spans="1:5" ht="17.25" customHeight="1">
      <c r="A1" s="121" t="s">
        <v>122</v>
      </c>
      <c r="B1" s="122" t="s">
        <v>148</v>
      </c>
      <c r="C1" s="123"/>
      <c r="D1" s="123"/>
      <c r="E1" s="123"/>
    </row>
    <row r="2" spans="1:5" ht="28.5" customHeight="1">
      <c r="A2" s="258" t="s">
        <v>123</v>
      </c>
      <c r="B2" s="258"/>
      <c r="C2" s="123"/>
      <c r="D2" s="123"/>
      <c r="E2" s="123"/>
    </row>
    <row r="3" spans="1:5" ht="20.100000000000001" customHeight="1">
      <c r="A3" s="125">
        <v>42375</v>
      </c>
      <c r="B3" s="126" t="s">
        <v>124</v>
      </c>
      <c r="C3" s="123"/>
      <c r="D3" s="123"/>
      <c r="E3" s="123"/>
    </row>
    <row r="4" spans="1:5" ht="20.100000000000001" customHeight="1">
      <c r="A4" s="125">
        <v>42377</v>
      </c>
      <c r="B4" s="126" t="s">
        <v>125</v>
      </c>
      <c r="C4" s="123"/>
      <c r="D4" s="123"/>
      <c r="E4" s="123"/>
    </row>
    <row r="5" spans="1:5" ht="20.100000000000001" customHeight="1">
      <c r="A5" s="125">
        <v>42379</v>
      </c>
      <c r="B5" s="126" t="s">
        <v>126</v>
      </c>
      <c r="C5" s="123"/>
      <c r="D5" s="123"/>
      <c r="E5" s="123"/>
    </row>
    <row r="6" spans="1:5" ht="20.100000000000001" customHeight="1">
      <c r="A6" s="125">
        <v>42424</v>
      </c>
      <c r="B6" s="126" t="s">
        <v>127</v>
      </c>
      <c r="C6" s="123"/>
      <c r="D6" s="123"/>
      <c r="E6" s="123"/>
    </row>
    <row r="7" spans="1:5" ht="20.100000000000001" customHeight="1">
      <c r="A7" s="125">
        <v>42441</v>
      </c>
      <c r="B7" s="126" t="s">
        <v>128</v>
      </c>
      <c r="C7" s="123"/>
      <c r="D7" s="123"/>
      <c r="E7" s="123"/>
    </row>
    <row r="8" spans="1:5" ht="20.100000000000001" customHeight="1">
      <c r="A8" s="125">
        <v>42461</v>
      </c>
      <c r="B8" s="126" t="s">
        <v>129</v>
      </c>
      <c r="C8" s="123"/>
      <c r="D8" s="123"/>
      <c r="E8" s="123"/>
    </row>
    <row r="9" spans="1:5" ht="20.100000000000001" customHeight="1">
      <c r="A9" s="125">
        <v>42470</v>
      </c>
      <c r="B9" s="126" t="s">
        <v>130</v>
      </c>
      <c r="C9" s="123"/>
      <c r="D9" s="123"/>
      <c r="E9" s="123"/>
    </row>
    <row r="10" spans="1:5" ht="20.100000000000001" customHeight="1">
      <c r="A10" s="125">
        <v>42491</v>
      </c>
      <c r="B10" s="126" t="s">
        <v>131</v>
      </c>
      <c r="C10" s="123"/>
      <c r="D10" s="123"/>
      <c r="E10" s="123"/>
    </row>
    <row r="11" spans="1:5" ht="20.100000000000001" customHeight="1">
      <c r="A11" s="125">
        <v>42494</v>
      </c>
      <c r="B11" s="126" t="s">
        <v>132</v>
      </c>
      <c r="C11" s="123"/>
      <c r="D11" s="123"/>
      <c r="E11" s="123"/>
    </row>
    <row r="12" spans="1:5" ht="20.100000000000001" customHeight="1">
      <c r="A12" s="125">
        <v>42520</v>
      </c>
      <c r="B12" s="126" t="s">
        <v>133</v>
      </c>
      <c r="C12" s="123"/>
      <c r="D12" s="123"/>
      <c r="E12" s="123"/>
    </row>
    <row r="13" spans="1:5" ht="20.100000000000001" customHeight="1">
      <c r="A13" s="125">
        <v>42522</v>
      </c>
      <c r="B13" s="126" t="s">
        <v>134</v>
      </c>
      <c r="C13" s="123"/>
      <c r="D13" s="123"/>
      <c r="E13" s="123"/>
    </row>
    <row r="14" spans="1:5" ht="20.100000000000001" customHeight="1">
      <c r="A14" s="125">
        <v>42529</v>
      </c>
      <c r="B14" s="126" t="s">
        <v>135</v>
      </c>
      <c r="C14" s="123"/>
      <c r="D14" s="123"/>
      <c r="E14" s="123"/>
    </row>
    <row r="15" spans="1:5" ht="20.100000000000001" customHeight="1">
      <c r="A15" s="125">
        <v>42594</v>
      </c>
      <c r="B15" s="126" t="s">
        <v>136</v>
      </c>
      <c r="C15" s="123"/>
      <c r="D15" s="123"/>
      <c r="E15" s="123"/>
    </row>
    <row r="16" spans="1:5" ht="20.100000000000001" customHeight="1">
      <c r="A16" s="125">
        <v>42642</v>
      </c>
      <c r="B16" s="126" t="s">
        <v>137</v>
      </c>
      <c r="C16" s="123"/>
      <c r="D16" s="123"/>
      <c r="E16" s="123"/>
    </row>
    <row r="17" spans="1:5" ht="20.100000000000001" customHeight="1">
      <c r="A17" s="125">
        <v>42674</v>
      </c>
      <c r="B17" s="126" t="s">
        <v>138</v>
      </c>
      <c r="C17" s="123"/>
      <c r="D17" s="123"/>
      <c r="E17" s="123"/>
    </row>
    <row r="18" spans="1:5" ht="20.100000000000001" customHeight="1">
      <c r="A18" s="125">
        <v>42684</v>
      </c>
      <c r="B18" s="126" t="s">
        <v>139</v>
      </c>
      <c r="C18" s="123"/>
      <c r="D18" s="123"/>
      <c r="E18" s="123"/>
    </row>
    <row r="19" spans="1:5" ht="20.100000000000001" customHeight="1">
      <c r="A19" s="125">
        <v>42697</v>
      </c>
      <c r="B19" s="126" t="s">
        <v>140</v>
      </c>
      <c r="C19" s="123"/>
      <c r="D19" s="123"/>
      <c r="E19" s="123"/>
    </row>
    <row r="20" spans="1:5" ht="20.100000000000001" customHeight="1">
      <c r="A20" s="123"/>
      <c r="B20" s="127"/>
      <c r="C20" s="123"/>
      <c r="D20" s="123"/>
      <c r="E20" s="123"/>
    </row>
    <row r="21" spans="1:5" ht="30" customHeight="1">
      <c r="A21" s="259" t="s">
        <v>141</v>
      </c>
      <c r="B21" s="259"/>
      <c r="C21" s="123"/>
      <c r="D21" s="123"/>
      <c r="E21" s="123"/>
    </row>
    <row r="22" spans="1:5" ht="20.100000000000001" customHeight="1">
      <c r="A22" s="128">
        <v>42370</v>
      </c>
      <c r="B22" s="130" t="s">
        <v>143</v>
      </c>
      <c r="C22" s="123"/>
      <c r="D22" s="123"/>
      <c r="E22" s="123"/>
    </row>
    <row r="23" spans="1:5" ht="20.100000000000001" customHeight="1">
      <c r="A23" s="128">
        <v>42643</v>
      </c>
      <c r="B23" s="130" t="s">
        <v>144</v>
      </c>
      <c r="C23" s="123"/>
      <c r="D23" s="123"/>
      <c r="E23" s="123"/>
    </row>
    <row r="24" spans="1:5" ht="20.100000000000001" customHeight="1">
      <c r="A24" s="128">
        <v>42651</v>
      </c>
      <c r="B24" s="131" t="s">
        <v>145</v>
      </c>
      <c r="C24" s="123"/>
      <c r="D24" s="123"/>
      <c r="E24" s="123"/>
    </row>
    <row r="25" spans="1:5" ht="20.100000000000001" customHeight="1">
      <c r="A25" s="128">
        <v>42704</v>
      </c>
      <c r="B25" s="130" t="s">
        <v>146</v>
      </c>
      <c r="C25" s="123"/>
      <c r="D25" s="123"/>
      <c r="E25" s="123"/>
    </row>
    <row r="26" spans="1:5" ht="20.100000000000001" customHeight="1">
      <c r="A26" s="128">
        <v>42732</v>
      </c>
      <c r="B26" s="130" t="s">
        <v>147</v>
      </c>
      <c r="C26" s="123"/>
      <c r="D26" s="123"/>
      <c r="E26" s="123"/>
    </row>
    <row r="27" spans="1:5" ht="20.100000000000001" customHeight="1">
      <c r="A27" s="128"/>
      <c r="B27" s="129"/>
      <c r="C27" s="123"/>
      <c r="D27" s="123"/>
      <c r="E27" s="123"/>
    </row>
    <row r="28" spans="1:5" ht="20.100000000000001" customHeight="1">
      <c r="A28" s="128"/>
      <c r="B28" s="129"/>
      <c r="C28" s="123"/>
      <c r="D28" s="123"/>
      <c r="E28" s="123"/>
    </row>
    <row r="29" spans="1:5" ht="20.100000000000001" customHeight="1">
      <c r="A29" s="128"/>
      <c r="B29" s="129"/>
      <c r="C29" s="123"/>
      <c r="D29" s="123"/>
      <c r="E29" s="123"/>
    </row>
    <row r="30" spans="1:5">
      <c r="A30" s="123"/>
      <c r="B30" s="123"/>
      <c r="C30" s="123"/>
      <c r="D30" s="123"/>
      <c r="E30" s="123"/>
    </row>
    <row r="31" spans="1:5">
      <c r="A31" s="123"/>
      <c r="B31" s="123"/>
      <c r="C31" s="123"/>
      <c r="D31" s="123"/>
      <c r="E31" s="123"/>
    </row>
    <row r="32" spans="1:5">
      <c r="A32" s="123"/>
      <c r="B32" s="123"/>
      <c r="C32" s="123"/>
      <c r="D32" s="123"/>
      <c r="E32" s="123"/>
    </row>
    <row r="33" spans="1:5">
      <c r="A33" s="123"/>
      <c r="B33" s="123"/>
      <c r="C33" s="123"/>
      <c r="D33" s="123"/>
      <c r="E33" s="123"/>
    </row>
    <row r="34" spans="1:5">
      <c r="A34" s="123"/>
      <c r="B34" s="123"/>
      <c r="C34" s="123"/>
      <c r="D34" s="123"/>
      <c r="E34" s="123"/>
    </row>
    <row r="35" spans="1:5">
      <c r="A35" s="123"/>
      <c r="B35" s="123"/>
      <c r="C35" s="123"/>
      <c r="D35" s="123"/>
      <c r="E35" s="123"/>
    </row>
    <row r="36" spans="1:5">
      <c r="A36" s="123"/>
      <c r="B36" s="123"/>
      <c r="C36" s="123"/>
      <c r="D36" s="123"/>
      <c r="E36" s="123"/>
    </row>
    <row r="37" spans="1:5">
      <c r="A37" s="123"/>
      <c r="B37" s="123"/>
      <c r="C37" s="123"/>
      <c r="D37" s="123"/>
      <c r="E37" s="123"/>
    </row>
    <row r="38" spans="1:5">
      <c r="A38" s="123"/>
      <c r="B38" s="123"/>
      <c r="C38" s="123"/>
      <c r="D38" s="123"/>
      <c r="E38" s="123"/>
    </row>
    <row r="39" spans="1:5">
      <c r="A39" s="123"/>
      <c r="B39" s="123"/>
      <c r="C39" s="123"/>
      <c r="D39" s="123"/>
      <c r="E39" s="123"/>
    </row>
    <row r="40" spans="1:5">
      <c r="A40" s="123"/>
      <c r="B40" s="123"/>
      <c r="C40" s="123"/>
      <c r="D40" s="123"/>
      <c r="E40" s="123"/>
    </row>
    <row r="41" spans="1:5">
      <c r="A41" s="123"/>
      <c r="B41" s="123"/>
      <c r="C41" s="123"/>
      <c r="D41" s="123"/>
      <c r="E41" s="123"/>
    </row>
    <row r="42" spans="1:5">
      <c r="A42" s="123"/>
      <c r="B42" s="123"/>
      <c r="C42" s="123"/>
      <c r="D42" s="123"/>
      <c r="E42" s="123"/>
    </row>
    <row r="43" spans="1:5">
      <c r="A43" s="123"/>
      <c r="B43" s="123"/>
      <c r="C43" s="123"/>
      <c r="D43" s="123"/>
      <c r="E43" s="123"/>
    </row>
    <row r="44" spans="1:5">
      <c r="A44" s="123"/>
      <c r="B44" s="123"/>
      <c r="C44" s="123"/>
      <c r="D44" s="123"/>
      <c r="E44" s="123"/>
    </row>
    <row r="45" spans="1:5">
      <c r="A45" s="123"/>
      <c r="B45" s="123"/>
      <c r="C45" s="123"/>
      <c r="D45" s="123"/>
      <c r="E45" s="123"/>
    </row>
    <row r="46" spans="1:5">
      <c r="A46" s="123"/>
      <c r="B46" s="123"/>
      <c r="C46" s="123"/>
      <c r="D46" s="123"/>
      <c r="E46" s="123"/>
    </row>
    <row r="47" spans="1:5">
      <c r="A47" s="123"/>
      <c r="B47" s="123"/>
      <c r="C47" s="123"/>
      <c r="D47" s="123"/>
      <c r="E47" s="123"/>
    </row>
    <row r="48" spans="1:5">
      <c r="A48" s="123"/>
      <c r="B48" s="123"/>
      <c r="C48" s="123"/>
      <c r="D48" s="123"/>
      <c r="E48" s="123"/>
    </row>
    <row r="49" spans="1:5">
      <c r="A49" s="123"/>
      <c r="B49" s="123"/>
      <c r="C49" s="123"/>
      <c r="D49" s="123"/>
      <c r="E49" s="123"/>
    </row>
    <row r="50" spans="1:5">
      <c r="A50" s="123"/>
      <c r="B50" s="123"/>
      <c r="C50" s="123"/>
      <c r="D50" s="123"/>
      <c r="E50" s="123"/>
    </row>
    <row r="51" spans="1:5">
      <c r="A51" s="123"/>
      <c r="B51" s="123"/>
      <c r="C51" s="123"/>
      <c r="D51" s="123"/>
      <c r="E51" s="123"/>
    </row>
    <row r="52" spans="1:5">
      <c r="A52" s="123"/>
      <c r="B52" s="123"/>
      <c r="C52" s="123"/>
      <c r="D52" s="123"/>
      <c r="E52" s="123"/>
    </row>
    <row r="53" spans="1:5">
      <c r="A53" s="123"/>
      <c r="B53" s="123"/>
      <c r="C53" s="123"/>
      <c r="D53" s="123"/>
      <c r="E53" s="123"/>
    </row>
    <row r="54" spans="1:5">
      <c r="A54" s="123"/>
      <c r="B54" s="123"/>
      <c r="C54" s="123"/>
      <c r="D54" s="123"/>
      <c r="E54" s="123"/>
    </row>
    <row r="55" spans="1:5">
      <c r="A55" s="123"/>
      <c r="B55" s="123"/>
      <c r="C55" s="123"/>
      <c r="D55" s="123"/>
      <c r="E55" s="123"/>
    </row>
    <row r="56" spans="1:5">
      <c r="A56" s="123"/>
      <c r="B56" s="123"/>
      <c r="C56" s="123"/>
      <c r="D56" s="123"/>
      <c r="E56" s="123"/>
    </row>
    <row r="57" spans="1:5">
      <c r="A57" s="123"/>
      <c r="B57" s="123"/>
      <c r="C57" s="123"/>
      <c r="D57" s="123"/>
      <c r="E57" s="123"/>
    </row>
    <row r="58" spans="1:5">
      <c r="A58" s="123"/>
      <c r="B58" s="123"/>
      <c r="C58" s="123"/>
      <c r="D58" s="123"/>
      <c r="E58" s="123"/>
    </row>
    <row r="59" spans="1:5">
      <c r="A59" s="123"/>
      <c r="B59" s="123"/>
      <c r="C59" s="123"/>
      <c r="D59" s="123"/>
      <c r="E59" s="123"/>
    </row>
    <row r="60" spans="1:5">
      <c r="A60" s="123"/>
      <c r="B60" s="123"/>
      <c r="C60" s="123"/>
      <c r="D60" s="123"/>
      <c r="E60" s="123"/>
    </row>
  </sheetData>
  <sheetProtection sheet="1" objects="1" scenarios="1" selectLockedCells="1"/>
  <mergeCells count="2">
    <mergeCell ref="A2:B2"/>
    <mergeCell ref="A21:B21"/>
  </mergeCells>
  <phoneticPr fontId="5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"/>
  <sheetViews>
    <sheetView workbookViewId="0"/>
  </sheetViews>
  <sheetFormatPr defaultRowHeight="13.5"/>
  <sheetData>
    <row r="2" spans="2:2">
      <c r="B2" t="s">
        <v>153</v>
      </c>
    </row>
  </sheetData>
  <sheetProtection sheet="1" objects="1" scenarios="1" selectLockedCells="1"/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55"/>
  <sheetViews>
    <sheetView showZeros="0" zoomScaleNormal="100" zoomScalePageLayoutView="80" workbookViewId="0">
      <pane xSplit="28" ySplit="4" topLeftCell="AC5" activePane="bottomRight" state="frozen"/>
      <selection activeCell="F17" sqref="F17"/>
      <selection pane="topRight" activeCell="F17" sqref="F17"/>
      <selection pane="bottomLeft" activeCell="F17" sqref="F17"/>
      <selection pane="bottomRight" activeCell="C5" sqref="C5"/>
    </sheetView>
  </sheetViews>
  <sheetFormatPr defaultRowHeight="13.5"/>
  <cols>
    <col min="1" max="1" width="23" customWidth="1"/>
    <col min="2" max="27" width="4.625" customWidth="1"/>
  </cols>
  <sheetData>
    <row r="1" spans="1:27" ht="30" customHeight="1" thickBot="1">
      <c r="A1" s="138" t="s">
        <v>56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</row>
    <row r="2" spans="1:27" ht="27" customHeight="1">
      <c r="A2" s="328" t="s">
        <v>118</v>
      </c>
      <c r="B2" s="331" t="s">
        <v>31</v>
      </c>
      <c r="C2" s="39" t="s">
        <v>63</v>
      </c>
      <c r="D2" s="40">
        <v>1</v>
      </c>
      <c r="E2" s="40">
        <v>2</v>
      </c>
      <c r="F2" s="40">
        <v>3</v>
      </c>
      <c r="G2" s="40">
        <v>4</v>
      </c>
      <c r="H2" s="40">
        <v>5</v>
      </c>
      <c r="I2" s="40">
        <v>6</v>
      </c>
      <c r="J2" s="40">
        <v>7</v>
      </c>
      <c r="K2" s="40">
        <v>8</v>
      </c>
      <c r="L2" s="40">
        <v>9</v>
      </c>
      <c r="M2" s="40">
        <v>10</v>
      </c>
      <c r="N2" s="40">
        <v>11</v>
      </c>
      <c r="O2" s="40">
        <v>12</v>
      </c>
      <c r="P2" s="40">
        <v>13</v>
      </c>
      <c r="Q2" s="40">
        <v>14</v>
      </c>
      <c r="R2" s="40">
        <v>15</v>
      </c>
      <c r="S2" s="40">
        <v>16</v>
      </c>
      <c r="T2" s="40">
        <v>17</v>
      </c>
      <c r="U2" s="40">
        <v>18</v>
      </c>
      <c r="V2" s="40">
        <v>19</v>
      </c>
      <c r="W2" s="40">
        <v>20</v>
      </c>
      <c r="X2" s="40">
        <v>21</v>
      </c>
      <c r="Y2" s="40">
        <v>22</v>
      </c>
      <c r="Z2" s="40">
        <v>23</v>
      </c>
      <c r="AA2" s="41" t="s">
        <v>38</v>
      </c>
    </row>
    <row r="3" spans="1:27" ht="27" customHeight="1" thickBot="1">
      <c r="A3" s="333"/>
      <c r="B3" s="332"/>
      <c r="C3" s="89" t="s">
        <v>30</v>
      </c>
      <c r="D3" s="90" t="s">
        <v>30</v>
      </c>
      <c r="E3" s="90" t="s">
        <v>30</v>
      </c>
      <c r="F3" s="90" t="s">
        <v>30</v>
      </c>
      <c r="G3" s="90" t="s">
        <v>30</v>
      </c>
      <c r="H3" s="90" t="s">
        <v>30</v>
      </c>
      <c r="I3" s="90" t="s">
        <v>30</v>
      </c>
      <c r="J3" s="90" t="s">
        <v>30</v>
      </c>
      <c r="K3" s="90" t="s">
        <v>30</v>
      </c>
      <c r="L3" s="90" t="s">
        <v>30</v>
      </c>
      <c r="M3" s="90" t="s">
        <v>30</v>
      </c>
      <c r="N3" s="90" t="s">
        <v>30</v>
      </c>
      <c r="O3" s="90" t="s">
        <v>30</v>
      </c>
      <c r="P3" s="90" t="s">
        <v>30</v>
      </c>
      <c r="Q3" s="90" t="s">
        <v>30</v>
      </c>
      <c r="R3" s="90" t="s">
        <v>30</v>
      </c>
      <c r="S3" s="90" t="s">
        <v>30</v>
      </c>
      <c r="T3" s="90" t="s">
        <v>30</v>
      </c>
      <c r="U3" s="90" t="s">
        <v>30</v>
      </c>
      <c r="V3" s="90" t="s">
        <v>30</v>
      </c>
      <c r="W3" s="90" t="s">
        <v>30</v>
      </c>
      <c r="X3" s="90" t="s">
        <v>30</v>
      </c>
      <c r="Y3" s="90" t="s">
        <v>30</v>
      </c>
      <c r="Z3" s="90" t="s">
        <v>30</v>
      </c>
      <c r="AA3" s="91" t="s">
        <v>39</v>
      </c>
    </row>
    <row r="4" spans="1:27" ht="24.95" customHeight="1" thickBot="1">
      <c r="A4" s="92" t="s">
        <v>0</v>
      </c>
      <c r="B4" s="93">
        <f>SUM(B5:B21)</f>
        <v>60</v>
      </c>
      <c r="C4" s="94">
        <f>SUM(C5:C21)</f>
        <v>3</v>
      </c>
      <c r="D4" s="94">
        <f>SUM(D5:D21)</f>
        <v>0</v>
      </c>
      <c r="E4" s="94">
        <f t="shared" ref="E4:Z4" si="0">SUM(E5:E21)</f>
        <v>1</v>
      </c>
      <c r="F4" s="94">
        <f t="shared" si="0"/>
        <v>3</v>
      </c>
      <c r="G4" s="94">
        <f t="shared" si="0"/>
        <v>1</v>
      </c>
      <c r="H4" s="94">
        <f t="shared" si="0"/>
        <v>2</v>
      </c>
      <c r="I4" s="94">
        <f t="shared" si="0"/>
        <v>1</v>
      </c>
      <c r="J4" s="94">
        <f t="shared" si="0"/>
        <v>1</v>
      </c>
      <c r="K4" s="94">
        <f t="shared" si="0"/>
        <v>5</v>
      </c>
      <c r="L4" s="94">
        <f t="shared" si="0"/>
        <v>4</v>
      </c>
      <c r="M4" s="94">
        <f t="shared" si="0"/>
        <v>3</v>
      </c>
      <c r="N4" s="94">
        <f t="shared" si="0"/>
        <v>2</v>
      </c>
      <c r="O4" s="94">
        <f t="shared" si="0"/>
        <v>3</v>
      </c>
      <c r="P4" s="94">
        <f t="shared" si="0"/>
        <v>2</v>
      </c>
      <c r="Q4" s="94">
        <f t="shared" si="0"/>
        <v>3</v>
      </c>
      <c r="R4" s="94">
        <f t="shared" si="0"/>
        <v>11</v>
      </c>
      <c r="S4" s="94">
        <f t="shared" si="0"/>
        <v>4</v>
      </c>
      <c r="T4" s="94">
        <f t="shared" si="0"/>
        <v>4</v>
      </c>
      <c r="U4" s="94">
        <f t="shared" si="0"/>
        <v>2</v>
      </c>
      <c r="V4" s="94">
        <f t="shared" si="0"/>
        <v>1</v>
      </c>
      <c r="W4" s="94">
        <f t="shared" si="0"/>
        <v>1</v>
      </c>
      <c r="X4" s="94">
        <f t="shared" si="0"/>
        <v>2</v>
      </c>
      <c r="Y4" s="94">
        <f t="shared" si="0"/>
        <v>1</v>
      </c>
      <c r="Z4" s="94">
        <f t="shared" si="0"/>
        <v>0</v>
      </c>
      <c r="AA4" s="95">
        <f t="shared" ref="AA4" si="1">SUM(AA5:AA21)</f>
        <v>0</v>
      </c>
    </row>
    <row r="5" spans="1:27" ht="24.95" customHeight="1" thickTop="1">
      <c r="A5" s="239" t="s">
        <v>171</v>
      </c>
      <c r="B5" s="238">
        <f t="shared" ref="B5:B19" si="2">SUM(C5:AA5)</f>
        <v>8</v>
      </c>
      <c r="C5" s="237"/>
      <c r="D5" s="235"/>
      <c r="E5" s="235"/>
      <c r="F5" s="235">
        <v>2</v>
      </c>
      <c r="G5" s="235"/>
      <c r="H5" s="235"/>
      <c r="I5" s="235"/>
      <c r="J5" s="235"/>
      <c r="K5" s="235"/>
      <c r="L5" s="235"/>
      <c r="M5" s="235"/>
      <c r="N5" s="235"/>
      <c r="O5" s="235">
        <v>1</v>
      </c>
      <c r="P5" s="235"/>
      <c r="Q5" s="235"/>
      <c r="R5" s="235">
        <v>1</v>
      </c>
      <c r="S5" s="235"/>
      <c r="T5" s="235">
        <v>1</v>
      </c>
      <c r="U5" s="235"/>
      <c r="V5" s="235">
        <v>1</v>
      </c>
      <c r="W5" s="235">
        <v>1</v>
      </c>
      <c r="X5" s="235">
        <v>1</v>
      </c>
      <c r="Y5" s="235"/>
      <c r="Z5" s="235"/>
      <c r="AA5" s="236"/>
    </row>
    <row r="6" spans="1:27" ht="24.95" customHeight="1">
      <c r="A6" s="239" t="s">
        <v>182</v>
      </c>
      <c r="B6" s="238">
        <f t="shared" si="2"/>
        <v>5</v>
      </c>
      <c r="C6" s="237"/>
      <c r="D6" s="235"/>
      <c r="E6" s="235"/>
      <c r="F6" s="235"/>
      <c r="G6" s="235"/>
      <c r="H6" s="235"/>
      <c r="I6" s="235"/>
      <c r="J6" s="235"/>
      <c r="K6" s="235"/>
      <c r="L6" s="235"/>
      <c r="M6" s="235">
        <v>1</v>
      </c>
      <c r="N6" s="235"/>
      <c r="O6" s="235"/>
      <c r="P6" s="235"/>
      <c r="Q6" s="235"/>
      <c r="R6" s="235">
        <v>1</v>
      </c>
      <c r="S6" s="235">
        <v>1</v>
      </c>
      <c r="T6" s="235">
        <v>1</v>
      </c>
      <c r="U6" s="235">
        <v>1</v>
      </c>
      <c r="V6" s="235"/>
      <c r="W6" s="235"/>
      <c r="X6" s="235"/>
      <c r="Y6" s="235"/>
      <c r="Z6" s="235"/>
      <c r="AA6" s="236"/>
    </row>
    <row r="7" spans="1:27" ht="24.95" customHeight="1">
      <c r="A7" s="239" t="s">
        <v>173</v>
      </c>
      <c r="B7" s="238">
        <f t="shared" si="2"/>
        <v>5</v>
      </c>
      <c r="C7" s="237">
        <v>1</v>
      </c>
      <c r="D7" s="235"/>
      <c r="E7" s="235"/>
      <c r="F7" s="235"/>
      <c r="G7" s="235">
        <v>1</v>
      </c>
      <c r="H7" s="235"/>
      <c r="I7" s="235"/>
      <c r="J7" s="235"/>
      <c r="K7" s="235">
        <v>1</v>
      </c>
      <c r="L7" s="235"/>
      <c r="M7" s="235"/>
      <c r="N7" s="235"/>
      <c r="O7" s="235"/>
      <c r="P7" s="235">
        <v>1</v>
      </c>
      <c r="Q7" s="235">
        <v>1</v>
      </c>
      <c r="R7" s="235"/>
      <c r="S7" s="235"/>
      <c r="T7" s="235"/>
      <c r="U7" s="235"/>
      <c r="V7" s="235"/>
      <c r="W7" s="235"/>
      <c r="X7" s="235"/>
      <c r="Y7" s="235"/>
      <c r="Z7" s="235"/>
      <c r="AA7" s="236"/>
    </row>
    <row r="8" spans="1:27" ht="24.95" customHeight="1">
      <c r="A8" s="239" t="s">
        <v>183</v>
      </c>
      <c r="B8" s="238">
        <f t="shared" ref="B8:B15" si="3">SUM(C8:AA8)</f>
        <v>4</v>
      </c>
      <c r="C8" s="237">
        <v>1</v>
      </c>
      <c r="D8" s="235"/>
      <c r="E8" s="235"/>
      <c r="F8" s="235"/>
      <c r="G8" s="235"/>
      <c r="H8" s="235"/>
      <c r="I8" s="235"/>
      <c r="J8" s="235"/>
      <c r="K8" s="235">
        <v>1</v>
      </c>
      <c r="L8" s="235"/>
      <c r="M8" s="235"/>
      <c r="N8" s="235"/>
      <c r="O8" s="235"/>
      <c r="P8" s="235"/>
      <c r="Q8" s="235"/>
      <c r="R8" s="235">
        <v>2</v>
      </c>
      <c r="S8" s="235"/>
      <c r="T8" s="235"/>
      <c r="U8" s="235"/>
      <c r="V8" s="235"/>
      <c r="W8" s="235"/>
      <c r="X8" s="235"/>
      <c r="Y8" s="235"/>
      <c r="Z8" s="235"/>
      <c r="AA8" s="236"/>
    </row>
    <row r="9" spans="1:27" ht="24.95" customHeight="1">
      <c r="A9" s="239" t="s">
        <v>184</v>
      </c>
      <c r="B9" s="238">
        <f t="shared" si="3"/>
        <v>4</v>
      </c>
      <c r="C9" s="237"/>
      <c r="D9" s="235"/>
      <c r="E9" s="235"/>
      <c r="F9" s="235"/>
      <c r="G9" s="235"/>
      <c r="H9" s="235"/>
      <c r="I9" s="235"/>
      <c r="J9" s="235"/>
      <c r="K9" s="235"/>
      <c r="L9" s="235"/>
      <c r="M9" s="235">
        <v>1</v>
      </c>
      <c r="N9" s="235"/>
      <c r="O9" s="235"/>
      <c r="P9" s="235"/>
      <c r="Q9" s="235"/>
      <c r="R9" s="235">
        <v>2</v>
      </c>
      <c r="S9" s="222">
        <v>1</v>
      </c>
      <c r="T9" s="235"/>
      <c r="U9" s="235"/>
      <c r="V9" s="235"/>
      <c r="W9" s="235"/>
      <c r="X9" s="235"/>
      <c r="Y9" s="235"/>
      <c r="Z9" s="235"/>
      <c r="AA9" s="236"/>
    </row>
    <row r="10" spans="1:27" ht="24.95" customHeight="1">
      <c r="A10" s="239" t="s">
        <v>185</v>
      </c>
      <c r="B10" s="238">
        <f t="shared" si="3"/>
        <v>4</v>
      </c>
      <c r="C10" s="237"/>
      <c r="D10" s="235"/>
      <c r="E10" s="235"/>
      <c r="F10" s="235"/>
      <c r="G10" s="235"/>
      <c r="H10" s="235"/>
      <c r="I10" s="235"/>
      <c r="J10" s="235"/>
      <c r="K10" s="235"/>
      <c r="L10" s="235">
        <v>1</v>
      </c>
      <c r="M10" s="235">
        <v>1</v>
      </c>
      <c r="N10" s="235"/>
      <c r="O10" s="235"/>
      <c r="P10" s="235">
        <v>1</v>
      </c>
      <c r="Q10" s="235"/>
      <c r="R10" s="235"/>
      <c r="S10" s="222">
        <v>1</v>
      </c>
      <c r="T10" s="235"/>
      <c r="U10" s="235"/>
      <c r="V10" s="235"/>
      <c r="W10" s="235"/>
      <c r="X10" s="235"/>
      <c r="Y10" s="235"/>
      <c r="Z10" s="235"/>
      <c r="AA10" s="236"/>
    </row>
    <row r="11" spans="1:27" ht="24.95" customHeight="1">
      <c r="A11" s="239" t="s">
        <v>186</v>
      </c>
      <c r="B11" s="238">
        <f t="shared" si="3"/>
        <v>4</v>
      </c>
      <c r="C11" s="237"/>
      <c r="D11" s="235"/>
      <c r="E11" s="235">
        <v>1</v>
      </c>
      <c r="F11" s="235">
        <v>1</v>
      </c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22"/>
      <c r="T11" s="235">
        <v>1</v>
      </c>
      <c r="U11" s="235"/>
      <c r="V11" s="235"/>
      <c r="W11" s="235"/>
      <c r="X11" s="235">
        <v>1</v>
      </c>
      <c r="Y11" s="235"/>
      <c r="Z11" s="235"/>
      <c r="AA11" s="236"/>
    </row>
    <row r="12" spans="1:27" ht="24.95" customHeight="1">
      <c r="A12" s="239" t="s">
        <v>179</v>
      </c>
      <c r="B12" s="238">
        <f t="shared" si="3"/>
        <v>3</v>
      </c>
      <c r="C12" s="237"/>
      <c r="D12" s="235"/>
      <c r="E12" s="235"/>
      <c r="F12" s="235"/>
      <c r="G12" s="235"/>
      <c r="H12" s="235"/>
      <c r="I12" s="235">
        <v>1</v>
      </c>
      <c r="J12" s="235"/>
      <c r="K12" s="235"/>
      <c r="L12" s="235"/>
      <c r="M12" s="235"/>
      <c r="N12" s="235">
        <v>1</v>
      </c>
      <c r="O12" s="235"/>
      <c r="P12" s="235"/>
      <c r="Q12" s="235"/>
      <c r="R12" s="235"/>
      <c r="S12" s="235">
        <v>1</v>
      </c>
      <c r="T12" s="235"/>
      <c r="U12" s="235"/>
      <c r="V12" s="235"/>
      <c r="W12" s="235"/>
      <c r="X12" s="235"/>
      <c r="Y12" s="235"/>
      <c r="Z12" s="235"/>
      <c r="AA12" s="236"/>
    </row>
    <row r="13" spans="1:27" ht="24.95" customHeight="1">
      <c r="A13" s="239" t="s">
        <v>175</v>
      </c>
      <c r="B13" s="238">
        <f t="shared" si="3"/>
        <v>2</v>
      </c>
      <c r="C13" s="237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>
        <v>1</v>
      </c>
      <c r="S13" s="235"/>
      <c r="T13" s="235">
        <v>1</v>
      </c>
      <c r="U13" s="235"/>
      <c r="V13" s="235"/>
      <c r="W13" s="235"/>
      <c r="X13" s="235"/>
      <c r="Y13" s="235"/>
      <c r="Z13" s="235"/>
      <c r="AA13" s="236"/>
    </row>
    <row r="14" spans="1:27" ht="24.95" customHeight="1">
      <c r="A14" s="239" t="s">
        <v>177</v>
      </c>
      <c r="B14" s="238">
        <f t="shared" si="3"/>
        <v>2</v>
      </c>
      <c r="C14" s="237"/>
      <c r="D14" s="235"/>
      <c r="E14" s="235"/>
      <c r="F14" s="235"/>
      <c r="G14" s="235"/>
      <c r="H14" s="235"/>
      <c r="I14" s="235"/>
      <c r="J14" s="235"/>
      <c r="K14" s="235"/>
      <c r="L14" s="235">
        <v>1</v>
      </c>
      <c r="M14" s="235"/>
      <c r="N14" s="235"/>
      <c r="O14" s="235"/>
      <c r="P14" s="235"/>
      <c r="Q14" s="235"/>
      <c r="R14" s="235">
        <v>1</v>
      </c>
      <c r="S14" s="235"/>
      <c r="T14" s="235"/>
      <c r="U14" s="235"/>
      <c r="V14" s="235"/>
      <c r="W14" s="235"/>
      <c r="X14" s="235"/>
      <c r="Y14" s="235"/>
      <c r="Z14" s="235"/>
      <c r="AA14" s="236"/>
    </row>
    <row r="15" spans="1:27" ht="24.95" customHeight="1">
      <c r="A15" s="239" t="s">
        <v>176</v>
      </c>
      <c r="B15" s="238">
        <f t="shared" si="3"/>
        <v>2</v>
      </c>
      <c r="C15" s="237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>
        <v>1</v>
      </c>
      <c r="O15" s="235">
        <v>1</v>
      </c>
      <c r="P15" s="235"/>
      <c r="Q15" s="235"/>
      <c r="R15" s="235"/>
      <c r="S15" s="222"/>
      <c r="T15" s="235"/>
      <c r="U15" s="235"/>
      <c r="V15" s="235"/>
      <c r="W15" s="235"/>
      <c r="X15" s="235"/>
      <c r="Y15" s="235"/>
      <c r="Z15" s="235"/>
      <c r="AA15" s="236"/>
    </row>
    <row r="16" spans="1:27" ht="24.95" customHeight="1">
      <c r="A16" s="240" t="s">
        <v>174</v>
      </c>
      <c r="B16" s="238">
        <f t="shared" si="2"/>
        <v>2</v>
      </c>
      <c r="C16" s="237"/>
      <c r="D16" s="235"/>
      <c r="E16" s="235"/>
      <c r="F16" s="235"/>
      <c r="G16" s="235"/>
      <c r="H16" s="235">
        <v>1</v>
      </c>
      <c r="I16" s="235"/>
      <c r="J16" s="235"/>
      <c r="K16" s="235">
        <v>1</v>
      </c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6"/>
    </row>
    <row r="17" spans="1:27" ht="24.95" customHeight="1">
      <c r="A17" s="239" t="s">
        <v>187</v>
      </c>
      <c r="B17" s="238">
        <f>SUM(C17:AA17)</f>
        <v>1</v>
      </c>
      <c r="C17" s="237"/>
      <c r="D17" s="235"/>
      <c r="E17" s="235"/>
      <c r="F17" s="235"/>
      <c r="G17" s="235"/>
      <c r="H17" s="235"/>
      <c r="I17" s="235"/>
      <c r="J17" s="235"/>
      <c r="K17" s="235"/>
      <c r="L17" s="235">
        <v>1</v>
      </c>
      <c r="M17" s="235"/>
      <c r="N17" s="235"/>
      <c r="O17" s="235"/>
      <c r="P17" s="235"/>
      <c r="Q17" s="235"/>
      <c r="R17" s="235"/>
      <c r="S17" s="222"/>
      <c r="T17" s="235"/>
      <c r="U17" s="235"/>
      <c r="V17" s="235"/>
      <c r="W17" s="235"/>
      <c r="X17" s="235"/>
      <c r="Y17" s="235"/>
      <c r="Z17" s="235"/>
      <c r="AA17" s="236"/>
    </row>
    <row r="18" spans="1:27" ht="24.95" customHeight="1">
      <c r="A18" s="239" t="s">
        <v>172</v>
      </c>
      <c r="B18" s="238">
        <f>SUM(C18:AA18)</f>
        <v>1</v>
      </c>
      <c r="C18" s="237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>
        <v>1</v>
      </c>
      <c r="V18" s="235"/>
      <c r="W18" s="235"/>
      <c r="X18" s="235"/>
      <c r="Y18" s="235"/>
      <c r="Z18" s="235"/>
      <c r="AA18" s="236"/>
    </row>
    <row r="19" spans="1:27" ht="24.95" customHeight="1">
      <c r="A19" s="239" t="s">
        <v>178</v>
      </c>
      <c r="B19" s="238">
        <f t="shared" si="2"/>
        <v>1</v>
      </c>
      <c r="C19" s="237"/>
      <c r="D19" s="235"/>
      <c r="E19" s="235"/>
      <c r="F19" s="235"/>
      <c r="G19" s="235"/>
      <c r="H19" s="235"/>
      <c r="I19" s="235"/>
      <c r="J19" s="235"/>
      <c r="K19" s="235">
        <v>1</v>
      </c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6"/>
    </row>
    <row r="20" spans="1:27" ht="24.95" customHeight="1">
      <c r="A20" s="249" t="s">
        <v>170</v>
      </c>
      <c r="B20" s="250">
        <f>SUM(C20:AA20)</f>
        <v>5</v>
      </c>
      <c r="C20" s="251"/>
      <c r="D20" s="232"/>
      <c r="E20" s="232"/>
      <c r="F20" s="232"/>
      <c r="G20" s="232"/>
      <c r="H20" s="232"/>
      <c r="I20" s="232"/>
      <c r="J20" s="232"/>
      <c r="K20" s="232">
        <v>1</v>
      </c>
      <c r="L20" s="232">
        <v>1</v>
      </c>
      <c r="M20" s="232"/>
      <c r="N20" s="232"/>
      <c r="O20" s="232">
        <v>1</v>
      </c>
      <c r="P20" s="232"/>
      <c r="Q20" s="232"/>
      <c r="R20" s="232">
        <v>1</v>
      </c>
      <c r="S20" s="232"/>
      <c r="T20" s="232"/>
      <c r="U20" s="232"/>
      <c r="V20" s="232"/>
      <c r="W20" s="232"/>
      <c r="X20" s="232"/>
      <c r="Y20" s="232">
        <v>1</v>
      </c>
      <c r="Z20" s="232"/>
      <c r="AA20" s="233"/>
    </row>
    <row r="21" spans="1:27" ht="24.95" customHeight="1">
      <c r="A21" s="239" t="s">
        <v>188</v>
      </c>
      <c r="B21" s="238">
        <f>SUM(C21:AA21)</f>
        <v>7</v>
      </c>
      <c r="C21" s="237">
        <v>1</v>
      </c>
      <c r="D21" s="235"/>
      <c r="E21" s="235"/>
      <c r="F21" s="235"/>
      <c r="G21" s="235"/>
      <c r="H21" s="235">
        <v>1</v>
      </c>
      <c r="I21" s="235"/>
      <c r="J21" s="235">
        <v>1</v>
      </c>
      <c r="K21" s="235"/>
      <c r="L21" s="235"/>
      <c r="M21" s="235"/>
      <c r="N21" s="235"/>
      <c r="O21" s="235"/>
      <c r="P21" s="235"/>
      <c r="Q21" s="235">
        <v>2</v>
      </c>
      <c r="R21" s="235">
        <v>2</v>
      </c>
      <c r="S21" s="235"/>
      <c r="T21" s="235"/>
      <c r="U21" s="235"/>
      <c r="V21" s="235"/>
      <c r="W21" s="235"/>
      <c r="X21" s="235"/>
      <c r="Y21" s="235"/>
      <c r="Z21" s="235"/>
      <c r="AA21" s="236"/>
    </row>
    <row r="22" spans="1:27" ht="27" customHeight="1"/>
    <row r="23" spans="1:27" ht="27" customHeight="1"/>
    <row r="24" spans="1:27" ht="27" customHeight="1"/>
    <row r="25" spans="1:27" ht="27" customHeight="1"/>
    <row r="26" spans="1:27" ht="27" customHeight="1"/>
    <row r="27" spans="1:27" ht="27" customHeight="1"/>
    <row r="28" spans="1:27" ht="27" customHeight="1"/>
    <row r="29" spans="1:27" ht="27" customHeight="1"/>
    <row r="30" spans="1:27" ht="27" customHeight="1"/>
    <row r="31" spans="1:27" ht="27" customHeight="1"/>
    <row r="32" spans="1:27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</sheetData>
  <sheetProtection sheet="1" objects="1" scenarios="1" selectLockedCells="1"/>
  <sortState ref="A6:AA22">
    <sortCondition descending="1" ref="B6"/>
  </sortState>
  <mergeCells count="2">
    <mergeCell ref="B2:B3"/>
    <mergeCell ref="A2:A3"/>
  </mergeCells>
  <phoneticPr fontId="5"/>
  <dataValidations count="1">
    <dataValidation imeMode="off" allowBlank="1" showInputMessage="1" showErrorMessage="1" sqref="B4:AA21"/>
  </dataValidations>
  <pageMargins left="0.35433070866141736" right="0.19685039370078741" top="0.78740157480314965" bottom="0.19685039370078741" header="0.51181102362204722" footer="0.31496062992125984"/>
  <pageSetup paperSize="9" firstPageNumber="73" orientation="landscape" useFirstPageNumber="1" copies="15" r:id="rId1"/>
  <headerFooter alignWithMargins="0">
    <oddFooter>&amp;C‐ &amp;P ‐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"/>
  <sheetViews>
    <sheetView workbookViewId="0"/>
  </sheetViews>
  <sheetFormatPr defaultRowHeight="13.5"/>
  <sheetData>
    <row r="2" spans="2:2">
      <c r="B2" t="s">
        <v>153</v>
      </c>
    </row>
  </sheetData>
  <sheetProtection sheet="1" objects="1" scenarios="1" selectLockedCells="1"/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28"/>
  <sheetViews>
    <sheetView showZeros="0" zoomScaleNormal="100" zoomScalePageLayoutView="85" workbookViewId="0">
      <selection activeCell="E5" sqref="E5"/>
    </sheetView>
  </sheetViews>
  <sheetFormatPr defaultRowHeight="13.5"/>
  <cols>
    <col min="1" max="1" width="15.125" bestFit="1" customWidth="1"/>
    <col min="2" max="2" width="7.125" bestFit="1" customWidth="1"/>
    <col min="3" max="4" width="6.75" customWidth="1"/>
    <col min="5" max="20" width="6.375" customWidth="1"/>
  </cols>
  <sheetData>
    <row r="1" spans="1:20" ht="29.25" customHeight="1" thickBot="1">
      <c r="A1" s="356" t="s">
        <v>62</v>
      </c>
      <c r="B1" s="356"/>
      <c r="C1" s="356"/>
      <c r="D1" s="356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1:20" ht="21" customHeight="1">
      <c r="A2" s="352" t="s">
        <v>116</v>
      </c>
      <c r="B2" s="353"/>
      <c r="C2" s="346" t="s">
        <v>117</v>
      </c>
      <c r="D2" s="347"/>
      <c r="E2" s="22" t="s">
        <v>63</v>
      </c>
      <c r="F2" s="6">
        <v>5</v>
      </c>
      <c r="G2" s="6">
        <v>10</v>
      </c>
      <c r="H2" s="6">
        <v>15</v>
      </c>
      <c r="I2" s="6">
        <v>20</v>
      </c>
      <c r="J2" s="6">
        <v>25</v>
      </c>
      <c r="K2" s="6">
        <v>30</v>
      </c>
      <c r="L2" s="6">
        <v>35</v>
      </c>
      <c r="M2" s="6">
        <v>40</v>
      </c>
      <c r="N2" s="6">
        <v>45</v>
      </c>
      <c r="O2" s="6">
        <v>50</v>
      </c>
      <c r="P2" s="6">
        <v>55</v>
      </c>
      <c r="Q2" s="6">
        <v>60</v>
      </c>
      <c r="R2" s="6">
        <v>65</v>
      </c>
      <c r="S2" s="6">
        <v>70</v>
      </c>
      <c r="T2" s="17">
        <v>75</v>
      </c>
    </row>
    <row r="3" spans="1:20" ht="19.5" customHeight="1">
      <c r="A3" s="354"/>
      <c r="B3" s="355"/>
      <c r="C3" s="348"/>
      <c r="D3" s="349"/>
      <c r="E3" s="23" t="s">
        <v>60</v>
      </c>
      <c r="F3" s="4" t="s">
        <v>60</v>
      </c>
      <c r="G3" s="4" t="s">
        <v>60</v>
      </c>
      <c r="H3" s="4" t="s">
        <v>60</v>
      </c>
      <c r="I3" s="4" t="s">
        <v>60</v>
      </c>
      <c r="J3" s="4" t="s">
        <v>60</v>
      </c>
      <c r="K3" s="4" t="s">
        <v>60</v>
      </c>
      <c r="L3" s="4" t="s">
        <v>60</v>
      </c>
      <c r="M3" s="4" t="s">
        <v>60</v>
      </c>
      <c r="N3" s="4" t="s">
        <v>60</v>
      </c>
      <c r="O3" s="4" t="s">
        <v>60</v>
      </c>
      <c r="P3" s="4" t="s">
        <v>60</v>
      </c>
      <c r="Q3" s="4" t="s">
        <v>60</v>
      </c>
      <c r="R3" s="4" t="s">
        <v>60</v>
      </c>
      <c r="S3" s="4" t="s">
        <v>60</v>
      </c>
      <c r="T3" s="334" t="s">
        <v>61</v>
      </c>
    </row>
    <row r="4" spans="1:20" ht="19.5" customHeight="1" thickBot="1">
      <c r="A4" s="354"/>
      <c r="B4" s="355"/>
      <c r="C4" s="350"/>
      <c r="D4" s="351"/>
      <c r="E4" s="24">
        <v>4</v>
      </c>
      <c r="F4" s="5">
        <v>9</v>
      </c>
      <c r="G4" s="5">
        <v>14</v>
      </c>
      <c r="H4" s="5">
        <v>19</v>
      </c>
      <c r="I4" s="5">
        <v>24</v>
      </c>
      <c r="J4" s="5">
        <v>29</v>
      </c>
      <c r="K4" s="5">
        <v>34</v>
      </c>
      <c r="L4" s="5">
        <v>39</v>
      </c>
      <c r="M4" s="5">
        <v>44</v>
      </c>
      <c r="N4" s="5">
        <v>49</v>
      </c>
      <c r="O4" s="5">
        <v>54</v>
      </c>
      <c r="P4" s="5">
        <v>59</v>
      </c>
      <c r="Q4" s="5">
        <v>64</v>
      </c>
      <c r="R4" s="5">
        <v>69</v>
      </c>
      <c r="S4" s="5">
        <v>74</v>
      </c>
      <c r="T4" s="334"/>
    </row>
    <row r="5" spans="1:20" ht="18.95" customHeight="1">
      <c r="A5" s="340" t="s">
        <v>32</v>
      </c>
      <c r="B5" s="345" t="s">
        <v>33</v>
      </c>
      <c r="C5" s="83" t="s">
        <v>35</v>
      </c>
      <c r="D5" s="34">
        <f>IF(COUNTA(E5:T5)=0,"",SUM(E5:T5))</f>
        <v>1</v>
      </c>
      <c r="E5" s="25"/>
      <c r="F5" s="7"/>
      <c r="G5" s="7"/>
      <c r="H5" s="7"/>
      <c r="I5" s="7"/>
      <c r="J5" s="7"/>
      <c r="K5" s="7">
        <v>1</v>
      </c>
      <c r="L5" s="7"/>
      <c r="M5" s="7"/>
      <c r="N5" s="7"/>
      <c r="O5" s="7"/>
      <c r="P5" s="7"/>
      <c r="Q5" s="7"/>
      <c r="R5" s="7"/>
      <c r="S5" s="7"/>
      <c r="T5" s="8"/>
    </row>
    <row r="6" spans="1:20" ht="18.95" customHeight="1">
      <c r="A6" s="341"/>
      <c r="B6" s="335"/>
      <c r="C6" s="84" t="s">
        <v>36</v>
      </c>
      <c r="D6" s="35" t="str">
        <f t="shared" ref="D6:D28" si="0">IF(COUNTA(E6:T6)=0,"",SUM(E6:T6))</f>
        <v/>
      </c>
      <c r="E6" s="26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2"/>
    </row>
    <row r="7" spans="1:20" ht="18.95" customHeight="1">
      <c r="A7" s="341"/>
      <c r="B7" s="335" t="s">
        <v>34</v>
      </c>
      <c r="C7" s="85" t="s">
        <v>35</v>
      </c>
      <c r="D7" s="36" t="str">
        <f t="shared" si="0"/>
        <v/>
      </c>
      <c r="E7" s="27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4"/>
    </row>
    <row r="8" spans="1:20" ht="18.95" customHeight="1" thickBot="1">
      <c r="A8" s="342"/>
      <c r="B8" s="344"/>
      <c r="C8" s="86" t="s">
        <v>36</v>
      </c>
      <c r="D8" s="37" t="str">
        <f t="shared" si="0"/>
        <v/>
      </c>
      <c r="E8" s="28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0"/>
    </row>
    <row r="9" spans="1:20" ht="18.95" customHeight="1">
      <c r="A9" s="340" t="s">
        <v>40</v>
      </c>
      <c r="B9" s="343" t="s">
        <v>33</v>
      </c>
      <c r="C9" s="87" t="s">
        <v>35</v>
      </c>
      <c r="D9" s="38" t="str">
        <f t="shared" si="0"/>
        <v/>
      </c>
      <c r="E9" s="29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8"/>
    </row>
    <row r="10" spans="1:20" ht="18.95" customHeight="1">
      <c r="A10" s="341"/>
      <c r="B10" s="335"/>
      <c r="C10" s="84" t="s">
        <v>36</v>
      </c>
      <c r="D10" s="35" t="str">
        <f t="shared" si="0"/>
        <v/>
      </c>
      <c r="E10" s="26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</row>
    <row r="11" spans="1:20" ht="18.95" customHeight="1">
      <c r="A11" s="341"/>
      <c r="B11" s="335" t="s">
        <v>34</v>
      </c>
      <c r="C11" s="85" t="s">
        <v>35</v>
      </c>
      <c r="D11" s="36" t="str">
        <f t="shared" si="0"/>
        <v/>
      </c>
      <c r="E11" s="27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4"/>
    </row>
    <row r="12" spans="1:20" ht="18.95" customHeight="1" thickBot="1">
      <c r="A12" s="342"/>
      <c r="B12" s="336"/>
      <c r="C12" s="87" t="s">
        <v>36</v>
      </c>
      <c r="D12" s="242" t="str">
        <f t="shared" si="0"/>
        <v/>
      </c>
      <c r="E12" s="29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8"/>
    </row>
    <row r="13" spans="1:20" ht="18.95" customHeight="1">
      <c r="A13" s="337" t="s">
        <v>58</v>
      </c>
      <c r="B13" s="345" t="s">
        <v>33</v>
      </c>
      <c r="C13" s="83" t="s">
        <v>35</v>
      </c>
      <c r="D13" s="38">
        <f t="shared" si="0"/>
        <v>2</v>
      </c>
      <c r="E13" s="25"/>
      <c r="F13" s="7"/>
      <c r="G13" s="7"/>
      <c r="H13" s="7"/>
      <c r="I13" s="7"/>
      <c r="J13" s="7"/>
      <c r="K13" s="7"/>
      <c r="L13" s="7"/>
      <c r="M13" s="7"/>
      <c r="N13" s="7"/>
      <c r="O13" s="7"/>
      <c r="P13" s="7">
        <v>1</v>
      </c>
      <c r="Q13" s="7"/>
      <c r="R13" s="7"/>
      <c r="S13" s="7">
        <v>1</v>
      </c>
      <c r="T13" s="8"/>
    </row>
    <row r="14" spans="1:20" ht="18.95" customHeight="1">
      <c r="A14" s="338"/>
      <c r="B14" s="335"/>
      <c r="C14" s="84" t="s">
        <v>36</v>
      </c>
      <c r="D14" s="35">
        <f t="shared" si="0"/>
        <v>2</v>
      </c>
      <c r="E14" s="26"/>
      <c r="F14" s="11"/>
      <c r="G14" s="11"/>
      <c r="H14" s="11"/>
      <c r="I14" s="11"/>
      <c r="J14" s="11"/>
      <c r="K14" s="11"/>
      <c r="L14" s="11">
        <v>1</v>
      </c>
      <c r="M14" s="11">
        <v>1</v>
      </c>
      <c r="N14" s="11"/>
      <c r="O14" s="11"/>
      <c r="P14" s="11"/>
      <c r="Q14" s="11"/>
      <c r="R14" s="11"/>
      <c r="S14" s="11"/>
      <c r="T14" s="12"/>
    </row>
    <row r="15" spans="1:20" ht="18.95" customHeight="1">
      <c r="A15" s="338"/>
      <c r="B15" s="335" t="s">
        <v>34</v>
      </c>
      <c r="C15" s="85" t="s">
        <v>35</v>
      </c>
      <c r="D15" s="36">
        <f t="shared" si="0"/>
        <v>1</v>
      </c>
      <c r="E15" s="27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4">
        <v>1</v>
      </c>
    </row>
    <row r="16" spans="1:20" ht="18.95" customHeight="1" thickBot="1">
      <c r="A16" s="339"/>
      <c r="B16" s="344"/>
      <c r="C16" s="86" t="s">
        <v>36</v>
      </c>
      <c r="D16" s="242">
        <f t="shared" si="0"/>
        <v>1</v>
      </c>
      <c r="E16" s="28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>
        <v>1</v>
      </c>
      <c r="T16" s="10"/>
    </row>
    <row r="17" spans="1:24" ht="18.95" customHeight="1">
      <c r="A17" s="365" t="s">
        <v>59</v>
      </c>
      <c r="B17" s="343" t="s">
        <v>33</v>
      </c>
      <c r="C17" s="87" t="s">
        <v>35</v>
      </c>
      <c r="D17" s="38" t="str">
        <f t="shared" si="0"/>
        <v/>
      </c>
      <c r="E17" s="29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8"/>
    </row>
    <row r="18" spans="1:24" ht="18.95" customHeight="1">
      <c r="A18" s="338"/>
      <c r="B18" s="335"/>
      <c r="C18" s="84" t="s">
        <v>36</v>
      </c>
      <c r="D18" s="35" t="str">
        <f t="shared" si="0"/>
        <v/>
      </c>
      <c r="E18" s="26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2"/>
    </row>
    <row r="19" spans="1:24" ht="18.95" customHeight="1">
      <c r="A19" s="338"/>
      <c r="B19" s="335" t="s">
        <v>34</v>
      </c>
      <c r="C19" s="85" t="s">
        <v>35</v>
      </c>
      <c r="D19" s="36" t="str">
        <f t="shared" si="0"/>
        <v/>
      </c>
      <c r="E19" s="27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4"/>
    </row>
    <row r="20" spans="1:24" ht="18.95" customHeight="1" thickBot="1">
      <c r="A20" s="366"/>
      <c r="B20" s="336"/>
      <c r="C20" s="87" t="s">
        <v>36</v>
      </c>
      <c r="D20" s="242" t="str">
        <f t="shared" si="0"/>
        <v/>
      </c>
      <c r="E20" s="29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8"/>
    </row>
    <row r="21" spans="1:24" ht="18.95" customHeight="1">
      <c r="A21" s="359" t="s">
        <v>37</v>
      </c>
      <c r="B21" s="361" t="s">
        <v>33</v>
      </c>
      <c r="C21" s="83" t="s">
        <v>35</v>
      </c>
      <c r="D21" s="34">
        <f t="shared" si="0"/>
        <v>1</v>
      </c>
      <c r="E21" s="25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8">
        <v>1</v>
      </c>
    </row>
    <row r="22" spans="1:24" ht="18.95" customHeight="1">
      <c r="A22" s="357"/>
      <c r="B22" s="362"/>
      <c r="C22" s="84" t="s">
        <v>36</v>
      </c>
      <c r="D22" s="35" t="str">
        <f t="shared" si="0"/>
        <v/>
      </c>
      <c r="E22" s="26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2"/>
    </row>
    <row r="23" spans="1:24" ht="18.95" customHeight="1">
      <c r="A23" s="357"/>
      <c r="B23" s="363" t="s">
        <v>34</v>
      </c>
      <c r="C23" s="85" t="s">
        <v>35</v>
      </c>
      <c r="D23" s="36" t="str">
        <f t="shared" si="0"/>
        <v/>
      </c>
      <c r="E23" s="27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4"/>
      <c r="U23" s="3"/>
      <c r="V23" s="3"/>
      <c r="W23" s="3"/>
      <c r="X23" s="3"/>
    </row>
    <row r="24" spans="1:24" ht="18.95" customHeight="1" thickBot="1">
      <c r="A24" s="360"/>
      <c r="B24" s="364"/>
      <c r="C24" s="88" t="s">
        <v>36</v>
      </c>
      <c r="D24" s="243" t="str">
        <f t="shared" si="0"/>
        <v/>
      </c>
      <c r="E24" s="80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2"/>
      <c r="U24" s="3"/>
      <c r="V24" s="3"/>
      <c r="W24" s="3"/>
      <c r="X24" s="3"/>
    </row>
    <row r="25" spans="1:24" ht="18.95" customHeight="1" thickTop="1">
      <c r="A25" s="357" t="s">
        <v>121</v>
      </c>
      <c r="B25" s="343" t="s">
        <v>33</v>
      </c>
      <c r="C25" s="87" t="s">
        <v>35</v>
      </c>
      <c r="D25" s="38">
        <f t="shared" si="0"/>
        <v>4</v>
      </c>
      <c r="E25" s="30">
        <f>+E5+E9+E13+E17+E21</f>
        <v>0</v>
      </c>
      <c r="F25" s="30">
        <f t="shared" ref="F25:T25" si="1">+F5+F9+F13+F17+F21</f>
        <v>0</v>
      </c>
      <c r="G25" s="30">
        <f t="shared" si="1"/>
        <v>0</v>
      </c>
      <c r="H25" s="30">
        <f t="shared" si="1"/>
        <v>0</v>
      </c>
      <c r="I25" s="30">
        <f t="shared" si="1"/>
        <v>0</v>
      </c>
      <c r="J25" s="30">
        <f t="shared" si="1"/>
        <v>0</v>
      </c>
      <c r="K25" s="30">
        <f t="shared" si="1"/>
        <v>1</v>
      </c>
      <c r="L25" s="30">
        <f t="shared" si="1"/>
        <v>0</v>
      </c>
      <c r="M25" s="30">
        <f t="shared" si="1"/>
        <v>0</v>
      </c>
      <c r="N25" s="30">
        <f t="shared" si="1"/>
        <v>0</v>
      </c>
      <c r="O25" s="30">
        <f t="shared" si="1"/>
        <v>0</v>
      </c>
      <c r="P25" s="30">
        <f t="shared" si="1"/>
        <v>1</v>
      </c>
      <c r="Q25" s="30">
        <f t="shared" si="1"/>
        <v>0</v>
      </c>
      <c r="R25" s="30">
        <f t="shared" si="1"/>
        <v>0</v>
      </c>
      <c r="S25" s="30">
        <f t="shared" si="1"/>
        <v>1</v>
      </c>
      <c r="T25" s="244">
        <f t="shared" si="1"/>
        <v>1</v>
      </c>
    </row>
    <row r="26" spans="1:24" ht="18.95" customHeight="1">
      <c r="A26" s="357"/>
      <c r="B26" s="335"/>
      <c r="C26" s="84" t="s">
        <v>36</v>
      </c>
      <c r="D26" s="35">
        <f t="shared" si="0"/>
        <v>2</v>
      </c>
      <c r="E26" s="31">
        <f t="shared" ref="E26" si="2">+E6+E10+E14+E18+E22</f>
        <v>0</v>
      </c>
      <c r="F26" s="31">
        <f t="shared" ref="F26:T26" si="3">+F6+F10+F14+F18+F22</f>
        <v>0</v>
      </c>
      <c r="G26" s="31">
        <f t="shared" si="3"/>
        <v>0</v>
      </c>
      <c r="H26" s="31">
        <f t="shared" si="3"/>
        <v>0</v>
      </c>
      <c r="I26" s="31">
        <f t="shared" si="3"/>
        <v>0</v>
      </c>
      <c r="J26" s="31">
        <f t="shared" si="3"/>
        <v>0</v>
      </c>
      <c r="K26" s="31">
        <f t="shared" si="3"/>
        <v>0</v>
      </c>
      <c r="L26" s="31">
        <f t="shared" si="3"/>
        <v>1</v>
      </c>
      <c r="M26" s="31">
        <f t="shared" si="3"/>
        <v>1</v>
      </c>
      <c r="N26" s="31">
        <f t="shared" si="3"/>
        <v>0</v>
      </c>
      <c r="O26" s="31">
        <f t="shared" si="3"/>
        <v>0</v>
      </c>
      <c r="P26" s="31">
        <f t="shared" si="3"/>
        <v>0</v>
      </c>
      <c r="Q26" s="31">
        <f t="shared" si="3"/>
        <v>0</v>
      </c>
      <c r="R26" s="31">
        <f t="shared" si="3"/>
        <v>0</v>
      </c>
      <c r="S26" s="31">
        <f t="shared" si="3"/>
        <v>0</v>
      </c>
      <c r="T26" s="245">
        <f t="shared" si="3"/>
        <v>0</v>
      </c>
    </row>
    <row r="27" spans="1:24" ht="18.95" customHeight="1">
      <c r="A27" s="357"/>
      <c r="B27" s="335" t="s">
        <v>34</v>
      </c>
      <c r="C27" s="85" t="s">
        <v>35</v>
      </c>
      <c r="D27" s="36">
        <f t="shared" si="0"/>
        <v>1</v>
      </c>
      <c r="E27" s="32">
        <f>+E7+E11+E15+E19+E23</f>
        <v>0</v>
      </c>
      <c r="F27" s="16">
        <f t="shared" ref="F27" si="4">+F7+F11+F15+F19+F23</f>
        <v>0</v>
      </c>
      <c r="G27" s="16">
        <f t="shared" ref="G27:Q27" si="5">+G7+G11+G15+G19+G23</f>
        <v>0</v>
      </c>
      <c r="H27" s="16">
        <f t="shared" si="5"/>
        <v>0</v>
      </c>
      <c r="I27" s="16">
        <f t="shared" si="5"/>
        <v>0</v>
      </c>
      <c r="J27" s="16">
        <f t="shared" si="5"/>
        <v>0</v>
      </c>
      <c r="K27" s="16">
        <f t="shared" si="5"/>
        <v>0</v>
      </c>
      <c r="L27" s="16">
        <f t="shared" si="5"/>
        <v>0</v>
      </c>
      <c r="M27" s="16">
        <f t="shared" si="5"/>
        <v>0</v>
      </c>
      <c r="N27" s="16">
        <f t="shared" si="5"/>
        <v>0</v>
      </c>
      <c r="O27" s="16">
        <f t="shared" si="5"/>
        <v>0</v>
      </c>
      <c r="P27" s="16">
        <f t="shared" si="5"/>
        <v>0</v>
      </c>
      <c r="Q27" s="16">
        <f t="shared" si="5"/>
        <v>0</v>
      </c>
      <c r="R27" s="16">
        <f t="shared" ref="R27:T27" si="6">+R7+R11+R15+R19+R23</f>
        <v>0</v>
      </c>
      <c r="S27" s="16">
        <f t="shared" si="6"/>
        <v>0</v>
      </c>
      <c r="T27" s="19">
        <f t="shared" si="6"/>
        <v>1</v>
      </c>
    </row>
    <row r="28" spans="1:24" ht="18.95" customHeight="1" thickBot="1">
      <c r="A28" s="358"/>
      <c r="B28" s="344"/>
      <c r="C28" s="86" t="s">
        <v>36</v>
      </c>
      <c r="D28" s="242">
        <f t="shared" si="0"/>
        <v>1</v>
      </c>
      <c r="E28" s="33">
        <f t="shared" ref="E28:F28" si="7">+E8+E12+E16+E20+E24</f>
        <v>0</v>
      </c>
      <c r="F28" s="20">
        <f t="shared" si="7"/>
        <v>0</v>
      </c>
      <c r="G28" s="20">
        <f t="shared" ref="G28:Q28" si="8">+G8+G12+G16+G20+G24</f>
        <v>0</v>
      </c>
      <c r="H28" s="20">
        <f t="shared" si="8"/>
        <v>0</v>
      </c>
      <c r="I28" s="20">
        <f t="shared" si="8"/>
        <v>0</v>
      </c>
      <c r="J28" s="20">
        <f t="shared" si="8"/>
        <v>0</v>
      </c>
      <c r="K28" s="20">
        <f t="shared" si="8"/>
        <v>0</v>
      </c>
      <c r="L28" s="20">
        <f t="shared" si="8"/>
        <v>0</v>
      </c>
      <c r="M28" s="20">
        <f t="shared" si="8"/>
        <v>0</v>
      </c>
      <c r="N28" s="20">
        <f t="shared" si="8"/>
        <v>0</v>
      </c>
      <c r="O28" s="20">
        <f t="shared" si="8"/>
        <v>0</v>
      </c>
      <c r="P28" s="20">
        <f t="shared" si="8"/>
        <v>0</v>
      </c>
      <c r="Q28" s="20">
        <f t="shared" si="8"/>
        <v>0</v>
      </c>
      <c r="R28" s="20">
        <f t="shared" ref="R28:T28" si="9">+R8+R12+R16+R20+R24</f>
        <v>0</v>
      </c>
      <c r="S28" s="20">
        <f t="shared" si="9"/>
        <v>1</v>
      </c>
      <c r="T28" s="21">
        <f t="shared" si="9"/>
        <v>0</v>
      </c>
    </row>
  </sheetData>
  <sheetProtection sheet="1" objects="1" scenarios="1" selectLockedCells="1"/>
  <mergeCells count="22">
    <mergeCell ref="A1:D1"/>
    <mergeCell ref="A25:A28"/>
    <mergeCell ref="B25:B26"/>
    <mergeCell ref="B27:B28"/>
    <mergeCell ref="A5:A8"/>
    <mergeCell ref="A21:A24"/>
    <mergeCell ref="B21:B22"/>
    <mergeCell ref="B23:B24"/>
    <mergeCell ref="B13:B14"/>
    <mergeCell ref="B15:B16"/>
    <mergeCell ref="A17:A20"/>
    <mergeCell ref="B17:B18"/>
    <mergeCell ref="T3:T4"/>
    <mergeCell ref="B19:B20"/>
    <mergeCell ref="A13:A16"/>
    <mergeCell ref="A9:A12"/>
    <mergeCell ref="B11:B12"/>
    <mergeCell ref="B9:B10"/>
    <mergeCell ref="B7:B8"/>
    <mergeCell ref="B5:B6"/>
    <mergeCell ref="C2:D4"/>
    <mergeCell ref="A2:B4"/>
  </mergeCells>
  <phoneticPr fontId="5"/>
  <dataValidations count="1">
    <dataValidation imeMode="off" allowBlank="1" showInputMessage="1" showErrorMessage="1" sqref="D5:T24 D25:D28"/>
  </dataValidations>
  <pageMargins left="0.47244094488188981" right="0.19685039370078741" top="0.78740157480314965" bottom="0.19685039370078741" header="0.51181102362204722" footer="0.31496062992125984"/>
  <pageSetup paperSize="9" firstPageNumber="74" orientation="landscape" useFirstPageNumber="1" r:id="rId1"/>
  <headerFooter alignWithMargins="0">
    <oddFooter>&amp;C‐ &amp;P ‐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"/>
  <sheetViews>
    <sheetView workbookViewId="0"/>
  </sheetViews>
  <sheetFormatPr defaultRowHeight="13.5"/>
  <sheetData>
    <row r="2" spans="2:2">
      <c r="B2" t="s">
        <v>153</v>
      </c>
    </row>
  </sheetData>
  <sheetProtection sheet="1" objects="1" scenarios="1" selectLockedCells="1"/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82"/>
  <sheetViews>
    <sheetView zoomScaleNormal="100" zoomScaleSheetLayoutView="85" zoomScalePageLayoutView="85" workbookViewId="0">
      <selection activeCell="C81" sqref="C81"/>
    </sheetView>
  </sheetViews>
  <sheetFormatPr defaultRowHeight="13.5"/>
  <cols>
    <col min="1" max="1" width="5.5" style="150" customWidth="1"/>
    <col min="2" max="2" width="4.375" style="150" customWidth="1"/>
    <col min="3" max="8" width="4.125" style="150" customWidth="1"/>
    <col min="9" max="9" width="6.5" style="150" customWidth="1"/>
    <col min="10" max="10" width="6.125" style="150" customWidth="1"/>
    <col min="11" max="11" width="4.875" style="150" customWidth="1"/>
    <col min="12" max="18" width="4.625" style="150" customWidth="1"/>
    <col min="19" max="20" width="4.125" style="150" customWidth="1"/>
    <col min="21" max="21" width="8" style="150" customWidth="1"/>
    <col min="22" max="23" width="7.875" style="150" customWidth="1"/>
    <col min="24" max="28" width="5.625" style="150" customWidth="1"/>
    <col min="29" max="16384" width="9" style="150"/>
  </cols>
  <sheetData>
    <row r="1" spans="1:35" ht="27" customHeight="1" thickBot="1">
      <c r="A1" s="146" t="s">
        <v>152</v>
      </c>
      <c r="B1" s="147"/>
      <c r="C1" s="147"/>
      <c r="D1" s="147"/>
      <c r="E1" s="147"/>
      <c r="F1" s="147"/>
      <c r="G1" s="147"/>
      <c r="H1" s="147"/>
      <c r="I1" s="147"/>
      <c r="J1" s="148"/>
      <c r="K1" s="147"/>
      <c r="L1" s="147"/>
      <c r="M1" s="147"/>
      <c r="N1" s="147"/>
      <c r="O1" s="149"/>
      <c r="P1" s="149"/>
      <c r="Q1" s="149"/>
      <c r="R1" s="149"/>
      <c r="S1" s="149"/>
      <c r="T1" s="149"/>
      <c r="U1" s="371"/>
      <c r="V1" s="371"/>
      <c r="W1" s="371"/>
      <c r="X1" s="371"/>
      <c r="Y1" s="371"/>
      <c r="Z1" s="371"/>
      <c r="AA1" s="371"/>
      <c r="AB1" s="371"/>
    </row>
    <row r="2" spans="1:35" ht="19.5" customHeight="1">
      <c r="A2" s="393" t="s">
        <v>159</v>
      </c>
      <c r="B2" s="375" t="s">
        <v>3</v>
      </c>
      <c r="C2" s="376"/>
      <c r="D2" s="376"/>
      <c r="E2" s="376"/>
      <c r="F2" s="376"/>
      <c r="G2" s="376"/>
      <c r="H2" s="373"/>
      <c r="I2" s="375" t="s">
        <v>113</v>
      </c>
      <c r="J2" s="376"/>
      <c r="K2" s="373"/>
      <c r="L2" s="379" t="s">
        <v>6</v>
      </c>
      <c r="M2" s="380"/>
      <c r="N2" s="380"/>
      <c r="O2" s="380"/>
      <c r="P2" s="381"/>
      <c r="Q2" s="372" t="s">
        <v>112</v>
      </c>
      <c r="R2" s="373"/>
      <c r="S2" s="372" t="s">
        <v>111</v>
      </c>
      <c r="T2" s="374"/>
      <c r="U2" s="375" t="s">
        <v>110</v>
      </c>
      <c r="V2" s="376"/>
      <c r="W2" s="376"/>
      <c r="X2" s="376"/>
      <c r="Y2" s="376"/>
      <c r="Z2" s="376"/>
      <c r="AA2" s="376"/>
      <c r="AB2" s="373"/>
    </row>
    <row r="3" spans="1:35" ht="16.5" customHeight="1">
      <c r="A3" s="394"/>
      <c r="B3" s="390" t="s">
        <v>105</v>
      </c>
      <c r="C3" s="391" t="s">
        <v>109</v>
      </c>
      <c r="D3" s="385" t="s">
        <v>46</v>
      </c>
      <c r="E3" s="385" t="s">
        <v>47</v>
      </c>
      <c r="F3" s="385" t="s">
        <v>48</v>
      </c>
      <c r="G3" s="385" t="s">
        <v>1</v>
      </c>
      <c r="H3" s="382" t="s">
        <v>103</v>
      </c>
      <c r="I3" s="383" t="s">
        <v>108</v>
      </c>
      <c r="J3" s="384"/>
      <c r="K3" s="388" t="s">
        <v>46</v>
      </c>
      <c r="L3" s="386" t="s">
        <v>105</v>
      </c>
      <c r="M3" s="369" t="s">
        <v>49</v>
      </c>
      <c r="N3" s="370" t="s">
        <v>50</v>
      </c>
      <c r="O3" s="370" t="s">
        <v>102</v>
      </c>
      <c r="P3" s="397" t="s">
        <v>51</v>
      </c>
      <c r="Q3" s="369" t="s">
        <v>107</v>
      </c>
      <c r="R3" s="397" t="s">
        <v>106</v>
      </c>
      <c r="S3" s="369" t="s">
        <v>34</v>
      </c>
      <c r="T3" s="377" t="s">
        <v>33</v>
      </c>
      <c r="U3" s="378" t="s">
        <v>105</v>
      </c>
      <c r="V3" s="367" t="s">
        <v>104</v>
      </c>
      <c r="W3" s="368"/>
      <c r="X3" s="370" t="s">
        <v>46</v>
      </c>
      <c r="Y3" s="370" t="s">
        <v>47</v>
      </c>
      <c r="Z3" s="370" t="s">
        <v>48</v>
      </c>
      <c r="AA3" s="370" t="s">
        <v>1</v>
      </c>
      <c r="AB3" s="397" t="s">
        <v>103</v>
      </c>
      <c r="AC3" s="151"/>
      <c r="AD3" s="151"/>
      <c r="AE3" s="151"/>
      <c r="AF3" s="151"/>
      <c r="AG3" s="151"/>
      <c r="AH3" s="151"/>
      <c r="AI3" s="151"/>
    </row>
    <row r="4" spans="1:35" ht="45" customHeight="1">
      <c r="A4" s="395"/>
      <c r="B4" s="390"/>
      <c r="C4" s="392"/>
      <c r="D4" s="385"/>
      <c r="E4" s="385"/>
      <c r="F4" s="385"/>
      <c r="G4" s="385"/>
      <c r="H4" s="382"/>
      <c r="I4" s="152" t="s">
        <v>101</v>
      </c>
      <c r="J4" s="210" t="s">
        <v>100</v>
      </c>
      <c r="K4" s="389"/>
      <c r="L4" s="387"/>
      <c r="M4" s="369"/>
      <c r="N4" s="370"/>
      <c r="O4" s="370"/>
      <c r="P4" s="397"/>
      <c r="Q4" s="369"/>
      <c r="R4" s="397"/>
      <c r="S4" s="369"/>
      <c r="T4" s="377"/>
      <c r="U4" s="378"/>
      <c r="V4" s="211" t="s">
        <v>45</v>
      </c>
      <c r="W4" s="210" t="s">
        <v>99</v>
      </c>
      <c r="X4" s="370"/>
      <c r="Y4" s="370"/>
      <c r="Z4" s="370"/>
      <c r="AA4" s="370"/>
      <c r="AB4" s="397"/>
      <c r="AC4" s="151"/>
      <c r="AD4" s="151"/>
      <c r="AE4" s="151"/>
      <c r="AF4" s="151"/>
      <c r="AG4" s="151"/>
      <c r="AH4" s="151"/>
      <c r="AI4" s="151"/>
    </row>
    <row r="5" spans="1:35" ht="8.4499999999999993" customHeight="1">
      <c r="A5" s="161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</row>
    <row r="6" spans="1:35" ht="28.5" hidden="1" customHeight="1">
      <c r="A6" s="396" t="s">
        <v>98</v>
      </c>
      <c r="B6" s="156">
        <f>SUM(D6:H6)</f>
        <v>32</v>
      </c>
      <c r="C6" s="156"/>
      <c r="D6" s="156">
        <v>1</v>
      </c>
      <c r="E6" s="156">
        <v>10</v>
      </c>
      <c r="F6" s="156"/>
      <c r="G6" s="156"/>
      <c r="H6" s="156">
        <v>21</v>
      </c>
      <c r="I6" s="156">
        <v>3062</v>
      </c>
      <c r="J6" s="156"/>
      <c r="K6" s="156">
        <v>4</v>
      </c>
      <c r="L6" s="156"/>
      <c r="M6" s="156">
        <v>11</v>
      </c>
      <c r="N6" s="156">
        <v>11</v>
      </c>
      <c r="O6" s="156">
        <v>119</v>
      </c>
      <c r="P6" s="156"/>
      <c r="Q6" s="156">
        <v>111</v>
      </c>
      <c r="R6" s="156">
        <v>350</v>
      </c>
      <c r="S6" s="156">
        <v>1</v>
      </c>
      <c r="T6" s="156">
        <v>17</v>
      </c>
      <c r="U6" s="156">
        <v>459373</v>
      </c>
      <c r="V6" s="156">
        <v>205079</v>
      </c>
      <c r="W6" s="156">
        <v>243731</v>
      </c>
      <c r="X6" s="156">
        <v>0</v>
      </c>
      <c r="Y6" s="156">
        <v>6433</v>
      </c>
      <c r="Z6" s="156"/>
      <c r="AA6" s="156"/>
      <c r="AB6" s="157">
        <v>4130</v>
      </c>
    </row>
    <row r="7" spans="1:35" ht="28.5" hidden="1" customHeight="1">
      <c r="A7" s="396"/>
      <c r="B7" s="156">
        <v>21</v>
      </c>
      <c r="C7" s="156"/>
      <c r="D7" s="156">
        <v>-1</v>
      </c>
      <c r="E7" s="156">
        <v>-3</v>
      </c>
      <c r="F7" s="156"/>
      <c r="G7" s="156"/>
      <c r="H7" s="156">
        <v>4</v>
      </c>
      <c r="I7" s="156">
        <v>-1878</v>
      </c>
      <c r="J7" s="156"/>
      <c r="K7" s="156">
        <v>0</v>
      </c>
      <c r="L7" s="156"/>
      <c r="M7" s="156">
        <v>-7</v>
      </c>
      <c r="N7" s="156">
        <v>5</v>
      </c>
      <c r="O7" s="156">
        <v>43</v>
      </c>
      <c r="P7" s="156"/>
      <c r="Q7" s="156">
        <v>53</v>
      </c>
      <c r="R7" s="156">
        <v>147</v>
      </c>
      <c r="S7" s="156">
        <v>-6</v>
      </c>
      <c r="T7" s="156">
        <v>-2</v>
      </c>
      <c r="U7" s="156">
        <v>61455</v>
      </c>
      <c r="V7" s="156">
        <v>12812</v>
      </c>
      <c r="W7" s="156">
        <v>47449</v>
      </c>
      <c r="X7" s="156">
        <v>-40</v>
      </c>
      <c r="Y7" s="156">
        <v>3367</v>
      </c>
      <c r="Z7" s="156"/>
      <c r="AA7" s="156"/>
      <c r="AB7" s="157">
        <v>-2133</v>
      </c>
    </row>
    <row r="8" spans="1:35" ht="10.5" hidden="1" customHeight="1">
      <c r="A8" s="153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5"/>
    </row>
    <row r="9" spans="1:35" ht="27" hidden="1" customHeight="1">
      <c r="A9" s="398" t="s">
        <v>97</v>
      </c>
      <c r="B9" s="156">
        <v>110</v>
      </c>
      <c r="C9" s="156"/>
      <c r="D9" s="156">
        <v>1</v>
      </c>
      <c r="E9" s="156">
        <v>12</v>
      </c>
      <c r="F9" s="156"/>
      <c r="G9" s="156"/>
      <c r="H9" s="156">
        <v>24</v>
      </c>
      <c r="I9" s="156">
        <v>2311</v>
      </c>
      <c r="J9" s="156"/>
      <c r="K9" s="156">
        <v>0</v>
      </c>
      <c r="L9" s="156"/>
      <c r="M9" s="156">
        <v>17</v>
      </c>
      <c r="N9" s="156">
        <v>5</v>
      </c>
      <c r="O9" s="156">
        <v>85</v>
      </c>
      <c r="P9" s="156"/>
      <c r="Q9" s="156">
        <v>79</v>
      </c>
      <c r="R9" s="156">
        <v>227</v>
      </c>
      <c r="S9" s="156">
        <v>3</v>
      </c>
      <c r="T9" s="156">
        <v>13</v>
      </c>
      <c r="U9" s="156">
        <v>273375</v>
      </c>
      <c r="V9" s="156">
        <v>141751</v>
      </c>
      <c r="W9" s="156">
        <v>116527</v>
      </c>
      <c r="X9" s="156">
        <v>60</v>
      </c>
      <c r="Y9" s="156">
        <v>6691</v>
      </c>
      <c r="Z9" s="156"/>
      <c r="AA9" s="156"/>
      <c r="AB9" s="157">
        <v>8346</v>
      </c>
    </row>
    <row r="10" spans="1:35" ht="27" hidden="1" customHeight="1">
      <c r="A10" s="399"/>
      <c r="B10" s="156">
        <f>IF(B9=0,IF(B6=0,"",B9-B6),B9-B6)</f>
        <v>78</v>
      </c>
      <c r="C10" s="156"/>
      <c r="D10" s="156">
        <f t="shared" ref="D10:K10" si="0">IF(D9=0,IF(D6=0,"",D9-D6),D9-D6)</f>
        <v>0</v>
      </c>
      <c r="E10" s="156">
        <f t="shared" si="0"/>
        <v>2</v>
      </c>
      <c r="F10" s="156" t="str">
        <f t="shared" si="0"/>
        <v/>
      </c>
      <c r="G10" s="156" t="str">
        <f t="shared" si="0"/>
        <v/>
      </c>
      <c r="H10" s="156">
        <f t="shared" si="0"/>
        <v>3</v>
      </c>
      <c r="I10" s="156">
        <f t="shared" si="0"/>
        <v>-751</v>
      </c>
      <c r="J10" s="156" t="str">
        <f t="shared" si="0"/>
        <v/>
      </c>
      <c r="K10" s="156">
        <f t="shared" si="0"/>
        <v>-4</v>
      </c>
      <c r="L10" s="156"/>
      <c r="M10" s="156">
        <f t="shared" ref="M10:AB10" si="1">IF(M9=0,IF(M6=0,"",M9-M6),M9-M6)</f>
        <v>6</v>
      </c>
      <c r="N10" s="156">
        <f t="shared" si="1"/>
        <v>-6</v>
      </c>
      <c r="O10" s="156">
        <f t="shared" si="1"/>
        <v>-34</v>
      </c>
      <c r="P10" s="156" t="str">
        <f t="shared" si="1"/>
        <v/>
      </c>
      <c r="Q10" s="156">
        <f t="shared" si="1"/>
        <v>-32</v>
      </c>
      <c r="R10" s="156">
        <f t="shared" si="1"/>
        <v>-123</v>
      </c>
      <c r="S10" s="156">
        <f t="shared" si="1"/>
        <v>2</v>
      </c>
      <c r="T10" s="156">
        <f t="shared" si="1"/>
        <v>-4</v>
      </c>
      <c r="U10" s="156">
        <f t="shared" si="1"/>
        <v>-185998</v>
      </c>
      <c r="V10" s="156">
        <f t="shared" si="1"/>
        <v>-63328</v>
      </c>
      <c r="W10" s="156">
        <f t="shared" si="1"/>
        <v>-127204</v>
      </c>
      <c r="X10" s="156">
        <f t="shared" si="1"/>
        <v>60</v>
      </c>
      <c r="Y10" s="156">
        <f t="shared" si="1"/>
        <v>258</v>
      </c>
      <c r="Z10" s="156" t="str">
        <f t="shared" si="1"/>
        <v/>
      </c>
      <c r="AA10" s="156" t="str">
        <f t="shared" si="1"/>
        <v/>
      </c>
      <c r="AB10" s="157">
        <f t="shared" si="1"/>
        <v>4216</v>
      </c>
    </row>
    <row r="11" spans="1:35" ht="9" hidden="1" customHeight="1">
      <c r="A11" s="153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5"/>
    </row>
    <row r="12" spans="1:35" ht="27" hidden="1" customHeight="1">
      <c r="A12" s="396" t="s">
        <v>96</v>
      </c>
      <c r="B12" s="156">
        <v>123</v>
      </c>
      <c r="C12" s="156"/>
      <c r="D12" s="156">
        <v>5</v>
      </c>
      <c r="E12" s="156">
        <v>8</v>
      </c>
      <c r="F12" s="156"/>
      <c r="G12" s="156"/>
      <c r="H12" s="156">
        <v>14</v>
      </c>
      <c r="I12" s="156">
        <v>2685</v>
      </c>
      <c r="J12" s="156"/>
      <c r="K12" s="156">
        <v>25</v>
      </c>
      <c r="L12" s="156"/>
      <c r="M12" s="156">
        <v>20</v>
      </c>
      <c r="N12" s="156">
        <v>12</v>
      </c>
      <c r="O12" s="156">
        <v>91</v>
      </c>
      <c r="P12" s="156"/>
      <c r="Q12" s="156">
        <v>72</v>
      </c>
      <c r="R12" s="156">
        <v>239</v>
      </c>
      <c r="S12" s="156">
        <v>1</v>
      </c>
      <c r="T12" s="156">
        <v>15</v>
      </c>
      <c r="U12" s="156">
        <v>542944</v>
      </c>
      <c r="V12" s="156">
        <v>138471</v>
      </c>
      <c r="W12" s="156">
        <v>400065</v>
      </c>
      <c r="X12" s="156">
        <v>1837</v>
      </c>
      <c r="Y12" s="156">
        <v>2332</v>
      </c>
      <c r="Z12" s="156"/>
      <c r="AA12" s="156"/>
      <c r="AB12" s="157">
        <v>239</v>
      </c>
    </row>
    <row r="13" spans="1:35" ht="27" hidden="1" customHeight="1">
      <c r="A13" s="396"/>
      <c r="B13" s="156">
        <f>IF(B12=0,IF(B9=0,"",B12-B9),B12-B9)</f>
        <v>13</v>
      </c>
      <c r="C13" s="156"/>
      <c r="D13" s="156">
        <f t="shared" ref="D13:K13" si="2">IF(D12=0,IF(D9=0,"",D12-D9),D12-D9)</f>
        <v>4</v>
      </c>
      <c r="E13" s="156">
        <f t="shared" si="2"/>
        <v>-4</v>
      </c>
      <c r="F13" s="156" t="str">
        <f t="shared" si="2"/>
        <v/>
      </c>
      <c r="G13" s="156" t="str">
        <f t="shared" si="2"/>
        <v/>
      </c>
      <c r="H13" s="156">
        <f t="shared" si="2"/>
        <v>-10</v>
      </c>
      <c r="I13" s="156">
        <f t="shared" si="2"/>
        <v>374</v>
      </c>
      <c r="J13" s="156" t="str">
        <f t="shared" si="2"/>
        <v/>
      </c>
      <c r="K13" s="156">
        <f t="shared" si="2"/>
        <v>25</v>
      </c>
      <c r="L13" s="156"/>
      <c r="M13" s="156">
        <f t="shared" ref="M13:AB13" si="3">IF(M12=0,IF(M9=0,"",M12-M9),M12-M9)</f>
        <v>3</v>
      </c>
      <c r="N13" s="156">
        <f t="shared" si="3"/>
        <v>7</v>
      </c>
      <c r="O13" s="156">
        <f t="shared" si="3"/>
        <v>6</v>
      </c>
      <c r="P13" s="156" t="str">
        <f t="shared" si="3"/>
        <v/>
      </c>
      <c r="Q13" s="156">
        <f t="shared" si="3"/>
        <v>-7</v>
      </c>
      <c r="R13" s="156">
        <f t="shared" si="3"/>
        <v>12</v>
      </c>
      <c r="S13" s="156">
        <f t="shared" si="3"/>
        <v>-2</v>
      </c>
      <c r="T13" s="156">
        <f t="shared" si="3"/>
        <v>2</v>
      </c>
      <c r="U13" s="156">
        <f t="shared" si="3"/>
        <v>269569</v>
      </c>
      <c r="V13" s="156">
        <f t="shared" si="3"/>
        <v>-3280</v>
      </c>
      <c r="W13" s="156">
        <f t="shared" si="3"/>
        <v>283538</v>
      </c>
      <c r="X13" s="156">
        <f t="shared" si="3"/>
        <v>1777</v>
      </c>
      <c r="Y13" s="156">
        <f t="shared" si="3"/>
        <v>-4359</v>
      </c>
      <c r="Z13" s="156" t="str">
        <f t="shared" si="3"/>
        <v/>
      </c>
      <c r="AA13" s="156" t="str">
        <f t="shared" si="3"/>
        <v/>
      </c>
      <c r="AB13" s="157">
        <f t="shared" si="3"/>
        <v>-8107</v>
      </c>
    </row>
    <row r="14" spans="1:35" ht="11.25" hidden="1" customHeight="1">
      <c r="A14" s="153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5"/>
    </row>
    <row r="15" spans="1:35" ht="0.75" hidden="1" customHeight="1">
      <c r="A15" s="396" t="s">
        <v>95</v>
      </c>
      <c r="B15" s="156">
        <v>104</v>
      </c>
      <c r="C15" s="156"/>
      <c r="D15" s="156">
        <v>3</v>
      </c>
      <c r="E15" s="156">
        <v>10</v>
      </c>
      <c r="F15" s="156"/>
      <c r="G15" s="156"/>
      <c r="H15" s="156">
        <v>22</v>
      </c>
      <c r="I15" s="156">
        <v>3126</v>
      </c>
      <c r="J15" s="156"/>
      <c r="K15" s="156">
        <v>45</v>
      </c>
      <c r="L15" s="156"/>
      <c r="M15" s="156">
        <v>19</v>
      </c>
      <c r="N15" s="156">
        <v>11</v>
      </c>
      <c r="O15" s="156">
        <v>72</v>
      </c>
      <c r="P15" s="156"/>
      <c r="Q15" s="156">
        <v>57</v>
      </c>
      <c r="R15" s="156">
        <v>188</v>
      </c>
      <c r="S15" s="156">
        <v>1</v>
      </c>
      <c r="T15" s="156">
        <v>10</v>
      </c>
      <c r="U15" s="156">
        <v>472925</v>
      </c>
      <c r="V15" s="156">
        <v>163153</v>
      </c>
      <c r="W15" s="156">
        <v>261343</v>
      </c>
      <c r="X15" s="156">
        <v>1311</v>
      </c>
      <c r="Y15" s="156">
        <v>2167</v>
      </c>
      <c r="Z15" s="156"/>
      <c r="AA15" s="156"/>
      <c r="AB15" s="157">
        <v>44951</v>
      </c>
    </row>
    <row r="16" spans="1:35" ht="27" hidden="1" customHeight="1">
      <c r="A16" s="396"/>
      <c r="B16" s="156">
        <f>IF(B15=0,IF(B12=0,"",B15-B12),B15-B12)</f>
        <v>-19</v>
      </c>
      <c r="C16" s="156"/>
      <c r="D16" s="156">
        <f t="shared" ref="D16:K16" si="4">IF(D15=0,IF(D12=0,"",D15-D12),D15-D12)</f>
        <v>-2</v>
      </c>
      <c r="E16" s="156">
        <f t="shared" si="4"/>
        <v>2</v>
      </c>
      <c r="F16" s="156" t="str">
        <f t="shared" si="4"/>
        <v/>
      </c>
      <c r="G16" s="156" t="str">
        <f t="shared" si="4"/>
        <v/>
      </c>
      <c r="H16" s="156">
        <f t="shared" si="4"/>
        <v>8</v>
      </c>
      <c r="I16" s="156">
        <f t="shared" si="4"/>
        <v>441</v>
      </c>
      <c r="J16" s="156" t="str">
        <f t="shared" si="4"/>
        <v/>
      </c>
      <c r="K16" s="156">
        <f t="shared" si="4"/>
        <v>20</v>
      </c>
      <c r="L16" s="156"/>
      <c r="M16" s="156">
        <f t="shared" ref="M16:AB16" si="5">IF(M15=0,IF(M12=0,"",M15-M12),M15-M12)</f>
        <v>-1</v>
      </c>
      <c r="N16" s="156">
        <f t="shared" si="5"/>
        <v>-1</v>
      </c>
      <c r="O16" s="156">
        <f t="shared" si="5"/>
        <v>-19</v>
      </c>
      <c r="P16" s="156" t="str">
        <f t="shared" si="5"/>
        <v/>
      </c>
      <c r="Q16" s="156">
        <f t="shared" si="5"/>
        <v>-15</v>
      </c>
      <c r="R16" s="156">
        <f t="shared" si="5"/>
        <v>-51</v>
      </c>
      <c r="S16" s="156">
        <f t="shared" si="5"/>
        <v>0</v>
      </c>
      <c r="T16" s="156">
        <f t="shared" si="5"/>
        <v>-5</v>
      </c>
      <c r="U16" s="156">
        <f t="shared" si="5"/>
        <v>-70019</v>
      </c>
      <c r="V16" s="156">
        <f t="shared" si="5"/>
        <v>24682</v>
      </c>
      <c r="W16" s="156">
        <f t="shared" si="5"/>
        <v>-138722</v>
      </c>
      <c r="X16" s="156">
        <f t="shared" si="5"/>
        <v>-526</v>
      </c>
      <c r="Y16" s="156">
        <f t="shared" si="5"/>
        <v>-165</v>
      </c>
      <c r="Z16" s="156" t="str">
        <f t="shared" si="5"/>
        <v/>
      </c>
      <c r="AA16" s="156" t="str">
        <f t="shared" si="5"/>
        <v/>
      </c>
      <c r="AB16" s="157">
        <f t="shared" si="5"/>
        <v>44712</v>
      </c>
    </row>
    <row r="17" spans="1:28" ht="10.5" hidden="1" customHeight="1">
      <c r="A17" s="153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5"/>
    </row>
    <row r="18" spans="1:28" ht="27" hidden="1" customHeight="1">
      <c r="A18" s="396" t="s">
        <v>94</v>
      </c>
      <c r="B18" s="156">
        <v>112</v>
      </c>
      <c r="C18" s="156"/>
      <c r="D18" s="156">
        <v>11</v>
      </c>
      <c r="E18" s="156">
        <v>12</v>
      </c>
      <c r="F18" s="156"/>
      <c r="G18" s="156"/>
      <c r="H18" s="156">
        <v>25</v>
      </c>
      <c r="I18" s="156">
        <v>3894</v>
      </c>
      <c r="J18" s="156"/>
      <c r="K18" s="156">
        <v>233</v>
      </c>
      <c r="L18" s="156"/>
      <c r="M18" s="156">
        <v>10</v>
      </c>
      <c r="N18" s="156">
        <v>3</v>
      </c>
      <c r="O18" s="156">
        <v>66</v>
      </c>
      <c r="P18" s="156"/>
      <c r="Q18" s="156">
        <v>65</v>
      </c>
      <c r="R18" s="156">
        <v>175</v>
      </c>
      <c r="S18" s="156">
        <v>4</v>
      </c>
      <c r="T18" s="156">
        <v>16</v>
      </c>
      <c r="U18" s="156">
        <v>605728</v>
      </c>
      <c r="V18" s="156">
        <v>185901</v>
      </c>
      <c r="W18" s="156">
        <v>404200</v>
      </c>
      <c r="X18" s="156">
        <v>7815</v>
      </c>
      <c r="Y18" s="156">
        <v>3961</v>
      </c>
      <c r="Z18" s="156"/>
      <c r="AA18" s="156"/>
      <c r="AB18" s="157">
        <v>3851</v>
      </c>
    </row>
    <row r="19" spans="1:28" ht="27" hidden="1" customHeight="1">
      <c r="A19" s="396"/>
      <c r="B19" s="156">
        <f>IF(B18=0,IF(B15=0,"",B18-B15),B18-B15)</f>
        <v>8</v>
      </c>
      <c r="C19" s="156"/>
      <c r="D19" s="156">
        <f t="shared" ref="D19:K19" si="6">IF(D18=0,IF(D15=0,"",D18-D15),D18-D15)</f>
        <v>8</v>
      </c>
      <c r="E19" s="156">
        <f t="shared" si="6"/>
        <v>2</v>
      </c>
      <c r="F19" s="156" t="str">
        <f t="shared" si="6"/>
        <v/>
      </c>
      <c r="G19" s="156" t="str">
        <f t="shared" si="6"/>
        <v/>
      </c>
      <c r="H19" s="156">
        <f t="shared" si="6"/>
        <v>3</v>
      </c>
      <c r="I19" s="156">
        <f t="shared" si="6"/>
        <v>768</v>
      </c>
      <c r="J19" s="156" t="str">
        <f t="shared" si="6"/>
        <v/>
      </c>
      <c r="K19" s="156">
        <f t="shared" si="6"/>
        <v>188</v>
      </c>
      <c r="L19" s="156"/>
      <c r="M19" s="156">
        <f t="shared" ref="M19:AB19" si="7">IF(M18=0,IF(M15=0,"",M18-M15),M18-M15)</f>
        <v>-9</v>
      </c>
      <c r="N19" s="156">
        <f t="shared" si="7"/>
        <v>-8</v>
      </c>
      <c r="O19" s="156">
        <f t="shared" si="7"/>
        <v>-6</v>
      </c>
      <c r="P19" s="156" t="str">
        <f t="shared" si="7"/>
        <v/>
      </c>
      <c r="Q19" s="156">
        <f t="shared" si="7"/>
        <v>8</v>
      </c>
      <c r="R19" s="156">
        <f t="shared" si="7"/>
        <v>-13</v>
      </c>
      <c r="S19" s="156">
        <f t="shared" si="7"/>
        <v>3</v>
      </c>
      <c r="T19" s="156">
        <f t="shared" si="7"/>
        <v>6</v>
      </c>
      <c r="U19" s="156">
        <f t="shared" si="7"/>
        <v>132803</v>
      </c>
      <c r="V19" s="156">
        <f t="shared" si="7"/>
        <v>22748</v>
      </c>
      <c r="W19" s="156">
        <f t="shared" si="7"/>
        <v>142857</v>
      </c>
      <c r="X19" s="156">
        <f t="shared" si="7"/>
        <v>6504</v>
      </c>
      <c r="Y19" s="156">
        <f t="shared" si="7"/>
        <v>1794</v>
      </c>
      <c r="Z19" s="156" t="str">
        <f t="shared" si="7"/>
        <v/>
      </c>
      <c r="AA19" s="156" t="str">
        <f t="shared" si="7"/>
        <v/>
      </c>
      <c r="AB19" s="157">
        <f t="shared" si="7"/>
        <v>-41100</v>
      </c>
    </row>
    <row r="20" spans="1:28" ht="10.5" hidden="1" customHeight="1">
      <c r="A20" s="153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5"/>
    </row>
    <row r="21" spans="1:28" ht="27" hidden="1" customHeight="1">
      <c r="A21" s="396" t="s">
        <v>93</v>
      </c>
      <c r="B21" s="156">
        <v>113</v>
      </c>
      <c r="C21" s="156"/>
      <c r="D21" s="156">
        <v>10</v>
      </c>
      <c r="E21" s="156">
        <v>16</v>
      </c>
      <c r="F21" s="156"/>
      <c r="G21" s="156"/>
      <c r="H21" s="156">
        <v>21</v>
      </c>
      <c r="I21" s="156">
        <v>1796</v>
      </c>
      <c r="J21" s="156">
        <v>375</v>
      </c>
      <c r="K21" s="156">
        <v>174</v>
      </c>
      <c r="L21" s="156"/>
      <c r="M21" s="156">
        <v>11</v>
      </c>
      <c r="N21" s="156">
        <v>5</v>
      </c>
      <c r="O21" s="156">
        <v>43</v>
      </c>
      <c r="P21" s="156">
        <v>25</v>
      </c>
      <c r="Q21" s="156">
        <v>50</v>
      </c>
      <c r="R21" s="156">
        <v>158</v>
      </c>
      <c r="S21" s="156">
        <v>5</v>
      </c>
      <c r="T21" s="156">
        <v>15</v>
      </c>
      <c r="U21" s="156">
        <v>253957</v>
      </c>
      <c r="V21" s="156">
        <v>101895</v>
      </c>
      <c r="W21" s="156">
        <v>145725</v>
      </c>
      <c r="X21" s="156">
        <v>456</v>
      </c>
      <c r="Y21" s="156">
        <v>2734</v>
      </c>
      <c r="Z21" s="156"/>
      <c r="AA21" s="156"/>
      <c r="AB21" s="157">
        <v>3147</v>
      </c>
    </row>
    <row r="22" spans="1:28" ht="27" hidden="1" customHeight="1">
      <c r="A22" s="396"/>
      <c r="B22" s="156">
        <f>IF(B21=0,IF(B18=0,"",B21-B18),B21-B18)</f>
        <v>1</v>
      </c>
      <c r="C22" s="156"/>
      <c r="D22" s="156">
        <f t="shared" ref="D22:I22" si="8">IF(D21=0,IF(D18=0,"",D21-D18),D21-D18)</f>
        <v>-1</v>
      </c>
      <c r="E22" s="156">
        <f t="shared" si="8"/>
        <v>4</v>
      </c>
      <c r="F22" s="156" t="str">
        <f t="shared" si="8"/>
        <v/>
      </c>
      <c r="G22" s="156" t="str">
        <f t="shared" si="8"/>
        <v/>
      </c>
      <c r="H22" s="156">
        <f t="shared" si="8"/>
        <v>-4</v>
      </c>
      <c r="I22" s="156">
        <f t="shared" si="8"/>
        <v>-2098</v>
      </c>
      <c r="J22" s="156"/>
      <c r="K22" s="156">
        <f>IF(K21=0,IF(K18=0,"",K21-K18),K21-K18)</f>
        <v>-59</v>
      </c>
      <c r="L22" s="156"/>
      <c r="M22" s="156">
        <f>IF(M21=0,IF(M18=0,"",M21-M18),M21-M18)</f>
        <v>1</v>
      </c>
      <c r="N22" s="156">
        <f>IF(N21=0,IF(N18=0,"",N21-N18),N21-N18)</f>
        <v>2</v>
      </c>
      <c r="O22" s="156">
        <f>IF(O21=0,IF(O18=0,"",O21-O18),O21-O18)</f>
        <v>-23</v>
      </c>
      <c r="P22" s="156"/>
      <c r="Q22" s="156">
        <f t="shared" ref="Q22:AB22" si="9">IF(Q21=0,IF(Q18=0,"",Q21-Q18),Q21-Q18)</f>
        <v>-15</v>
      </c>
      <c r="R22" s="156">
        <f t="shared" si="9"/>
        <v>-17</v>
      </c>
      <c r="S22" s="156">
        <f t="shared" si="9"/>
        <v>1</v>
      </c>
      <c r="T22" s="156">
        <f t="shared" si="9"/>
        <v>-1</v>
      </c>
      <c r="U22" s="156">
        <f t="shared" si="9"/>
        <v>-351771</v>
      </c>
      <c r="V22" s="156">
        <f t="shared" si="9"/>
        <v>-84006</v>
      </c>
      <c r="W22" s="156">
        <f t="shared" si="9"/>
        <v>-258475</v>
      </c>
      <c r="X22" s="156">
        <f t="shared" si="9"/>
        <v>-7359</v>
      </c>
      <c r="Y22" s="156">
        <f t="shared" si="9"/>
        <v>-1227</v>
      </c>
      <c r="Z22" s="156" t="str">
        <f t="shared" si="9"/>
        <v/>
      </c>
      <c r="AA22" s="156" t="str">
        <f t="shared" si="9"/>
        <v/>
      </c>
      <c r="AB22" s="157">
        <f t="shared" si="9"/>
        <v>-704</v>
      </c>
    </row>
    <row r="23" spans="1:28" ht="9" hidden="1" customHeight="1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5"/>
    </row>
    <row r="24" spans="1:28" ht="27" hidden="1" customHeight="1">
      <c r="A24" s="396" t="s">
        <v>92</v>
      </c>
      <c r="B24" s="156">
        <v>101</v>
      </c>
      <c r="C24" s="156" t="e">
        <f>SUM(#REF!)</f>
        <v>#REF!</v>
      </c>
      <c r="D24" s="156">
        <v>6</v>
      </c>
      <c r="E24" s="156">
        <v>16</v>
      </c>
      <c r="F24" s="156"/>
      <c r="G24" s="156"/>
      <c r="H24" s="156">
        <v>13</v>
      </c>
      <c r="I24" s="156">
        <v>3292</v>
      </c>
      <c r="J24" s="156">
        <v>158</v>
      </c>
      <c r="K24" s="156">
        <v>42</v>
      </c>
      <c r="L24" s="156"/>
      <c r="M24" s="156">
        <v>12</v>
      </c>
      <c r="N24" s="156">
        <v>11</v>
      </c>
      <c r="O24" s="156">
        <v>30</v>
      </c>
      <c r="P24" s="156">
        <v>30</v>
      </c>
      <c r="Q24" s="156">
        <v>61</v>
      </c>
      <c r="R24" s="156">
        <v>205</v>
      </c>
      <c r="S24" s="156">
        <v>0</v>
      </c>
      <c r="T24" s="156">
        <v>7</v>
      </c>
      <c r="U24" s="156">
        <v>304875</v>
      </c>
      <c r="V24" s="156">
        <v>170574</v>
      </c>
      <c r="W24" s="156">
        <v>127117</v>
      </c>
      <c r="X24" s="156">
        <v>360</v>
      </c>
      <c r="Y24" s="156">
        <v>6151</v>
      </c>
      <c r="Z24" s="156"/>
      <c r="AA24" s="156"/>
      <c r="AB24" s="157">
        <v>673</v>
      </c>
    </row>
    <row r="25" spans="1:28" ht="27" hidden="1" customHeight="1">
      <c r="A25" s="396"/>
      <c r="B25" s="156">
        <f>IF(B24=0,IF(B21=0,"",B24-B21),B24-B21)</f>
        <v>-12</v>
      </c>
      <c r="C25" s="156" t="e">
        <f>SUM(#REF!)</f>
        <v>#REF!</v>
      </c>
      <c r="D25" s="156">
        <f t="shared" ref="D25:K25" si="10">IF(D24=0,IF(D21=0,"",D24-D21),D24-D21)</f>
        <v>-4</v>
      </c>
      <c r="E25" s="156">
        <f t="shared" si="10"/>
        <v>0</v>
      </c>
      <c r="F25" s="156" t="str">
        <f t="shared" si="10"/>
        <v/>
      </c>
      <c r="G25" s="156" t="str">
        <f t="shared" si="10"/>
        <v/>
      </c>
      <c r="H25" s="156">
        <f t="shared" si="10"/>
        <v>-8</v>
      </c>
      <c r="I25" s="156">
        <f t="shared" si="10"/>
        <v>1496</v>
      </c>
      <c r="J25" s="156">
        <f t="shared" si="10"/>
        <v>-217</v>
      </c>
      <c r="K25" s="156">
        <f t="shared" si="10"/>
        <v>-132</v>
      </c>
      <c r="L25" s="156"/>
      <c r="M25" s="156">
        <f t="shared" ref="M25:AB25" si="11">IF(M24=0,IF(M21=0,"",M24-M21),M24-M21)</f>
        <v>1</v>
      </c>
      <c r="N25" s="156">
        <f t="shared" si="11"/>
        <v>6</v>
      </c>
      <c r="O25" s="156">
        <f t="shared" si="11"/>
        <v>-13</v>
      </c>
      <c r="P25" s="156">
        <f t="shared" si="11"/>
        <v>5</v>
      </c>
      <c r="Q25" s="156">
        <f t="shared" si="11"/>
        <v>11</v>
      </c>
      <c r="R25" s="156">
        <f t="shared" si="11"/>
        <v>47</v>
      </c>
      <c r="S25" s="156">
        <f t="shared" si="11"/>
        <v>-5</v>
      </c>
      <c r="T25" s="156">
        <f t="shared" si="11"/>
        <v>-8</v>
      </c>
      <c r="U25" s="156">
        <f t="shared" si="11"/>
        <v>50918</v>
      </c>
      <c r="V25" s="156">
        <f t="shared" si="11"/>
        <v>68679</v>
      </c>
      <c r="W25" s="156">
        <f t="shared" si="11"/>
        <v>-18608</v>
      </c>
      <c r="X25" s="156">
        <f t="shared" si="11"/>
        <v>-96</v>
      </c>
      <c r="Y25" s="156">
        <f t="shared" si="11"/>
        <v>3417</v>
      </c>
      <c r="Z25" s="156" t="str">
        <f t="shared" si="11"/>
        <v/>
      </c>
      <c r="AA25" s="156" t="str">
        <f t="shared" si="11"/>
        <v/>
      </c>
      <c r="AB25" s="157">
        <f t="shared" si="11"/>
        <v>-2474</v>
      </c>
    </row>
    <row r="26" spans="1:28" ht="11.25" hidden="1" customHeight="1">
      <c r="A26" s="153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5"/>
    </row>
    <row r="27" spans="1:28" ht="27.75" hidden="1" customHeight="1">
      <c r="A27" s="400" t="s">
        <v>91</v>
      </c>
      <c r="B27" s="156">
        <v>87</v>
      </c>
      <c r="C27" s="156" t="e">
        <f>SUM(#REF!)</f>
        <v>#REF!</v>
      </c>
      <c r="D27" s="156">
        <v>2</v>
      </c>
      <c r="E27" s="156">
        <v>11</v>
      </c>
      <c r="F27" s="156"/>
      <c r="G27" s="156"/>
      <c r="H27" s="156">
        <v>20</v>
      </c>
      <c r="I27" s="156">
        <v>5899</v>
      </c>
      <c r="J27" s="156">
        <v>228</v>
      </c>
      <c r="K27" s="156">
        <v>2</v>
      </c>
      <c r="L27" s="156">
        <f>SUM(M27:P27)</f>
        <v>74</v>
      </c>
      <c r="M27" s="156">
        <v>11</v>
      </c>
      <c r="N27" s="156">
        <v>7</v>
      </c>
      <c r="O27" s="156">
        <v>25</v>
      </c>
      <c r="P27" s="156">
        <v>31</v>
      </c>
      <c r="Q27" s="156">
        <v>53</v>
      </c>
      <c r="R27" s="156">
        <v>174</v>
      </c>
      <c r="S27" s="156">
        <v>4</v>
      </c>
      <c r="T27" s="156">
        <v>11</v>
      </c>
      <c r="U27" s="156">
        <v>695529</v>
      </c>
      <c r="V27" s="156">
        <v>314411</v>
      </c>
      <c r="W27" s="156">
        <v>376909</v>
      </c>
      <c r="X27" s="156">
        <v>2</v>
      </c>
      <c r="Y27" s="156">
        <v>3802</v>
      </c>
      <c r="Z27" s="156"/>
      <c r="AA27" s="156"/>
      <c r="AB27" s="157">
        <v>405</v>
      </c>
    </row>
    <row r="28" spans="1:28" ht="27" hidden="1" customHeight="1">
      <c r="A28" s="401"/>
      <c r="B28" s="156">
        <f>IF(B27=0,IF(B24=0,"",B27-B24),B27-B24)</f>
        <v>-14</v>
      </c>
      <c r="C28" s="156" t="e">
        <f>SUM(#REF!)</f>
        <v>#REF!</v>
      </c>
      <c r="D28" s="156">
        <f t="shared" ref="D28:K28" si="12">IF(D27=0,IF(D24=0,"",D27-D24),D27-D24)</f>
        <v>-4</v>
      </c>
      <c r="E28" s="156">
        <f t="shared" si="12"/>
        <v>-5</v>
      </c>
      <c r="F28" s="156" t="str">
        <f t="shared" si="12"/>
        <v/>
      </c>
      <c r="G28" s="156" t="str">
        <f t="shared" si="12"/>
        <v/>
      </c>
      <c r="H28" s="156">
        <f t="shared" si="12"/>
        <v>7</v>
      </c>
      <c r="I28" s="156">
        <f t="shared" si="12"/>
        <v>2607</v>
      </c>
      <c r="J28" s="156">
        <f t="shared" si="12"/>
        <v>70</v>
      </c>
      <c r="K28" s="156">
        <f t="shared" si="12"/>
        <v>-40</v>
      </c>
      <c r="L28" s="156">
        <f>SUM(M28:P28)</f>
        <v>-9</v>
      </c>
      <c r="M28" s="156">
        <f t="shared" ref="M28:AB28" si="13">IF(M27=0,IF(M24=0,"",M27-M24),M27-M24)</f>
        <v>-1</v>
      </c>
      <c r="N28" s="156">
        <f t="shared" si="13"/>
        <v>-4</v>
      </c>
      <c r="O28" s="156">
        <f t="shared" si="13"/>
        <v>-5</v>
      </c>
      <c r="P28" s="156">
        <f t="shared" si="13"/>
        <v>1</v>
      </c>
      <c r="Q28" s="156">
        <f t="shared" si="13"/>
        <v>-8</v>
      </c>
      <c r="R28" s="156">
        <f t="shared" si="13"/>
        <v>-31</v>
      </c>
      <c r="S28" s="156">
        <f t="shared" si="13"/>
        <v>4</v>
      </c>
      <c r="T28" s="156">
        <f t="shared" si="13"/>
        <v>4</v>
      </c>
      <c r="U28" s="156">
        <f t="shared" si="13"/>
        <v>390654</v>
      </c>
      <c r="V28" s="156">
        <f t="shared" si="13"/>
        <v>143837</v>
      </c>
      <c r="W28" s="156">
        <f t="shared" si="13"/>
        <v>249792</v>
      </c>
      <c r="X28" s="156">
        <f t="shared" si="13"/>
        <v>-358</v>
      </c>
      <c r="Y28" s="156">
        <f t="shared" si="13"/>
        <v>-2349</v>
      </c>
      <c r="Z28" s="156" t="str">
        <f t="shared" si="13"/>
        <v/>
      </c>
      <c r="AA28" s="156" t="str">
        <f t="shared" si="13"/>
        <v/>
      </c>
      <c r="AB28" s="157">
        <f t="shared" si="13"/>
        <v>-268</v>
      </c>
    </row>
    <row r="29" spans="1:28" ht="9" hidden="1" customHeight="1">
      <c r="A29" s="153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8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5"/>
    </row>
    <row r="30" spans="1:28" ht="27" hidden="1" customHeight="1">
      <c r="A30" s="400" t="s">
        <v>90</v>
      </c>
      <c r="B30" s="156">
        <v>88</v>
      </c>
      <c r="C30" s="156" t="e">
        <f>SUM(#REF!)</f>
        <v>#REF!</v>
      </c>
      <c r="D30" s="156">
        <v>2</v>
      </c>
      <c r="E30" s="156">
        <v>18</v>
      </c>
      <c r="F30" s="156"/>
      <c r="G30" s="156"/>
      <c r="H30" s="156">
        <v>18</v>
      </c>
      <c r="I30" s="156">
        <v>1945</v>
      </c>
      <c r="J30" s="156">
        <v>196</v>
      </c>
      <c r="K30" s="156">
        <v>5</v>
      </c>
      <c r="L30" s="156">
        <f>SUM(M30:P30)</f>
        <v>65</v>
      </c>
      <c r="M30" s="156">
        <v>4</v>
      </c>
      <c r="N30" s="156">
        <v>7</v>
      </c>
      <c r="O30" s="156">
        <v>27</v>
      </c>
      <c r="P30" s="156">
        <v>27</v>
      </c>
      <c r="Q30" s="156">
        <v>64</v>
      </c>
      <c r="R30" s="156">
        <v>174</v>
      </c>
      <c r="S30" s="156">
        <v>2</v>
      </c>
      <c r="T30" s="156">
        <v>16</v>
      </c>
      <c r="U30" s="156">
        <v>151974</v>
      </c>
      <c r="V30" s="156">
        <v>100257</v>
      </c>
      <c r="W30" s="156">
        <v>30869</v>
      </c>
      <c r="X30" s="156">
        <v>0</v>
      </c>
      <c r="Y30" s="156">
        <v>6487</v>
      </c>
      <c r="Z30" s="156"/>
      <c r="AA30" s="156"/>
      <c r="AB30" s="157">
        <v>14361</v>
      </c>
    </row>
    <row r="31" spans="1:28" ht="27" hidden="1" customHeight="1">
      <c r="A31" s="401"/>
      <c r="B31" s="156">
        <f>IF(B30=0,IF(B27=0,"",B30-B27),B30-B27)</f>
        <v>1</v>
      </c>
      <c r="C31" s="156" t="e">
        <f>SUM(#REF!)</f>
        <v>#REF!</v>
      </c>
      <c r="D31" s="156">
        <f t="shared" ref="D31:K31" si="14">IF(D30=0,IF(D27=0,"",D30-D27),D30-D27)</f>
        <v>0</v>
      </c>
      <c r="E31" s="156">
        <f t="shared" si="14"/>
        <v>7</v>
      </c>
      <c r="F31" s="156" t="str">
        <f t="shared" si="14"/>
        <v/>
      </c>
      <c r="G31" s="156" t="str">
        <f t="shared" si="14"/>
        <v/>
      </c>
      <c r="H31" s="156">
        <f t="shared" si="14"/>
        <v>-2</v>
      </c>
      <c r="I31" s="156">
        <f t="shared" si="14"/>
        <v>-3954</v>
      </c>
      <c r="J31" s="156">
        <f t="shared" si="14"/>
        <v>-32</v>
      </c>
      <c r="K31" s="156">
        <f t="shared" si="14"/>
        <v>3</v>
      </c>
      <c r="L31" s="156">
        <f>SUM(M31:P31)</f>
        <v>-9</v>
      </c>
      <c r="M31" s="156">
        <f t="shared" ref="M31:AB31" si="15">IF(M30=0,IF(M27=0,"",M30-M27),M30-M27)</f>
        <v>-7</v>
      </c>
      <c r="N31" s="156">
        <f t="shared" si="15"/>
        <v>0</v>
      </c>
      <c r="O31" s="156">
        <f t="shared" si="15"/>
        <v>2</v>
      </c>
      <c r="P31" s="156">
        <f t="shared" si="15"/>
        <v>-4</v>
      </c>
      <c r="Q31" s="156">
        <f t="shared" si="15"/>
        <v>11</v>
      </c>
      <c r="R31" s="156">
        <f t="shared" si="15"/>
        <v>0</v>
      </c>
      <c r="S31" s="156">
        <f t="shared" si="15"/>
        <v>-2</v>
      </c>
      <c r="T31" s="156">
        <f t="shared" si="15"/>
        <v>5</v>
      </c>
      <c r="U31" s="156">
        <f t="shared" si="15"/>
        <v>-543555</v>
      </c>
      <c r="V31" s="156">
        <f t="shared" si="15"/>
        <v>-214154</v>
      </c>
      <c r="W31" s="156">
        <f t="shared" si="15"/>
        <v>-346040</v>
      </c>
      <c r="X31" s="156">
        <f t="shared" si="15"/>
        <v>-2</v>
      </c>
      <c r="Y31" s="156">
        <f t="shared" si="15"/>
        <v>2685</v>
      </c>
      <c r="Z31" s="156" t="str">
        <f t="shared" si="15"/>
        <v/>
      </c>
      <c r="AA31" s="156" t="str">
        <f t="shared" si="15"/>
        <v/>
      </c>
      <c r="AB31" s="157">
        <f t="shared" si="15"/>
        <v>13956</v>
      </c>
    </row>
    <row r="32" spans="1:28" s="160" customFormat="1" ht="9" hidden="1" customHeight="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9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5"/>
    </row>
    <row r="33" spans="1:28" ht="27" hidden="1" customHeight="1">
      <c r="A33" s="400" t="s">
        <v>89</v>
      </c>
      <c r="B33" s="156">
        <v>76</v>
      </c>
      <c r="C33" s="156" t="e">
        <f>SUM(#REF!)</f>
        <v>#REF!</v>
      </c>
      <c r="D33" s="156">
        <v>7</v>
      </c>
      <c r="E33" s="156">
        <v>6</v>
      </c>
      <c r="F33" s="156">
        <v>1</v>
      </c>
      <c r="G33" s="156"/>
      <c r="H33" s="156">
        <v>16</v>
      </c>
      <c r="I33" s="156">
        <v>2576</v>
      </c>
      <c r="J33" s="156">
        <v>62</v>
      </c>
      <c r="K33" s="156">
        <v>23</v>
      </c>
      <c r="L33" s="156">
        <f>SUM(M33:P33)</f>
        <v>59</v>
      </c>
      <c r="M33" s="156">
        <v>4</v>
      </c>
      <c r="N33" s="156">
        <v>2</v>
      </c>
      <c r="O33" s="156">
        <v>26</v>
      </c>
      <c r="P33" s="156">
        <v>27</v>
      </c>
      <c r="Q33" s="156">
        <v>48</v>
      </c>
      <c r="R33" s="156">
        <v>141</v>
      </c>
      <c r="S33" s="156"/>
      <c r="T33" s="156">
        <v>16</v>
      </c>
      <c r="U33" s="156">
        <v>230898</v>
      </c>
      <c r="V33" s="156">
        <v>144366</v>
      </c>
      <c r="W33" s="156">
        <v>78486</v>
      </c>
      <c r="X33" s="156">
        <v>500</v>
      </c>
      <c r="Y33" s="156">
        <v>735</v>
      </c>
      <c r="Z33" s="156">
        <v>240</v>
      </c>
      <c r="AA33" s="156"/>
      <c r="AB33" s="157">
        <v>6571</v>
      </c>
    </row>
    <row r="34" spans="1:28" ht="27" hidden="1" customHeight="1">
      <c r="A34" s="401"/>
      <c r="B34" s="156">
        <f>IF(B33=0,IF(B30=0,"",B33-B30),B33-B30)</f>
        <v>-12</v>
      </c>
      <c r="C34" s="156" t="e">
        <f>SUM(#REF!)</f>
        <v>#REF!</v>
      </c>
      <c r="D34" s="156">
        <f t="shared" ref="D34:K34" si="16">IF(D33=0,IF(D30=0,"",D33-D30),D33-D30)</f>
        <v>5</v>
      </c>
      <c r="E34" s="156">
        <f t="shared" si="16"/>
        <v>-12</v>
      </c>
      <c r="F34" s="156">
        <f t="shared" si="16"/>
        <v>1</v>
      </c>
      <c r="G34" s="156" t="str">
        <f t="shared" si="16"/>
        <v/>
      </c>
      <c r="H34" s="156">
        <f t="shared" si="16"/>
        <v>-2</v>
      </c>
      <c r="I34" s="156">
        <f t="shared" si="16"/>
        <v>631</v>
      </c>
      <c r="J34" s="156">
        <f t="shared" si="16"/>
        <v>-134</v>
      </c>
      <c r="K34" s="156">
        <f t="shared" si="16"/>
        <v>18</v>
      </c>
      <c r="L34" s="156">
        <f>SUM(M34:P34)</f>
        <v>-6</v>
      </c>
      <c r="M34" s="156">
        <f t="shared" ref="M34:AB34" si="17">IF(M33=0,IF(M30=0,"",M33-M30),M33-M30)</f>
        <v>0</v>
      </c>
      <c r="N34" s="156">
        <f t="shared" si="17"/>
        <v>-5</v>
      </c>
      <c r="O34" s="156">
        <f t="shared" si="17"/>
        <v>-1</v>
      </c>
      <c r="P34" s="156">
        <f t="shared" si="17"/>
        <v>0</v>
      </c>
      <c r="Q34" s="156">
        <f t="shared" si="17"/>
        <v>-16</v>
      </c>
      <c r="R34" s="156">
        <f t="shared" si="17"/>
        <v>-33</v>
      </c>
      <c r="S34" s="156">
        <f t="shared" si="17"/>
        <v>-2</v>
      </c>
      <c r="T34" s="156">
        <f t="shared" si="17"/>
        <v>0</v>
      </c>
      <c r="U34" s="156">
        <f t="shared" si="17"/>
        <v>78924</v>
      </c>
      <c r="V34" s="156">
        <f t="shared" si="17"/>
        <v>44109</v>
      </c>
      <c r="W34" s="156">
        <f t="shared" si="17"/>
        <v>47617</v>
      </c>
      <c r="X34" s="156">
        <f t="shared" si="17"/>
        <v>500</v>
      </c>
      <c r="Y34" s="156">
        <f t="shared" si="17"/>
        <v>-5752</v>
      </c>
      <c r="Z34" s="156">
        <f t="shared" si="17"/>
        <v>240</v>
      </c>
      <c r="AA34" s="156" t="str">
        <f t="shared" si="17"/>
        <v/>
      </c>
      <c r="AB34" s="157">
        <f t="shared" si="17"/>
        <v>-7790</v>
      </c>
    </row>
    <row r="35" spans="1:28" s="160" customFormat="1" ht="9" hidden="1" customHeight="1">
      <c r="A35" s="153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9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5"/>
    </row>
    <row r="36" spans="1:28" ht="27" hidden="1" customHeight="1">
      <c r="A36" s="400" t="s">
        <v>88</v>
      </c>
      <c r="B36" s="156">
        <f>SUM(D36:H36)</f>
        <v>31</v>
      </c>
      <c r="C36" s="156" t="e">
        <f>SUM(#REF!)</f>
        <v>#REF!</v>
      </c>
      <c r="D36" s="156">
        <v>6</v>
      </c>
      <c r="E36" s="156">
        <v>12</v>
      </c>
      <c r="F36" s="156"/>
      <c r="G36" s="156"/>
      <c r="H36" s="156">
        <v>13</v>
      </c>
      <c r="I36" s="156">
        <v>2556</v>
      </c>
      <c r="J36" s="156">
        <v>148</v>
      </c>
      <c r="K36" s="156">
        <v>7</v>
      </c>
      <c r="L36" s="156">
        <f>SUM(M36:P36)</f>
        <v>87</v>
      </c>
      <c r="M36" s="156">
        <v>12</v>
      </c>
      <c r="N36" s="156">
        <v>13</v>
      </c>
      <c r="O36" s="156">
        <v>28</v>
      </c>
      <c r="P36" s="156">
        <v>34</v>
      </c>
      <c r="Q36" s="156">
        <v>56</v>
      </c>
      <c r="R36" s="156">
        <v>175</v>
      </c>
      <c r="S36" s="156">
        <v>1</v>
      </c>
      <c r="T36" s="156">
        <v>17</v>
      </c>
      <c r="U36" s="156">
        <f>SUM(V36:AB36)</f>
        <v>339618</v>
      </c>
      <c r="V36" s="156">
        <v>172335</v>
      </c>
      <c r="W36" s="156">
        <v>160543</v>
      </c>
      <c r="X36" s="156">
        <v>60</v>
      </c>
      <c r="Y36" s="156">
        <v>5322</v>
      </c>
      <c r="Z36" s="156"/>
      <c r="AA36" s="156"/>
      <c r="AB36" s="157">
        <v>1358</v>
      </c>
    </row>
    <row r="37" spans="1:28" ht="27" hidden="1" customHeight="1">
      <c r="A37" s="401"/>
      <c r="B37" s="156">
        <f>IF(B36=0,IF(B33=0,"",B36-B33),B36-B33)</f>
        <v>-45</v>
      </c>
      <c r="C37" s="156" t="e">
        <f>SUM(#REF!)</f>
        <v>#REF!</v>
      </c>
      <c r="D37" s="156">
        <f t="shared" ref="D37:K37" si="18">IF(D36=0,IF(D33=0,"",D36-D33),D36-D33)</f>
        <v>-1</v>
      </c>
      <c r="E37" s="156">
        <f t="shared" si="18"/>
        <v>6</v>
      </c>
      <c r="F37" s="156">
        <f t="shared" si="18"/>
        <v>-1</v>
      </c>
      <c r="G37" s="156" t="str">
        <f t="shared" si="18"/>
        <v/>
      </c>
      <c r="H37" s="156">
        <f t="shared" si="18"/>
        <v>-3</v>
      </c>
      <c r="I37" s="156">
        <f t="shared" si="18"/>
        <v>-20</v>
      </c>
      <c r="J37" s="156">
        <f t="shared" si="18"/>
        <v>86</v>
      </c>
      <c r="K37" s="156">
        <f t="shared" si="18"/>
        <v>-16</v>
      </c>
      <c r="L37" s="156">
        <f>SUM(M37:P37)</f>
        <v>28</v>
      </c>
      <c r="M37" s="156">
        <f t="shared" ref="M37:AB37" si="19">IF(M36=0,IF(M33=0,"",M36-M33),M36-M33)</f>
        <v>8</v>
      </c>
      <c r="N37" s="156">
        <f t="shared" si="19"/>
        <v>11</v>
      </c>
      <c r="O37" s="156">
        <f t="shared" si="19"/>
        <v>2</v>
      </c>
      <c r="P37" s="156">
        <f t="shared" si="19"/>
        <v>7</v>
      </c>
      <c r="Q37" s="156">
        <f t="shared" si="19"/>
        <v>8</v>
      </c>
      <c r="R37" s="156">
        <f t="shared" si="19"/>
        <v>34</v>
      </c>
      <c r="S37" s="156">
        <f t="shared" si="19"/>
        <v>1</v>
      </c>
      <c r="T37" s="156">
        <f t="shared" si="19"/>
        <v>1</v>
      </c>
      <c r="U37" s="156">
        <f t="shared" si="19"/>
        <v>108720</v>
      </c>
      <c r="V37" s="156">
        <f t="shared" si="19"/>
        <v>27969</v>
      </c>
      <c r="W37" s="156">
        <f t="shared" si="19"/>
        <v>82057</v>
      </c>
      <c r="X37" s="156">
        <f t="shared" si="19"/>
        <v>-440</v>
      </c>
      <c r="Y37" s="156">
        <f t="shared" si="19"/>
        <v>4587</v>
      </c>
      <c r="Z37" s="156">
        <f t="shared" si="19"/>
        <v>-240</v>
      </c>
      <c r="AA37" s="156" t="str">
        <f t="shared" si="19"/>
        <v/>
      </c>
      <c r="AB37" s="157">
        <f t="shared" si="19"/>
        <v>-5213</v>
      </c>
    </row>
    <row r="38" spans="1:28" s="160" customFormat="1" ht="9" hidden="1" customHeight="1">
      <c r="A38" s="153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9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5"/>
    </row>
    <row r="39" spans="1:28" ht="27" hidden="1" customHeight="1">
      <c r="A39" s="400" t="s">
        <v>87</v>
      </c>
      <c r="B39" s="156">
        <f>SUM(D39:H39)</f>
        <v>29</v>
      </c>
      <c r="C39" s="156" t="e">
        <f>SUM(#REF!)</f>
        <v>#REF!</v>
      </c>
      <c r="D39" s="156">
        <v>6</v>
      </c>
      <c r="E39" s="156">
        <v>13</v>
      </c>
      <c r="F39" s="156"/>
      <c r="G39" s="156"/>
      <c r="H39" s="156">
        <v>10</v>
      </c>
      <c r="I39" s="156">
        <v>2669</v>
      </c>
      <c r="J39" s="156">
        <v>185</v>
      </c>
      <c r="K39" s="156">
        <v>198</v>
      </c>
      <c r="L39" s="156">
        <f>SUM(M39:P39)</f>
        <v>100</v>
      </c>
      <c r="M39" s="156">
        <v>18</v>
      </c>
      <c r="N39" s="156">
        <v>10</v>
      </c>
      <c r="O39" s="156">
        <v>35</v>
      </c>
      <c r="P39" s="156">
        <v>37</v>
      </c>
      <c r="Q39" s="156">
        <v>79</v>
      </c>
      <c r="R39" s="156">
        <v>168</v>
      </c>
      <c r="S39" s="156">
        <v>1</v>
      </c>
      <c r="T39" s="156">
        <v>14</v>
      </c>
      <c r="U39" s="156">
        <f>SUM(V39:AB39)</f>
        <v>444752</v>
      </c>
      <c r="V39" s="156">
        <v>158922</v>
      </c>
      <c r="W39" s="156">
        <v>283213</v>
      </c>
      <c r="X39" s="156"/>
      <c r="Y39" s="156">
        <v>2029</v>
      </c>
      <c r="Z39" s="156"/>
      <c r="AA39" s="156"/>
      <c r="AB39" s="157">
        <v>588</v>
      </c>
    </row>
    <row r="40" spans="1:28" ht="27" hidden="1" customHeight="1">
      <c r="A40" s="401"/>
      <c r="B40" s="156">
        <f>IF(B39=0,IF(B36=0,"",B39-B36),B39-B36)</f>
        <v>-2</v>
      </c>
      <c r="C40" s="156" t="e">
        <f>SUM(#REF!)</f>
        <v>#REF!</v>
      </c>
      <c r="D40" s="156">
        <f t="shared" ref="D40:K40" si="20">IF(D39=0,IF(D36=0,"",D39-D36),D39-D36)</f>
        <v>0</v>
      </c>
      <c r="E40" s="156">
        <f t="shared" si="20"/>
        <v>1</v>
      </c>
      <c r="F40" s="156" t="str">
        <f t="shared" si="20"/>
        <v/>
      </c>
      <c r="G40" s="156" t="str">
        <f t="shared" si="20"/>
        <v/>
      </c>
      <c r="H40" s="156">
        <f t="shared" si="20"/>
        <v>-3</v>
      </c>
      <c r="I40" s="156">
        <f t="shared" si="20"/>
        <v>113</v>
      </c>
      <c r="J40" s="156">
        <f t="shared" si="20"/>
        <v>37</v>
      </c>
      <c r="K40" s="156">
        <f t="shared" si="20"/>
        <v>191</v>
      </c>
      <c r="L40" s="156">
        <f>SUM(M40:P40)</f>
        <v>13</v>
      </c>
      <c r="M40" s="156">
        <f t="shared" ref="M40:AB40" si="21">IF(M39=0,IF(M36=0,"",M39-M36),M39-M36)</f>
        <v>6</v>
      </c>
      <c r="N40" s="156">
        <f t="shared" si="21"/>
        <v>-3</v>
      </c>
      <c r="O40" s="156">
        <f t="shared" si="21"/>
        <v>7</v>
      </c>
      <c r="P40" s="156">
        <f t="shared" si="21"/>
        <v>3</v>
      </c>
      <c r="Q40" s="156">
        <f t="shared" si="21"/>
        <v>23</v>
      </c>
      <c r="R40" s="156">
        <f t="shared" si="21"/>
        <v>-7</v>
      </c>
      <c r="S40" s="156">
        <f t="shared" si="21"/>
        <v>0</v>
      </c>
      <c r="T40" s="156">
        <f t="shared" si="21"/>
        <v>-3</v>
      </c>
      <c r="U40" s="156">
        <f t="shared" si="21"/>
        <v>105134</v>
      </c>
      <c r="V40" s="156">
        <f t="shared" si="21"/>
        <v>-13413</v>
      </c>
      <c r="W40" s="156">
        <f t="shared" si="21"/>
        <v>122670</v>
      </c>
      <c r="X40" s="156">
        <f t="shared" si="21"/>
        <v>-60</v>
      </c>
      <c r="Y40" s="156">
        <f t="shared" si="21"/>
        <v>-3293</v>
      </c>
      <c r="Z40" s="156" t="str">
        <f t="shared" si="21"/>
        <v/>
      </c>
      <c r="AA40" s="156" t="str">
        <f t="shared" si="21"/>
        <v/>
      </c>
      <c r="AB40" s="157">
        <f t="shared" si="21"/>
        <v>-770</v>
      </c>
    </row>
    <row r="41" spans="1:28" s="160" customFormat="1" ht="9" hidden="1" customHeight="1">
      <c r="A41" s="153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9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5"/>
    </row>
    <row r="42" spans="1:28" ht="27" hidden="1" customHeight="1">
      <c r="A42" s="400" t="s">
        <v>86</v>
      </c>
      <c r="B42" s="156">
        <f>SUM(D42:H42)</f>
        <v>34</v>
      </c>
      <c r="C42" s="156" t="e">
        <f>SUM(#REF!)</f>
        <v>#REF!</v>
      </c>
      <c r="D42" s="156">
        <v>3</v>
      </c>
      <c r="E42" s="156">
        <v>13</v>
      </c>
      <c r="F42" s="156"/>
      <c r="G42" s="156"/>
      <c r="H42" s="156">
        <v>18</v>
      </c>
      <c r="I42" s="156">
        <v>3755</v>
      </c>
      <c r="J42" s="156">
        <v>188</v>
      </c>
      <c r="K42" s="156">
        <v>24</v>
      </c>
      <c r="L42" s="156">
        <f>SUM(M42:P42)</f>
        <v>68</v>
      </c>
      <c r="M42" s="156">
        <v>8</v>
      </c>
      <c r="N42" s="156">
        <v>5</v>
      </c>
      <c r="O42" s="156">
        <v>29</v>
      </c>
      <c r="P42" s="156">
        <v>26</v>
      </c>
      <c r="Q42" s="156">
        <v>38</v>
      </c>
      <c r="R42" s="156">
        <v>114</v>
      </c>
      <c r="S42" s="156">
        <v>3</v>
      </c>
      <c r="T42" s="156">
        <v>11</v>
      </c>
      <c r="U42" s="156">
        <v>1116821</v>
      </c>
      <c r="V42" s="156">
        <v>306779</v>
      </c>
      <c r="W42" s="156">
        <v>804657</v>
      </c>
      <c r="X42" s="156"/>
      <c r="Y42" s="156">
        <v>4020</v>
      </c>
      <c r="Z42" s="156"/>
      <c r="AA42" s="156"/>
      <c r="AB42" s="157">
        <v>1365</v>
      </c>
    </row>
    <row r="43" spans="1:28" ht="27" hidden="1" customHeight="1">
      <c r="A43" s="401"/>
      <c r="B43" s="156">
        <f>IF(B42=0,IF(B39=0,"",B42-B39),B42-B39)</f>
        <v>5</v>
      </c>
      <c r="C43" s="156" t="e">
        <f>SUM(#REF!)</f>
        <v>#REF!</v>
      </c>
      <c r="D43" s="156">
        <f t="shared" ref="D43:K43" si="22">IF(D42=0,IF(D39=0,"",D42-D39),D42-D39)</f>
        <v>-3</v>
      </c>
      <c r="E43" s="156">
        <f t="shared" si="22"/>
        <v>0</v>
      </c>
      <c r="F43" s="156" t="str">
        <f t="shared" si="22"/>
        <v/>
      </c>
      <c r="G43" s="156" t="str">
        <f t="shared" si="22"/>
        <v/>
      </c>
      <c r="H43" s="156">
        <f t="shared" si="22"/>
        <v>8</v>
      </c>
      <c r="I43" s="156">
        <f t="shared" si="22"/>
        <v>1086</v>
      </c>
      <c r="J43" s="156">
        <f t="shared" si="22"/>
        <v>3</v>
      </c>
      <c r="K43" s="156">
        <f t="shared" si="22"/>
        <v>-174</v>
      </c>
      <c r="L43" s="156">
        <f>SUM(M43:P43)</f>
        <v>-32</v>
      </c>
      <c r="M43" s="156">
        <f t="shared" ref="M43:AB43" si="23">IF(M42=0,IF(M39=0,"",M42-M39),M42-M39)</f>
        <v>-10</v>
      </c>
      <c r="N43" s="156">
        <f t="shared" si="23"/>
        <v>-5</v>
      </c>
      <c r="O43" s="156">
        <f t="shared" si="23"/>
        <v>-6</v>
      </c>
      <c r="P43" s="156">
        <f t="shared" si="23"/>
        <v>-11</v>
      </c>
      <c r="Q43" s="156">
        <f t="shared" si="23"/>
        <v>-41</v>
      </c>
      <c r="R43" s="156">
        <f t="shared" si="23"/>
        <v>-54</v>
      </c>
      <c r="S43" s="156">
        <f t="shared" si="23"/>
        <v>2</v>
      </c>
      <c r="T43" s="156">
        <f t="shared" si="23"/>
        <v>-3</v>
      </c>
      <c r="U43" s="156">
        <f t="shared" si="23"/>
        <v>672069</v>
      </c>
      <c r="V43" s="156">
        <f t="shared" si="23"/>
        <v>147857</v>
      </c>
      <c r="W43" s="156">
        <f t="shared" si="23"/>
        <v>521444</v>
      </c>
      <c r="X43" s="156" t="str">
        <f t="shared" si="23"/>
        <v/>
      </c>
      <c r="Y43" s="156">
        <f t="shared" si="23"/>
        <v>1991</v>
      </c>
      <c r="Z43" s="156" t="str">
        <f t="shared" si="23"/>
        <v/>
      </c>
      <c r="AA43" s="156" t="str">
        <f t="shared" si="23"/>
        <v/>
      </c>
      <c r="AB43" s="157">
        <f t="shared" si="23"/>
        <v>777</v>
      </c>
    </row>
    <row r="44" spans="1:28" s="160" customFormat="1" ht="9.75" hidden="1" customHeight="1">
      <c r="A44" s="161"/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9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9"/>
    </row>
    <row r="45" spans="1:28" ht="28.5" hidden="1" customHeight="1">
      <c r="A45" s="162" t="s">
        <v>85</v>
      </c>
      <c r="B45" s="163">
        <f>+C45+D45+E45+F45+G45+H45</f>
        <v>91</v>
      </c>
      <c r="C45" s="164">
        <v>54</v>
      </c>
      <c r="D45" s="165">
        <v>6</v>
      </c>
      <c r="E45" s="165">
        <v>8</v>
      </c>
      <c r="F45" s="165"/>
      <c r="G45" s="165"/>
      <c r="H45" s="166">
        <v>23</v>
      </c>
      <c r="I45" s="167">
        <v>2140</v>
      </c>
      <c r="J45" s="165">
        <v>78</v>
      </c>
      <c r="K45" s="166">
        <v>16</v>
      </c>
      <c r="L45" s="163">
        <f>SUM(M45:P45)</f>
        <v>67</v>
      </c>
      <c r="M45" s="164">
        <v>13</v>
      </c>
      <c r="N45" s="165">
        <v>6</v>
      </c>
      <c r="O45" s="165">
        <v>26</v>
      </c>
      <c r="P45" s="166">
        <v>22</v>
      </c>
      <c r="Q45" s="164">
        <v>36</v>
      </c>
      <c r="R45" s="165">
        <v>107</v>
      </c>
      <c r="S45" s="165">
        <v>0</v>
      </c>
      <c r="T45" s="168">
        <v>19</v>
      </c>
      <c r="U45" s="163">
        <f>SUM(V45:AB45)</f>
        <v>147413</v>
      </c>
      <c r="V45" s="164">
        <v>60563</v>
      </c>
      <c r="W45" s="165">
        <v>82096</v>
      </c>
      <c r="X45" s="165">
        <v>0</v>
      </c>
      <c r="Y45" s="165">
        <v>3633</v>
      </c>
      <c r="Z45" s="165"/>
      <c r="AA45" s="165"/>
      <c r="AB45" s="166">
        <v>1121</v>
      </c>
    </row>
    <row r="46" spans="1:28" ht="28.5" hidden="1" customHeight="1">
      <c r="A46" s="169"/>
      <c r="B46" s="163">
        <f>IF(B45=0,IF(B42=0,"",B45-B42),B45-B42)</f>
        <v>57</v>
      </c>
      <c r="C46" s="164" t="e">
        <f>+C45-C42</f>
        <v>#REF!</v>
      </c>
      <c r="D46" s="165">
        <f t="shared" ref="D46:K46" si="24">IF(D45=0,IF(D42=0,"",D45-D42),D45-D42)</f>
        <v>3</v>
      </c>
      <c r="E46" s="165">
        <f t="shared" si="24"/>
        <v>-5</v>
      </c>
      <c r="F46" s="165" t="str">
        <f t="shared" si="24"/>
        <v/>
      </c>
      <c r="G46" s="165" t="str">
        <f t="shared" si="24"/>
        <v/>
      </c>
      <c r="H46" s="166">
        <f t="shared" si="24"/>
        <v>5</v>
      </c>
      <c r="I46" s="167">
        <f t="shared" si="24"/>
        <v>-1615</v>
      </c>
      <c r="J46" s="165">
        <f t="shared" si="24"/>
        <v>-110</v>
      </c>
      <c r="K46" s="166">
        <f t="shared" si="24"/>
        <v>-8</v>
      </c>
      <c r="L46" s="163">
        <v>0</v>
      </c>
      <c r="M46" s="164">
        <f t="shared" ref="M46:AB46" si="25">IF(M45=0,IF(M42=0,"",M45-M42),M45-M42)</f>
        <v>5</v>
      </c>
      <c r="N46" s="165">
        <f t="shared" si="25"/>
        <v>1</v>
      </c>
      <c r="O46" s="165">
        <f t="shared" si="25"/>
        <v>-3</v>
      </c>
      <c r="P46" s="166">
        <f t="shared" si="25"/>
        <v>-4</v>
      </c>
      <c r="Q46" s="164">
        <f t="shared" si="25"/>
        <v>-2</v>
      </c>
      <c r="R46" s="165">
        <f t="shared" si="25"/>
        <v>-7</v>
      </c>
      <c r="S46" s="165">
        <f t="shared" si="25"/>
        <v>-3</v>
      </c>
      <c r="T46" s="168">
        <f t="shared" si="25"/>
        <v>8</v>
      </c>
      <c r="U46" s="163">
        <f t="shared" si="25"/>
        <v>-969408</v>
      </c>
      <c r="V46" s="164">
        <f t="shared" si="25"/>
        <v>-246216</v>
      </c>
      <c r="W46" s="165">
        <f t="shared" si="25"/>
        <v>-722561</v>
      </c>
      <c r="X46" s="165" t="str">
        <f t="shared" si="25"/>
        <v/>
      </c>
      <c r="Y46" s="165">
        <f t="shared" si="25"/>
        <v>-387</v>
      </c>
      <c r="Z46" s="165" t="str">
        <f t="shared" si="25"/>
        <v/>
      </c>
      <c r="AA46" s="165" t="str">
        <f t="shared" si="25"/>
        <v/>
      </c>
      <c r="AB46" s="166">
        <f t="shared" si="25"/>
        <v>-244</v>
      </c>
    </row>
    <row r="47" spans="1:28" s="160" customFormat="1" ht="9.9499999999999993" hidden="1" customHeight="1">
      <c r="A47" s="161"/>
      <c r="B47" s="170"/>
      <c r="C47" s="170"/>
      <c r="D47" s="170"/>
      <c r="E47" s="170"/>
      <c r="F47" s="170"/>
      <c r="G47" s="170"/>
      <c r="H47" s="170"/>
      <c r="I47" s="170"/>
      <c r="J47" s="170"/>
      <c r="K47" s="170"/>
      <c r="L47" s="171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1"/>
    </row>
    <row r="48" spans="1:28" ht="18.95" hidden="1" customHeight="1">
      <c r="A48" s="172" t="s">
        <v>84</v>
      </c>
      <c r="B48" s="173">
        <v>80</v>
      </c>
      <c r="C48" s="174">
        <v>46</v>
      </c>
      <c r="D48" s="175"/>
      <c r="E48" s="175">
        <v>13</v>
      </c>
      <c r="F48" s="175"/>
      <c r="G48" s="175"/>
      <c r="H48" s="176">
        <v>21</v>
      </c>
      <c r="I48" s="177">
        <v>518</v>
      </c>
      <c r="J48" s="175">
        <v>88</v>
      </c>
      <c r="K48" s="176"/>
      <c r="L48" s="173">
        <v>52</v>
      </c>
      <c r="M48" s="174">
        <v>2</v>
      </c>
      <c r="N48" s="175">
        <v>3</v>
      </c>
      <c r="O48" s="175">
        <v>23</v>
      </c>
      <c r="P48" s="176">
        <v>24</v>
      </c>
      <c r="Q48" s="174">
        <v>38</v>
      </c>
      <c r="R48" s="176">
        <v>104</v>
      </c>
      <c r="S48" s="174">
        <v>1</v>
      </c>
      <c r="T48" s="178">
        <v>12</v>
      </c>
      <c r="U48" s="173">
        <f>SUM(V48:AB48)</f>
        <v>42722</v>
      </c>
      <c r="V48" s="174">
        <v>19782</v>
      </c>
      <c r="W48" s="175">
        <v>17678</v>
      </c>
      <c r="X48" s="175"/>
      <c r="Y48" s="175">
        <v>3978</v>
      </c>
      <c r="Z48" s="175"/>
      <c r="AA48" s="175"/>
      <c r="AB48" s="176">
        <v>1284</v>
      </c>
    </row>
    <row r="49" spans="1:29" ht="18.95" hidden="1" customHeight="1">
      <c r="A49" s="169"/>
      <c r="B49" s="173">
        <v>-11</v>
      </c>
      <c r="C49" s="174">
        <v>-14</v>
      </c>
      <c r="D49" s="175">
        <v>-3</v>
      </c>
      <c r="E49" s="175">
        <v>6</v>
      </c>
      <c r="F49" s="175">
        <v>-1</v>
      </c>
      <c r="G49" s="175"/>
      <c r="H49" s="176">
        <v>1</v>
      </c>
      <c r="I49" s="177">
        <v>-2162</v>
      </c>
      <c r="J49" s="175">
        <v>-424</v>
      </c>
      <c r="K49" s="176">
        <v>-27</v>
      </c>
      <c r="L49" s="173">
        <v>-37</v>
      </c>
      <c r="M49" s="174">
        <v>-12</v>
      </c>
      <c r="N49" s="175">
        <v>-5</v>
      </c>
      <c r="O49" s="175">
        <v>-10</v>
      </c>
      <c r="P49" s="176">
        <v>-10</v>
      </c>
      <c r="Q49" s="174">
        <v>-22</v>
      </c>
      <c r="R49" s="176">
        <v>-51</v>
      </c>
      <c r="S49" s="174"/>
      <c r="T49" s="178">
        <v>-19</v>
      </c>
      <c r="U49" s="173">
        <v>-291509</v>
      </c>
      <c r="V49" s="174">
        <v>-164825</v>
      </c>
      <c r="W49" s="175">
        <v>-129396</v>
      </c>
      <c r="X49" s="175"/>
      <c r="Y49" s="175">
        <v>1986</v>
      </c>
      <c r="Z49" s="175">
        <v>-10</v>
      </c>
      <c r="AA49" s="175"/>
      <c r="AB49" s="176">
        <v>736</v>
      </c>
    </row>
    <row r="50" spans="1:29" s="160" customFormat="1" ht="9.9499999999999993" hidden="1" customHeight="1">
      <c r="A50" s="161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80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80"/>
    </row>
    <row r="51" spans="1:29" ht="18.95" hidden="1" customHeight="1">
      <c r="A51" s="181" t="s">
        <v>83</v>
      </c>
      <c r="B51" s="173">
        <v>64</v>
      </c>
      <c r="C51" s="174">
        <v>39</v>
      </c>
      <c r="D51" s="175">
        <v>4</v>
      </c>
      <c r="E51" s="175">
        <v>6</v>
      </c>
      <c r="F51" s="175"/>
      <c r="G51" s="175"/>
      <c r="H51" s="176">
        <v>15</v>
      </c>
      <c r="I51" s="177">
        <v>1984</v>
      </c>
      <c r="J51" s="175">
        <v>493</v>
      </c>
      <c r="K51" s="176">
        <v>31</v>
      </c>
      <c r="L51" s="173">
        <v>49</v>
      </c>
      <c r="M51" s="174">
        <v>5</v>
      </c>
      <c r="N51" s="175">
        <v>4</v>
      </c>
      <c r="O51" s="175">
        <v>17</v>
      </c>
      <c r="P51" s="176">
        <v>23</v>
      </c>
      <c r="Q51" s="174">
        <v>64</v>
      </c>
      <c r="R51" s="178">
        <v>146</v>
      </c>
      <c r="S51" s="177">
        <v>3</v>
      </c>
      <c r="T51" s="178">
        <v>20</v>
      </c>
      <c r="U51" s="173">
        <f>SUM(V51:AB51)</f>
        <v>183271</v>
      </c>
      <c r="V51" s="174">
        <v>140024</v>
      </c>
      <c r="W51" s="175">
        <v>36854</v>
      </c>
      <c r="X51" s="175"/>
      <c r="Y51" s="175">
        <v>1027</v>
      </c>
      <c r="Z51" s="175"/>
      <c r="AA51" s="175"/>
      <c r="AB51" s="176">
        <v>5366</v>
      </c>
    </row>
    <row r="52" spans="1:29" ht="18.95" hidden="1" customHeight="1">
      <c r="A52" s="182"/>
      <c r="B52" s="173">
        <f>IF(B51=0,IF(B48=0,"",B51-B48),B51-B48)</f>
        <v>-16</v>
      </c>
      <c r="C52" s="174">
        <f>C51-C48</f>
        <v>-7</v>
      </c>
      <c r="D52" s="175">
        <f t="shared" ref="D52:K52" si="26">IF(D51=0,IF(D48=0,"",D51-D48),D51-D48)</f>
        <v>4</v>
      </c>
      <c r="E52" s="175">
        <f t="shared" si="26"/>
        <v>-7</v>
      </c>
      <c r="F52" s="175" t="str">
        <f t="shared" si="26"/>
        <v/>
      </c>
      <c r="G52" s="175" t="str">
        <f t="shared" si="26"/>
        <v/>
      </c>
      <c r="H52" s="176">
        <f t="shared" si="26"/>
        <v>-6</v>
      </c>
      <c r="I52" s="177">
        <f t="shared" si="26"/>
        <v>1466</v>
      </c>
      <c r="J52" s="175">
        <f t="shared" si="26"/>
        <v>405</v>
      </c>
      <c r="K52" s="176">
        <f t="shared" si="26"/>
        <v>31</v>
      </c>
      <c r="L52" s="173">
        <f>L51-L48</f>
        <v>-3</v>
      </c>
      <c r="M52" s="174">
        <f t="shared" ref="M52:R52" si="27">IF(M51=0,IF(M48=0,"",M51-M48),M51-M48)</f>
        <v>3</v>
      </c>
      <c r="N52" s="175">
        <f t="shared" si="27"/>
        <v>1</v>
      </c>
      <c r="O52" s="175">
        <f t="shared" si="27"/>
        <v>-6</v>
      </c>
      <c r="P52" s="176">
        <f t="shared" si="27"/>
        <v>-1</v>
      </c>
      <c r="Q52" s="174">
        <f t="shared" si="27"/>
        <v>26</v>
      </c>
      <c r="R52" s="176">
        <f t="shared" si="27"/>
        <v>42</v>
      </c>
      <c r="S52" s="174"/>
      <c r="T52" s="178">
        <f t="shared" ref="T52:AB52" si="28">IF(T51=0,IF(T48=0,"",T51-T48),T51-T48)</f>
        <v>8</v>
      </c>
      <c r="U52" s="173">
        <f>SUM(V52:AB52)</f>
        <v>140549</v>
      </c>
      <c r="V52" s="174">
        <f t="shared" si="28"/>
        <v>120242</v>
      </c>
      <c r="W52" s="175">
        <f t="shared" si="28"/>
        <v>19176</v>
      </c>
      <c r="X52" s="175" t="str">
        <f t="shared" si="28"/>
        <v/>
      </c>
      <c r="Y52" s="175">
        <f t="shared" si="28"/>
        <v>-2951</v>
      </c>
      <c r="Z52" s="175" t="str">
        <f t="shared" si="28"/>
        <v/>
      </c>
      <c r="AA52" s="175" t="str">
        <f t="shared" si="28"/>
        <v/>
      </c>
      <c r="AB52" s="176">
        <f t="shared" si="28"/>
        <v>4082</v>
      </c>
    </row>
    <row r="53" spans="1:29" s="160" customFormat="1" ht="9.9499999999999993" hidden="1" customHeight="1">
      <c r="A53" s="161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80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80"/>
    </row>
    <row r="54" spans="1:29" ht="17.25" hidden="1" customHeight="1">
      <c r="A54" s="181" t="s">
        <v>82</v>
      </c>
      <c r="B54" s="173">
        <f>SUM(C54:H54)</f>
        <v>83</v>
      </c>
      <c r="C54" s="174">
        <v>60</v>
      </c>
      <c r="D54" s="175">
        <v>1</v>
      </c>
      <c r="E54" s="175">
        <v>8</v>
      </c>
      <c r="F54" s="175"/>
      <c r="G54" s="175"/>
      <c r="H54" s="176">
        <v>14</v>
      </c>
      <c r="I54" s="177">
        <v>2379</v>
      </c>
      <c r="J54" s="175">
        <v>150</v>
      </c>
      <c r="K54" s="176">
        <v>10</v>
      </c>
      <c r="L54" s="173">
        <v>82</v>
      </c>
      <c r="M54" s="174">
        <v>15</v>
      </c>
      <c r="N54" s="175">
        <v>5</v>
      </c>
      <c r="O54" s="175">
        <v>18</v>
      </c>
      <c r="P54" s="176">
        <v>44</v>
      </c>
      <c r="Q54" s="174">
        <v>71</v>
      </c>
      <c r="R54" s="178">
        <v>183</v>
      </c>
      <c r="S54" s="177">
        <v>4</v>
      </c>
      <c r="T54" s="178">
        <v>13</v>
      </c>
      <c r="U54" s="173">
        <f>SUM(V54:AB54)</f>
        <v>159980</v>
      </c>
      <c r="V54" s="174">
        <v>126965</v>
      </c>
      <c r="W54" s="175">
        <v>29919</v>
      </c>
      <c r="X54" s="175">
        <v>193</v>
      </c>
      <c r="Y54" s="175">
        <v>1734</v>
      </c>
      <c r="Z54" s="175"/>
      <c r="AA54" s="175"/>
      <c r="AB54" s="176">
        <v>1169</v>
      </c>
    </row>
    <row r="55" spans="1:29" ht="17.25" hidden="1" customHeight="1">
      <c r="A55" s="183"/>
      <c r="B55" s="173">
        <f>IF(B54=0,IF(B51=0,"",B54-B51),B54-B51)</f>
        <v>19</v>
      </c>
      <c r="C55" s="174">
        <f>C54-C51</f>
        <v>21</v>
      </c>
      <c r="D55" s="175">
        <f t="shared" ref="D55:K55" si="29">IF(D54=0,IF(D51=0,"",D54-D51),D54-D51)</f>
        <v>-3</v>
      </c>
      <c r="E55" s="175">
        <f t="shared" si="29"/>
        <v>2</v>
      </c>
      <c r="F55" s="175" t="str">
        <f t="shared" si="29"/>
        <v/>
      </c>
      <c r="G55" s="175" t="str">
        <f t="shared" si="29"/>
        <v/>
      </c>
      <c r="H55" s="176">
        <f t="shared" si="29"/>
        <v>-1</v>
      </c>
      <c r="I55" s="177">
        <f t="shared" si="29"/>
        <v>395</v>
      </c>
      <c r="J55" s="175">
        <f t="shared" si="29"/>
        <v>-343</v>
      </c>
      <c r="K55" s="176">
        <f t="shared" si="29"/>
        <v>-21</v>
      </c>
      <c r="L55" s="173">
        <f>L54-L51</f>
        <v>33</v>
      </c>
      <c r="M55" s="174">
        <f t="shared" ref="M55:Y55" si="30">IF(M54=0,IF(M51=0,"",M54-M51),M54-M51)</f>
        <v>10</v>
      </c>
      <c r="N55" s="175">
        <f t="shared" si="30"/>
        <v>1</v>
      </c>
      <c r="O55" s="175">
        <f t="shared" si="30"/>
        <v>1</v>
      </c>
      <c r="P55" s="176">
        <f t="shared" si="30"/>
        <v>21</v>
      </c>
      <c r="Q55" s="174">
        <f t="shared" si="30"/>
        <v>7</v>
      </c>
      <c r="R55" s="178">
        <f t="shared" si="30"/>
        <v>37</v>
      </c>
      <c r="S55" s="177">
        <f t="shared" si="30"/>
        <v>1</v>
      </c>
      <c r="T55" s="178">
        <f t="shared" si="30"/>
        <v>-7</v>
      </c>
      <c r="U55" s="173">
        <f>SUM(V55:AB55)</f>
        <v>-23291</v>
      </c>
      <c r="V55" s="174">
        <f t="shared" si="30"/>
        <v>-13059</v>
      </c>
      <c r="W55" s="175">
        <f t="shared" si="30"/>
        <v>-6935</v>
      </c>
      <c r="X55" s="175">
        <f t="shared" si="30"/>
        <v>193</v>
      </c>
      <c r="Y55" s="175">
        <f t="shared" si="30"/>
        <v>707</v>
      </c>
      <c r="Z55" s="175"/>
      <c r="AA55" s="175"/>
      <c r="AB55" s="176">
        <f>IF(AB54=0,IF(AB51=0,"",AB54-AB51),AB54-AB51)</f>
        <v>-4197</v>
      </c>
    </row>
    <row r="56" spans="1:29" s="160" customFormat="1" ht="17.25" hidden="1" customHeight="1">
      <c r="A56" s="161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80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79"/>
      <c r="AB56" s="180"/>
    </row>
    <row r="57" spans="1:29" ht="18.600000000000001" customHeight="1">
      <c r="A57" s="181" t="s">
        <v>81</v>
      </c>
      <c r="B57" s="173">
        <v>59</v>
      </c>
      <c r="C57" s="174">
        <v>31</v>
      </c>
      <c r="D57" s="175">
        <v>1</v>
      </c>
      <c r="E57" s="175">
        <v>8</v>
      </c>
      <c r="F57" s="175">
        <v>1</v>
      </c>
      <c r="G57" s="175"/>
      <c r="H57" s="176">
        <v>18</v>
      </c>
      <c r="I57" s="177">
        <v>1433</v>
      </c>
      <c r="J57" s="175">
        <v>206</v>
      </c>
      <c r="K57" s="176">
        <v>17</v>
      </c>
      <c r="L57" s="173">
        <v>40</v>
      </c>
      <c r="M57" s="174">
        <v>6</v>
      </c>
      <c r="N57" s="175">
        <v>4</v>
      </c>
      <c r="O57" s="175">
        <v>11</v>
      </c>
      <c r="P57" s="176">
        <v>19</v>
      </c>
      <c r="Q57" s="174">
        <v>17</v>
      </c>
      <c r="R57" s="178">
        <v>51</v>
      </c>
      <c r="S57" s="177">
        <v>2</v>
      </c>
      <c r="T57" s="178">
        <v>7</v>
      </c>
      <c r="U57" s="173">
        <f>SUM(V57:AB57)</f>
        <v>143038</v>
      </c>
      <c r="V57" s="174">
        <v>62601</v>
      </c>
      <c r="W57" s="175">
        <v>74991</v>
      </c>
      <c r="X57" s="175"/>
      <c r="Y57" s="175">
        <v>3256</v>
      </c>
      <c r="Z57" s="175">
        <v>180</v>
      </c>
      <c r="AA57" s="175"/>
      <c r="AB57" s="176">
        <v>2010</v>
      </c>
    </row>
    <row r="58" spans="1:29" ht="18.600000000000001" customHeight="1">
      <c r="A58" s="183"/>
      <c r="B58" s="173">
        <f t="shared" ref="B58:AB58" si="31">IF(B57=0,IF(B54=0,"",B57-B54),B57-B54)</f>
        <v>-24</v>
      </c>
      <c r="C58" s="174">
        <f t="shared" si="31"/>
        <v>-29</v>
      </c>
      <c r="D58" s="175">
        <f t="shared" si="31"/>
        <v>0</v>
      </c>
      <c r="E58" s="175">
        <f t="shared" si="31"/>
        <v>0</v>
      </c>
      <c r="F58" s="175">
        <f t="shared" si="31"/>
        <v>1</v>
      </c>
      <c r="G58" s="175" t="str">
        <f t="shared" si="31"/>
        <v/>
      </c>
      <c r="H58" s="176">
        <f t="shared" si="31"/>
        <v>4</v>
      </c>
      <c r="I58" s="177">
        <f t="shared" si="31"/>
        <v>-946</v>
      </c>
      <c r="J58" s="175">
        <f t="shared" si="31"/>
        <v>56</v>
      </c>
      <c r="K58" s="176">
        <f t="shared" si="31"/>
        <v>7</v>
      </c>
      <c r="L58" s="173">
        <f t="shared" si="31"/>
        <v>-42</v>
      </c>
      <c r="M58" s="174">
        <f t="shared" si="31"/>
        <v>-9</v>
      </c>
      <c r="N58" s="175">
        <f t="shared" si="31"/>
        <v>-1</v>
      </c>
      <c r="O58" s="175">
        <f t="shared" si="31"/>
        <v>-7</v>
      </c>
      <c r="P58" s="176">
        <f t="shared" si="31"/>
        <v>-25</v>
      </c>
      <c r="Q58" s="174">
        <f t="shared" si="31"/>
        <v>-54</v>
      </c>
      <c r="R58" s="178">
        <f t="shared" si="31"/>
        <v>-132</v>
      </c>
      <c r="S58" s="177">
        <f t="shared" si="31"/>
        <v>-2</v>
      </c>
      <c r="T58" s="178">
        <f t="shared" si="31"/>
        <v>-6</v>
      </c>
      <c r="U58" s="173">
        <f>SUM(V58:AB58)</f>
        <v>-16942</v>
      </c>
      <c r="V58" s="174">
        <f t="shared" si="31"/>
        <v>-64364</v>
      </c>
      <c r="W58" s="175">
        <f t="shared" si="31"/>
        <v>45072</v>
      </c>
      <c r="X58" s="175">
        <f t="shared" si="31"/>
        <v>-193</v>
      </c>
      <c r="Y58" s="175">
        <f t="shared" si="31"/>
        <v>1522</v>
      </c>
      <c r="Z58" s="175">
        <f t="shared" si="31"/>
        <v>180</v>
      </c>
      <c r="AA58" s="175" t="str">
        <f t="shared" si="31"/>
        <v/>
      </c>
      <c r="AB58" s="176">
        <f t="shared" si="31"/>
        <v>841</v>
      </c>
    </row>
    <row r="59" spans="1:29" s="160" customFormat="1" ht="8.4499999999999993" customHeight="1">
      <c r="A59" s="184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6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</row>
    <row r="60" spans="1:29" ht="18.600000000000001" customHeight="1">
      <c r="A60" s="187" t="s">
        <v>80</v>
      </c>
      <c r="B60" s="188">
        <v>60</v>
      </c>
      <c r="C60" s="189">
        <v>40</v>
      </c>
      <c r="D60" s="190"/>
      <c r="E60" s="190">
        <v>4</v>
      </c>
      <c r="F60" s="190">
        <v>1</v>
      </c>
      <c r="G60" s="190"/>
      <c r="H60" s="191">
        <v>15</v>
      </c>
      <c r="I60" s="192">
        <v>1253</v>
      </c>
      <c r="J60" s="190">
        <v>197</v>
      </c>
      <c r="K60" s="191"/>
      <c r="L60" s="193">
        <v>40</v>
      </c>
      <c r="M60" s="189">
        <v>3</v>
      </c>
      <c r="N60" s="190">
        <v>7</v>
      </c>
      <c r="O60" s="190">
        <v>9</v>
      </c>
      <c r="P60" s="191">
        <v>21</v>
      </c>
      <c r="Q60" s="189">
        <v>42</v>
      </c>
      <c r="R60" s="194">
        <v>96</v>
      </c>
      <c r="S60" s="192">
        <v>1</v>
      </c>
      <c r="T60" s="194">
        <v>15</v>
      </c>
      <c r="U60" s="193">
        <f>SUM(V60:AB60)</f>
        <v>125368</v>
      </c>
      <c r="V60" s="189">
        <v>81311</v>
      </c>
      <c r="W60" s="190">
        <v>39042</v>
      </c>
      <c r="X60" s="190"/>
      <c r="Y60" s="190">
        <v>4246</v>
      </c>
      <c r="Z60" s="190">
        <v>490</v>
      </c>
      <c r="AA60" s="190"/>
      <c r="AB60" s="191">
        <v>279</v>
      </c>
    </row>
    <row r="61" spans="1:29" ht="18.600000000000001" customHeight="1">
      <c r="A61" s="183"/>
      <c r="B61" s="173">
        <f t="shared" ref="B61:AB61" si="32">IF(B60=0,IF(B57=0,"",B60-B57),B60-B57)</f>
        <v>1</v>
      </c>
      <c r="C61" s="174">
        <f t="shared" si="32"/>
        <v>9</v>
      </c>
      <c r="D61" s="175"/>
      <c r="E61" s="175">
        <f t="shared" si="32"/>
        <v>-4</v>
      </c>
      <c r="F61" s="175">
        <f t="shared" si="32"/>
        <v>0</v>
      </c>
      <c r="G61" s="175" t="str">
        <f t="shared" si="32"/>
        <v/>
      </c>
      <c r="H61" s="176">
        <f t="shared" si="32"/>
        <v>-3</v>
      </c>
      <c r="I61" s="177">
        <f t="shared" si="32"/>
        <v>-180</v>
      </c>
      <c r="J61" s="175">
        <f t="shared" si="32"/>
        <v>-9</v>
      </c>
      <c r="K61" s="176">
        <f t="shared" si="32"/>
        <v>-17</v>
      </c>
      <c r="L61" s="173">
        <f t="shared" si="32"/>
        <v>0</v>
      </c>
      <c r="M61" s="174">
        <f t="shared" si="32"/>
        <v>-3</v>
      </c>
      <c r="N61" s="175">
        <f t="shared" si="32"/>
        <v>3</v>
      </c>
      <c r="O61" s="175">
        <f t="shared" si="32"/>
        <v>-2</v>
      </c>
      <c r="P61" s="176">
        <f t="shared" si="32"/>
        <v>2</v>
      </c>
      <c r="Q61" s="174">
        <f t="shared" si="32"/>
        <v>25</v>
      </c>
      <c r="R61" s="178">
        <f t="shared" si="32"/>
        <v>45</v>
      </c>
      <c r="S61" s="177">
        <f t="shared" si="32"/>
        <v>-1</v>
      </c>
      <c r="T61" s="178">
        <f t="shared" si="32"/>
        <v>8</v>
      </c>
      <c r="U61" s="173">
        <f>SUM(V61:AB61)</f>
        <v>-17670</v>
      </c>
      <c r="V61" s="174">
        <f t="shared" si="32"/>
        <v>18710</v>
      </c>
      <c r="W61" s="175">
        <f t="shared" si="32"/>
        <v>-35949</v>
      </c>
      <c r="X61" s="175" t="str">
        <f t="shared" si="32"/>
        <v/>
      </c>
      <c r="Y61" s="175">
        <f t="shared" si="32"/>
        <v>990</v>
      </c>
      <c r="Z61" s="175">
        <f t="shared" si="32"/>
        <v>310</v>
      </c>
      <c r="AA61" s="175" t="str">
        <f t="shared" si="32"/>
        <v/>
      </c>
      <c r="AB61" s="176">
        <f t="shared" si="32"/>
        <v>-1731</v>
      </c>
    </row>
    <row r="62" spans="1:29" s="160" customFormat="1" ht="8.4499999999999993" customHeight="1">
      <c r="A62" s="184"/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6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</row>
    <row r="63" spans="1:29" ht="18.600000000000001" customHeight="1">
      <c r="A63" s="187" t="s">
        <v>79</v>
      </c>
      <c r="B63" s="173">
        <v>79</v>
      </c>
      <c r="C63" s="174">
        <v>47</v>
      </c>
      <c r="D63" s="175">
        <v>2</v>
      </c>
      <c r="E63" s="175">
        <v>6</v>
      </c>
      <c r="F63" s="175"/>
      <c r="G63" s="175"/>
      <c r="H63" s="176">
        <v>24</v>
      </c>
      <c r="I63" s="177">
        <v>852</v>
      </c>
      <c r="J63" s="175">
        <v>51</v>
      </c>
      <c r="K63" s="176">
        <v>97</v>
      </c>
      <c r="L63" s="173">
        <v>56</v>
      </c>
      <c r="M63" s="174">
        <v>4</v>
      </c>
      <c r="N63" s="175">
        <v>4</v>
      </c>
      <c r="O63" s="175">
        <v>16</v>
      </c>
      <c r="P63" s="176">
        <v>32</v>
      </c>
      <c r="Q63" s="174">
        <v>41</v>
      </c>
      <c r="R63" s="178">
        <v>75</v>
      </c>
      <c r="S63" s="177">
        <v>2</v>
      </c>
      <c r="T63" s="178">
        <v>8</v>
      </c>
      <c r="U63" s="173">
        <f>SUM(V63:AB63)</f>
        <v>47863</v>
      </c>
      <c r="V63" s="174">
        <v>29007</v>
      </c>
      <c r="W63" s="175">
        <v>17993</v>
      </c>
      <c r="X63" s="175"/>
      <c r="Y63" s="175">
        <v>264</v>
      </c>
      <c r="Z63" s="175"/>
      <c r="AA63" s="175"/>
      <c r="AB63" s="176">
        <v>599</v>
      </c>
    </row>
    <row r="64" spans="1:29" ht="18.600000000000001" customHeight="1">
      <c r="A64" s="195"/>
      <c r="B64" s="196">
        <f t="shared" ref="B64:AB64" si="33">IF(B63=0,IF(B60=0,"",B63-B60),B63-B60)</f>
        <v>19</v>
      </c>
      <c r="C64" s="174">
        <f t="shared" si="33"/>
        <v>7</v>
      </c>
      <c r="D64" s="175">
        <f t="shared" si="33"/>
        <v>2</v>
      </c>
      <c r="E64" s="175">
        <f t="shared" si="33"/>
        <v>2</v>
      </c>
      <c r="F64" s="175"/>
      <c r="G64" s="175" t="str">
        <f t="shared" si="33"/>
        <v/>
      </c>
      <c r="H64" s="176">
        <f t="shared" si="33"/>
        <v>9</v>
      </c>
      <c r="I64" s="177">
        <f t="shared" si="33"/>
        <v>-401</v>
      </c>
      <c r="J64" s="175">
        <f t="shared" si="33"/>
        <v>-146</v>
      </c>
      <c r="K64" s="176">
        <f t="shared" si="33"/>
        <v>97</v>
      </c>
      <c r="L64" s="173"/>
      <c r="M64" s="174">
        <f t="shared" si="33"/>
        <v>1</v>
      </c>
      <c r="N64" s="175">
        <f t="shared" si="33"/>
        <v>-3</v>
      </c>
      <c r="O64" s="175">
        <f t="shared" si="33"/>
        <v>7</v>
      </c>
      <c r="P64" s="176">
        <f t="shared" si="33"/>
        <v>11</v>
      </c>
      <c r="Q64" s="174">
        <f t="shared" si="33"/>
        <v>-1</v>
      </c>
      <c r="R64" s="178">
        <f t="shared" si="33"/>
        <v>-21</v>
      </c>
      <c r="S64" s="177">
        <f t="shared" si="33"/>
        <v>1</v>
      </c>
      <c r="T64" s="178">
        <f t="shared" si="33"/>
        <v>-7</v>
      </c>
      <c r="U64" s="173">
        <f>SUM(V64:AB64)</f>
        <v>-77505</v>
      </c>
      <c r="V64" s="174">
        <f t="shared" si="33"/>
        <v>-52304</v>
      </c>
      <c r="W64" s="175">
        <f t="shared" si="33"/>
        <v>-21049</v>
      </c>
      <c r="X64" s="175" t="str">
        <f t="shared" si="33"/>
        <v/>
      </c>
      <c r="Y64" s="175">
        <f t="shared" si="33"/>
        <v>-3982</v>
      </c>
      <c r="Z64" s="175">
        <f t="shared" si="33"/>
        <v>-490</v>
      </c>
      <c r="AA64" s="175" t="str">
        <f t="shared" si="33"/>
        <v/>
      </c>
      <c r="AB64" s="176">
        <f t="shared" si="33"/>
        <v>320</v>
      </c>
      <c r="AC64" s="160"/>
    </row>
    <row r="65" spans="1:28" s="160" customFormat="1" ht="8.4499999999999993" customHeight="1">
      <c r="A65" s="184"/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6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</row>
    <row r="66" spans="1:28" ht="18.600000000000001" customHeight="1">
      <c r="A66" s="187" t="s">
        <v>114</v>
      </c>
      <c r="B66" s="173">
        <v>49</v>
      </c>
      <c r="C66" s="174">
        <v>37</v>
      </c>
      <c r="D66" s="175">
        <v>1</v>
      </c>
      <c r="E66" s="175">
        <v>4</v>
      </c>
      <c r="F66" s="175"/>
      <c r="G66" s="175"/>
      <c r="H66" s="176">
        <v>7</v>
      </c>
      <c r="I66" s="177">
        <v>2231</v>
      </c>
      <c r="J66" s="175">
        <v>64</v>
      </c>
      <c r="K66" s="176">
        <v>12</v>
      </c>
      <c r="L66" s="173">
        <v>45</v>
      </c>
      <c r="M66" s="174">
        <v>9</v>
      </c>
      <c r="N66" s="175">
        <v>4</v>
      </c>
      <c r="O66" s="175">
        <v>11</v>
      </c>
      <c r="P66" s="176">
        <v>21</v>
      </c>
      <c r="Q66" s="174">
        <v>32</v>
      </c>
      <c r="R66" s="178">
        <v>83</v>
      </c>
      <c r="S66" s="177"/>
      <c r="T66" s="178">
        <v>14</v>
      </c>
      <c r="U66" s="173">
        <f>SUM(V66:AB66)</f>
        <v>174899</v>
      </c>
      <c r="V66" s="174">
        <v>109201</v>
      </c>
      <c r="W66" s="175">
        <v>63920</v>
      </c>
      <c r="X66" s="175"/>
      <c r="Y66" s="175">
        <v>1634</v>
      </c>
      <c r="Z66" s="175"/>
      <c r="AA66" s="175"/>
      <c r="AB66" s="176">
        <v>144</v>
      </c>
    </row>
    <row r="67" spans="1:28" ht="18.600000000000001" customHeight="1">
      <c r="A67" s="195"/>
      <c r="B67" s="173">
        <f t="shared" ref="B67:AB67" si="34">IF(B66=0,IF(B63=0,"",B66-B63),B66-B63)</f>
        <v>-30</v>
      </c>
      <c r="C67" s="174">
        <f t="shared" si="34"/>
        <v>-10</v>
      </c>
      <c r="D67" s="175">
        <f t="shared" si="34"/>
        <v>-1</v>
      </c>
      <c r="E67" s="175">
        <f t="shared" si="34"/>
        <v>-2</v>
      </c>
      <c r="F67" s="175" t="str">
        <f t="shared" si="34"/>
        <v/>
      </c>
      <c r="G67" s="175" t="str">
        <f t="shared" si="34"/>
        <v/>
      </c>
      <c r="H67" s="176">
        <f t="shared" si="34"/>
        <v>-17</v>
      </c>
      <c r="I67" s="177">
        <f t="shared" si="34"/>
        <v>1379</v>
      </c>
      <c r="J67" s="175">
        <f t="shared" si="34"/>
        <v>13</v>
      </c>
      <c r="K67" s="176">
        <f t="shared" si="34"/>
        <v>-85</v>
      </c>
      <c r="L67" s="173">
        <f t="shared" si="34"/>
        <v>-11</v>
      </c>
      <c r="M67" s="174">
        <f t="shared" si="34"/>
        <v>5</v>
      </c>
      <c r="N67" s="175">
        <f t="shared" si="34"/>
        <v>0</v>
      </c>
      <c r="O67" s="175">
        <f t="shared" si="34"/>
        <v>-5</v>
      </c>
      <c r="P67" s="176">
        <f t="shared" si="34"/>
        <v>-11</v>
      </c>
      <c r="Q67" s="174">
        <f t="shared" si="34"/>
        <v>-9</v>
      </c>
      <c r="R67" s="178">
        <f t="shared" si="34"/>
        <v>8</v>
      </c>
      <c r="S67" s="177">
        <f t="shared" si="34"/>
        <v>-2</v>
      </c>
      <c r="T67" s="178">
        <f t="shared" si="34"/>
        <v>6</v>
      </c>
      <c r="U67" s="173">
        <f>SUM(V67:AB67)</f>
        <v>127036</v>
      </c>
      <c r="V67" s="174">
        <f t="shared" si="34"/>
        <v>80194</v>
      </c>
      <c r="W67" s="175">
        <f t="shared" si="34"/>
        <v>45927</v>
      </c>
      <c r="X67" s="175" t="str">
        <f t="shared" si="34"/>
        <v/>
      </c>
      <c r="Y67" s="175">
        <f t="shared" si="34"/>
        <v>1370</v>
      </c>
      <c r="Z67" s="175" t="str">
        <f t="shared" si="34"/>
        <v/>
      </c>
      <c r="AA67" s="175" t="str">
        <f t="shared" si="34"/>
        <v/>
      </c>
      <c r="AB67" s="176">
        <f t="shared" si="34"/>
        <v>-455</v>
      </c>
    </row>
    <row r="68" spans="1:28" s="160" customFormat="1" ht="8.4499999999999993" customHeight="1">
      <c r="A68" s="184"/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6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</row>
    <row r="69" spans="1:28" ht="18.600000000000001" customHeight="1">
      <c r="A69" s="162" t="s">
        <v>115</v>
      </c>
      <c r="B69" s="197">
        <v>50</v>
      </c>
      <c r="C69" s="198">
        <v>38</v>
      </c>
      <c r="D69" s="175">
        <v>1</v>
      </c>
      <c r="E69" s="175">
        <v>4</v>
      </c>
      <c r="F69" s="175"/>
      <c r="G69" s="175"/>
      <c r="H69" s="176">
        <v>7</v>
      </c>
      <c r="I69" s="174">
        <v>5079</v>
      </c>
      <c r="J69" s="175">
        <v>293</v>
      </c>
      <c r="K69" s="176">
        <v>32</v>
      </c>
      <c r="L69" s="173">
        <v>58</v>
      </c>
      <c r="M69" s="174">
        <v>6</v>
      </c>
      <c r="N69" s="175">
        <v>7</v>
      </c>
      <c r="O69" s="175">
        <v>11</v>
      </c>
      <c r="P69" s="176">
        <v>34</v>
      </c>
      <c r="Q69" s="174">
        <v>31</v>
      </c>
      <c r="R69" s="178">
        <v>69</v>
      </c>
      <c r="S69" s="177">
        <v>2</v>
      </c>
      <c r="T69" s="178">
        <v>11</v>
      </c>
      <c r="U69" s="173">
        <v>417011</v>
      </c>
      <c r="V69" s="174">
        <v>194473</v>
      </c>
      <c r="W69" s="175">
        <v>212342</v>
      </c>
      <c r="X69" s="175"/>
      <c r="Y69" s="175">
        <v>1098</v>
      </c>
      <c r="Z69" s="175"/>
      <c r="AA69" s="175"/>
      <c r="AB69" s="176">
        <v>9098</v>
      </c>
    </row>
    <row r="70" spans="1:28" ht="18.600000000000001" customHeight="1">
      <c r="A70" s="195"/>
      <c r="B70" s="173">
        <f t="shared" ref="B70:AB70" si="35">IF(B69=0,IF(B66=0,"",B69-B66),B69-B66)</f>
        <v>1</v>
      </c>
      <c r="C70" s="174">
        <f>IF(C69=0,IF(C66=0,"",C69-C66),C69-C66)</f>
        <v>1</v>
      </c>
      <c r="D70" s="175">
        <f t="shared" si="35"/>
        <v>0</v>
      </c>
      <c r="E70" s="175">
        <f t="shared" si="35"/>
        <v>0</v>
      </c>
      <c r="F70" s="175" t="str">
        <f t="shared" si="35"/>
        <v/>
      </c>
      <c r="G70" s="175" t="str">
        <f t="shared" si="35"/>
        <v/>
      </c>
      <c r="H70" s="176">
        <f t="shared" si="35"/>
        <v>0</v>
      </c>
      <c r="I70" s="177">
        <f t="shared" si="35"/>
        <v>2848</v>
      </c>
      <c r="J70" s="175">
        <f t="shared" si="35"/>
        <v>229</v>
      </c>
      <c r="K70" s="176">
        <f t="shared" si="35"/>
        <v>20</v>
      </c>
      <c r="L70" s="173">
        <f t="shared" si="35"/>
        <v>13</v>
      </c>
      <c r="M70" s="174">
        <f t="shared" si="35"/>
        <v>-3</v>
      </c>
      <c r="N70" s="175">
        <f t="shared" si="35"/>
        <v>3</v>
      </c>
      <c r="O70" s="175">
        <f t="shared" si="35"/>
        <v>0</v>
      </c>
      <c r="P70" s="176">
        <f t="shared" si="35"/>
        <v>13</v>
      </c>
      <c r="Q70" s="174">
        <f t="shared" si="35"/>
        <v>-1</v>
      </c>
      <c r="R70" s="178">
        <f t="shared" si="35"/>
        <v>-14</v>
      </c>
      <c r="S70" s="177">
        <f t="shared" si="35"/>
        <v>2</v>
      </c>
      <c r="T70" s="178">
        <f t="shared" si="35"/>
        <v>-3</v>
      </c>
      <c r="U70" s="173">
        <f>SUM(V70:AB70)</f>
        <v>242112</v>
      </c>
      <c r="V70" s="174">
        <f t="shared" si="35"/>
        <v>85272</v>
      </c>
      <c r="W70" s="175">
        <f t="shared" si="35"/>
        <v>148422</v>
      </c>
      <c r="X70" s="175" t="str">
        <f t="shared" si="35"/>
        <v/>
      </c>
      <c r="Y70" s="175">
        <f t="shared" si="35"/>
        <v>-536</v>
      </c>
      <c r="Z70" s="175" t="str">
        <f t="shared" si="35"/>
        <v/>
      </c>
      <c r="AA70" s="175" t="str">
        <f t="shared" si="35"/>
        <v/>
      </c>
      <c r="AB70" s="176">
        <f t="shared" si="35"/>
        <v>8954</v>
      </c>
    </row>
    <row r="71" spans="1:28" s="160" customFormat="1" ht="8.4499999999999993" customHeight="1">
      <c r="A71" s="199"/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200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79"/>
      <c r="AA71" s="179"/>
      <c r="AB71" s="200"/>
    </row>
    <row r="72" spans="1:28" ht="18.600000000000001" customHeight="1">
      <c r="A72" s="162" t="s">
        <v>158</v>
      </c>
      <c r="B72" s="197">
        <f>SUM(C72:H72)</f>
        <v>49</v>
      </c>
      <c r="C72" s="198">
        <v>30</v>
      </c>
      <c r="D72" s="175">
        <v>1</v>
      </c>
      <c r="E72" s="175">
        <v>5</v>
      </c>
      <c r="F72" s="175"/>
      <c r="G72" s="175"/>
      <c r="H72" s="176">
        <v>13</v>
      </c>
      <c r="I72" s="174">
        <v>1048</v>
      </c>
      <c r="J72" s="175">
        <v>113</v>
      </c>
      <c r="K72" s="176">
        <v>18</v>
      </c>
      <c r="L72" s="173">
        <f>SUM(M72:P72)</f>
        <v>41</v>
      </c>
      <c r="M72" s="174">
        <v>4</v>
      </c>
      <c r="N72" s="175">
        <v>3</v>
      </c>
      <c r="O72" s="175">
        <v>13</v>
      </c>
      <c r="P72" s="176">
        <v>21</v>
      </c>
      <c r="Q72" s="174">
        <v>28</v>
      </c>
      <c r="R72" s="178">
        <v>84</v>
      </c>
      <c r="S72" s="177"/>
      <c r="T72" s="178">
        <v>14</v>
      </c>
      <c r="U72" s="173">
        <f>SUM(V72:AB72)</f>
        <v>93024</v>
      </c>
      <c r="V72" s="174">
        <v>60319</v>
      </c>
      <c r="W72" s="175">
        <v>32062</v>
      </c>
      <c r="X72" s="175"/>
      <c r="Y72" s="175">
        <v>491</v>
      </c>
      <c r="Z72" s="175"/>
      <c r="AA72" s="175"/>
      <c r="AB72" s="176">
        <v>152</v>
      </c>
    </row>
    <row r="73" spans="1:28" ht="18.600000000000001" customHeight="1">
      <c r="A73" s="212"/>
      <c r="B73" s="193">
        <f t="shared" ref="B73:AB73" si="36">IF(B72=0,IF(B69=0,"",B72-B69),B72-B69)</f>
        <v>-1</v>
      </c>
      <c r="C73" s="189">
        <f>IF(C72=0,IF(C69=0,"",C72-C69),C72-C69)</f>
        <v>-8</v>
      </c>
      <c r="D73" s="190">
        <f t="shared" si="36"/>
        <v>0</v>
      </c>
      <c r="E73" s="190">
        <f>IF(E72=0,IF(E69=0,"",E72-E69),E72-E69)</f>
        <v>1</v>
      </c>
      <c r="F73" s="190" t="str">
        <f t="shared" si="36"/>
        <v/>
      </c>
      <c r="G73" s="190" t="str">
        <f t="shared" si="36"/>
        <v/>
      </c>
      <c r="H73" s="191">
        <f t="shared" si="36"/>
        <v>6</v>
      </c>
      <c r="I73" s="192">
        <f t="shared" si="36"/>
        <v>-4031</v>
      </c>
      <c r="J73" s="190">
        <f t="shared" si="36"/>
        <v>-180</v>
      </c>
      <c r="K73" s="191">
        <f t="shared" si="36"/>
        <v>-14</v>
      </c>
      <c r="L73" s="193">
        <f t="shared" si="36"/>
        <v>-17</v>
      </c>
      <c r="M73" s="189">
        <f t="shared" si="36"/>
        <v>-2</v>
      </c>
      <c r="N73" s="190">
        <f t="shared" si="36"/>
        <v>-4</v>
      </c>
      <c r="O73" s="190">
        <f t="shared" si="36"/>
        <v>2</v>
      </c>
      <c r="P73" s="191">
        <f t="shared" si="36"/>
        <v>-13</v>
      </c>
      <c r="Q73" s="189">
        <f t="shared" si="36"/>
        <v>-3</v>
      </c>
      <c r="R73" s="194">
        <f t="shared" si="36"/>
        <v>15</v>
      </c>
      <c r="S73" s="192">
        <f t="shared" si="36"/>
        <v>-2</v>
      </c>
      <c r="T73" s="194">
        <f t="shared" si="36"/>
        <v>3</v>
      </c>
      <c r="U73" s="193">
        <f>SUM(V73:AB73)</f>
        <v>-323987</v>
      </c>
      <c r="V73" s="189">
        <f t="shared" si="36"/>
        <v>-134154</v>
      </c>
      <c r="W73" s="190">
        <f t="shared" si="36"/>
        <v>-180280</v>
      </c>
      <c r="X73" s="190" t="str">
        <f t="shared" si="36"/>
        <v/>
      </c>
      <c r="Y73" s="190">
        <f t="shared" si="36"/>
        <v>-607</v>
      </c>
      <c r="Z73" s="190" t="str">
        <f t="shared" si="36"/>
        <v/>
      </c>
      <c r="AA73" s="190" t="str">
        <f t="shared" si="36"/>
        <v/>
      </c>
      <c r="AB73" s="191">
        <f t="shared" si="36"/>
        <v>-8946</v>
      </c>
    </row>
    <row r="74" spans="1:28" ht="8.4499999999999993" customHeight="1">
      <c r="A74" s="161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180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  <c r="Y74" s="213"/>
      <c r="Z74" s="213"/>
      <c r="AA74" s="213"/>
      <c r="AB74" s="180"/>
    </row>
    <row r="75" spans="1:28" ht="18.600000000000001" customHeight="1">
      <c r="A75" s="162" t="s">
        <v>163</v>
      </c>
      <c r="B75" s="197">
        <f>SUM(C75:H75)</f>
        <v>67</v>
      </c>
      <c r="C75" s="198">
        <v>37</v>
      </c>
      <c r="D75" s="175">
        <v>0</v>
      </c>
      <c r="E75" s="175">
        <v>10</v>
      </c>
      <c r="F75" s="175"/>
      <c r="G75" s="175"/>
      <c r="H75" s="176">
        <v>20</v>
      </c>
      <c r="I75" s="174">
        <v>2020</v>
      </c>
      <c r="J75" s="175">
        <v>583</v>
      </c>
      <c r="K75" s="176">
        <v>0</v>
      </c>
      <c r="L75" s="173">
        <f>SUM(M75:P75)</f>
        <v>52</v>
      </c>
      <c r="M75" s="174">
        <v>5</v>
      </c>
      <c r="N75" s="175">
        <v>4</v>
      </c>
      <c r="O75" s="175">
        <v>18</v>
      </c>
      <c r="P75" s="176">
        <v>25</v>
      </c>
      <c r="Q75" s="174">
        <v>41</v>
      </c>
      <c r="R75" s="178">
        <v>91</v>
      </c>
      <c r="S75" s="177">
        <v>3</v>
      </c>
      <c r="T75" s="178">
        <v>8</v>
      </c>
      <c r="U75" s="173">
        <f>SUM(V75:AB75)</f>
        <v>359608</v>
      </c>
      <c r="V75" s="174">
        <v>146046</v>
      </c>
      <c r="W75" s="175">
        <v>203324</v>
      </c>
      <c r="X75" s="175"/>
      <c r="Y75" s="175">
        <v>8160</v>
      </c>
      <c r="Z75" s="175"/>
      <c r="AA75" s="175"/>
      <c r="AB75" s="176">
        <v>2078</v>
      </c>
    </row>
    <row r="76" spans="1:28" ht="18.600000000000001" customHeight="1">
      <c r="A76" s="169"/>
      <c r="B76" s="173">
        <f t="shared" ref="B76" si="37">IF(B75=0,IF(B72=0,"",B75-B72),B75-B72)</f>
        <v>18</v>
      </c>
      <c r="C76" s="174">
        <f>IF(C75=0,IF(C72=0,"",C75-C72),C75-C72)</f>
        <v>7</v>
      </c>
      <c r="D76" s="175">
        <f t="shared" ref="D76" si="38">IF(D75=0,IF(D72=0,"",D75-D72),D75-D72)</f>
        <v>-1</v>
      </c>
      <c r="E76" s="175">
        <f>IF(E75=0,IF(E72=0,"",E75-E72),E75-E72)</f>
        <v>5</v>
      </c>
      <c r="F76" s="175" t="str">
        <f t="shared" ref="F76:T76" si="39">IF(F75=0,IF(F72=0,"",F75-F72),F75-F72)</f>
        <v/>
      </c>
      <c r="G76" s="175" t="str">
        <f t="shared" si="39"/>
        <v/>
      </c>
      <c r="H76" s="176">
        <f t="shared" si="39"/>
        <v>7</v>
      </c>
      <c r="I76" s="177">
        <f t="shared" si="39"/>
        <v>972</v>
      </c>
      <c r="J76" s="175">
        <f t="shared" si="39"/>
        <v>470</v>
      </c>
      <c r="K76" s="176">
        <f t="shared" si="39"/>
        <v>-18</v>
      </c>
      <c r="L76" s="173">
        <f t="shared" si="39"/>
        <v>11</v>
      </c>
      <c r="M76" s="174">
        <f t="shared" si="39"/>
        <v>1</v>
      </c>
      <c r="N76" s="175">
        <f t="shared" si="39"/>
        <v>1</v>
      </c>
      <c r="O76" s="175">
        <f t="shared" si="39"/>
        <v>5</v>
      </c>
      <c r="P76" s="176">
        <f t="shared" si="39"/>
        <v>4</v>
      </c>
      <c r="Q76" s="174">
        <f t="shared" si="39"/>
        <v>13</v>
      </c>
      <c r="R76" s="178">
        <f t="shared" si="39"/>
        <v>7</v>
      </c>
      <c r="S76" s="177">
        <f t="shared" si="39"/>
        <v>3</v>
      </c>
      <c r="T76" s="178">
        <f t="shared" si="39"/>
        <v>-6</v>
      </c>
      <c r="U76" s="173">
        <f>SUM(V76:AB76)</f>
        <v>266584</v>
      </c>
      <c r="V76" s="174">
        <f t="shared" ref="V76:AB76" si="40">IF(V75=0,IF(V72=0,"",V75-V72),V75-V72)</f>
        <v>85727</v>
      </c>
      <c r="W76" s="175">
        <f t="shared" si="40"/>
        <v>171262</v>
      </c>
      <c r="X76" s="175" t="str">
        <f t="shared" si="40"/>
        <v/>
      </c>
      <c r="Y76" s="175">
        <f t="shared" si="40"/>
        <v>7669</v>
      </c>
      <c r="Z76" s="175" t="str">
        <f t="shared" si="40"/>
        <v/>
      </c>
      <c r="AA76" s="175" t="str">
        <f t="shared" si="40"/>
        <v/>
      </c>
      <c r="AB76" s="176">
        <f t="shared" si="40"/>
        <v>1926</v>
      </c>
    </row>
    <row r="77" spans="1:28" ht="8.4499999999999993" customHeight="1"/>
    <row r="78" spans="1:28" ht="18.600000000000001" customHeight="1">
      <c r="A78" s="162" t="s">
        <v>180</v>
      </c>
      <c r="B78" s="197">
        <f>SUM(C78:H78)</f>
        <v>44</v>
      </c>
      <c r="C78" s="198">
        <v>29</v>
      </c>
      <c r="D78" s="175">
        <v>0</v>
      </c>
      <c r="E78" s="175">
        <v>6</v>
      </c>
      <c r="F78" s="175"/>
      <c r="G78" s="175"/>
      <c r="H78" s="176">
        <v>9</v>
      </c>
      <c r="I78" s="174">
        <v>821</v>
      </c>
      <c r="J78" s="175">
        <v>129</v>
      </c>
      <c r="K78" s="176">
        <v>0</v>
      </c>
      <c r="L78" s="173">
        <f>SUM(M78:P78)</f>
        <v>37</v>
      </c>
      <c r="M78" s="174">
        <v>7</v>
      </c>
      <c r="N78" s="175">
        <v>2</v>
      </c>
      <c r="O78" s="175">
        <v>13</v>
      </c>
      <c r="P78" s="176">
        <v>15</v>
      </c>
      <c r="Q78" s="174">
        <v>35</v>
      </c>
      <c r="R78" s="178">
        <v>63</v>
      </c>
      <c r="S78" s="177">
        <v>1</v>
      </c>
      <c r="T78" s="178">
        <v>11</v>
      </c>
      <c r="U78" s="173">
        <f>SUM(V78:AB78)</f>
        <v>82771</v>
      </c>
      <c r="V78" s="174">
        <v>60504</v>
      </c>
      <c r="W78" s="175">
        <v>11721</v>
      </c>
      <c r="X78" s="175"/>
      <c r="Y78" s="175">
        <v>1666</v>
      </c>
      <c r="Z78" s="175"/>
      <c r="AA78" s="175"/>
      <c r="AB78" s="176">
        <v>8880</v>
      </c>
    </row>
    <row r="79" spans="1:28" ht="18.600000000000001" customHeight="1" thickBot="1">
      <c r="A79" s="201"/>
      <c r="B79" s="202">
        <f t="shared" ref="B79" si="41">IF(B78=0,IF(B75=0,"",B78-B75),B78-B75)</f>
        <v>-23</v>
      </c>
      <c r="C79" s="203">
        <f>IF(C78=0,IF(C75=0,"",C78-C75),C78-C75)</f>
        <v>-8</v>
      </c>
      <c r="D79" s="204" t="str">
        <f t="shared" ref="D79" si="42">IF(D78=0,IF(D75=0,"",D78-D75),D78-D75)</f>
        <v/>
      </c>
      <c r="E79" s="204">
        <f>IF(E78=0,IF(E75=0,"",E78-E75),E78-E75)</f>
        <v>-4</v>
      </c>
      <c r="F79" s="204" t="str">
        <f t="shared" ref="F79:T79" si="43">IF(F78=0,IF(F75=0,"",F78-F75),F78-F75)</f>
        <v/>
      </c>
      <c r="G79" s="204" t="str">
        <f t="shared" si="43"/>
        <v/>
      </c>
      <c r="H79" s="205">
        <f t="shared" si="43"/>
        <v>-11</v>
      </c>
      <c r="I79" s="206">
        <f t="shared" si="43"/>
        <v>-1199</v>
      </c>
      <c r="J79" s="204">
        <f t="shared" si="43"/>
        <v>-454</v>
      </c>
      <c r="K79" s="205" t="str">
        <f t="shared" si="43"/>
        <v/>
      </c>
      <c r="L79" s="202">
        <f t="shared" si="43"/>
        <v>-15</v>
      </c>
      <c r="M79" s="203">
        <f t="shared" si="43"/>
        <v>2</v>
      </c>
      <c r="N79" s="204">
        <f t="shared" si="43"/>
        <v>-2</v>
      </c>
      <c r="O79" s="204">
        <f t="shared" si="43"/>
        <v>-5</v>
      </c>
      <c r="P79" s="205">
        <f t="shared" si="43"/>
        <v>-10</v>
      </c>
      <c r="Q79" s="203">
        <f t="shared" si="43"/>
        <v>-6</v>
      </c>
      <c r="R79" s="207">
        <f t="shared" si="43"/>
        <v>-28</v>
      </c>
      <c r="S79" s="206">
        <f t="shared" si="43"/>
        <v>-2</v>
      </c>
      <c r="T79" s="207">
        <f t="shared" si="43"/>
        <v>3</v>
      </c>
      <c r="U79" s="202">
        <f>SUM(V79:AB79)</f>
        <v>-276837</v>
      </c>
      <c r="V79" s="203">
        <f t="shared" ref="V79:AB79" si="44">IF(V78=0,IF(V75=0,"",V78-V75),V78-V75)</f>
        <v>-85542</v>
      </c>
      <c r="W79" s="204">
        <f t="shared" si="44"/>
        <v>-191603</v>
      </c>
      <c r="X79" s="204" t="str">
        <f t="shared" si="44"/>
        <v/>
      </c>
      <c r="Y79" s="204">
        <f t="shared" si="44"/>
        <v>-6494</v>
      </c>
      <c r="Z79" s="204" t="str">
        <f t="shared" si="44"/>
        <v/>
      </c>
      <c r="AA79" s="204" t="str">
        <f t="shared" si="44"/>
        <v/>
      </c>
      <c r="AB79" s="205">
        <f t="shared" si="44"/>
        <v>6802</v>
      </c>
    </row>
    <row r="80" spans="1:28" ht="8.4499999999999993" customHeight="1"/>
    <row r="81" spans="1:28" ht="18.600000000000001" customHeight="1">
      <c r="A81" s="162" t="s">
        <v>181</v>
      </c>
      <c r="B81" s="197">
        <f>SUM(C81:H81)</f>
        <v>60</v>
      </c>
      <c r="C81" s="132">
        <v>42</v>
      </c>
      <c r="D81" s="133">
        <v>1</v>
      </c>
      <c r="E81" s="133">
        <v>5</v>
      </c>
      <c r="F81" s="133"/>
      <c r="G81" s="133"/>
      <c r="H81" s="134">
        <v>12</v>
      </c>
      <c r="I81" s="135">
        <v>2072</v>
      </c>
      <c r="J81" s="133">
        <v>327</v>
      </c>
      <c r="K81" s="134">
        <v>14</v>
      </c>
      <c r="L81" s="173">
        <f>SUM(M81:P81)</f>
        <v>50</v>
      </c>
      <c r="M81" s="135">
        <v>5</v>
      </c>
      <c r="N81" s="133">
        <v>3</v>
      </c>
      <c r="O81" s="133">
        <v>16</v>
      </c>
      <c r="P81" s="134">
        <v>26</v>
      </c>
      <c r="Q81" s="135">
        <v>26</v>
      </c>
      <c r="R81" s="136">
        <v>60</v>
      </c>
      <c r="S81" s="137">
        <v>2</v>
      </c>
      <c r="T81" s="136">
        <v>6</v>
      </c>
      <c r="U81" s="173">
        <f>SUM(V81:AB81)</f>
        <v>172739</v>
      </c>
      <c r="V81" s="135">
        <v>75738</v>
      </c>
      <c r="W81" s="133">
        <v>71923</v>
      </c>
      <c r="X81" s="133">
        <v>0</v>
      </c>
      <c r="Y81" s="133">
        <v>240</v>
      </c>
      <c r="Z81" s="133"/>
      <c r="AA81" s="133"/>
      <c r="AB81" s="134">
        <v>24838</v>
      </c>
    </row>
    <row r="82" spans="1:28" ht="18.600000000000001" customHeight="1" thickBot="1">
      <c r="A82" s="201"/>
      <c r="B82" s="202">
        <f t="shared" ref="B82" si="45">IF(B81=0,IF(B78=0,"",B81-B78),B81-B78)</f>
        <v>16</v>
      </c>
      <c r="C82" s="203">
        <f>IF(C81=0,IF(C78=0,"",C81-C78),C81-C78)</f>
        <v>13</v>
      </c>
      <c r="D82" s="204">
        <f t="shared" ref="D82" si="46">IF(D81=0,IF(D78=0,"",D81-D78),D81-D78)</f>
        <v>1</v>
      </c>
      <c r="E82" s="204">
        <f>IF(E81=0,IF(E78=0,"",E81-E78),E81-E78)</f>
        <v>-1</v>
      </c>
      <c r="F82" s="204" t="str">
        <f t="shared" ref="F82:T82" si="47">IF(F81=0,IF(F78=0,"",F81-F78),F81-F78)</f>
        <v/>
      </c>
      <c r="G82" s="204" t="str">
        <f t="shared" si="47"/>
        <v/>
      </c>
      <c r="H82" s="205">
        <f t="shared" si="47"/>
        <v>3</v>
      </c>
      <c r="I82" s="206">
        <f t="shared" si="47"/>
        <v>1251</v>
      </c>
      <c r="J82" s="204">
        <f t="shared" si="47"/>
        <v>198</v>
      </c>
      <c r="K82" s="205">
        <f t="shared" si="47"/>
        <v>14</v>
      </c>
      <c r="L82" s="202">
        <f t="shared" si="47"/>
        <v>13</v>
      </c>
      <c r="M82" s="203">
        <f t="shared" si="47"/>
        <v>-2</v>
      </c>
      <c r="N82" s="204">
        <f t="shared" si="47"/>
        <v>1</v>
      </c>
      <c r="O82" s="204">
        <f t="shared" si="47"/>
        <v>3</v>
      </c>
      <c r="P82" s="205">
        <f t="shared" si="47"/>
        <v>11</v>
      </c>
      <c r="Q82" s="203">
        <f t="shared" si="47"/>
        <v>-9</v>
      </c>
      <c r="R82" s="207">
        <f t="shared" si="47"/>
        <v>-3</v>
      </c>
      <c r="S82" s="206">
        <f t="shared" si="47"/>
        <v>1</v>
      </c>
      <c r="T82" s="207">
        <f t="shared" si="47"/>
        <v>-5</v>
      </c>
      <c r="U82" s="202">
        <f>SUM(V82:AB82)</f>
        <v>89968</v>
      </c>
      <c r="V82" s="203">
        <f t="shared" ref="V82:AB82" si="48">IF(V81=0,IF(V78=0,"",V81-V78),V81-V78)</f>
        <v>15234</v>
      </c>
      <c r="W82" s="204">
        <f t="shared" si="48"/>
        <v>60202</v>
      </c>
      <c r="X82" s="204" t="str">
        <f t="shared" si="48"/>
        <v/>
      </c>
      <c r="Y82" s="204">
        <f t="shared" si="48"/>
        <v>-1426</v>
      </c>
      <c r="Z82" s="204" t="str">
        <f t="shared" si="48"/>
        <v/>
      </c>
      <c r="AA82" s="204" t="str">
        <f t="shared" si="48"/>
        <v/>
      </c>
      <c r="AB82" s="205">
        <f t="shared" si="48"/>
        <v>15958</v>
      </c>
    </row>
  </sheetData>
  <sheetProtection sheet="1" objects="1" scenarios="1" selectLockedCells="1"/>
  <mergeCells count="46">
    <mergeCell ref="A39:A40"/>
    <mergeCell ref="A42:A43"/>
    <mergeCell ref="A27:A28"/>
    <mergeCell ref="A30:A31"/>
    <mergeCell ref="A33:A34"/>
    <mergeCell ref="A36:A37"/>
    <mergeCell ref="A18:A19"/>
    <mergeCell ref="A21:A22"/>
    <mergeCell ref="A24:A25"/>
    <mergeCell ref="AB3:AB4"/>
    <mergeCell ref="A6:A7"/>
    <mergeCell ref="A9:A10"/>
    <mergeCell ref="A12:A13"/>
    <mergeCell ref="X3:X4"/>
    <mergeCell ref="Y3:Y4"/>
    <mergeCell ref="AA3:AA4"/>
    <mergeCell ref="A15:A16"/>
    <mergeCell ref="P3:P4"/>
    <mergeCell ref="Q3:Q4"/>
    <mergeCell ref="R3:R4"/>
    <mergeCell ref="F3:F4"/>
    <mergeCell ref="G3:G4"/>
    <mergeCell ref="B3:B4"/>
    <mergeCell ref="C3:C4"/>
    <mergeCell ref="D3:D4"/>
    <mergeCell ref="A2:A4"/>
    <mergeCell ref="B2:H2"/>
    <mergeCell ref="I2:K2"/>
    <mergeCell ref="L2:P2"/>
    <mergeCell ref="H3:H4"/>
    <mergeCell ref="I3:J3"/>
    <mergeCell ref="E3:E4"/>
    <mergeCell ref="L3:L4"/>
    <mergeCell ref="N3:N4"/>
    <mergeCell ref="K3:K4"/>
    <mergeCell ref="V3:W3"/>
    <mergeCell ref="M3:M4"/>
    <mergeCell ref="O3:O4"/>
    <mergeCell ref="U1:AB1"/>
    <mergeCell ref="S3:S4"/>
    <mergeCell ref="Q2:R2"/>
    <mergeCell ref="S2:T2"/>
    <mergeCell ref="Z3:Z4"/>
    <mergeCell ref="U2:AB2"/>
    <mergeCell ref="T3:T4"/>
    <mergeCell ref="U3:U4"/>
  </mergeCells>
  <phoneticPr fontId="5"/>
  <dataValidations count="1">
    <dataValidation imeMode="off" allowBlank="1" showInputMessage="1" showErrorMessage="1" sqref="B72:AB72 B69:AB69 B75:AB75 B78:AB78 B81:AB81"/>
  </dataValidations>
  <pageMargins left="0.31496062992125984" right="0.19685039370078741" top="0.78740157480314965" bottom="0.19685039370078741" header="0.51181102362204722" footer="0.31496062992125984"/>
  <pageSetup paperSize="9" firstPageNumber="75" orientation="landscape" useFirstPageNumber="1" r:id="rId1"/>
  <headerFooter alignWithMargins="0">
    <oddFooter>&amp;C‐ &amp;P ‐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7"/>
  <sheetViews>
    <sheetView workbookViewId="0"/>
  </sheetViews>
  <sheetFormatPr defaultRowHeight="13.5"/>
  <sheetData>
    <row r="17" spans="3:3">
      <c r="C17" t="s">
        <v>162</v>
      </c>
    </row>
  </sheetData>
  <sheetProtection sheet="1" objects="1" scenarios="1" selectLockedCells="1"/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5"/>
  <sheetViews>
    <sheetView tabSelected="1" view="pageBreakPreview" zoomScale="85" zoomScaleNormal="100" zoomScaleSheetLayoutView="85" workbookViewId="0">
      <selection activeCell="D9" sqref="D9"/>
    </sheetView>
  </sheetViews>
  <sheetFormatPr defaultRowHeight="13.5"/>
  <cols>
    <col min="3" max="3" width="4.375" customWidth="1"/>
    <col min="4" max="4" width="38.75" customWidth="1"/>
    <col min="259" max="259" width="4.375" customWidth="1"/>
    <col min="260" max="260" width="38.75" customWidth="1"/>
    <col min="515" max="515" width="4.375" customWidth="1"/>
    <col min="516" max="516" width="38.75" customWidth="1"/>
    <col min="771" max="771" width="4.375" customWidth="1"/>
    <col min="772" max="772" width="38.75" customWidth="1"/>
    <col min="1027" max="1027" width="4.375" customWidth="1"/>
    <col min="1028" max="1028" width="38.75" customWidth="1"/>
    <col min="1283" max="1283" width="4.375" customWidth="1"/>
    <col min="1284" max="1284" width="38.75" customWidth="1"/>
    <col min="1539" max="1539" width="4.375" customWidth="1"/>
    <col min="1540" max="1540" width="38.75" customWidth="1"/>
    <col min="1795" max="1795" width="4.375" customWidth="1"/>
    <col min="1796" max="1796" width="38.75" customWidth="1"/>
    <col min="2051" max="2051" width="4.375" customWidth="1"/>
    <col min="2052" max="2052" width="38.75" customWidth="1"/>
    <col min="2307" max="2307" width="4.375" customWidth="1"/>
    <col min="2308" max="2308" width="38.75" customWidth="1"/>
    <col min="2563" max="2563" width="4.375" customWidth="1"/>
    <col min="2564" max="2564" width="38.75" customWidth="1"/>
    <col min="2819" max="2819" width="4.375" customWidth="1"/>
    <col min="2820" max="2820" width="38.75" customWidth="1"/>
    <col min="3075" max="3075" width="4.375" customWidth="1"/>
    <col min="3076" max="3076" width="38.75" customWidth="1"/>
    <col min="3331" max="3331" width="4.375" customWidth="1"/>
    <col min="3332" max="3332" width="38.75" customWidth="1"/>
    <col min="3587" max="3587" width="4.375" customWidth="1"/>
    <col min="3588" max="3588" width="38.75" customWidth="1"/>
    <col min="3843" max="3843" width="4.375" customWidth="1"/>
    <col min="3844" max="3844" width="38.75" customWidth="1"/>
    <col min="4099" max="4099" width="4.375" customWidth="1"/>
    <col min="4100" max="4100" width="38.75" customWidth="1"/>
    <col min="4355" max="4355" width="4.375" customWidth="1"/>
    <col min="4356" max="4356" width="38.75" customWidth="1"/>
    <col min="4611" max="4611" width="4.375" customWidth="1"/>
    <col min="4612" max="4612" width="38.75" customWidth="1"/>
    <col min="4867" max="4867" width="4.375" customWidth="1"/>
    <col min="4868" max="4868" width="38.75" customWidth="1"/>
    <col min="5123" max="5123" width="4.375" customWidth="1"/>
    <col min="5124" max="5124" width="38.75" customWidth="1"/>
    <col min="5379" max="5379" width="4.375" customWidth="1"/>
    <col min="5380" max="5380" width="38.75" customWidth="1"/>
    <col min="5635" max="5635" width="4.375" customWidth="1"/>
    <col min="5636" max="5636" width="38.75" customWidth="1"/>
    <col min="5891" max="5891" width="4.375" customWidth="1"/>
    <col min="5892" max="5892" width="38.75" customWidth="1"/>
    <col min="6147" max="6147" width="4.375" customWidth="1"/>
    <col min="6148" max="6148" width="38.75" customWidth="1"/>
    <col min="6403" max="6403" width="4.375" customWidth="1"/>
    <col min="6404" max="6404" width="38.75" customWidth="1"/>
    <col min="6659" max="6659" width="4.375" customWidth="1"/>
    <col min="6660" max="6660" width="38.75" customWidth="1"/>
    <col min="6915" max="6915" width="4.375" customWidth="1"/>
    <col min="6916" max="6916" width="38.75" customWidth="1"/>
    <col min="7171" max="7171" width="4.375" customWidth="1"/>
    <col min="7172" max="7172" width="38.75" customWidth="1"/>
    <col min="7427" max="7427" width="4.375" customWidth="1"/>
    <col min="7428" max="7428" width="38.75" customWidth="1"/>
    <col min="7683" max="7683" width="4.375" customWidth="1"/>
    <col min="7684" max="7684" width="38.75" customWidth="1"/>
    <col min="7939" max="7939" width="4.375" customWidth="1"/>
    <col min="7940" max="7940" width="38.75" customWidth="1"/>
    <col min="8195" max="8195" width="4.375" customWidth="1"/>
    <col min="8196" max="8196" width="38.75" customWidth="1"/>
    <col min="8451" max="8451" width="4.375" customWidth="1"/>
    <col min="8452" max="8452" width="38.75" customWidth="1"/>
    <col min="8707" max="8707" width="4.375" customWidth="1"/>
    <col min="8708" max="8708" width="38.75" customWidth="1"/>
    <col min="8963" max="8963" width="4.375" customWidth="1"/>
    <col min="8964" max="8964" width="38.75" customWidth="1"/>
    <col min="9219" max="9219" width="4.375" customWidth="1"/>
    <col min="9220" max="9220" width="38.75" customWidth="1"/>
    <col min="9475" max="9475" width="4.375" customWidth="1"/>
    <col min="9476" max="9476" width="38.75" customWidth="1"/>
    <col min="9731" max="9731" width="4.375" customWidth="1"/>
    <col min="9732" max="9732" width="38.75" customWidth="1"/>
    <col min="9987" max="9987" width="4.375" customWidth="1"/>
    <col min="9988" max="9988" width="38.75" customWidth="1"/>
    <col min="10243" max="10243" width="4.375" customWidth="1"/>
    <col min="10244" max="10244" width="38.75" customWidth="1"/>
    <col min="10499" max="10499" width="4.375" customWidth="1"/>
    <col min="10500" max="10500" width="38.75" customWidth="1"/>
    <col min="10755" max="10755" width="4.375" customWidth="1"/>
    <col min="10756" max="10756" width="38.75" customWidth="1"/>
    <col min="11011" max="11011" width="4.375" customWidth="1"/>
    <col min="11012" max="11012" width="38.75" customWidth="1"/>
    <col min="11267" max="11267" width="4.375" customWidth="1"/>
    <col min="11268" max="11268" width="38.75" customWidth="1"/>
    <col min="11523" max="11523" width="4.375" customWidth="1"/>
    <col min="11524" max="11524" width="38.75" customWidth="1"/>
    <col min="11779" max="11779" width="4.375" customWidth="1"/>
    <col min="11780" max="11780" width="38.75" customWidth="1"/>
    <col min="12035" max="12035" width="4.375" customWidth="1"/>
    <col min="12036" max="12036" width="38.75" customWidth="1"/>
    <col min="12291" max="12291" width="4.375" customWidth="1"/>
    <col min="12292" max="12292" width="38.75" customWidth="1"/>
    <col min="12547" max="12547" width="4.375" customWidth="1"/>
    <col min="12548" max="12548" width="38.75" customWidth="1"/>
    <col min="12803" max="12803" width="4.375" customWidth="1"/>
    <col min="12804" max="12804" width="38.75" customWidth="1"/>
    <col min="13059" max="13059" width="4.375" customWidth="1"/>
    <col min="13060" max="13060" width="38.75" customWidth="1"/>
    <col min="13315" max="13315" width="4.375" customWidth="1"/>
    <col min="13316" max="13316" width="38.75" customWidth="1"/>
    <col min="13571" max="13571" width="4.375" customWidth="1"/>
    <col min="13572" max="13572" width="38.75" customWidth="1"/>
    <col min="13827" max="13827" width="4.375" customWidth="1"/>
    <col min="13828" max="13828" width="38.75" customWidth="1"/>
    <col min="14083" max="14083" width="4.375" customWidth="1"/>
    <col min="14084" max="14084" width="38.75" customWidth="1"/>
    <col min="14339" max="14339" width="4.375" customWidth="1"/>
    <col min="14340" max="14340" width="38.75" customWidth="1"/>
    <col min="14595" max="14595" width="4.375" customWidth="1"/>
    <col min="14596" max="14596" width="38.75" customWidth="1"/>
    <col min="14851" max="14851" width="4.375" customWidth="1"/>
    <col min="14852" max="14852" width="38.75" customWidth="1"/>
    <col min="15107" max="15107" width="4.375" customWidth="1"/>
    <col min="15108" max="15108" width="38.75" customWidth="1"/>
    <col min="15363" max="15363" width="4.375" customWidth="1"/>
    <col min="15364" max="15364" width="38.75" customWidth="1"/>
    <col min="15619" max="15619" width="4.375" customWidth="1"/>
    <col min="15620" max="15620" width="38.75" customWidth="1"/>
    <col min="15875" max="15875" width="4.375" customWidth="1"/>
    <col min="15876" max="15876" width="38.75" customWidth="1"/>
    <col min="16131" max="16131" width="4.375" customWidth="1"/>
    <col min="16132" max="16132" width="38.75" customWidth="1"/>
  </cols>
  <sheetData>
    <row r="1" spans="1:6" ht="21">
      <c r="A1" s="79"/>
      <c r="B1" s="79"/>
      <c r="C1" s="79"/>
      <c r="D1" s="144"/>
      <c r="E1" s="79"/>
      <c r="F1" s="79"/>
    </row>
    <row r="2" spans="1:6" ht="21">
      <c r="A2" s="79"/>
      <c r="B2" s="79"/>
      <c r="C2" s="79"/>
      <c r="D2" s="144"/>
      <c r="E2" s="79"/>
      <c r="F2" s="79"/>
    </row>
    <row r="3" spans="1:6" ht="21">
      <c r="A3" s="79"/>
      <c r="B3" s="79"/>
      <c r="C3" s="79"/>
      <c r="D3" s="144"/>
      <c r="E3" s="79"/>
      <c r="F3" s="79"/>
    </row>
    <row r="4" spans="1:6" ht="21">
      <c r="A4" s="79"/>
      <c r="B4" s="79"/>
      <c r="C4" s="79"/>
      <c r="D4" s="144"/>
      <c r="E4" s="79"/>
      <c r="F4" s="79"/>
    </row>
    <row r="5" spans="1:6" ht="21">
      <c r="A5" s="79"/>
      <c r="B5" s="79"/>
      <c r="C5" s="79"/>
      <c r="D5" s="144"/>
      <c r="E5" s="79"/>
      <c r="F5" s="79"/>
    </row>
    <row r="6" spans="1:6" ht="21">
      <c r="A6" s="79"/>
      <c r="B6" s="79"/>
      <c r="C6" s="79"/>
      <c r="D6" s="144"/>
      <c r="E6" s="79"/>
      <c r="F6" s="79"/>
    </row>
    <row r="7" spans="1:6" ht="21.75" thickBot="1">
      <c r="A7" s="79"/>
      <c r="B7" s="79"/>
      <c r="C7" s="79"/>
      <c r="D7" s="144"/>
      <c r="E7" s="79"/>
      <c r="F7" s="79"/>
    </row>
    <row r="8" spans="1:6" ht="15" thickTop="1" thickBot="1">
      <c r="A8" s="79"/>
      <c r="B8" s="79"/>
      <c r="C8" s="79"/>
      <c r="D8" s="143"/>
      <c r="E8" s="79"/>
      <c r="F8" s="79"/>
    </row>
    <row r="9" spans="1:6" ht="77.25" customHeight="1" thickBot="1">
      <c r="A9" s="79"/>
      <c r="B9" s="79"/>
      <c r="C9" s="79"/>
      <c r="D9" s="142" t="s">
        <v>151</v>
      </c>
      <c r="E9" s="79"/>
      <c r="F9" s="79"/>
    </row>
    <row r="10" spans="1:6" ht="14.25" thickBot="1">
      <c r="A10" s="79"/>
      <c r="B10" s="79"/>
      <c r="C10" s="79"/>
      <c r="D10" s="141"/>
      <c r="E10" s="79"/>
      <c r="F10" s="79"/>
    </row>
    <row r="11" spans="1:6" ht="18" thickTop="1">
      <c r="A11" s="79"/>
      <c r="B11" s="79"/>
      <c r="C11" s="79"/>
      <c r="D11" s="140"/>
      <c r="E11" s="79"/>
      <c r="F11" s="79"/>
    </row>
    <row r="12" spans="1:6" ht="17.25">
      <c r="A12" s="79"/>
      <c r="B12" s="79"/>
      <c r="C12" s="79"/>
      <c r="D12" s="140"/>
      <c r="E12" s="79"/>
      <c r="F12" s="79"/>
    </row>
    <row r="13" spans="1:6" ht="17.25">
      <c r="A13" s="79"/>
      <c r="B13" s="79"/>
      <c r="C13" s="79"/>
      <c r="D13" s="140"/>
      <c r="E13" s="79"/>
      <c r="F13" s="79"/>
    </row>
    <row r="14" spans="1:6" ht="17.25">
      <c r="A14" s="79"/>
      <c r="B14" s="79"/>
      <c r="C14" s="79"/>
      <c r="D14" s="140"/>
      <c r="E14" s="79"/>
      <c r="F14" s="79"/>
    </row>
    <row r="15" spans="1:6" ht="17.25">
      <c r="A15" s="79"/>
      <c r="B15" s="79"/>
      <c r="C15" s="79"/>
      <c r="D15" s="140"/>
      <c r="E15" s="79"/>
      <c r="F15" s="79"/>
    </row>
    <row r="16" spans="1:6" ht="17.25">
      <c r="A16" s="79"/>
      <c r="B16" s="79"/>
      <c r="C16" s="79"/>
      <c r="D16" s="140"/>
      <c r="E16" s="79"/>
      <c r="F16" s="79"/>
    </row>
    <row r="17" spans="1:6" ht="17.25">
      <c r="A17" s="79"/>
      <c r="B17" s="79"/>
      <c r="C17" s="79"/>
      <c r="D17" s="140"/>
      <c r="E17" s="79"/>
      <c r="F17" s="79"/>
    </row>
    <row r="18" spans="1:6" ht="17.25">
      <c r="A18" s="79"/>
      <c r="B18" s="79"/>
      <c r="C18" s="79"/>
      <c r="D18" s="140"/>
      <c r="E18" s="79"/>
      <c r="F18" s="79"/>
    </row>
    <row r="19" spans="1:6" ht="17.25">
      <c r="A19" s="79"/>
      <c r="B19" s="79"/>
      <c r="C19" s="79"/>
      <c r="D19" s="140"/>
      <c r="E19" s="79"/>
      <c r="F19" s="79"/>
    </row>
    <row r="20" spans="1:6" ht="17.25">
      <c r="A20" s="79"/>
      <c r="B20" s="79"/>
      <c r="C20" s="79"/>
      <c r="D20" s="140"/>
      <c r="E20" s="79"/>
      <c r="F20" s="79"/>
    </row>
    <row r="21" spans="1:6" ht="17.25">
      <c r="A21" s="79"/>
      <c r="B21" s="79"/>
      <c r="C21" s="79"/>
      <c r="D21" s="140"/>
      <c r="E21" s="79"/>
      <c r="F21" s="79"/>
    </row>
    <row r="22" spans="1:6" ht="17.25">
      <c r="A22" s="79"/>
      <c r="B22" s="79"/>
      <c r="C22" s="79"/>
      <c r="D22" s="140"/>
      <c r="E22" s="79"/>
      <c r="F22" s="79"/>
    </row>
    <row r="23" spans="1:6" ht="17.25">
      <c r="A23" s="79"/>
      <c r="B23" s="79"/>
      <c r="C23" s="79"/>
      <c r="D23" s="140"/>
      <c r="E23" s="79"/>
      <c r="F23" s="79"/>
    </row>
    <row r="24" spans="1:6" ht="17.25">
      <c r="A24" s="79"/>
      <c r="B24" s="79"/>
      <c r="C24" s="79"/>
      <c r="D24" s="140"/>
      <c r="E24" s="79"/>
      <c r="F24" s="79"/>
    </row>
    <row r="25" spans="1:6" ht="17.25">
      <c r="A25" s="79"/>
      <c r="B25" s="79"/>
      <c r="C25" s="79"/>
      <c r="D25" s="140"/>
      <c r="E25" s="79"/>
      <c r="F25" s="79"/>
    </row>
    <row r="26" spans="1:6" ht="17.25">
      <c r="A26" s="79"/>
      <c r="B26" s="79"/>
      <c r="C26" s="79"/>
      <c r="D26" s="140"/>
      <c r="E26" s="79"/>
      <c r="F26" s="79"/>
    </row>
    <row r="27" spans="1:6" ht="17.25">
      <c r="A27" s="79"/>
      <c r="B27" s="79"/>
      <c r="C27" s="79"/>
      <c r="D27" s="140"/>
      <c r="E27" s="79"/>
      <c r="F27" s="79"/>
    </row>
    <row r="28" spans="1:6" ht="17.25">
      <c r="A28" s="79"/>
      <c r="B28" s="79"/>
      <c r="C28" s="79"/>
      <c r="D28" s="140"/>
      <c r="E28" s="79"/>
      <c r="F28" s="79"/>
    </row>
    <row r="29" spans="1:6" ht="17.25">
      <c r="A29" s="79"/>
      <c r="B29" s="79"/>
      <c r="C29" s="79"/>
      <c r="D29" s="140"/>
      <c r="E29" s="79"/>
      <c r="F29" s="79"/>
    </row>
    <row r="30" spans="1:6" ht="17.25">
      <c r="A30" s="79"/>
      <c r="B30" s="79"/>
      <c r="C30" s="79"/>
      <c r="D30" s="140"/>
      <c r="E30" s="79"/>
      <c r="F30" s="79"/>
    </row>
    <row r="31" spans="1:6">
      <c r="A31" s="79"/>
      <c r="B31" s="79"/>
      <c r="C31" s="79"/>
      <c r="D31" s="139"/>
      <c r="E31" s="79"/>
      <c r="F31" s="79"/>
    </row>
    <row r="32" spans="1:6">
      <c r="A32" s="79"/>
      <c r="B32" s="79"/>
      <c r="C32" s="79"/>
      <c r="D32" s="79"/>
      <c r="E32" s="79"/>
      <c r="F32" s="79"/>
    </row>
    <row r="33" spans="1:6">
      <c r="A33" s="79"/>
      <c r="B33" s="79"/>
      <c r="C33" s="79"/>
      <c r="D33" s="79"/>
      <c r="E33" s="79"/>
      <c r="F33" s="79"/>
    </row>
    <row r="34" spans="1:6">
      <c r="A34" s="79"/>
      <c r="B34" s="79"/>
      <c r="C34" s="79"/>
      <c r="D34" s="79"/>
      <c r="E34" s="79"/>
      <c r="F34" s="79"/>
    </row>
    <row r="35" spans="1:6">
      <c r="A35" s="79"/>
      <c r="B35" s="79"/>
      <c r="C35" s="79"/>
      <c r="D35" s="79"/>
      <c r="E35" s="79"/>
      <c r="F35" s="79"/>
    </row>
  </sheetData>
  <sheetProtection sheet="1" objects="1" scenarios="1" selectLockedCells="1"/>
  <phoneticPr fontId="5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18"/>
  <sheetViews>
    <sheetView showZeros="0" zoomScaleNormal="100" zoomScalePageLayoutView="70" workbookViewId="0">
      <selection activeCell="C7" sqref="C7"/>
    </sheetView>
  </sheetViews>
  <sheetFormatPr defaultRowHeight="13.5"/>
  <cols>
    <col min="1" max="1" width="9.125" style="2" customWidth="1"/>
    <col min="2" max="20" width="5" style="2" customWidth="1"/>
    <col min="21" max="24" width="9.125" style="2" customWidth="1"/>
    <col min="25" max="16384" width="9" style="2"/>
  </cols>
  <sheetData>
    <row r="1" spans="1:24">
      <c r="A1" s="277" t="s">
        <v>19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</row>
    <row r="2" spans="1:24" ht="23.25" customHeight="1" thickBot="1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</row>
    <row r="3" spans="1:24" ht="27" customHeight="1">
      <c r="A3" s="296" t="s">
        <v>120</v>
      </c>
      <c r="B3" s="263" t="s">
        <v>4</v>
      </c>
      <c r="C3" s="272"/>
      <c r="D3" s="272"/>
      <c r="E3" s="272"/>
      <c r="F3" s="272"/>
      <c r="G3" s="272"/>
      <c r="H3" s="264"/>
      <c r="I3" s="283" t="s">
        <v>6</v>
      </c>
      <c r="J3" s="272"/>
      <c r="K3" s="272"/>
      <c r="L3" s="272"/>
      <c r="M3" s="284"/>
      <c r="N3" s="263" t="s">
        <v>7</v>
      </c>
      <c r="O3" s="272"/>
      <c r="P3" s="272"/>
      <c r="Q3" s="264"/>
      <c r="R3" s="278" t="s">
        <v>8</v>
      </c>
      <c r="S3" s="263" t="s">
        <v>9</v>
      </c>
      <c r="T3" s="264"/>
      <c r="U3" s="260" t="s">
        <v>157</v>
      </c>
      <c r="V3" s="260" t="s">
        <v>156</v>
      </c>
      <c r="W3" s="260" t="s">
        <v>155</v>
      </c>
      <c r="X3" s="260" t="s">
        <v>154</v>
      </c>
    </row>
    <row r="4" spans="1:24" ht="23.25" customHeight="1">
      <c r="A4" s="297"/>
      <c r="B4" s="267" t="s">
        <v>31</v>
      </c>
      <c r="C4" s="269" t="s">
        <v>3</v>
      </c>
      <c r="D4" s="270"/>
      <c r="E4" s="270"/>
      <c r="F4" s="270"/>
      <c r="G4" s="270"/>
      <c r="H4" s="271"/>
      <c r="I4" s="291" t="s">
        <v>31</v>
      </c>
      <c r="J4" s="287" t="s">
        <v>49</v>
      </c>
      <c r="K4" s="265" t="s">
        <v>50</v>
      </c>
      <c r="L4" s="265" t="s">
        <v>5</v>
      </c>
      <c r="M4" s="281" t="s">
        <v>51</v>
      </c>
      <c r="N4" s="285" t="s">
        <v>31</v>
      </c>
      <c r="O4" s="287" t="s">
        <v>52</v>
      </c>
      <c r="P4" s="265" t="s">
        <v>53</v>
      </c>
      <c r="Q4" s="281" t="s">
        <v>54</v>
      </c>
      <c r="R4" s="279"/>
      <c r="S4" s="273" t="s">
        <v>34</v>
      </c>
      <c r="T4" s="275" t="s">
        <v>55</v>
      </c>
      <c r="U4" s="261"/>
      <c r="V4" s="294"/>
      <c r="W4" s="294"/>
      <c r="X4" s="294"/>
    </row>
    <row r="5" spans="1:24" ht="54" customHeight="1" thickBot="1">
      <c r="A5" s="298"/>
      <c r="B5" s="268"/>
      <c r="C5" s="117" t="s">
        <v>45</v>
      </c>
      <c r="D5" s="118" t="s">
        <v>46</v>
      </c>
      <c r="E5" s="118" t="s">
        <v>47</v>
      </c>
      <c r="F5" s="118" t="s">
        <v>48</v>
      </c>
      <c r="G5" s="118" t="s">
        <v>1</v>
      </c>
      <c r="H5" s="119" t="s">
        <v>2</v>
      </c>
      <c r="I5" s="292"/>
      <c r="J5" s="293"/>
      <c r="K5" s="266"/>
      <c r="L5" s="266"/>
      <c r="M5" s="282"/>
      <c r="N5" s="286"/>
      <c r="O5" s="288"/>
      <c r="P5" s="289"/>
      <c r="Q5" s="290"/>
      <c r="R5" s="280"/>
      <c r="S5" s="274"/>
      <c r="T5" s="276"/>
      <c r="U5" s="262"/>
      <c r="V5" s="295"/>
      <c r="W5" s="295"/>
      <c r="X5" s="295"/>
    </row>
    <row r="6" spans="1:24" ht="30" customHeight="1" thickBot="1">
      <c r="A6" s="120" t="s">
        <v>31</v>
      </c>
      <c r="B6" s="106">
        <f>SUM(B7:B18)</f>
        <v>60</v>
      </c>
      <c r="C6" s="107">
        <f>SUM(C7:C18)</f>
        <v>42</v>
      </c>
      <c r="D6" s="108">
        <f t="shared" ref="D6:X6" si="0">SUM(D7:D18)</f>
        <v>1</v>
      </c>
      <c r="E6" s="108">
        <f>SUM(E7:E18)</f>
        <v>5</v>
      </c>
      <c r="F6" s="108">
        <f t="shared" si="0"/>
        <v>0</v>
      </c>
      <c r="G6" s="108">
        <f t="shared" si="0"/>
        <v>0</v>
      </c>
      <c r="H6" s="109">
        <f>SUM(H7:H18)</f>
        <v>12</v>
      </c>
      <c r="I6" s="110">
        <f t="shared" si="0"/>
        <v>50</v>
      </c>
      <c r="J6" s="111">
        <f t="shared" si="0"/>
        <v>5</v>
      </c>
      <c r="K6" s="108">
        <f t="shared" si="0"/>
        <v>3</v>
      </c>
      <c r="L6" s="108">
        <f t="shared" si="0"/>
        <v>16</v>
      </c>
      <c r="M6" s="109">
        <f t="shared" si="0"/>
        <v>26</v>
      </c>
      <c r="N6" s="112">
        <f t="shared" si="0"/>
        <v>26</v>
      </c>
      <c r="O6" s="111">
        <f t="shared" si="0"/>
        <v>2</v>
      </c>
      <c r="P6" s="108">
        <f t="shared" si="0"/>
        <v>3</v>
      </c>
      <c r="Q6" s="109">
        <f t="shared" si="0"/>
        <v>21</v>
      </c>
      <c r="R6" s="113">
        <f t="shared" si="0"/>
        <v>60</v>
      </c>
      <c r="S6" s="114">
        <f t="shared" si="0"/>
        <v>2</v>
      </c>
      <c r="T6" s="115">
        <f t="shared" si="0"/>
        <v>6</v>
      </c>
      <c r="U6" s="113">
        <f t="shared" si="0"/>
        <v>2072</v>
      </c>
      <c r="V6" s="116">
        <f t="shared" si="0"/>
        <v>326.89999999999998</v>
      </c>
      <c r="W6" s="113">
        <f t="shared" si="0"/>
        <v>14</v>
      </c>
      <c r="X6" s="116">
        <f t="shared" si="0"/>
        <v>172739</v>
      </c>
    </row>
    <row r="7" spans="1:24" ht="30" customHeight="1" thickTop="1">
      <c r="A7" s="48" t="s">
        <v>10</v>
      </c>
      <c r="B7" s="51">
        <f t="shared" ref="B7:B8" si="1">SUM(C7:H7)</f>
        <v>6</v>
      </c>
      <c r="C7" s="52">
        <v>4</v>
      </c>
      <c r="D7" s="53"/>
      <c r="E7" s="53"/>
      <c r="F7" s="53"/>
      <c r="G7" s="53"/>
      <c r="H7" s="54">
        <v>2</v>
      </c>
      <c r="I7" s="55">
        <f>SUM(J7:M7)</f>
        <v>6</v>
      </c>
      <c r="J7" s="56">
        <v>1</v>
      </c>
      <c r="K7" s="53"/>
      <c r="L7" s="53">
        <v>1</v>
      </c>
      <c r="M7" s="54">
        <v>4</v>
      </c>
      <c r="N7" s="57">
        <f>SUM(O7:Q7)</f>
        <v>5</v>
      </c>
      <c r="O7" s="56"/>
      <c r="P7" s="53"/>
      <c r="Q7" s="54">
        <v>5</v>
      </c>
      <c r="R7" s="58">
        <v>9</v>
      </c>
      <c r="S7" s="59"/>
      <c r="T7" s="60">
        <v>1</v>
      </c>
      <c r="U7" s="58">
        <v>152</v>
      </c>
      <c r="V7" s="61">
        <v>13</v>
      </c>
      <c r="W7" s="58"/>
      <c r="X7" s="61">
        <v>16926</v>
      </c>
    </row>
    <row r="8" spans="1:24" ht="30" customHeight="1">
      <c r="A8" s="49" t="s">
        <v>11</v>
      </c>
      <c r="B8" s="51">
        <f t="shared" si="1"/>
        <v>3</v>
      </c>
      <c r="C8" s="62">
        <v>2</v>
      </c>
      <c r="D8" s="63"/>
      <c r="E8" s="63"/>
      <c r="F8" s="63"/>
      <c r="G8" s="63"/>
      <c r="H8" s="64">
        <v>1</v>
      </c>
      <c r="I8" s="55">
        <f>SUM(J8:M8)</f>
        <v>2</v>
      </c>
      <c r="J8" s="65"/>
      <c r="K8" s="63"/>
      <c r="L8" s="63">
        <v>1</v>
      </c>
      <c r="M8" s="64">
        <v>1</v>
      </c>
      <c r="N8" s="57">
        <f>SUM(O8:Q8)</f>
        <v>0</v>
      </c>
      <c r="O8" s="65"/>
      <c r="P8" s="63"/>
      <c r="Q8" s="64"/>
      <c r="R8" s="66"/>
      <c r="S8" s="67"/>
      <c r="T8" s="68"/>
      <c r="U8" s="66"/>
      <c r="V8" s="69">
        <v>3</v>
      </c>
      <c r="W8" s="66"/>
      <c r="X8" s="69">
        <v>821</v>
      </c>
    </row>
    <row r="9" spans="1:24" ht="30" customHeight="1">
      <c r="A9" s="49" t="s">
        <v>12</v>
      </c>
      <c r="B9" s="51">
        <f>SUM(C9:H9)</f>
        <v>10</v>
      </c>
      <c r="C9" s="62">
        <v>9</v>
      </c>
      <c r="D9" s="63"/>
      <c r="E9" s="63"/>
      <c r="F9" s="63"/>
      <c r="G9" s="63"/>
      <c r="H9" s="64">
        <v>1</v>
      </c>
      <c r="I9" s="55">
        <f>SUM(J9:M9)</f>
        <v>10</v>
      </c>
      <c r="J9" s="65">
        <v>1</v>
      </c>
      <c r="K9" s="63">
        <v>2</v>
      </c>
      <c r="L9" s="63">
        <v>3</v>
      </c>
      <c r="M9" s="64">
        <v>4</v>
      </c>
      <c r="N9" s="57">
        <f>SUM(O9:Q9)</f>
        <v>4</v>
      </c>
      <c r="O9" s="65"/>
      <c r="P9" s="63">
        <v>2</v>
      </c>
      <c r="Q9" s="64">
        <v>2</v>
      </c>
      <c r="R9" s="66">
        <v>7</v>
      </c>
      <c r="S9" s="67"/>
      <c r="T9" s="68">
        <v>3</v>
      </c>
      <c r="U9" s="66">
        <v>1507</v>
      </c>
      <c r="V9" s="69">
        <v>158</v>
      </c>
      <c r="W9" s="66"/>
      <c r="X9" s="69">
        <v>94390</v>
      </c>
    </row>
    <row r="10" spans="1:24" ht="30" customHeight="1">
      <c r="A10" s="49" t="s">
        <v>13</v>
      </c>
      <c r="B10" s="51">
        <f t="shared" ref="B10:B17" si="2">SUM(C10:H10)</f>
        <v>4</v>
      </c>
      <c r="C10" s="62">
        <v>2</v>
      </c>
      <c r="D10" s="63">
        <v>1</v>
      </c>
      <c r="E10" s="63">
        <v>1</v>
      </c>
      <c r="F10" s="63"/>
      <c r="G10" s="63"/>
      <c r="H10" s="64"/>
      <c r="I10" s="55">
        <f t="shared" ref="I10:I17" si="3">SUM(J10:M10)</f>
        <v>2</v>
      </c>
      <c r="J10" s="65"/>
      <c r="K10" s="63"/>
      <c r="L10" s="63"/>
      <c r="M10" s="64">
        <v>2</v>
      </c>
      <c r="N10" s="57">
        <f t="shared" ref="N10:N17" si="4">SUM(O10:Q10)</f>
        <v>1</v>
      </c>
      <c r="O10" s="65"/>
      <c r="P10" s="63"/>
      <c r="Q10" s="64">
        <v>1</v>
      </c>
      <c r="R10" s="66">
        <v>4</v>
      </c>
      <c r="S10" s="67"/>
      <c r="T10" s="68">
        <v>1</v>
      </c>
      <c r="U10" s="66"/>
      <c r="V10" s="69"/>
      <c r="W10" s="66">
        <v>14</v>
      </c>
      <c r="X10" s="69">
        <v>220</v>
      </c>
    </row>
    <row r="11" spans="1:24" ht="30" customHeight="1">
      <c r="A11" s="49" t="s">
        <v>14</v>
      </c>
      <c r="B11" s="51">
        <f t="shared" si="2"/>
        <v>7</v>
      </c>
      <c r="C11" s="62">
        <v>4</v>
      </c>
      <c r="D11" s="63"/>
      <c r="E11" s="63"/>
      <c r="F11" s="63"/>
      <c r="G11" s="63"/>
      <c r="H11" s="64">
        <v>3</v>
      </c>
      <c r="I11" s="55">
        <f t="shared" si="3"/>
        <v>4</v>
      </c>
      <c r="J11" s="65"/>
      <c r="K11" s="63">
        <v>1</v>
      </c>
      <c r="L11" s="63">
        <v>2</v>
      </c>
      <c r="M11" s="64">
        <v>1</v>
      </c>
      <c r="N11" s="57">
        <f t="shared" si="4"/>
        <v>3</v>
      </c>
      <c r="O11" s="65"/>
      <c r="P11" s="63"/>
      <c r="Q11" s="64">
        <v>3</v>
      </c>
      <c r="R11" s="66">
        <v>9</v>
      </c>
      <c r="S11" s="67">
        <v>1</v>
      </c>
      <c r="T11" s="68"/>
      <c r="U11" s="66">
        <v>90</v>
      </c>
      <c r="V11" s="69">
        <v>4</v>
      </c>
      <c r="W11" s="66"/>
      <c r="X11" s="69">
        <v>4073</v>
      </c>
    </row>
    <row r="12" spans="1:24" ht="30" customHeight="1">
      <c r="A12" s="49" t="s">
        <v>15</v>
      </c>
      <c r="B12" s="51">
        <f t="shared" si="2"/>
        <v>4</v>
      </c>
      <c r="C12" s="62">
        <v>4</v>
      </c>
      <c r="D12" s="63"/>
      <c r="E12" s="63"/>
      <c r="F12" s="63"/>
      <c r="G12" s="63"/>
      <c r="H12" s="64"/>
      <c r="I12" s="55">
        <f t="shared" si="3"/>
        <v>6</v>
      </c>
      <c r="J12" s="65">
        <v>1</v>
      </c>
      <c r="K12" s="63"/>
      <c r="L12" s="63">
        <v>2</v>
      </c>
      <c r="M12" s="64">
        <v>3</v>
      </c>
      <c r="N12" s="57">
        <f t="shared" si="4"/>
        <v>4</v>
      </c>
      <c r="O12" s="65">
        <v>1</v>
      </c>
      <c r="P12" s="63"/>
      <c r="Q12" s="64">
        <v>3</v>
      </c>
      <c r="R12" s="66">
        <v>15</v>
      </c>
      <c r="S12" s="67"/>
      <c r="T12" s="68">
        <v>1</v>
      </c>
      <c r="U12" s="66">
        <v>120</v>
      </c>
      <c r="V12" s="69">
        <v>21</v>
      </c>
      <c r="W12" s="66"/>
      <c r="X12" s="69">
        <v>5066</v>
      </c>
    </row>
    <row r="13" spans="1:24" ht="30" customHeight="1">
      <c r="A13" s="49" t="s">
        <v>16</v>
      </c>
      <c r="B13" s="51">
        <f t="shared" si="2"/>
        <v>5</v>
      </c>
      <c r="C13" s="62">
        <v>2</v>
      </c>
      <c r="D13" s="63"/>
      <c r="E13" s="63">
        <v>1</v>
      </c>
      <c r="F13" s="63"/>
      <c r="G13" s="63"/>
      <c r="H13" s="64">
        <v>2</v>
      </c>
      <c r="I13" s="55">
        <f t="shared" si="3"/>
        <v>2</v>
      </c>
      <c r="J13" s="65"/>
      <c r="K13" s="63"/>
      <c r="L13" s="63">
        <v>1</v>
      </c>
      <c r="M13" s="64">
        <v>1</v>
      </c>
      <c r="N13" s="57">
        <f t="shared" si="4"/>
        <v>0</v>
      </c>
      <c r="O13" s="65"/>
      <c r="P13" s="63"/>
      <c r="Q13" s="64"/>
      <c r="R13" s="66"/>
      <c r="S13" s="67"/>
      <c r="T13" s="68"/>
      <c r="U13" s="66"/>
      <c r="V13" s="69">
        <v>4</v>
      </c>
      <c r="W13" s="66"/>
      <c r="X13" s="69">
        <v>78</v>
      </c>
    </row>
    <row r="14" spans="1:24" ht="30" customHeight="1">
      <c r="A14" s="49" t="s">
        <v>17</v>
      </c>
      <c r="B14" s="51">
        <f t="shared" si="2"/>
        <v>4</v>
      </c>
      <c r="C14" s="62">
        <v>2</v>
      </c>
      <c r="D14" s="63"/>
      <c r="E14" s="63"/>
      <c r="F14" s="63"/>
      <c r="G14" s="63"/>
      <c r="H14" s="64">
        <v>2</v>
      </c>
      <c r="I14" s="55">
        <f t="shared" si="3"/>
        <v>2</v>
      </c>
      <c r="J14" s="65"/>
      <c r="K14" s="63"/>
      <c r="L14" s="63"/>
      <c r="M14" s="64">
        <v>2</v>
      </c>
      <c r="N14" s="57">
        <f t="shared" si="4"/>
        <v>1</v>
      </c>
      <c r="O14" s="65"/>
      <c r="P14" s="63"/>
      <c r="Q14" s="64">
        <v>1</v>
      </c>
      <c r="R14" s="66">
        <v>5</v>
      </c>
      <c r="S14" s="67"/>
      <c r="T14" s="68"/>
      <c r="U14" s="66"/>
      <c r="V14" s="69">
        <v>0.9</v>
      </c>
      <c r="W14" s="66"/>
      <c r="X14" s="69">
        <v>170</v>
      </c>
    </row>
    <row r="15" spans="1:24" ht="30" customHeight="1">
      <c r="A15" s="49" t="s">
        <v>18</v>
      </c>
      <c r="B15" s="51">
        <f t="shared" si="2"/>
        <v>6</v>
      </c>
      <c r="C15" s="62">
        <v>6</v>
      </c>
      <c r="D15" s="63"/>
      <c r="E15" s="63"/>
      <c r="F15" s="63"/>
      <c r="G15" s="63"/>
      <c r="H15" s="64"/>
      <c r="I15" s="55">
        <f t="shared" si="3"/>
        <v>7</v>
      </c>
      <c r="J15" s="65"/>
      <c r="K15" s="63"/>
      <c r="L15" s="63">
        <v>3</v>
      </c>
      <c r="M15" s="64">
        <v>4</v>
      </c>
      <c r="N15" s="57">
        <f t="shared" si="4"/>
        <v>4</v>
      </c>
      <c r="O15" s="65"/>
      <c r="P15" s="63"/>
      <c r="Q15" s="64">
        <v>4</v>
      </c>
      <c r="R15" s="66">
        <v>5</v>
      </c>
      <c r="S15" s="67">
        <v>1</v>
      </c>
      <c r="T15" s="68"/>
      <c r="U15" s="66">
        <v>6</v>
      </c>
      <c r="V15" s="69">
        <v>1</v>
      </c>
      <c r="W15" s="66"/>
      <c r="X15" s="69">
        <v>1651</v>
      </c>
    </row>
    <row r="16" spans="1:24" ht="30" customHeight="1">
      <c r="A16" s="49" t="s">
        <v>71</v>
      </c>
      <c r="B16" s="51">
        <f t="shared" si="2"/>
        <v>4</v>
      </c>
      <c r="C16" s="62">
        <v>2</v>
      </c>
      <c r="D16" s="63"/>
      <c r="E16" s="63">
        <v>1</v>
      </c>
      <c r="F16" s="63"/>
      <c r="G16" s="63"/>
      <c r="H16" s="64">
        <v>1</v>
      </c>
      <c r="I16" s="55">
        <f t="shared" si="3"/>
        <v>2</v>
      </c>
      <c r="J16" s="65"/>
      <c r="K16" s="63"/>
      <c r="L16" s="63">
        <v>1</v>
      </c>
      <c r="M16" s="64">
        <v>1</v>
      </c>
      <c r="N16" s="57">
        <f t="shared" si="4"/>
        <v>0</v>
      </c>
      <c r="O16" s="65"/>
      <c r="P16" s="63"/>
      <c r="Q16" s="64"/>
      <c r="R16" s="66"/>
      <c r="S16" s="67"/>
      <c r="T16" s="68"/>
      <c r="U16" s="66"/>
      <c r="V16" s="69">
        <v>118</v>
      </c>
      <c r="W16" s="66"/>
      <c r="X16" s="69">
        <v>4529</v>
      </c>
    </row>
    <row r="17" spans="1:24" ht="30" customHeight="1">
      <c r="A17" s="49" t="s">
        <v>72</v>
      </c>
      <c r="B17" s="51">
        <f t="shared" si="2"/>
        <v>4</v>
      </c>
      <c r="C17" s="62">
        <v>3</v>
      </c>
      <c r="D17" s="63"/>
      <c r="E17" s="63">
        <v>1</v>
      </c>
      <c r="F17" s="63"/>
      <c r="G17" s="63"/>
      <c r="H17" s="64"/>
      <c r="I17" s="55">
        <f t="shared" si="3"/>
        <v>3</v>
      </c>
      <c r="J17" s="65"/>
      <c r="K17" s="63"/>
      <c r="L17" s="63">
        <v>1</v>
      </c>
      <c r="M17" s="64">
        <v>2</v>
      </c>
      <c r="N17" s="57">
        <f t="shared" si="4"/>
        <v>2</v>
      </c>
      <c r="O17" s="65"/>
      <c r="P17" s="63">
        <v>1</v>
      </c>
      <c r="Q17" s="64">
        <v>1</v>
      </c>
      <c r="R17" s="66">
        <v>2</v>
      </c>
      <c r="S17" s="67"/>
      <c r="T17" s="68"/>
      <c r="U17" s="66">
        <v>14</v>
      </c>
      <c r="V17" s="69"/>
      <c r="W17" s="66"/>
      <c r="X17" s="69">
        <v>7650</v>
      </c>
    </row>
    <row r="18" spans="1:24" ht="30" customHeight="1" thickBot="1">
      <c r="A18" s="50" t="s">
        <v>73</v>
      </c>
      <c r="B18" s="70">
        <f>SUM(C18:H18)</f>
        <v>3</v>
      </c>
      <c r="C18" s="71">
        <v>2</v>
      </c>
      <c r="D18" s="72"/>
      <c r="E18" s="72">
        <v>1</v>
      </c>
      <c r="F18" s="72"/>
      <c r="G18" s="72"/>
      <c r="H18" s="73"/>
      <c r="I18" s="145">
        <f>SUM(J18:M18)</f>
        <v>4</v>
      </c>
      <c r="J18" s="74">
        <v>2</v>
      </c>
      <c r="K18" s="72"/>
      <c r="L18" s="72">
        <v>1</v>
      </c>
      <c r="M18" s="73">
        <v>1</v>
      </c>
      <c r="N18" s="145">
        <f>SUM(O18:Q18)</f>
        <v>2</v>
      </c>
      <c r="O18" s="74">
        <v>1</v>
      </c>
      <c r="P18" s="72"/>
      <c r="Q18" s="73">
        <v>1</v>
      </c>
      <c r="R18" s="75">
        <v>4</v>
      </c>
      <c r="S18" s="76"/>
      <c r="T18" s="77"/>
      <c r="U18" s="75">
        <v>183</v>
      </c>
      <c r="V18" s="78">
        <v>4</v>
      </c>
      <c r="W18" s="75"/>
      <c r="X18" s="78">
        <v>37165</v>
      </c>
    </row>
  </sheetData>
  <sheetProtection sheet="1" objects="1" scenarios="1" selectLockedCells="1"/>
  <mergeCells count="24">
    <mergeCell ref="A1:X2"/>
    <mergeCell ref="N3:Q3"/>
    <mergeCell ref="R3:R5"/>
    <mergeCell ref="M4:M5"/>
    <mergeCell ref="I3:M3"/>
    <mergeCell ref="N4:N5"/>
    <mergeCell ref="O4:O5"/>
    <mergeCell ref="P4:P5"/>
    <mergeCell ref="Q4:Q5"/>
    <mergeCell ref="I4:I5"/>
    <mergeCell ref="J4:J5"/>
    <mergeCell ref="K4:K5"/>
    <mergeCell ref="V3:V5"/>
    <mergeCell ref="A3:A5"/>
    <mergeCell ref="W3:W5"/>
    <mergeCell ref="X3:X5"/>
    <mergeCell ref="U3:U5"/>
    <mergeCell ref="S3:T3"/>
    <mergeCell ref="L4:L5"/>
    <mergeCell ref="B4:B5"/>
    <mergeCell ref="C4:H4"/>
    <mergeCell ref="B3:H3"/>
    <mergeCell ref="S4:S5"/>
    <mergeCell ref="T4:T5"/>
  </mergeCells>
  <phoneticPr fontId="5"/>
  <dataValidations count="1">
    <dataValidation imeMode="off" allowBlank="1" showInputMessage="1" showErrorMessage="1" sqref="B6:X18"/>
  </dataValidations>
  <pageMargins left="0.47244094488188981" right="0.19685039370078741" top="0.78740157480314965" bottom="0.19685039370078741" header="0.51181102362204722" footer="0.31496062992125984"/>
  <pageSetup paperSize="9" firstPageNumber="69" orientation="landscape" useFirstPageNumber="1" r:id="rId1"/>
  <headerFooter alignWithMargins="0">
    <oddFooter>&amp;C‐ &amp;P ‐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"/>
  <sheetViews>
    <sheetView workbookViewId="0"/>
  </sheetViews>
  <sheetFormatPr defaultRowHeight="13.5"/>
  <sheetData>
    <row r="2" spans="2:2">
      <c r="B2" t="s">
        <v>153</v>
      </c>
    </row>
  </sheetData>
  <sheetProtection sheet="1" objects="1" scenarios="1" selectLockedCells="1"/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17"/>
  <sheetViews>
    <sheetView showZeros="0" zoomScaleNormal="100" zoomScalePageLayoutView="85" workbookViewId="0">
      <selection activeCell="C6" sqref="C6"/>
    </sheetView>
  </sheetViews>
  <sheetFormatPr defaultRowHeight="13.5"/>
  <cols>
    <col min="1" max="1" width="27.625" style="1" customWidth="1"/>
    <col min="2" max="8" width="15.625" style="1" customWidth="1"/>
    <col min="9" max="16384" width="9" style="1"/>
  </cols>
  <sheetData>
    <row r="1" spans="1:15">
      <c r="A1" s="299" t="s">
        <v>21</v>
      </c>
      <c r="B1" s="299"/>
      <c r="C1" s="299"/>
      <c r="D1" s="299"/>
      <c r="E1" s="299"/>
      <c r="F1" s="299"/>
      <c r="G1" s="299"/>
      <c r="H1" s="299"/>
    </row>
    <row r="2" spans="1:15" ht="14.25" thickBot="1">
      <c r="A2" s="300"/>
      <c r="B2" s="300"/>
      <c r="C2" s="300"/>
      <c r="D2" s="300"/>
      <c r="E2" s="300"/>
      <c r="F2" s="300"/>
      <c r="G2" s="300"/>
      <c r="H2" s="300"/>
    </row>
    <row r="3" spans="1:15" ht="27" customHeight="1">
      <c r="A3" s="309" t="s">
        <v>160</v>
      </c>
      <c r="B3" s="305" t="s">
        <v>119</v>
      </c>
      <c r="C3" s="307" t="s">
        <v>41</v>
      </c>
      <c r="D3" s="303" t="s">
        <v>43</v>
      </c>
      <c r="E3" s="303" t="s">
        <v>42</v>
      </c>
      <c r="F3" s="303" t="s">
        <v>44</v>
      </c>
      <c r="G3" s="303" t="s">
        <v>20</v>
      </c>
      <c r="H3" s="301" t="s">
        <v>22</v>
      </c>
    </row>
    <row r="4" spans="1:15" ht="27" customHeight="1" thickBot="1">
      <c r="A4" s="310"/>
      <c r="B4" s="306"/>
      <c r="C4" s="308"/>
      <c r="D4" s="304"/>
      <c r="E4" s="304"/>
      <c r="F4" s="304"/>
      <c r="G4" s="304"/>
      <c r="H4" s="302"/>
    </row>
    <row r="5" spans="1:15" ht="24.95" customHeight="1" thickBot="1">
      <c r="A5" s="208" t="s">
        <v>0</v>
      </c>
      <c r="B5" s="93">
        <f t="shared" ref="B5:H5" si="0">SUM(B6:B92)</f>
        <v>60</v>
      </c>
      <c r="C5" s="218">
        <f t="shared" si="0"/>
        <v>42</v>
      </c>
      <c r="D5" s="215">
        <f t="shared" si="0"/>
        <v>1</v>
      </c>
      <c r="E5" s="215">
        <f t="shared" si="0"/>
        <v>5</v>
      </c>
      <c r="F5" s="215">
        <f t="shared" si="0"/>
        <v>0</v>
      </c>
      <c r="G5" s="215">
        <f t="shared" si="0"/>
        <v>0</v>
      </c>
      <c r="H5" s="216">
        <f t="shared" si="0"/>
        <v>12</v>
      </c>
    </row>
    <row r="6" spans="1:15" ht="24.95" customHeight="1" thickTop="1">
      <c r="A6" s="239" t="s">
        <v>171</v>
      </c>
      <c r="B6" s="220">
        <f t="shared" ref="B6:B20" si="1">SUM(C6:H6)</f>
        <v>8</v>
      </c>
      <c r="C6" s="221">
        <v>4</v>
      </c>
      <c r="D6" s="222"/>
      <c r="E6" s="222">
        <v>2</v>
      </c>
      <c r="F6" s="222"/>
      <c r="G6" s="222"/>
      <c r="H6" s="223">
        <v>2</v>
      </c>
    </row>
    <row r="7" spans="1:15" ht="24.95" customHeight="1">
      <c r="A7" s="239" t="s">
        <v>182</v>
      </c>
      <c r="B7" s="220">
        <f t="shared" si="1"/>
        <v>5</v>
      </c>
      <c r="C7" s="221"/>
      <c r="D7" s="222">
        <v>1</v>
      </c>
      <c r="E7" s="222"/>
      <c r="F7" s="222"/>
      <c r="G7" s="222"/>
      <c r="H7" s="223">
        <v>4</v>
      </c>
    </row>
    <row r="8" spans="1:15" ht="24.95" customHeight="1">
      <c r="A8" s="239" t="s">
        <v>173</v>
      </c>
      <c r="B8" s="220">
        <f t="shared" si="1"/>
        <v>5</v>
      </c>
      <c r="C8" s="221">
        <v>5</v>
      </c>
      <c r="D8" s="222"/>
      <c r="E8" s="222"/>
      <c r="F8" s="222"/>
      <c r="G8" s="222"/>
      <c r="H8" s="223"/>
    </row>
    <row r="9" spans="1:15" ht="24.95" customHeight="1">
      <c r="A9" s="239" t="s">
        <v>183</v>
      </c>
      <c r="B9" s="220">
        <f t="shared" si="1"/>
        <v>4</v>
      </c>
      <c r="C9" s="221">
        <v>4</v>
      </c>
      <c r="D9" s="222"/>
      <c r="E9" s="222"/>
      <c r="F9" s="222"/>
      <c r="G9" s="222"/>
      <c r="H9" s="223"/>
    </row>
    <row r="10" spans="1:15" ht="24.95" customHeight="1">
      <c r="A10" s="239" t="s">
        <v>184</v>
      </c>
      <c r="B10" s="220">
        <f t="shared" si="1"/>
        <v>4</v>
      </c>
      <c r="C10" s="221">
        <v>3</v>
      </c>
      <c r="D10" s="222"/>
      <c r="E10" s="222"/>
      <c r="F10" s="222"/>
      <c r="G10" s="222"/>
      <c r="H10" s="223">
        <v>1</v>
      </c>
    </row>
    <row r="11" spans="1:15" ht="24.95" customHeight="1">
      <c r="A11" s="239" t="s">
        <v>185</v>
      </c>
      <c r="B11" s="220">
        <f t="shared" si="1"/>
        <v>4</v>
      </c>
      <c r="C11" s="221">
        <v>3</v>
      </c>
      <c r="D11" s="222"/>
      <c r="E11" s="222"/>
      <c r="F11" s="222"/>
      <c r="G11" s="222"/>
      <c r="H11" s="223">
        <v>1</v>
      </c>
    </row>
    <row r="12" spans="1:15" ht="24.95" customHeight="1">
      <c r="A12" s="239" t="s">
        <v>186</v>
      </c>
      <c r="B12" s="220">
        <f t="shared" si="1"/>
        <v>4</v>
      </c>
      <c r="C12" s="221">
        <v>3</v>
      </c>
      <c r="D12" s="222"/>
      <c r="E12" s="222">
        <v>1</v>
      </c>
      <c r="F12" s="222"/>
      <c r="G12" s="222"/>
      <c r="H12" s="223"/>
    </row>
    <row r="13" spans="1:15" ht="24.95" customHeight="1">
      <c r="A13" s="239" t="s">
        <v>179</v>
      </c>
      <c r="B13" s="238">
        <f t="shared" si="1"/>
        <v>3</v>
      </c>
      <c r="C13" s="221">
        <v>1</v>
      </c>
      <c r="D13" s="222"/>
      <c r="E13" s="222">
        <v>2</v>
      </c>
      <c r="F13" s="222"/>
      <c r="G13" s="222"/>
      <c r="H13" s="223"/>
      <c r="I13" s="253"/>
      <c r="J13" s="253"/>
      <c r="K13" s="253"/>
      <c r="L13" s="253"/>
      <c r="M13" s="253"/>
      <c r="N13" s="253"/>
      <c r="O13" s="253"/>
    </row>
    <row r="14" spans="1:15" ht="24.95" customHeight="1">
      <c r="A14" s="239" t="s">
        <v>168</v>
      </c>
      <c r="B14" s="220">
        <f t="shared" si="1"/>
        <v>2</v>
      </c>
      <c r="C14" s="221">
        <v>2</v>
      </c>
      <c r="D14" s="222"/>
      <c r="E14" s="222"/>
      <c r="F14" s="222"/>
      <c r="G14" s="222"/>
      <c r="H14" s="223"/>
    </row>
    <row r="15" spans="1:15" ht="24.95" customHeight="1">
      <c r="A15" s="239" t="s">
        <v>169</v>
      </c>
      <c r="B15" s="220">
        <f t="shared" si="1"/>
        <v>2</v>
      </c>
      <c r="C15" s="221">
        <v>2</v>
      </c>
      <c r="D15" s="222"/>
      <c r="E15" s="222"/>
      <c r="F15" s="222"/>
      <c r="G15" s="222"/>
      <c r="H15" s="223"/>
    </row>
    <row r="16" spans="1:15" ht="24.95" customHeight="1">
      <c r="A16" s="239" t="s">
        <v>164</v>
      </c>
      <c r="B16" s="220">
        <f t="shared" si="1"/>
        <v>2</v>
      </c>
      <c r="C16" s="221"/>
      <c r="D16" s="222"/>
      <c r="E16" s="222"/>
      <c r="F16" s="222"/>
      <c r="G16" s="222"/>
      <c r="H16" s="223">
        <v>2</v>
      </c>
    </row>
    <row r="17" spans="1:8" ht="24.95" customHeight="1">
      <c r="A17" s="240" t="s">
        <v>167</v>
      </c>
      <c r="B17" s="220">
        <f t="shared" si="1"/>
        <v>2</v>
      </c>
      <c r="C17" s="221">
        <v>2</v>
      </c>
      <c r="D17" s="222"/>
      <c r="E17" s="222"/>
      <c r="F17" s="222"/>
      <c r="G17" s="222"/>
      <c r="H17" s="223"/>
    </row>
    <row r="18" spans="1:8" ht="24.95" customHeight="1">
      <c r="A18" s="239" t="s">
        <v>187</v>
      </c>
      <c r="B18" s="220">
        <f t="shared" si="1"/>
        <v>1</v>
      </c>
      <c r="C18" s="221">
        <v>1</v>
      </c>
      <c r="D18" s="222"/>
      <c r="E18" s="222"/>
      <c r="F18" s="222"/>
      <c r="G18" s="222"/>
      <c r="H18" s="223"/>
    </row>
    <row r="19" spans="1:8" ht="24.95" customHeight="1">
      <c r="A19" s="239" t="s">
        <v>166</v>
      </c>
      <c r="B19" s="220">
        <f t="shared" si="1"/>
        <v>1</v>
      </c>
      <c r="C19" s="221">
        <v>1</v>
      </c>
      <c r="D19" s="222"/>
      <c r="E19" s="222"/>
      <c r="F19" s="222"/>
      <c r="G19" s="222"/>
      <c r="H19" s="223"/>
    </row>
    <row r="20" spans="1:8" ht="24.95" customHeight="1">
      <c r="A20" s="239" t="s">
        <v>178</v>
      </c>
      <c r="B20" s="220">
        <f t="shared" si="1"/>
        <v>1</v>
      </c>
      <c r="C20" s="246">
        <v>1</v>
      </c>
      <c r="D20" s="247"/>
      <c r="E20" s="247"/>
      <c r="F20" s="247"/>
      <c r="G20" s="247"/>
      <c r="H20" s="248"/>
    </row>
    <row r="21" spans="1:8" ht="24.95" customHeight="1">
      <c r="A21" s="249" t="s">
        <v>165</v>
      </c>
      <c r="B21" s="220">
        <f t="shared" ref="B21:B22" si="2">SUM(C21:H21)</f>
        <v>5</v>
      </c>
      <c r="C21" s="221">
        <v>4</v>
      </c>
      <c r="D21" s="222"/>
      <c r="E21" s="222"/>
      <c r="F21" s="222"/>
      <c r="G21" s="222"/>
      <c r="H21" s="223">
        <v>1</v>
      </c>
    </row>
    <row r="22" spans="1:8" ht="24.95" customHeight="1" thickBot="1">
      <c r="A22" s="241" t="s">
        <v>188</v>
      </c>
      <c r="B22" s="224">
        <f t="shared" si="2"/>
        <v>7</v>
      </c>
      <c r="C22" s="254">
        <v>6</v>
      </c>
      <c r="D22" s="254"/>
      <c r="E22" s="254"/>
      <c r="F22" s="254"/>
      <c r="G22" s="254"/>
      <c r="H22" s="255">
        <v>1</v>
      </c>
    </row>
    <row r="23" spans="1:8" ht="27" customHeight="1"/>
    <row r="24" spans="1:8" ht="27" customHeight="1"/>
    <row r="25" spans="1:8" ht="27" customHeight="1"/>
    <row r="26" spans="1:8" ht="27" customHeight="1"/>
    <row r="27" spans="1:8" ht="27" customHeight="1"/>
    <row r="28" spans="1:8" ht="27" customHeight="1"/>
    <row r="29" spans="1:8" ht="27" customHeight="1"/>
    <row r="30" spans="1:8" ht="27" customHeight="1"/>
    <row r="31" spans="1:8" ht="27" customHeight="1"/>
    <row r="32" spans="1:8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</sheetData>
  <sheetProtection sheet="1" objects="1" scenarios="1" selectLockedCells="1"/>
  <sortState ref="A1:H122">
    <sortCondition descending="1" ref="B6"/>
  </sortState>
  <mergeCells count="9">
    <mergeCell ref="A1:H2"/>
    <mergeCell ref="H3:H4"/>
    <mergeCell ref="F3:F4"/>
    <mergeCell ref="G3:G4"/>
    <mergeCell ref="B3:B4"/>
    <mergeCell ref="C3:C4"/>
    <mergeCell ref="D3:D4"/>
    <mergeCell ref="E3:E4"/>
    <mergeCell ref="A3:A4"/>
  </mergeCells>
  <phoneticPr fontId="5"/>
  <dataValidations count="1">
    <dataValidation imeMode="off" allowBlank="1" showInputMessage="1" showErrorMessage="1" sqref="C5:H21 B5:B22"/>
  </dataValidations>
  <pageMargins left="0.59055118110236227" right="0.19685039370078741" top="0.78740157480314965" bottom="0.19685039370078741" header="0.51181102362204722" footer="0.31496062992125984"/>
  <pageSetup paperSize="9" firstPageNumber="70" orientation="landscape" useFirstPageNumber="1" r:id="rId1"/>
  <headerFooter alignWithMargins="0">
    <oddFooter>&amp;C‐ &amp;P ‐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"/>
  <sheetViews>
    <sheetView workbookViewId="0"/>
  </sheetViews>
  <sheetFormatPr defaultRowHeight="13.5"/>
  <sheetData>
    <row r="2" spans="2:2">
      <c r="B2" t="s">
        <v>153</v>
      </c>
    </row>
  </sheetData>
  <sheetProtection sheet="1" objects="1" scenarios="1" selectLockedCells="1"/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13"/>
  <sheetViews>
    <sheetView zoomScaleNormal="100" zoomScalePageLayoutView="85" workbookViewId="0">
      <pane xSplit="17" ySplit="5" topLeftCell="R6" activePane="bottomRight" state="frozen"/>
      <selection activeCell="F17" sqref="F17"/>
      <selection pane="topRight" activeCell="F17" sqref="F17"/>
      <selection pane="bottomLeft" activeCell="F17" sqref="F17"/>
      <selection pane="bottomRight" activeCell="D6" sqref="D6"/>
    </sheetView>
  </sheetViews>
  <sheetFormatPr defaultRowHeight="13.5"/>
  <cols>
    <col min="1" max="1" width="23.625" style="1" customWidth="1"/>
    <col min="2" max="2" width="5.25" style="1" customWidth="1"/>
    <col min="3" max="3" width="11.125" style="1" customWidth="1"/>
    <col min="4" max="4" width="5.25" style="1" customWidth="1"/>
    <col min="5" max="5" width="11.625" style="1" customWidth="1"/>
    <col min="6" max="6" width="5.25" style="1" customWidth="1"/>
    <col min="7" max="7" width="11.625" style="1" customWidth="1"/>
    <col min="8" max="8" width="5.25" style="1" customWidth="1"/>
    <col min="9" max="9" width="11.625" style="1" customWidth="1"/>
    <col min="10" max="10" width="5.25" style="1" customWidth="1"/>
    <col min="11" max="11" width="11.625" style="1" customWidth="1"/>
    <col min="12" max="12" width="5.25" style="1" customWidth="1"/>
    <col min="13" max="13" width="11.625" style="1" customWidth="1"/>
    <col min="14" max="14" width="5.25" style="1" customWidth="1"/>
    <col min="15" max="15" width="11.625" style="1" customWidth="1"/>
    <col min="16" max="16384" width="9" style="1"/>
  </cols>
  <sheetData>
    <row r="1" spans="1:15">
      <c r="A1" s="299" t="s">
        <v>25</v>
      </c>
      <c r="B1" s="299"/>
      <c r="C1" s="299"/>
      <c r="D1" s="299"/>
      <c r="E1" s="299"/>
      <c r="F1" s="299"/>
      <c r="G1" s="105"/>
      <c r="H1" s="105"/>
      <c r="I1" s="105"/>
      <c r="J1" s="105"/>
      <c r="K1" s="105"/>
      <c r="L1" s="105"/>
      <c r="M1" s="105"/>
      <c r="N1" s="105"/>
      <c r="O1" s="105"/>
    </row>
    <row r="2" spans="1:15" ht="14.25" thickBot="1">
      <c r="A2" s="312"/>
      <c r="B2" s="312"/>
      <c r="C2" s="312"/>
      <c r="D2" s="312"/>
      <c r="E2" s="312"/>
      <c r="F2" s="312"/>
      <c r="G2" s="105"/>
      <c r="H2" s="105"/>
      <c r="I2" s="105"/>
      <c r="J2" s="105"/>
      <c r="K2" s="105"/>
      <c r="L2" s="105"/>
      <c r="M2" s="105"/>
      <c r="N2" s="313" t="s">
        <v>57</v>
      </c>
      <c r="O2" s="313"/>
    </row>
    <row r="3" spans="1:15" ht="27" customHeight="1" thickBot="1">
      <c r="A3" s="309" t="s">
        <v>142</v>
      </c>
      <c r="B3" s="316" t="s">
        <v>70</v>
      </c>
      <c r="C3" s="317"/>
      <c r="D3" s="316" t="s">
        <v>69</v>
      </c>
      <c r="E3" s="314"/>
      <c r="F3" s="314" t="s">
        <v>68</v>
      </c>
      <c r="G3" s="314"/>
      <c r="H3" s="314" t="s">
        <v>67</v>
      </c>
      <c r="I3" s="314"/>
      <c r="J3" s="314" t="s">
        <v>66</v>
      </c>
      <c r="K3" s="314"/>
      <c r="L3" s="314" t="s">
        <v>65</v>
      </c>
      <c r="M3" s="314"/>
      <c r="N3" s="314" t="s">
        <v>64</v>
      </c>
      <c r="O3" s="315"/>
    </row>
    <row r="4" spans="1:15" ht="27" customHeight="1" thickBot="1">
      <c r="A4" s="311"/>
      <c r="B4" s="99" t="s">
        <v>23</v>
      </c>
      <c r="C4" s="98" t="s">
        <v>24</v>
      </c>
      <c r="D4" s="99" t="s">
        <v>23</v>
      </c>
      <c r="E4" s="100" t="s">
        <v>24</v>
      </c>
      <c r="F4" s="101" t="s">
        <v>23</v>
      </c>
      <c r="G4" s="102" t="s">
        <v>24</v>
      </c>
      <c r="H4" s="103" t="s">
        <v>23</v>
      </c>
      <c r="I4" s="100" t="s">
        <v>24</v>
      </c>
      <c r="J4" s="101" t="s">
        <v>23</v>
      </c>
      <c r="K4" s="102" t="s">
        <v>24</v>
      </c>
      <c r="L4" s="103" t="s">
        <v>23</v>
      </c>
      <c r="M4" s="100" t="s">
        <v>24</v>
      </c>
      <c r="N4" s="101" t="s">
        <v>23</v>
      </c>
      <c r="O4" s="104" t="s">
        <v>24</v>
      </c>
    </row>
    <row r="5" spans="1:15" ht="24.95" customHeight="1" thickBot="1">
      <c r="A5" s="208" t="s">
        <v>0</v>
      </c>
      <c r="B5" s="226">
        <f>SUM(B6:B22)</f>
        <v>60</v>
      </c>
      <c r="C5" s="219">
        <f t="shared" ref="C5:O5" si="0">SUM(C6:C26)</f>
        <v>172739</v>
      </c>
      <c r="D5" s="43">
        <f>SUM(D6:D22)</f>
        <v>15</v>
      </c>
      <c r="E5" s="44">
        <f t="shared" si="0"/>
        <v>44355</v>
      </c>
      <c r="F5" s="45">
        <f>SUM(F6:F22)</f>
        <v>9</v>
      </c>
      <c r="G5" s="42">
        <f t="shared" si="0"/>
        <v>18712</v>
      </c>
      <c r="H5" s="46">
        <f>SUM(H6:H22)</f>
        <v>8</v>
      </c>
      <c r="I5" s="44">
        <f t="shared" si="0"/>
        <v>61222</v>
      </c>
      <c r="J5" s="45">
        <f>SUM(J6:J22)</f>
        <v>12</v>
      </c>
      <c r="K5" s="42">
        <f t="shared" si="0"/>
        <v>3682</v>
      </c>
      <c r="L5" s="46">
        <f>SUM(L6:L22)</f>
        <v>8</v>
      </c>
      <c r="M5" s="44">
        <f t="shared" si="0"/>
        <v>40740</v>
      </c>
      <c r="N5" s="45">
        <f>SUM(N6:N22)</f>
        <v>8</v>
      </c>
      <c r="O5" s="47">
        <f t="shared" si="0"/>
        <v>4028</v>
      </c>
    </row>
    <row r="6" spans="1:15" ht="24.95" customHeight="1" thickTop="1">
      <c r="A6" s="239" t="s">
        <v>171</v>
      </c>
      <c r="B6" s="227">
        <f t="shared" ref="B6" si="1">F6+H6+D6+J6+L6+N6</f>
        <v>8</v>
      </c>
      <c r="C6" s="225">
        <f t="shared" ref="C6" si="2">E6+G6+I6+K6+M6+O6</f>
        <v>244</v>
      </c>
      <c r="D6" s="229">
        <v>2</v>
      </c>
      <c r="E6" s="221">
        <v>79</v>
      </c>
      <c r="F6" s="230">
        <v>2</v>
      </c>
      <c r="G6" s="221">
        <v>6</v>
      </c>
      <c r="H6" s="230"/>
      <c r="I6" s="221"/>
      <c r="J6" s="230">
        <v>4</v>
      </c>
      <c r="K6" s="221">
        <f>92+67</f>
        <v>159</v>
      </c>
      <c r="L6" s="230"/>
      <c r="M6" s="221"/>
      <c r="N6" s="230"/>
      <c r="O6" s="228"/>
    </row>
    <row r="7" spans="1:15" ht="24.95" customHeight="1">
      <c r="A7" s="239" t="s">
        <v>182</v>
      </c>
      <c r="B7" s="227">
        <f t="shared" ref="B7:B22" si="3">F7+H7+D7+J7+L7+N7</f>
        <v>5</v>
      </c>
      <c r="C7" s="225">
        <f t="shared" ref="C7:C22" si="4">E7+G7+I7+K7+M7+O7</f>
        <v>5</v>
      </c>
      <c r="D7" s="229">
        <v>1</v>
      </c>
      <c r="E7" s="221">
        <v>0</v>
      </c>
      <c r="F7" s="230"/>
      <c r="G7" s="221"/>
      <c r="H7" s="230"/>
      <c r="I7" s="221"/>
      <c r="J7" s="230"/>
      <c r="K7" s="221"/>
      <c r="L7" s="230">
        <v>1</v>
      </c>
      <c r="M7" s="221">
        <v>0</v>
      </c>
      <c r="N7" s="230">
        <v>3</v>
      </c>
      <c r="O7" s="228">
        <v>5</v>
      </c>
    </row>
    <row r="8" spans="1:15" ht="24.95" customHeight="1">
      <c r="A8" s="239" t="s">
        <v>173</v>
      </c>
      <c r="B8" s="227">
        <f t="shared" si="3"/>
        <v>5</v>
      </c>
      <c r="C8" s="225">
        <f t="shared" si="4"/>
        <v>861</v>
      </c>
      <c r="D8" s="229">
        <v>1</v>
      </c>
      <c r="E8" s="221">
        <v>2</v>
      </c>
      <c r="F8" s="230">
        <v>1</v>
      </c>
      <c r="G8" s="221">
        <v>0</v>
      </c>
      <c r="H8" s="230">
        <v>2</v>
      </c>
      <c r="I8" s="221">
        <v>194</v>
      </c>
      <c r="J8" s="230">
        <v>1</v>
      </c>
      <c r="K8" s="221">
        <v>665</v>
      </c>
      <c r="L8" s="230"/>
      <c r="M8" s="221"/>
      <c r="N8" s="230"/>
      <c r="O8" s="228"/>
    </row>
    <row r="9" spans="1:15" ht="24.95" customHeight="1">
      <c r="A9" s="239" t="s">
        <v>183</v>
      </c>
      <c r="B9" s="227">
        <f t="shared" si="3"/>
        <v>4</v>
      </c>
      <c r="C9" s="225">
        <f t="shared" si="4"/>
        <v>10133</v>
      </c>
      <c r="D9" s="229">
        <v>1</v>
      </c>
      <c r="E9" s="221">
        <v>7634</v>
      </c>
      <c r="F9" s="256"/>
      <c r="G9" s="257"/>
      <c r="H9" s="230"/>
      <c r="I9" s="221"/>
      <c r="J9" s="230">
        <v>2</v>
      </c>
      <c r="K9" s="221">
        <v>1521</v>
      </c>
      <c r="L9" s="230"/>
      <c r="M9" s="221"/>
      <c r="N9" s="230">
        <v>1</v>
      </c>
      <c r="O9" s="228">
        <v>978</v>
      </c>
    </row>
    <row r="10" spans="1:15" ht="24.95" customHeight="1">
      <c r="A10" s="239" t="s">
        <v>184</v>
      </c>
      <c r="B10" s="227">
        <f t="shared" si="3"/>
        <v>4</v>
      </c>
      <c r="C10" s="225">
        <f t="shared" si="4"/>
        <v>286</v>
      </c>
      <c r="D10" s="229">
        <v>3</v>
      </c>
      <c r="E10" s="221">
        <v>245</v>
      </c>
      <c r="F10" s="256"/>
      <c r="G10" s="257"/>
      <c r="H10" s="230"/>
      <c r="I10" s="221"/>
      <c r="J10" s="230"/>
      <c r="K10" s="221"/>
      <c r="L10" s="230">
        <v>1</v>
      </c>
      <c r="M10" s="221">
        <v>41</v>
      </c>
      <c r="N10" s="230"/>
      <c r="O10" s="228"/>
    </row>
    <row r="11" spans="1:15" ht="24.95" customHeight="1">
      <c r="A11" s="239" t="s">
        <v>185</v>
      </c>
      <c r="B11" s="227">
        <f t="shared" si="3"/>
        <v>4</v>
      </c>
      <c r="C11" s="225">
        <f t="shared" si="4"/>
        <v>5280</v>
      </c>
      <c r="D11" s="229"/>
      <c r="E11" s="221"/>
      <c r="F11" s="256">
        <v>1</v>
      </c>
      <c r="G11" s="257">
        <v>100</v>
      </c>
      <c r="H11" s="230">
        <v>1</v>
      </c>
      <c r="I11" s="221">
        <v>4391</v>
      </c>
      <c r="J11" s="230"/>
      <c r="K11" s="221"/>
      <c r="L11" s="230">
        <v>1</v>
      </c>
      <c r="M11" s="221">
        <v>789</v>
      </c>
      <c r="N11" s="230">
        <v>1</v>
      </c>
      <c r="O11" s="228">
        <v>0</v>
      </c>
    </row>
    <row r="12" spans="1:15" ht="24.95" customHeight="1">
      <c r="A12" s="239" t="s">
        <v>186</v>
      </c>
      <c r="B12" s="227">
        <f t="shared" si="3"/>
        <v>4</v>
      </c>
      <c r="C12" s="225">
        <f t="shared" si="4"/>
        <v>5684</v>
      </c>
      <c r="D12" s="229">
        <v>1</v>
      </c>
      <c r="E12" s="221">
        <v>0</v>
      </c>
      <c r="F12" s="256"/>
      <c r="G12" s="257"/>
      <c r="H12" s="230"/>
      <c r="I12" s="221"/>
      <c r="J12" s="230">
        <v>1</v>
      </c>
      <c r="K12" s="221">
        <v>515</v>
      </c>
      <c r="L12" s="230">
        <v>1</v>
      </c>
      <c r="M12" s="221">
        <v>4508</v>
      </c>
      <c r="N12" s="230">
        <v>1</v>
      </c>
      <c r="O12" s="228">
        <v>661</v>
      </c>
    </row>
    <row r="13" spans="1:15" ht="24.95" customHeight="1">
      <c r="A13" s="239" t="s">
        <v>179</v>
      </c>
      <c r="B13" s="227">
        <f t="shared" si="3"/>
        <v>3</v>
      </c>
      <c r="C13" s="225">
        <f t="shared" si="4"/>
        <v>56510</v>
      </c>
      <c r="D13" s="229"/>
      <c r="E13" s="221"/>
      <c r="F13" s="230"/>
      <c r="G13" s="221"/>
      <c r="H13" s="230">
        <v>2</v>
      </c>
      <c r="I13" s="221">
        <v>56503</v>
      </c>
      <c r="J13" s="230"/>
      <c r="K13" s="221"/>
      <c r="L13" s="230">
        <v>1</v>
      </c>
      <c r="M13" s="221">
        <v>7</v>
      </c>
      <c r="N13" s="230"/>
      <c r="O13" s="228"/>
    </row>
    <row r="14" spans="1:15" ht="24.95" customHeight="1">
      <c r="A14" s="239" t="s">
        <v>168</v>
      </c>
      <c r="B14" s="227">
        <f t="shared" si="3"/>
        <v>2</v>
      </c>
      <c r="C14" s="225">
        <f t="shared" si="4"/>
        <v>2384</v>
      </c>
      <c r="D14" s="229"/>
      <c r="E14" s="221"/>
      <c r="F14" s="230"/>
      <c r="G14" s="221"/>
      <c r="H14" s="230"/>
      <c r="I14" s="221"/>
      <c r="J14" s="230"/>
      <c r="K14" s="221"/>
      <c r="L14" s="230"/>
      <c r="M14" s="221"/>
      <c r="N14" s="230">
        <v>2</v>
      </c>
      <c r="O14" s="228">
        <v>2384</v>
      </c>
    </row>
    <row r="15" spans="1:15" ht="24.95" customHeight="1">
      <c r="A15" s="239" t="s">
        <v>169</v>
      </c>
      <c r="B15" s="227">
        <f t="shared" si="3"/>
        <v>2</v>
      </c>
      <c r="C15" s="225">
        <f t="shared" si="4"/>
        <v>16630</v>
      </c>
      <c r="D15" s="229">
        <v>1</v>
      </c>
      <c r="E15" s="221">
        <v>24</v>
      </c>
      <c r="F15" s="256">
        <v>1</v>
      </c>
      <c r="G15" s="257">
        <v>16606</v>
      </c>
      <c r="H15" s="230"/>
      <c r="I15" s="221"/>
      <c r="J15" s="230"/>
      <c r="K15" s="221"/>
      <c r="L15" s="230"/>
      <c r="M15" s="221"/>
      <c r="N15" s="230"/>
      <c r="O15" s="228"/>
    </row>
    <row r="16" spans="1:15" ht="24.95" customHeight="1">
      <c r="A16" s="239" t="s">
        <v>164</v>
      </c>
      <c r="B16" s="227">
        <f t="shared" si="3"/>
        <v>2</v>
      </c>
      <c r="C16" s="225">
        <f t="shared" si="4"/>
        <v>178</v>
      </c>
      <c r="D16" s="229">
        <v>1</v>
      </c>
      <c r="E16" s="221">
        <v>176</v>
      </c>
      <c r="F16" s="256"/>
      <c r="G16" s="257"/>
      <c r="H16" s="230"/>
      <c r="I16" s="221"/>
      <c r="J16" s="230"/>
      <c r="K16" s="221"/>
      <c r="L16" s="230">
        <v>1</v>
      </c>
      <c r="M16" s="221">
        <v>2</v>
      </c>
      <c r="N16" s="230"/>
      <c r="O16" s="228"/>
    </row>
    <row r="17" spans="1:15" ht="24.95" customHeight="1">
      <c r="A17" s="240" t="s">
        <v>167</v>
      </c>
      <c r="B17" s="227">
        <f t="shared" si="3"/>
        <v>2</v>
      </c>
      <c r="C17" s="225">
        <f t="shared" si="4"/>
        <v>137</v>
      </c>
      <c r="D17" s="229">
        <v>1</v>
      </c>
      <c r="E17" s="221">
        <v>3</v>
      </c>
      <c r="F17" s="230"/>
      <c r="G17" s="221"/>
      <c r="H17" s="230">
        <v>1</v>
      </c>
      <c r="I17" s="221">
        <v>134</v>
      </c>
      <c r="J17" s="230"/>
      <c r="K17" s="221"/>
      <c r="L17" s="230"/>
      <c r="M17" s="221"/>
      <c r="N17" s="230"/>
      <c r="O17" s="228"/>
    </row>
    <row r="18" spans="1:15" ht="24.95" customHeight="1">
      <c r="A18" s="239" t="s">
        <v>187</v>
      </c>
      <c r="B18" s="227">
        <f t="shared" si="3"/>
        <v>1</v>
      </c>
      <c r="C18" s="225">
        <f t="shared" si="4"/>
        <v>11</v>
      </c>
      <c r="D18" s="229"/>
      <c r="E18" s="221"/>
      <c r="F18" s="230"/>
      <c r="G18" s="221"/>
      <c r="H18" s="230"/>
      <c r="I18" s="221"/>
      <c r="J18" s="230">
        <v>1</v>
      </c>
      <c r="K18" s="221">
        <v>11</v>
      </c>
      <c r="L18" s="230"/>
      <c r="M18" s="221"/>
      <c r="N18" s="230"/>
      <c r="O18" s="228"/>
    </row>
    <row r="19" spans="1:15" ht="24.95" customHeight="1">
      <c r="A19" s="239" t="s">
        <v>166</v>
      </c>
      <c r="B19" s="227">
        <f t="shared" si="3"/>
        <v>1</v>
      </c>
      <c r="C19" s="225">
        <f t="shared" si="4"/>
        <v>711</v>
      </c>
      <c r="D19" s="229"/>
      <c r="E19" s="221"/>
      <c r="F19" s="230"/>
      <c r="G19" s="221"/>
      <c r="H19" s="230"/>
      <c r="I19" s="221"/>
      <c r="J19" s="230">
        <v>1</v>
      </c>
      <c r="K19" s="221">
        <v>711</v>
      </c>
      <c r="L19" s="230"/>
      <c r="M19" s="221"/>
      <c r="N19" s="230"/>
      <c r="O19" s="228"/>
    </row>
    <row r="20" spans="1:15" ht="24.95" customHeight="1">
      <c r="A20" s="239" t="s">
        <v>178</v>
      </c>
      <c r="B20" s="227">
        <f t="shared" si="3"/>
        <v>1</v>
      </c>
      <c r="C20" s="225">
        <f t="shared" si="4"/>
        <v>18</v>
      </c>
      <c r="D20" s="229"/>
      <c r="E20" s="221"/>
      <c r="F20" s="230">
        <v>1</v>
      </c>
      <c r="G20" s="221">
        <v>18</v>
      </c>
      <c r="H20" s="230"/>
      <c r="I20" s="221"/>
      <c r="J20" s="230"/>
      <c r="K20" s="221"/>
      <c r="L20" s="230"/>
      <c r="M20" s="221"/>
      <c r="N20" s="230"/>
      <c r="O20" s="228"/>
    </row>
    <row r="21" spans="1:15" ht="24.95" customHeight="1">
      <c r="A21" s="249" t="s">
        <v>165</v>
      </c>
      <c r="B21" s="227">
        <f t="shared" si="3"/>
        <v>5</v>
      </c>
      <c r="C21" s="225">
        <f t="shared" si="4"/>
        <v>82</v>
      </c>
      <c r="D21" s="229">
        <v>2</v>
      </c>
      <c r="E21" s="221">
        <v>12</v>
      </c>
      <c r="F21" s="230"/>
      <c r="G21" s="221"/>
      <c r="H21" s="230">
        <v>2</v>
      </c>
      <c r="I21" s="221">
        <v>0</v>
      </c>
      <c r="J21" s="230">
        <v>1</v>
      </c>
      <c r="K21" s="221">
        <v>70</v>
      </c>
      <c r="L21" s="230"/>
      <c r="M21" s="221"/>
      <c r="N21" s="230"/>
      <c r="O21" s="228"/>
    </row>
    <row r="22" spans="1:15" ht="24.95" customHeight="1">
      <c r="A22" s="239" t="s">
        <v>188</v>
      </c>
      <c r="B22" s="227">
        <f t="shared" si="3"/>
        <v>7</v>
      </c>
      <c r="C22" s="225">
        <f t="shared" si="4"/>
        <v>73585</v>
      </c>
      <c r="D22" s="229">
        <v>1</v>
      </c>
      <c r="E22" s="221">
        <v>36180</v>
      </c>
      <c r="F22" s="230">
        <v>3</v>
      </c>
      <c r="G22" s="221">
        <v>1982</v>
      </c>
      <c r="H22" s="230"/>
      <c r="I22" s="221"/>
      <c r="J22" s="230">
        <v>1</v>
      </c>
      <c r="K22" s="221">
        <v>30</v>
      </c>
      <c r="L22" s="230">
        <v>2</v>
      </c>
      <c r="M22" s="221">
        <v>35393</v>
      </c>
      <c r="N22" s="230"/>
      <c r="O22" s="228"/>
    </row>
    <row r="23" spans="1:15" ht="27" customHeight="1"/>
    <row r="24" spans="1:15" ht="27" customHeight="1"/>
    <row r="25" spans="1:15" ht="27" customHeight="1"/>
    <row r="26" spans="1:15" ht="27" customHeight="1"/>
    <row r="27" spans="1:15" ht="27" customHeight="1"/>
    <row r="28" spans="1:15" ht="27" customHeight="1"/>
    <row r="29" spans="1:15" ht="27" customHeight="1"/>
    <row r="30" spans="1:15" ht="27" customHeight="1"/>
    <row r="31" spans="1:15" ht="27" customHeight="1"/>
    <row r="32" spans="1:15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</sheetData>
  <sheetProtection sheet="1" objects="1" scenarios="1" selectLockedCells="1"/>
  <mergeCells count="10">
    <mergeCell ref="A3:A4"/>
    <mergeCell ref="A1:F2"/>
    <mergeCell ref="N2:O2"/>
    <mergeCell ref="J3:K3"/>
    <mergeCell ref="L3:M3"/>
    <mergeCell ref="N3:O3"/>
    <mergeCell ref="B3:C3"/>
    <mergeCell ref="D3:E3"/>
    <mergeCell ref="F3:G3"/>
    <mergeCell ref="H3:I3"/>
  </mergeCells>
  <phoneticPr fontId="5"/>
  <dataValidations count="1">
    <dataValidation imeMode="off" allowBlank="1" showInputMessage="1" showErrorMessage="1" sqref="B5:O17 B18:O22"/>
  </dataValidations>
  <pageMargins left="0.39370078740157483" right="0.19685039370078741" top="0.78740157480314965" bottom="0.19685039370078741" header="0.51181102362204722" footer="0.31496062992125984"/>
  <pageSetup paperSize="9" firstPageNumber="71" orientation="landscape" useFirstPageNumber="1" copies="15" r:id="rId1"/>
  <headerFooter alignWithMargins="0">
    <oddFooter>&amp;C‐ &amp;P ‐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"/>
  <sheetViews>
    <sheetView workbookViewId="0"/>
  </sheetViews>
  <sheetFormatPr defaultRowHeight="13.5"/>
  <sheetData>
    <row r="2" spans="2:2">
      <c r="B2" t="s">
        <v>153</v>
      </c>
    </row>
  </sheetData>
  <sheetProtection sheet="1" objects="1" scenarios="1" selectLockedCells="1"/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203"/>
  <sheetViews>
    <sheetView showZeros="0" zoomScaleNormal="100" zoomScalePageLayoutView="70" workbookViewId="0">
      <selection activeCell="C6" sqref="C6"/>
    </sheetView>
  </sheetViews>
  <sheetFormatPr defaultRowHeight="13.5"/>
  <cols>
    <col min="1" max="1" width="28.625" customWidth="1"/>
    <col min="2" max="6" width="21.5" customWidth="1"/>
  </cols>
  <sheetData>
    <row r="1" spans="1:6" ht="27" customHeight="1" thickBot="1">
      <c r="A1" s="318" t="s">
        <v>29</v>
      </c>
      <c r="B1" s="318"/>
      <c r="C1" s="79"/>
      <c r="D1" s="79"/>
      <c r="E1" s="79"/>
      <c r="F1" s="79"/>
    </row>
    <row r="2" spans="1:6" ht="14.25" customHeight="1">
      <c r="A2" s="328" t="s">
        <v>161</v>
      </c>
      <c r="B2" s="325" t="s">
        <v>150</v>
      </c>
      <c r="C2" s="321" t="s">
        <v>76</v>
      </c>
      <c r="D2" s="323" t="s">
        <v>149</v>
      </c>
      <c r="E2" s="323" t="s">
        <v>77</v>
      </c>
      <c r="F2" s="319" t="s">
        <v>78</v>
      </c>
    </row>
    <row r="3" spans="1:6" ht="6" customHeight="1">
      <c r="A3" s="329"/>
      <c r="B3" s="326"/>
      <c r="C3" s="322"/>
      <c r="D3" s="324"/>
      <c r="E3" s="324"/>
      <c r="F3" s="320"/>
    </row>
    <row r="4" spans="1:6" ht="27" customHeight="1" thickBot="1">
      <c r="A4" s="330"/>
      <c r="B4" s="327"/>
      <c r="C4" s="209" t="s">
        <v>27</v>
      </c>
      <c r="D4" s="96" t="s">
        <v>26</v>
      </c>
      <c r="E4" s="96" t="s">
        <v>74</v>
      </c>
      <c r="F4" s="97" t="s">
        <v>75</v>
      </c>
    </row>
    <row r="5" spans="1:6" ht="24.95" customHeight="1" thickBot="1">
      <c r="A5" s="402" t="s">
        <v>28</v>
      </c>
      <c r="B5" s="403">
        <f>SUM(B6:B31)</f>
        <v>60</v>
      </c>
      <c r="C5" s="214">
        <f>SUM(C6:C31)</f>
        <v>21</v>
      </c>
      <c r="D5" s="215">
        <f>SUM(D6:D31)</f>
        <v>13</v>
      </c>
      <c r="E5" s="215">
        <f>SUM(E6:E31)</f>
        <v>14</v>
      </c>
      <c r="F5" s="216">
        <f>SUM(F6:F31)</f>
        <v>12</v>
      </c>
    </row>
    <row r="6" spans="1:6" ht="24.95" customHeight="1" thickTop="1">
      <c r="A6" s="239" t="s">
        <v>171</v>
      </c>
      <c r="B6" s="217">
        <f t="shared" ref="B6:B18" si="0">SUM(C6:F6)</f>
        <v>8</v>
      </c>
      <c r="C6" s="234">
        <v>2</v>
      </c>
      <c r="D6" s="235">
        <v>3</v>
      </c>
      <c r="E6" s="235">
        <v>3</v>
      </c>
      <c r="F6" s="236"/>
    </row>
    <row r="7" spans="1:6" ht="24.95" customHeight="1">
      <c r="A7" s="239" t="s">
        <v>182</v>
      </c>
      <c r="B7" s="217">
        <f>SUM(C7:F7)</f>
        <v>5</v>
      </c>
      <c r="C7" s="234">
        <v>3</v>
      </c>
      <c r="D7" s="235">
        <v>1</v>
      </c>
      <c r="E7" s="235"/>
      <c r="F7" s="236">
        <v>1</v>
      </c>
    </row>
    <row r="8" spans="1:6" ht="24.95" customHeight="1">
      <c r="A8" s="239" t="s">
        <v>173</v>
      </c>
      <c r="B8" s="217">
        <f>SUM(C8:F8)</f>
        <v>5</v>
      </c>
      <c r="C8" s="234">
        <v>2</v>
      </c>
      <c r="D8" s="235"/>
      <c r="E8" s="235">
        <v>2</v>
      </c>
      <c r="F8" s="236">
        <v>1</v>
      </c>
    </row>
    <row r="9" spans="1:6" ht="24.95" customHeight="1">
      <c r="A9" s="239" t="s">
        <v>183</v>
      </c>
      <c r="B9" s="217">
        <f t="shared" ref="B9:B11" si="1">SUM(C9:F9)</f>
        <v>4</v>
      </c>
      <c r="C9" s="234">
        <v>2</v>
      </c>
      <c r="D9" s="222"/>
      <c r="E9" s="235">
        <v>1</v>
      </c>
      <c r="F9" s="236">
        <v>1</v>
      </c>
    </row>
    <row r="10" spans="1:6" ht="24.95" customHeight="1">
      <c r="A10" s="239" t="s">
        <v>184</v>
      </c>
      <c r="B10" s="217">
        <f t="shared" si="1"/>
        <v>4</v>
      </c>
      <c r="C10" s="234"/>
      <c r="D10" s="222">
        <v>2</v>
      </c>
      <c r="E10" s="235">
        <v>2</v>
      </c>
      <c r="F10" s="236"/>
    </row>
    <row r="11" spans="1:6" ht="24.95" customHeight="1">
      <c r="A11" s="239" t="s">
        <v>185</v>
      </c>
      <c r="B11" s="217">
        <f t="shared" si="1"/>
        <v>4</v>
      </c>
      <c r="C11" s="234">
        <v>1</v>
      </c>
      <c r="D11" s="222">
        <v>1</v>
      </c>
      <c r="E11" s="235">
        <v>1</v>
      </c>
      <c r="F11" s="236">
        <v>1</v>
      </c>
    </row>
    <row r="12" spans="1:6" ht="24.95" customHeight="1">
      <c r="A12" s="239" t="s">
        <v>186</v>
      </c>
      <c r="B12" s="217">
        <f>SUM(C12:F12)</f>
        <v>4</v>
      </c>
      <c r="C12" s="234">
        <v>2</v>
      </c>
      <c r="D12" s="222"/>
      <c r="E12" s="235">
        <v>2</v>
      </c>
      <c r="F12" s="236"/>
    </row>
    <row r="13" spans="1:6" ht="24.95" customHeight="1">
      <c r="A13" s="239" t="s">
        <v>179</v>
      </c>
      <c r="B13" s="252">
        <f>SUM(C13:F13)</f>
        <v>3</v>
      </c>
      <c r="C13" s="234">
        <v>2</v>
      </c>
      <c r="D13" s="235"/>
      <c r="E13" s="235"/>
      <c r="F13" s="236">
        <v>1</v>
      </c>
    </row>
    <row r="14" spans="1:6" ht="24.95" customHeight="1">
      <c r="A14" s="239" t="s">
        <v>168</v>
      </c>
      <c r="B14" s="217">
        <f>SUM(C14:F14)</f>
        <v>2</v>
      </c>
      <c r="C14" s="234">
        <v>2</v>
      </c>
      <c r="D14" s="235"/>
      <c r="E14" s="235"/>
      <c r="F14" s="236"/>
    </row>
    <row r="15" spans="1:6" ht="24.95" customHeight="1">
      <c r="A15" s="239" t="s">
        <v>169</v>
      </c>
      <c r="B15" s="217">
        <f>SUM(C15:F15)</f>
        <v>2</v>
      </c>
      <c r="C15" s="234"/>
      <c r="D15" s="235">
        <v>1</v>
      </c>
      <c r="E15" s="235"/>
      <c r="F15" s="236">
        <v>1</v>
      </c>
    </row>
    <row r="16" spans="1:6" ht="24.95" customHeight="1">
      <c r="A16" s="239" t="s">
        <v>164</v>
      </c>
      <c r="B16" s="217">
        <f t="shared" si="0"/>
        <v>2</v>
      </c>
      <c r="C16" s="234"/>
      <c r="D16" s="222"/>
      <c r="E16" s="235"/>
      <c r="F16" s="236">
        <v>2</v>
      </c>
    </row>
    <row r="17" spans="1:6" ht="24.95" customHeight="1">
      <c r="A17" s="240" t="s">
        <v>167</v>
      </c>
      <c r="B17" s="217">
        <f>SUM(C17:F17)</f>
        <v>2</v>
      </c>
      <c r="C17" s="234"/>
      <c r="D17" s="235"/>
      <c r="E17" s="235"/>
      <c r="F17" s="236">
        <v>2</v>
      </c>
    </row>
    <row r="18" spans="1:6" ht="24.95" customHeight="1">
      <c r="A18" s="239" t="s">
        <v>187</v>
      </c>
      <c r="B18" s="217">
        <f t="shared" si="0"/>
        <v>1</v>
      </c>
      <c r="C18" s="234"/>
      <c r="D18" s="222"/>
      <c r="E18" s="235">
        <v>1</v>
      </c>
      <c r="F18" s="236"/>
    </row>
    <row r="19" spans="1:6" ht="24.95" customHeight="1">
      <c r="A19" s="239" t="s">
        <v>166</v>
      </c>
      <c r="B19" s="217">
        <f>SUM(C19:F19)</f>
        <v>1</v>
      </c>
      <c r="C19" s="231"/>
      <c r="D19" s="232">
        <v>1</v>
      </c>
      <c r="E19" s="232"/>
      <c r="F19" s="233"/>
    </row>
    <row r="20" spans="1:6" ht="24.95" customHeight="1">
      <c r="A20" s="239" t="s">
        <v>178</v>
      </c>
      <c r="B20" s="217">
        <f>SUM(C20:F20)</f>
        <v>1</v>
      </c>
      <c r="C20" s="234">
        <v>1</v>
      </c>
      <c r="D20" s="235"/>
      <c r="E20" s="235"/>
      <c r="F20" s="236"/>
    </row>
    <row r="21" spans="1:6" ht="24.95" customHeight="1">
      <c r="A21" s="249" t="s">
        <v>165</v>
      </c>
      <c r="B21" s="217">
        <f>SUM(C21:F21)</f>
        <v>5</v>
      </c>
      <c r="C21" s="231">
        <v>2</v>
      </c>
      <c r="D21" s="232">
        <v>2</v>
      </c>
      <c r="E21" s="232"/>
      <c r="F21" s="233">
        <v>1</v>
      </c>
    </row>
    <row r="22" spans="1:6" ht="24.95" customHeight="1">
      <c r="A22" s="239" t="s">
        <v>188</v>
      </c>
      <c r="B22" s="217">
        <f>SUM(C22:F22)</f>
        <v>7</v>
      </c>
      <c r="C22" s="234">
        <v>2</v>
      </c>
      <c r="D22" s="235">
        <v>2</v>
      </c>
      <c r="E22" s="235">
        <v>2</v>
      </c>
      <c r="F22" s="236">
        <v>1</v>
      </c>
    </row>
    <row r="23" spans="1:6" ht="24.95" customHeight="1"/>
    <row r="24" spans="1:6" ht="27" customHeight="1"/>
    <row r="25" spans="1:6" ht="27" customHeight="1"/>
    <row r="26" spans="1:6" ht="27" customHeight="1"/>
    <row r="27" spans="1:6" ht="27" customHeight="1"/>
    <row r="28" spans="1:6" ht="27" customHeight="1"/>
    <row r="29" spans="1:6" ht="27" customHeight="1"/>
    <row r="30" spans="1:6" ht="27" customHeight="1"/>
    <row r="31" spans="1:6" ht="27" customHeight="1"/>
    <row r="32" spans="1:6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  <row r="149" ht="27" customHeight="1"/>
    <row r="150" ht="27" customHeight="1"/>
    <row r="151" ht="27" customHeight="1"/>
    <row r="152" ht="27" customHeight="1"/>
    <row r="153" ht="27" customHeight="1"/>
    <row r="154" ht="27" customHeight="1"/>
    <row r="155" ht="27" customHeight="1"/>
    <row r="156" ht="27" customHeight="1"/>
    <row r="157" ht="27" customHeight="1"/>
    <row r="158" ht="27" customHeight="1"/>
    <row r="159" ht="27" customHeight="1"/>
    <row r="160" ht="27" customHeight="1"/>
    <row r="161" ht="27" customHeight="1"/>
    <row r="162" ht="27" customHeight="1"/>
    <row r="163" ht="27" customHeight="1"/>
    <row r="164" ht="27" customHeight="1"/>
    <row r="165" ht="27" customHeight="1"/>
    <row r="166" ht="27" customHeight="1"/>
    <row r="167" ht="27" customHeight="1"/>
    <row r="168" ht="27" customHeight="1"/>
    <row r="169" ht="27" customHeight="1"/>
    <row r="170" ht="27" customHeight="1"/>
    <row r="171" ht="27" customHeight="1"/>
    <row r="172" ht="27" customHeight="1"/>
    <row r="173" ht="27" customHeight="1"/>
    <row r="174" ht="27" customHeight="1"/>
    <row r="175" ht="27" customHeight="1"/>
    <row r="176" ht="27" customHeight="1"/>
    <row r="177" ht="27" customHeight="1"/>
    <row r="178" ht="27" customHeight="1"/>
    <row r="179" ht="27" customHeight="1"/>
    <row r="180" ht="27" customHeight="1"/>
    <row r="181" ht="27" customHeight="1"/>
    <row r="182" ht="27" customHeight="1"/>
    <row r="183" ht="27" customHeight="1"/>
    <row r="184" ht="27" customHeight="1"/>
    <row r="185" ht="27" customHeight="1"/>
    <row r="186" ht="27" customHeight="1"/>
    <row r="187" ht="27" customHeight="1"/>
    <row r="188" ht="27" customHeight="1"/>
    <row r="189" ht="27" customHeight="1"/>
    <row r="190" ht="27" customHeight="1"/>
    <row r="191" ht="27" customHeight="1"/>
    <row r="192" ht="27" customHeight="1"/>
    <row r="193" ht="27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  <row r="200" ht="27" customHeight="1"/>
    <row r="201" ht="27" customHeight="1"/>
    <row r="202" ht="27" customHeight="1"/>
    <row r="203" ht="27" customHeight="1"/>
  </sheetData>
  <sheetProtection sheet="1" objects="1" scenarios="1" selectLockedCells="1"/>
  <sortState ref="A6:F22">
    <sortCondition descending="1" ref="B6"/>
  </sortState>
  <mergeCells count="7">
    <mergeCell ref="A1:B1"/>
    <mergeCell ref="F2:F3"/>
    <mergeCell ref="C2:C3"/>
    <mergeCell ref="D2:D3"/>
    <mergeCell ref="E2:E3"/>
    <mergeCell ref="B2:B4"/>
    <mergeCell ref="A2:A4"/>
  </mergeCells>
  <phoneticPr fontId="5"/>
  <dataValidations count="1">
    <dataValidation imeMode="off" allowBlank="1" showInputMessage="1" showErrorMessage="1" sqref="B5:F22"/>
  </dataValidations>
  <pageMargins left="0.59055118110236227" right="0.19685039370078741" top="0.78740157480314965" bottom="0.19685039370078741" header="0.51181102362204722" footer="0.31496062992125984"/>
  <pageSetup paperSize="9" firstPageNumber="72" orientation="landscape" useFirstPageNumber="1" copies="15" r:id="rId1"/>
  <headerFooter alignWithMargins="0">
    <oddFooter>&amp;C‐ &amp;P 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7</vt:i4>
      </vt:variant>
    </vt:vector>
  </HeadingPairs>
  <TitlesOfParts>
    <vt:vector size="23" baseType="lpstr">
      <vt:lpstr>平成27年中の主な出来事</vt:lpstr>
      <vt:lpstr>火災統計</vt:lpstr>
      <vt:lpstr>月別</vt:lpstr>
      <vt:lpstr> </vt:lpstr>
      <vt:lpstr>原因・種別</vt:lpstr>
      <vt:lpstr>  </vt:lpstr>
      <vt:lpstr>署所別・原因</vt:lpstr>
      <vt:lpstr>   </vt:lpstr>
      <vt:lpstr>四季別</vt:lpstr>
      <vt:lpstr>    </vt:lpstr>
      <vt:lpstr>時間帯別・火災原因別</vt:lpstr>
      <vt:lpstr>     </vt:lpstr>
      <vt:lpstr>死傷者の状況</vt:lpstr>
      <vt:lpstr>      </vt:lpstr>
      <vt:lpstr>各年の火災の状況・被害状況</vt:lpstr>
      <vt:lpstr>Sheet1</vt:lpstr>
      <vt:lpstr>火災統計!Print_Area</vt:lpstr>
      <vt:lpstr>月別!Print_Area</vt:lpstr>
      <vt:lpstr>原因・種別!Print_Area</vt:lpstr>
      <vt:lpstr>四季別!Print_Area</vt:lpstr>
      <vt:lpstr>死傷者の状況!Print_Area</vt:lpstr>
      <vt:lpstr>時間帯別・火災原因別!Print_Area</vt:lpstr>
      <vt:lpstr>署所別・原因!Print_Area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岸和田市消防本部総務課</dc:creator>
  <cp:lastModifiedBy>Administrator</cp:lastModifiedBy>
  <cp:lastPrinted>2020-07-10T00:23:40Z</cp:lastPrinted>
  <dcterms:created xsi:type="dcterms:W3CDTF">2003-12-25T07:31:45Z</dcterms:created>
  <dcterms:modified xsi:type="dcterms:W3CDTF">2020-08-05T07:53:25Z</dcterms:modified>
</cp:coreProperties>
</file>