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16.121.162\01業務用：ｆｍ\16 池上\01-1 統計資料\04 公有財産表\"/>
    </mc:Choice>
  </mc:AlternateContent>
  <bookViews>
    <workbookView xWindow="0" yWindow="0" windowWidth="20490" windowHeight="7530" firstSheet="39" activeTab="36"/>
  </bookViews>
  <sheets>
    <sheet name="表紙" sheetId="1" r:id="rId1"/>
    <sheet name="目次" sheetId="2" r:id="rId2"/>
    <sheet name="所属名略称" sheetId="3" r:id="rId3"/>
    <sheet name="総括表" sheetId="4" r:id="rId4"/>
    <sheet name="総括表（山林）" sheetId="5" r:id="rId5"/>
    <sheet name="総括表（その他）" sheetId="6" r:id="rId6"/>
    <sheet name="熊本市" sheetId="7" r:id="rId7"/>
    <sheet name="八代市" sheetId="8" r:id="rId8"/>
    <sheet name="人吉市" sheetId="9" r:id="rId9"/>
    <sheet name="荒尾市" sheetId="10" r:id="rId10"/>
    <sheet name="水俣市" sheetId="11" r:id="rId11"/>
    <sheet name="玉名市" sheetId="12" r:id="rId12"/>
    <sheet name="天草市" sheetId="13" r:id="rId13"/>
    <sheet name="山鹿市" sheetId="14" r:id="rId14"/>
    <sheet name="菊池市" sheetId="15" r:id="rId15"/>
    <sheet name="宇土市" sheetId="16" r:id="rId16"/>
    <sheet name="上天草市" sheetId="17" r:id="rId17"/>
    <sheet name="宇城市" sheetId="18" r:id="rId18"/>
    <sheet name="阿蘇市" sheetId="19" r:id="rId19"/>
    <sheet name="合志市" sheetId="20" r:id="rId20"/>
    <sheet name="下益城郡" sheetId="21" r:id="rId21"/>
    <sheet name="玉名郡" sheetId="22" r:id="rId22"/>
    <sheet name="菊池郡" sheetId="23" r:id="rId23"/>
    <sheet name="阿蘇郡" sheetId="24" r:id="rId24"/>
    <sheet name="上益城郡" sheetId="25" r:id="rId25"/>
    <sheet name="八代郡" sheetId="26" r:id="rId26"/>
    <sheet name="葦北郡" sheetId="27" r:id="rId27"/>
    <sheet name="球磨郡" sheetId="28" r:id="rId28"/>
    <sheet name="天草郡" sheetId="29" r:id="rId29"/>
    <sheet name="その他" sheetId="30" r:id="rId30"/>
    <sheet name="山所行" sheetId="31" r:id="rId31"/>
    <sheet name="山所普" sheetId="32" r:id="rId32"/>
    <sheet name="山分行" sheetId="33" r:id="rId33"/>
    <sheet name="山分普" sheetId="34" r:id="rId34"/>
    <sheet name="動産・物権" sheetId="35" r:id="rId35"/>
    <sheet name="無体財産権" sheetId="36" r:id="rId36"/>
    <sheet name="有価証券・信託" sheetId="37" r:id="rId37"/>
    <sheet name="出資" sheetId="38" r:id="rId38"/>
    <sheet name="中表紙" sheetId="39" r:id="rId39"/>
    <sheet name="種類別土地建物構成表" sheetId="40" r:id="rId40"/>
    <sheet name="種類別土地建物増減表" sheetId="41" r:id="rId41"/>
    <sheet name="主な増減土地建物" sheetId="42" r:id="rId42"/>
    <sheet name="郡市別土地集計表" sheetId="43" r:id="rId43"/>
    <sheet name="郡市別建物集計表" sheetId="44" r:id="rId44"/>
    <sheet name="所管別土地集計表" sheetId="45" r:id="rId45"/>
    <sheet name="所管別建物集計表" sheetId="46" r:id="rId46"/>
    <sheet name="発行者情報" sheetId="48" r:id="rId47"/>
  </sheets>
  <definedNames>
    <definedName name="_xlnm.Print_Area" localSheetId="43">郡市別建物集計表!$A$1:$E$30</definedName>
    <definedName name="_xlnm.Print_Area" localSheetId="42">郡市別土地集計表!$A$1:$E$29</definedName>
    <definedName name="_xlnm.Print_Area" localSheetId="45">所管別建物集計表!$A$1:$M$32</definedName>
    <definedName name="_xlnm.Print_Area" localSheetId="44">所管別土地集計表!$A$1:$M$32</definedName>
    <definedName name="_xlnm.Print_Area" localSheetId="5">'総括表（その他）'!$A$1:$D$29</definedName>
    <definedName name="_xlnm.Print_Area" localSheetId="4">'総括表（山林）'!$A$1:$C$45</definedName>
    <definedName name="_xlnm.Print_Area" localSheetId="38">中表紙!$A$1:$D$3</definedName>
    <definedName name="_xlnm.Print_Area" localSheetId="46">発行者情報!$A$1:$E$31</definedName>
    <definedName name="_xlnm.Print_Area" localSheetId="0">表紙!$A$1:$B$13</definedName>
  </definedNames>
  <calcPr calcId="162913"/>
  <webPublishing codePage="932"/>
</workbook>
</file>

<file path=xl/calcChain.xml><?xml version="1.0" encoding="utf-8"?>
<calcChain xmlns="http://schemas.openxmlformats.org/spreadsheetml/2006/main">
  <c r="D11" i="26" l="1"/>
  <c r="E11" i="26"/>
  <c r="C11" i="26"/>
  <c r="C15" i="23"/>
  <c r="D12" i="19"/>
  <c r="E12" i="19"/>
  <c r="C12" i="19"/>
  <c r="D11" i="18"/>
  <c r="E11" i="18"/>
  <c r="D11" i="11"/>
  <c r="E11" i="11"/>
  <c r="D11" i="9"/>
  <c r="E11" i="9"/>
  <c r="C11" i="18"/>
  <c r="C11" i="11"/>
  <c r="C11" i="9"/>
  <c r="L30" i="46" l="1"/>
  <c r="L31" i="46" s="1"/>
  <c r="K30" i="46"/>
  <c r="J30" i="46"/>
  <c r="I30" i="46"/>
  <c r="H30" i="46"/>
  <c r="G30" i="46"/>
  <c r="F30" i="46"/>
  <c r="E30" i="46"/>
  <c r="D30" i="46"/>
  <c r="C30" i="46"/>
  <c r="B30" i="46"/>
  <c r="O29" i="46"/>
  <c r="O28" i="46"/>
  <c r="O27" i="46"/>
  <c r="O26" i="46"/>
  <c r="O25" i="46"/>
  <c r="O24" i="46"/>
  <c r="O23" i="46"/>
  <c r="O22" i="46"/>
  <c r="O21" i="46"/>
  <c r="O20" i="46"/>
  <c r="O19" i="46"/>
  <c r="O18" i="46"/>
  <c r="O17" i="46"/>
  <c r="O16" i="46"/>
  <c r="O15" i="46"/>
  <c r="O14" i="46"/>
  <c r="O13" i="46"/>
  <c r="O12" i="46"/>
  <c r="O11" i="46"/>
  <c r="O10" i="46"/>
  <c r="O9" i="46"/>
  <c r="O8" i="46"/>
  <c r="O7" i="46"/>
  <c r="O6" i="46"/>
  <c r="O5" i="46"/>
  <c r="O4" i="46"/>
  <c r="F31" i="45"/>
  <c r="B31" i="45"/>
  <c r="O29" i="45"/>
  <c r="L29" i="45"/>
  <c r="K29" i="45"/>
  <c r="J29" i="45"/>
  <c r="I29" i="45"/>
  <c r="H29" i="45"/>
  <c r="G29" i="45"/>
  <c r="F29" i="45"/>
  <c r="I31" i="45" s="1"/>
  <c r="E29" i="45"/>
  <c r="D29" i="45"/>
  <c r="C29" i="45"/>
  <c r="B29" i="45"/>
  <c r="O28" i="45"/>
  <c r="O27" i="45"/>
  <c r="O26" i="45"/>
  <c r="O25" i="45"/>
  <c r="O24" i="45"/>
  <c r="O23" i="45"/>
  <c r="O22" i="45"/>
  <c r="O21" i="45"/>
  <c r="O20" i="45"/>
  <c r="O19" i="45"/>
  <c r="O18" i="45"/>
  <c r="O17" i="45"/>
  <c r="O16" i="45"/>
  <c r="O15" i="45"/>
  <c r="O14" i="45"/>
  <c r="O13" i="45"/>
  <c r="O12" i="45"/>
  <c r="O11" i="45"/>
  <c r="O10" i="45"/>
  <c r="O9" i="45"/>
  <c r="O8" i="45"/>
  <c r="O7" i="45"/>
  <c r="O6" i="45"/>
  <c r="O5" i="45"/>
  <c r="O4" i="45"/>
  <c r="I30" i="44"/>
  <c r="H30" i="44"/>
  <c r="C30" i="44"/>
  <c r="B30" i="44"/>
  <c r="E29" i="44"/>
  <c r="D29" i="44"/>
  <c r="E28" i="44"/>
  <c r="D28" i="44"/>
  <c r="E27" i="44"/>
  <c r="D27" i="44"/>
  <c r="E26" i="44"/>
  <c r="D26" i="44"/>
  <c r="E25" i="44"/>
  <c r="D25" i="44"/>
  <c r="E24" i="44"/>
  <c r="D24" i="44"/>
  <c r="E23" i="44"/>
  <c r="D23" i="44"/>
  <c r="E22" i="44"/>
  <c r="D22" i="44"/>
  <c r="E21" i="44"/>
  <c r="D21" i="44"/>
  <c r="E20" i="44"/>
  <c r="D20" i="44"/>
  <c r="E19" i="44"/>
  <c r="D19" i="44"/>
  <c r="E18" i="44"/>
  <c r="D18" i="44"/>
  <c r="E17" i="44"/>
  <c r="D17" i="44"/>
  <c r="E16" i="44"/>
  <c r="D16" i="44"/>
  <c r="E15" i="44"/>
  <c r="D15" i="44"/>
  <c r="E14" i="44"/>
  <c r="D14" i="44"/>
  <c r="E13" i="44"/>
  <c r="D13" i="44"/>
  <c r="E12" i="44"/>
  <c r="D12" i="44"/>
  <c r="E11" i="44"/>
  <c r="D11" i="44"/>
  <c r="E10" i="44"/>
  <c r="D10" i="44"/>
  <c r="E9" i="44"/>
  <c r="D9" i="44"/>
  <c r="E8" i="44"/>
  <c r="D8" i="44"/>
  <c r="E7" i="44"/>
  <c r="D7" i="44"/>
  <c r="E6" i="44"/>
  <c r="D6" i="44"/>
  <c r="E5" i="44"/>
  <c r="D5" i="44"/>
  <c r="E4" i="44"/>
  <c r="D4" i="44"/>
  <c r="I29" i="43"/>
  <c r="H29" i="43"/>
  <c r="D29" i="43"/>
  <c r="B29" i="43"/>
  <c r="E28" i="43"/>
  <c r="C28" i="43"/>
  <c r="E27" i="43"/>
  <c r="C27" i="43"/>
  <c r="E26" i="43"/>
  <c r="C26" i="43"/>
  <c r="E25" i="43"/>
  <c r="C25" i="43"/>
  <c r="E24" i="43"/>
  <c r="C24" i="43"/>
  <c r="E23" i="43"/>
  <c r="C23" i="43"/>
  <c r="E22" i="43"/>
  <c r="C22" i="43"/>
  <c r="E21" i="43"/>
  <c r="C21" i="43"/>
  <c r="E20" i="43"/>
  <c r="C20" i="43"/>
  <c r="E19" i="43"/>
  <c r="C19" i="43"/>
  <c r="E18" i="43"/>
  <c r="C18" i="43"/>
  <c r="E17" i="43"/>
  <c r="C17" i="43"/>
  <c r="E16" i="43"/>
  <c r="C16" i="43"/>
  <c r="E15" i="43"/>
  <c r="C15" i="43"/>
  <c r="E14" i="43"/>
  <c r="C14" i="43"/>
  <c r="E13" i="43"/>
  <c r="C13" i="43"/>
  <c r="E12" i="43"/>
  <c r="C12" i="43"/>
  <c r="E11" i="43"/>
  <c r="C11" i="43"/>
  <c r="E10" i="43"/>
  <c r="C10" i="43"/>
  <c r="E9" i="43"/>
  <c r="C9" i="43"/>
  <c r="E8" i="43"/>
  <c r="C8" i="43"/>
  <c r="E7" i="43"/>
  <c r="C7" i="43"/>
  <c r="E6" i="43"/>
  <c r="C6" i="43"/>
  <c r="E5" i="43"/>
  <c r="C5" i="43"/>
  <c r="E4" i="43"/>
  <c r="C4" i="43"/>
  <c r="D43" i="41"/>
  <c r="G41" i="41"/>
  <c r="D41" i="41"/>
  <c r="C41" i="41"/>
  <c r="G40" i="41"/>
  <c r="D40" i="41"/>
  <c r="H38" i="41"/>
  <c r="G38" i="41"/>
  <c r="F38" i="41"/>
  <c r="E38" i="41"/>
  <c r="D38" i="41"/>
  <c r="C38" i="41"/>
  <c r="H35" i="41"/>
  <c r="E35" i="41"/>
  <c r="H32" i="41"/>
  <c r="E32" i="41"/>
  <c r="H29" i="41"/>
  <c r="E29" i="41"/>
  <c r="H26" i="41"/>
  <c r="E26" i="41"/>
  <c r="G25" i="41"/>
  <c r="G43" i="41" s="1"/>
  <c r="D25" i="41"/>
  <c r="G23" i="41"/>
  <c r="F23" i="41"/>
  <c r="F41" i="41" s="1"/>
  <c r="E23" i="41"/>
  <c r="E41" i="41" s="1"/>
  <c r="D23" i="41"/>
  <c r="C23" i="41"/>
  <c r="H20" i="41"/>
  <c r="E20" i="41"/>
  <c r="H17" i="41"/>
  <c r="E17" i="41"/>
  <c r="H14" i="41"/>
  <c r="H23" i="41" s="1"/>
  <c r="H41" i="41" s="1"/>
  <c r="E14" i="41"/>
  <c r="H11" i="41"/>
  <c r="E11" i="41"/>
  <c r="H8" i="41"/>
  <c r="E8" i="41"/>
  <c r="H5" i="41"/>
  <c r="E5" i="41"/>
  <c r="F13" i="40"/>
  <c r="G11" i="40" s="1"/>
  <c r="C13" i="40"/>
  <c r="E12" i="40"/>
  <c r="D12" i="40"/>
  <c r="E11" i="40"/>
  <c r="E10" i="40"/>
  <c r="D10" i="40"/>
  <c r="E9" i="40"/>
  <c r="D9" i="40"/>
  <c r="E8" i="40"/>
  <c r="D8" i="40"/>
  <c r="G7" i="40"/>
  <c r="E7" i="40"/>
  <c r="D7" i="40"/>
  <c r="E6" i="40"/>
  <c r="D6" i="40"/>
  <c r="E5" i="40"/>
  <c r="E13" i="40" s="1"/>
  <c r="D5" i="40"/>
  <c r="E4" i="40"/>
  <c r="D4" i="40"/>
  <c r="G3" i="40"/>
  <c r="E3" i="40"/>
  <c r="D3" i="40"/>
  <c r="D13" i="40" s="1"/>
  <c r="B113" i="38"/>
  <c r="B69" i="38"/>
  <c r="B114" i="38" s="1"/>
  <c r="E12" i="37"/>
  <c r="E13" i="37" s="1"/>
  <c r="D12" i="37"/>
  <c r="D13" i="37" s="1"/>
  <c r="B58" i="36"/>
  <c r="B40" i="36"/>
  <c r="C40" i="35"/>
  <c r="C35" i="35"/>
  <c r="C25" i="35"/>
  <c r="C20" i="35"/>
  <c r="C11" i="35"/>
  <c r="D94" i="34"/>
  <c r="D95" i="34" s="1"/>
  <c r="C94" i="34"/>
  <c r="C95" i="34" s="1"/>
  <c r="D93" i="34"/>
  <c r="C93" i="34"/>
  <c r="D72" i="34"/>
  <c r="C72" i="34"/>
  <c r="D65" i="34"/>
  <c r="C65" i="34"/>
  <c r="D51" i="34"/>
  <c r="C51" i="34"/>
  <c r="D42" i="34"/>
  <c r="C42" i="34"/>
  <c r="D37" i="34"/>
  <c r="C37" i="34"/>
  <c r="D31" i="34"/>
  <c r="C31" i="34"/>
  <c r="D27" i="34"/>
  <c r="C27" i="34"/>
  <c r="D22" i="34"/>
  <c r="C22" i="34"/>
  <c r="D12" i="34"/>
  <c r="C12" i="34"/>
  <c r="D7" i="34"/>
  <c r="C7" i="34"/>
  <c r="D36" i="33"/>
  <c r="C36" i="33"/>
  <c r="D35" i="33"/>
  <c r="C35" i="33"/>
  <c r="D34" i="33"/>
  <c r="C34" i="33"/>
  <c r="D31" i="33"/>
  <c r="C31" i="33"/>
  <c r="D28" i="33"/>
  <c r="C28" i="33"/>
  <c r="D24" i="33"/>
  <c r="C24" i="33"/>
  <c r="D21" i="33"/>
  <c r="C21" i="33"/>
  <c r="D18" i="33"/>
  <c r="C18" i="33"/>
  <c r="D15" i="33"/>
  <c r="C15" i="33"/>
  <c r="D12" i="33"/>
  <c r="C12" i="33"/>
  <c r="D9" i="33"/>
  <c r="C9" i="33"/>
  <c r="D86" i="32"/>
  <c r="D87" i="32" s="1"/>
  <c r="C86" i="32"/>
  <c r="C87" i="32" s="1"/>
  <c r="D85" i="32"/>
  <c r="C85" i="32"/>
  <c r="D67" i="32"/>
  <c r="C67" i="32"/>
  <c r="D64" i="32"/>
  <c r="C64" i="32"/>
  <c r="D57" i="32"/>
  <c r="C57" i="32"/>
  <c r="D54" i="32"/>
  <c r="C54" i="32"/>
  <c r="D51" i="32"/>
  <c r="C51" i="32"/>
  <c r="D46" i="32"/>
  <c r="C46" i="32"/>
  <c r="D38" i="32"/>
  <c r="C38" i="32"/>
  <c r="D35" i="32"/>
  <c r="C35" i="32"/>
  <c r="D32" i="32"/>
  <c r="C32" i="32"/>
  <c r="D29" i="32"/>
  <c r="C29" i="32"/>
  <c r="D21" i="32"/>
  <c r="C21" i="32"/>
  <c r="D18" i="32"/>
  <c r="C18" i="32"/>
  <c r="D14" i="32"/>
  <c r="C14" i="32"/>
  <c r="D6" i="32"/>
  <c r="C6" i="32"/>
  <c r="D50" i="31"/>
  <c r="C50" i="31"/>
  <c r="D47" i="31"/>
  <c r="C47" i="31"/>
  <c r="D44" i="31"/>
  <c r="C44" i="31"/>
  <c r="D35" i="31"/>
  <c r="C35" i="31"/>
  <c r="D32" i="31"/>
  <c r="C32" i="31"/>
  <c r="D29" i="31"/>
  <c r="D51" i="31" s="1"/>
  <c r="C29" i="31"/>
  <c r="D26" i="31"/>
  <c r="C26" i="31"/>
  <c r="C51" i="31" s="1"/>
  <c r="D20" i="31"/>
  <c r="C20" i="31"/>
  <c r="D14" i="31"/>
  <c r="D21" i="31" s="1"/>
  <c r="C14" i="31"/>
  <c r="C21" i="31" s="1"/>
  <c r="C52" i="31" s="1"/>
  <c r="D11" i="31"/>
  <c r="C11" i="31"/>
  <c r="E27" i="30"/>
  <c r="D27" i="30"/>
  <c r="C27" i="30"/>
  <c r="E17" i="30"/>
  <c r="D17" i="30"/>
  <c r="C17" i="30"/>
  <c r="E7" i="30"/>
  <c r="D7" i="30"/>
  <c r="C7" i="30"/>
  <c r="E48" i="29"/>
  <c r="D48" i="29"/>
  <c r="C48" i="29"/>
  <c r="E45" i="29"/>
  <c r="D45" i="29"/>
  <c r="C45" i="29"/>
  <c r="E35" i="29"/>
  <c r="D35" i="29"/>
  <c r="C35" i="29"/>
  <c r="E28" i="29"/>
  <c r="D28" i="29"/>
  <c r="C28" i="29"/>
  <c r="E20" i="29"/>
  <c r="D20" i="29"/>
  <c r="C20" i="29"/>
  <c r="E7" i="29"/>
  <c r="D7" i="29"/>
  <c r="C7" i="29"/>
  <c r="E111" i="28"/>
  <c r="D111" i="28"/>
  <c r="C111" i="28"/>
  <c r="E105" i="28"/>
  <c r="D105" i="28"/>
  <c r="C105" i="28"/>
  <c r="E85" i="28"/>
  <c r="D85" i="28"/>
  <c r="C85" i="28"/>
  <c r="E74" i="28"/>
  <c r="D74" i="28"/>
  <c r="C74" i="28"/>
  <c r="E59" i="28"/>
  <c r="D59" i="28"/>
  <c r="C59" i="28"/>
  <c r="E18" i="28"/>
  <c r="D18" i="28"/>
  <c r="D114" i="28" s="1"/>
  <c r="C18" i="28"/>
  <c r="C114" i="28" s="1"/>
  <c r="C70" i="27"/>
  <c r="E67" i="27"/>
  <c r="D67" i="27"/>
  <c r="C67" i="27"/>
  <c r="E61" i="27"/>
  <c r="D61" i="27"/>
  <c r="C61" i="27"/>
  <c r="E49" i="27"/>
  <c r="D49" i="27"/>
  <c r="C49" i="27"/>
  <c r="E40" i="27"/>
  <c r="E70" i="27" s="1"/>
  <c r="D40" i="27"/>
  <c r="D70" i="27" s="1"/>
  <c r="C40" i="27"/>
  <c r="E27" i="27"/>
  <c r="D27" i="27"/>
  <c r="C27" i="27"/>
  <c r="E13" i="27"/>
  <c r="D13" i="27"/>
  <c r="C13" i="27"/>
  <c r="E35" i="26"/>
  <c r="D35" i="26"/>
  <c r="C35" i="26"/>
  <c r="E28" i="26"/>
  <c r="D28" i="26"/>
  <c r="C28" i="26"/>
  <c r="E22" i="26"/>
  <c r="D22" i="26"/>
  <c r="C22" i="26"/>
  <c r="E38" i="26"/>
  <c r="E116" i="25"/>
  <c r="D116" i="25"/>
  <c r="C116" i="25"/>
  <c r="E101" i="25"/>
  <c r="D101" i="25"/>
  <c r="C101" i="25"/>
  <c r="E94" i="25"/>
  <c r="D94" i="25"/>
  <c r="C94" i="25"/>
  <c r="E79" i="25"/>
  <c r="D79" i="25"/>
  <c r="C79" i="25"/>
  <c r="E68" i="25"/>
  <c r="D68" i="25"/>
  <c r="C68" i="25"/>
  <c r="E48" i="25"/>
  <c r="D48" i="25"/>
  <c r="C48" i="25"/>
  <c r="E22" i="25"/>
  <c r="D22" i="25"/>
  <c r="C22" i="25"/>
  <c r="C119" i="25" s="1"/>
  <c r="E86" i="24"/>
  <c r="D86" i="24"/>
  <c r="C86" i="24"/>
  <c r="E79" i="24"/>
  <c r="D79" i="24"/>
  <c r="C79" i="24"/>
  <c r="E73" i="24"/>
  <c r="D73" i="24"/>
  <c r="C73" i="24"/>
  <c r="E54" i="24"/>
  <c r="D54" i="24"/>
  <c r="C54" i="24"/>
  <c r="E44" i="24"/>
  <c r="D44" i="24"/>
  <c r="C44" i="24"/>
  <c r="E35" i="24"/>
  <c r="D35" i="24"/>
  <c r="C35" i="24"/>
  <c r="E22" i="24"/>
  <c r="D22" i="24"/>
  <c r="C22" i="24"/>
  <c r="E73" i="23"/>
  <c r="D73" i="23"/>
  <c r="C73" i="23"/>
  <c r="E59" i="23"/>
  <c r="D59" i="23"/>
  <c r="C59" i="23"/>
  <c r="E48" i="23"/>
  <c r="D48" i="23"/>
  <c r="C48" i="23"/>
  <c r="E40" i="23"/>
  <c r="D40" i="23"/>
  <c r="C40" i="23"/>
  <c r="E34" i="23"/>
  <c r="D34" i="23"/>
  <c r="C34" i="23"/>
  <c r="E25" i="23"/>
  <c r="D25" i="23"/>
  <c r="C25" i="23"/>
  <c r="E15" i="23"/>
  <c r="E76" i="23" s="1"/>
  <c r="D15" i="23"/>
  <c r="D76" i="23" s="1"/>
  <c r="C76" i="23"/>
  <c r="E38" i="22"/>
  <c r="D38" i="22"/>
  <c r="C38" i="22"/>
  <c r="E32" i="22"/>
  <c r="D32" i="22"/>
  <c r="C32" i="22"/>
  <c r="E25" i="22"/>
  <c r="D25" i="22"/>
  <c r="C25" i="22"/>
  <c r="E12" i="22"/>
  <c r="D12" i="22"/>
  <c r="C12" i="22"/>
  <c r="C41" i="22" s="1"/>
  <c r="E24" i="21"/>
  <c r="D24" i="21"/>
  <c r="C24" i="21"/>
  <c r="E21" i="21"/>
  <c r="D21" i="21"/>
  <c r="C21" i="21"/>
  <c r="E15" i="21"/>
  <c r="D15" i="21"/>
  <c r="C15" i="21"/>
  <c r="E8" i="21"/>
  <c r="D8" i="21"/>
  <c r="C8" i="21"/>
  <c r="E68" i="20"/>
  <c r="D68" i="20"/>
  <c r="C68" i="20"/>
  <c r="E65" i="20"/>
  <c r="D65" i="20"/>
  <c r="C65" i="20"/>
  <c r="E56" i="20"/>
  <c r="D56" i="20"/>
  <c r="C56" i="20"/>
  <c r="E48" i="20"/>
  <c r="D48" i="20"/>
  <c r="C48" i="20"/>
  <c r="E40" i="20"/>
  <c r="D40" i="20"/>
  <c r="C40" i="20"/>
  <c r="E34" i="20"/>
  <c r="D34" i="20"/>
  <c r="C34" i="20"/>
  <c r="E26" i="20"/>
  <c r="D26" i="20"/>
  <c r="C26" i="20"/>
  <c r="E11" i="20"/>
  <c r="D11" i="20"/>
  <c r="C11" i="20"/>
  <c r="E87" i="19"/>
  <c r="D87" i="19"/>
  <c r="C87" i="19"/>
  <c r="E81" i="19"/>
  <c r="D81" i="19"/>
  <c r="C81" i="19"/>
  <c r="E75" i="19"/>
  <c r="D75" i="19"/>
  <c r="C75" i="19"/>
  <c r="E58" i="19"/>
  <c r="D58" i="19"/>
  <c r="C58" i="19"/>
  <c r="C90" i="19" s="1"/>
  <c r="E42" i="19"/>
  <c r="D42" i="19"/>
  <c r="C42" i="19"/>
  <c r="E29" i="19"/>
  <c r="D29" i="19"/>
  <c r="C29" i="19"/>
  <c r="D90" i="19"/>
  <c r="E89" i="18"/>
  <c r="D89" i="18"/>
  <c r="C89" i="18"/>
  <c r="E73" i="18"/>
  <c r="D73" i="18"/>
  <c r="C73" i="18"/>
  <c r="E56" i="18"/>
  <c r="D56" i="18"/>
  <c r="C56" i="18"/>
  <c r="E46" i="18"/>
  <c r="D46" i="18"/>
  <c r="C46" i="18"/>
  <c r="E35" i="18"/>
  <c r="D35" i="18"/>
  <c r="C35" i="18"/>
  <c r="E92" i="18"/>
  <c r="D92" i="18"/>
  <c r="C92" i="18"/>
  <c r="E52" i="17"/>
  <c r="D52" i="17"/>
  <c r="C52" i="17"/>
  <c r="E40" i="17"/>
  <c r="D40" i="17"/>
  <c r="C40" i="17"/>
  <c r="E30" i="17"/>
  <c r="D30" i="17"/>
  <c r="C30" i="17"/>
  <c r="E22" i="17"/>
  <c r="D22" i="17"/>
  <c r="C22" i="17"/>
  <c r="C55" i="17" s="1"/>
  <c r="E12" i="17"/>
  <c r="E55" i="17" s="1"/>
  <c r="D12" i="17"/>
  <c r="D55" i="17" s="1"/>
  <c r="C12" i="17"/>
  <c r="E46" i="16"/>
  <c r="D46" i="16"/>
  <c r="C46" i="16"/>
  <c r="E43" i="16"/>
  <c r="D43" i="16"/>
  <c r="C43" i="16"/>
  <c r="E33" i="16"/>
  <c r="D33" i="16"/>
  <c r="C33" i="16"/>
  <c r="E27" i="16"/>
  <c r="D27" i="16"/>
  <c r="C27" i="16"/>
  <c r="E19" i="16"/>
  <c r="D19" i="16"/>
  <c r="C19" i="16"/>
  <c r="E10" i="16"/>
  <c r="D10" i="16"/>
  <c r="C10" i="16"/>
  <c r="E67" i="15"/>
  <c r="D67" i="15"/>
  <c r="C67" i="15"/>
  <c r="E61" i="15"/>
  <c r="D61" i="15"/>
  <c r="C61" i="15"/>
  <c r="E46" i="15"/>
  <c r="D46" i="15"/>
  <c r="C46" i="15"/>
  <c r="E38" i="15"/>
  <c r="D38" i="15"/>
  <c r="C38" i="15"/>
  <c r="E29" i="15"/>
  <c r="D29" i="15"/>
  <c r="C29" i="15"/>
  <c r="E14" i="15"/>
  <c r="D14" i="15"/>
  <c r="C14" i="15"/>
  <c r="E70" i="14"/>
  <c r="D70" i="14"/>
  <c r="C70" i="14"/>
  <c r="E63" i="14"/>
  <c r="D63" i="14"/>
  <c r="C63" i="14"/>
  <c r="E48" i="14"/>
  <c r="D48" i="14"/>
  <c r="C48" i="14"/>
  <c r="E39" i="14"/>
  <c r="D39" i="14"/>
  <c r="D73" i="14" s="1"/>
  <c r="C39" i="14"/>
  <c r="E25" i="14"/>
  <c r="D25" i="14"/>
  <c r="C25" i="14"/>
  <c r="E12" i="14"/>
  <c r="E73" i="14" s="1"/>
  <c r="D12" i="14"/>
  <c r="C12" i="14"/>
  <c r="C73" i="14" s="1"/>
  <c r="E157" i="13"/>
  <c r="D157" i="13"/>
  <c r="C157" i="13"/>
  <c r="E145" i="13"/>
  <c r="D145" i="13"/>
  <c r="C145" i="13"/>
  <c r="E111" i="13"/>
  <c r="D111" i="13"/>
  <c r="C111" i="13"/>
  <c r="E100" i="13"/>
  <c r="D100" i="13"/>
  <c r="C100" i="13"/>
  <c r="E79" i="13"/>
  <c r="D79" i="13"/>
  <c r="C79" i="13"/>
  <c r="E29" i="13"/>
  <c r="D29" i="13"/>
  <c r="C29" i="13"/>
  <c r="E67" i="12"/>
  <c r="D67" i="12"/>
  <c r="C67" i="12"/>
  <c r="E64" i="12"/>
  <c r="D64" i="12"/>
  <c r="C64" i="12"/>
  <c r="E58" i="12"/>
  <c r="D58" i="12"/>
  <c r="C58" i="12"/>
  <c r="E45" i="12"/>
  <c r="D45" i="12"/>
  <c r="C45" i="12"/>
  <c r="E39" i="12"/>
  <c r="D39" i="12"/>
  <c r="C39" i="12"/>
  <c r="E29" i="12"/>
  <c r="D29" i="12"/>
  <c r="C29" i="12"/>
  <c r="E15" i="12"/>
  <c r="D15" i="12"/>
  <c r="C15" i="12"/>
  <c r="E63" i="11"/>
  <c r="D63" i="11"/>
  <c r="C63" i="11"/>
  <c r="E57" i="11"/>
  <c r="D57" i="11"/>
  <c r="C57" i="11"/>
  <c r="E49" i="11"/>
  <c r="D49" i="11"/>
  <c r="C49" i="11"/>
  <c r="E37" i="11"/>
  <c r="D37" i="11"/>
  <c r="C37" i="11"/>
  <c r="E30" i="11"/>
  <c r="D30" i="11"/>
  <c r="C30" i="11"/>
  <c r="E21" i="11"/>
  <c r="D21" i="11"/>
  <c r="C21" i="11"/>
  <c r="E66" i="11"/>
  <c r="E54" i="10"/>
  <c r="D54" i="10"/>
  <c r="C54" i="10"/>
  <c r="E42" i="10"/>
  <c r="D42" i="10"/>
  <c r="C42" i="10"/>
  <c r="E36" i="10"/>
  <c r="D36" i="10"/>
  <c r="C36" i="10"/>
  <c r="E30" i="10"/>
  <c r="D30" i="10"/>
  <c r="C30" i="10"/>
  <c r="E23" i="10"/>
  <c r="D23" i="10"/>
  <c r="C23" i="10"/>
  <c r="E12" i="10"/>
  <c r="D12" i="10"/>
  <c r="C12" i="10"/>
  <c r="E59" i="9"/>
  <c r="D59" i="9"/>
  <c r="C59" i="9"/>
  <c r="E52" i="9"/>
  <c r="D52" i="9"/>
  <c r="C52" i="9"/>
  <c r="E36" i="9"/>
  <c r="D36" i="9"/>
  <c r="C36" i="9"/>
  <c r="C62" i="9" s="1"/>
  <c r="E30" i="9"/>
  <c r="D30" i="9"/>
  <c r="C30" i="9"/>
  <c r="E23" i="9"/>
  <c r="D23" i="9"/>
  <c r="C23" i="9"/>
  <c r="E132" i="8"/>
  <c r="D132" i="8"/>
  <c r="C132" i="8"/>
  <c r="E124" i="8"/>
  <c r="D124" i="8"/>
  <c r="C124" i="8"/>
  <c r="E117" i="8"/>
  <c r="D117" i="8"/>
  <c r="C117" i="8"/>
  <c r="E95" i="8"/>
  <c r="D95" i="8"/>
  <c r="C95" i="8"/>
  <c r="E85" i="8"/>
  <c r="D85" i="8"/>
  <c r="C85" i="8"/>
  <c r="E64" i="8"/>
  <c r="D64" i="8"/>
  <c r="C64" i="8"/>
  <c r="E24" i="8"/>
  <c r="D24" i="8"/>
  <c r="C24" i="8"/>
  <c r="E328" i="7"/>
  <c r="D328" i="7"/>
  <c r="C328" i="7"/>
  <c r="E279" i="7"/>
  <c r="D279" i="7"/>
  <c r="C279" i="7"/>
  <c r="E251" i="7"/>
  <c r="D251" i="7"/>
  <c r="C251" i="7"/>
  <c r="E208" i="7"/>
  <c r="D208" i="7"/>
  <c r="C208" i="7"/>
  <c r="E181" i="7"/>
  <c r="D181" i="7"/>
  <c r="C181" i="7"/>
  <c r="E136" i="7"/>
  <c r="D136" i="7"/>
  <c r="C136" i="7"/>
  <c r="E113" i="7"/>
  <c r="D113" i="7"/>
  <c r="C113" i="7"/>
  <c r="E78" i="7"/>
  <c r="D78" i="7"/>
  <c r="C78" i="7"/>
  <c r="E16" i="7"/>
  <c r="D16" i="7"/>
  <c r="C16" i="7"/>
  <c r="C10" i="6"/>
  <c r="B40" i="5"/>
  <c r="C21" i="5"/>
  <c r="B21" i="5"/>
  <c r="C14" i="5"/>
  <c r="B14" i="5"/>
  <c r="C7" i="5"/>
  <c r="B7" i="5"/>
  <c r="E36" i="4"/>
  <c r="D36" i="4"/>
  <c r="C36" i="4"/>
  <c r="B36" i="4"/>
  <c r="E24" i="4"/>
  <c r="D24" i="4"/>
  <c r="C24" i="4"/>
  <c r="B24" i="4"/>
  <c r="E10" i="4"/>
  <c r="D10" i="4"/>
  <c r="C10" i="4"/>
  <c r="B10" i="4"/>
  <c r="E30" i="45" l="1"/>
  <c r="J31" i="45"/>
  <c r="I30" i="45"/>
  <c r="B30" i="45"/>
  <c r="F30" i="45"/>
  <c r="C31" i="45"/>
  <c r="K31" i="45"/>
  <c r="C30" i="45"/>
  <c r="G30" i="45"/>
  <c r="K30" i="45"/>
  <c r="D31" i="45"/>
  <c r="H31" i="45"/>
  <c r="L31" i="45"/>
  <c r="J30" i="45"/>
  <c r="G31" i="45"/>
  <c r="D30" i="45"/>
  <c r="H30" i="45"/>
  <c r="L30" i="45"/>
  <c r="E31" i="45"/>
  <c r="D30" i="44"/>
  <c r="E29" i="43"/>
  <c r="C29" i="43"/>
  <c r="E114" i="28"/>
  <c r="C89" i="24"/>
  <c r="E89" i="24"/>
  <c r="D89" i="24"/>
  <c r="D41" i="22"/>
  <c r="E41" i="22"/>
  <c r="D57" i="10"/>
  <c r="E57" i="10"/>
  <c r="C57" i="10"/>
  <c r="D135" i="8"/>
  <c r="C135" i="8"/>
  <c r="D52" i="31"/>
  <c r="D160" i="13"/>
  <c r="E135" i="8"/>
  <c r="E331" i="7"/>
  <c r="C331" i="7"/>
  <c r="B331" i="36"/>
  <c r="O30" i="46"/>
  <c r="E31" i="46"/>
  <c r="I31" i="46"/>
  <c r="B31" i="46"/>
  <c r="F31" i="46"/>
  <c r="J31" i="46"/>
  <c r="C31" i="46"/>
  <c r="G31" i="46"/>
  <c r="K31" i="46"/>
  <c r="D31" i="46"/>
  <c r="H31" i="46"/>
  <c r="E30" i="44"/>
  <c r="G6" i="40"/>
  <c r="G10" i="40"/>
  <c r="G5" i="40"/>
  <c r="G9" i="40"/>
  <c r="G12" i="40"/>
  <c r="G4" i="40"/>
  <c r="G13" i="40" s="1"/>
  <c r="G8" i="40"/>
  <c r="C38" i="26"/>
  <c r="D38" i="26"/>
  <c r="E119" i="25"/>
  <c r="D119" i="25"/>
  <c r="E90" i="19"/>
  <c r="D70" i="15"/>
  <c r="E70" i="15"/>
  <c r="C70" i="15"/>
  <c r="E160" i="13"/>
  <c r="C160" i="13"/>
  <c r="D66" i="11"/>
  <c r="C66" i="11"/>
  <c r="E62" i="9"/>
  <c r="D62" i="9"/>
  <c r="D331" i="7"/>
  <c r="O31" i="46" l="1"/>
  <c r="O30" i="45"/>
  <c r="O31" i="45"/>
</calcChain>
</file>

<file path=xl/sharedStrings.xml><?xml version="1.0" encoding="utf-8"?>
<sst xmlns="http://schemas.openxmlformats.org/spreadsheetml/2006/main" count="8590" uniqueCount="3116">
  <si>
    <t>公  有  財  産  表</t>
  </si>
  <si>
    <t>熊  本  県</t>
  </si>
  <si>
    <t>目             次</t>
  </si>
  <si>
    <t>熊本市</t>
  </si>
  <si>
    <t>八代市</t>
  </si>
  <si>
    <t>人吉市</t>
  </si>
  <si>
    <t>荒尾市</t>
  </si>
  <si>
    <t>水俣市</t>
  </si>
  <si>
    <t>玉名市</t>
  </si>
  <si>
    <t>天草市</t>
  </si>
  <si>
    <t>山鹿市</t>
  </si>
  <si>
    <t>菊池市</t>
  </si>
  <si>
    <t>宇土市</t>
  </si>
  <si>
    <t>上天草市</t>
  </si>
  <si>
    <t>宇城市</t>
  </si>
  <si>
    <t>阿蘇市</t>
  </si>
  <si>
    <t>合志市</t>
  </si>
  <si>
    <t>東京都</t>
  </si>
  <si>
    <t>大阪府</t>
  </si>
  <si>
    <t>大分県</t>
  </si>
  <si>
    <t xml:space="preserve">    （１）所　　有</t>
  </si>
  <si>
    <t xml:space="preserve">    （２）分　　収</t>
  </si>
  <si>
    <t xml:space="preserve">    （１）船　舶</t>
  </si>
  <si>
    <t xml:space="preserve">    （２）浮標・浮桟橋</t>
  </si>
  <si>
    <t xml:space="preserve">    （３）航  空  機</t>
  </si>
  <si>
    <t>所属名略称一覧</t>
  </si>
  <si>
    <t>略  称</t>
  </si>
  <si>
    <t>所    属    名</t>
  </si>
  <si>
    <t>知事公室</t>
  </si>
  <si>
    <t>危　防</t>
  </si>
  <si>
    <t>危機管理防災課</t>
  </si>
  <si>
    <t>くまグ</t>
  </si>
  <si>
    <t>くまモングループ</t>
  </si>
  <si>
    <t>総務部</t>
  </si>
  <si>
    <t>財</t>
  </si>
  <si>
    <t>財政課</t>
  </si>
  <si>
    <t>県情文</t>
  </si>
  <si>
    <t>県政情報文書課</t>
  </si>
  <si>
    <t>総厚</t>
  </si>
  <si>
    <t>総務厚生課</t>
  </si>
  <si>
    <t>財　経</t>
  </si>
  <si>
    <t>財産経営課</t>
  </si>
  <si>
    <t>市町村</t>
  </si>
  <si>
    <t>市町村課</t>
  </si>
  <si>
    <t>消　保</t>
  </si>
  <si>
    <t>消防保安課</t>
  </si>
  <si>
    <t>税</t>
  </si>
  <si>
    <t>税務課</t>
  </si>
  <si>
    <t>企画振興部</t>
  </si>
  <si>
    <t>企</t>
  </si>
  <si>
    <t>企画課</t>
  </si>
  <si>
    <t>地　振</t>
  </si>
  <si>
    <t>地域振興課</t>
  </si>
  <si>
    <t>文　世</t>
  </si>
  <si>
    <t>文化企画・世界遺産推進課</t>
  </si>
  <si>
    <t>交　政</t>
  </si>
  <si>
    <t>交通政策課</t>
  </si>
  <si>
    <t>健康福祉部</t>
  </si>
  <si>
    <t>健　福</t>
  </si>
  <si>
    <t>健康福祉政策課</t>
  </si>
  <si>
    <t>健危管</t>
  </si>
  <si>
    <t>健康危機管理課</t>
  </si>
  <si>
    <t>高　齢</t>
  </si>
  <si>
    <t>高齢者支援課</t>
  </si>
  <si>
    <t>社　福</t>
  </si>
  <si>
    <t>子家福</t>
  </si>
  <si>
    <t>子ども家庭福祉課</t>
  </si>
  <si>
    <t>障がい</t>
  </si>
  <si>
    <t>障がい者支援課</t>
  </si>
  <si>
    <t>医　政</t>
  </si>
  <si>
    <t>医療政策課</t>
  </si>
  <si>
    <t>健づ推</t>
  </si>
  <si>
    <t>健康づくり推進課</t>
  </si>
  <si>
    <t>薬　衛</t>
  </si>
  <si>
    <t>薬務衛生課</t>
  </si>
  <si>
    <t>環境生活部</t>
  </si>
  <si>
    <t>環　政</t>
  </si>
  <si>
    <t>環境政策課</t>
  </si>
  <si>
    <t>環　立</t>
  </si>
  <si>
    <t>環境立県推進課</t>
  </si>
  <si>
    <t>環　保</t>
  </si>
  <si>
    <t>環境保全課</t>
  </si>
  <si>
    <t>自　保</t>
  </si>
  <si>
    <t>自然保護課</t>
  </si>
  <si>
    <t>循　社</t>
  </si>
  <si>
    <t>循環社会推進課</t>
  </si>
  <si>
    <t>男女協</t>
  </si>
  <si>
    <t>男女参画・協働推進課</t>
  </si>
  <si>
    <t>商工労働部</t>
  </si>
  <si>
    <t>商　政</t>
  </si>
  <si>
    <t>商工政策課</t>
  </si>
  <si>
    <t>商　金</t>
  </si>
  <si>
    <t>商工振興金融課</t>
  </si>
  <si>
    <t>労　創</t>
  </si>
  <si>
    <t>労働雇用創生課</t>
  </si>
  <si>
    <t>産　支</t>
  </si>
  <si>
    <t>産業支援課</t>
  </si>
  <si>
    <t>エ　ネ</t>
  </si>
  <si>
    <t>エネルギー政策課</t>
  </si>
  <si>
    <t>企　立</t>
  </si>
  <si>
    <t>企業立地課</t>
  </si>
  <si>
    <t>観光戦略部</t>
  </si>
  <si>
    <t>観　企</t>
  </si>
  <si>
    <t>観光企画課</t>
  </si>
  <si>
    <t>観　政</t>
  </si>
  <si>
    <t>観光交流政策課</t>
  </si>
  <si>
    <t>販　ビ</t>
  </si>
  <si>
    <t>販路拡大ビジネス課</t>
  </si>
  <si>
    <t>農林水産部</t>
  </si>
  <si>
    <t>農林水</t>
  </si>
  <si>
    <t>農林水産政策課</t>
  </si>
  <si>
    <t>団　支</t>
  </si>
  <si>
    <t>団体支援課</t>
  </si>
  <si>
    <t>流通アグリビジネス課</t>
  </si>
  <si>
    <t>農　技</t>
  </si>
  <si>
    <t>農業技術課</t>
  </si>
  <si>
    <t>農　園</t>
  </si>
  <si>
    <t>農産園芸課</t>
  </si>
  <si>
    <t>畜</t>
  </si>
  <si>
    <t>畜産課</t>
  </si>
  <si>
    <t>農　担</t>
  </si>
  <si>
    <t>農地・担い手支援課</t>
  </si>
  <si>
    <t>農　整</t>
  </si>
  <si>
    <t>農地整備課</t>
  </si>
  <si>
    <t>むらづ</t>
  </si>
  <si>
    <t>むらづくり課</t>
  </si>
  <si>
    <t>森　整</t>
  </si>
  <si>
    <t>森林整備課</t>
  </si>
  <si>
    <t>林　振</t>
  </si>
  <si>
    <t>林業振興課</t>
  </si>
  <si>
    <t>森　保</t>
  </si>
  <si>
    <t>森林保全課</t>
  </si>
  <si>
    <t>水　振</t>
  </si>
  <si>
    <t>水産振興課</t>
  </si>
  <si>
    <t>土木部</t>
  </si>
  <si>
    <t>監</t>
  </si>
  <si>
    <t>監理課</t>
  </si>
  <si>
    <t>土　技</t>
  </si>
  <si>
    <t>土木技術管理課</t>
  </si>
  <si>
    <t>道  整</t>
  </si>
  <si>
    <t>道路整備課</t>
  </si>
  <si>
    <t>道  保</t>
  </si>
  <si>
    <t>道路保全課</t>
  </si>
  <si>
    <t>都  計</t>
  </si>
  <si>
    <t>都市計画課</t>
  </si>
  <si>
    <t>下　環</t>
  </si>
  <si>
    <t>下水環境課</t>
  </si>
  <si>
    <t>河</t>
  </si>
  <si>
    <t>河川課</t>
  </si>
  <si>
    <t>港</t>
  </si>
  <si>
    <t>港湾課</t>
  </si>
  <si>
    <t>砂</t>
  </si>
  <si>
    <t>砂防課</t>
  </si>
  <si>
    <t>建</t>
  </si>
  <si>
    <t>建築課</t>
  </si>
  <si>
    <t>営</t>
  </si>
  <si>
    <t>営繕課</t>
  </si>
  <si>
    <t>住</t>
  </si>
  <si>
    <t>住宅課</t>
  </si>
  <si>
    <t>警察本部</t>
  </si>
  <si>
    <t>警</t>
  </si>
  <si>
    <t>警察会計課</t>
  </si>
  <si>
    <t>教育庁</t>
  </si>
  <si>
    <t>教　政</t>
  </si>
  <si>
    <t>教育政策課</t>
  </si>
  <si>
    <t>教　社</t>
  </si>
  <si>
    <t>社会教育課</t>
  </si>
  <si>
    <t>教　文</t>
  </si>
  <si>
    <t>文化課</t>
  </si>
  <si>
    <t>教　施</t>
  </si>
  <si>
    <t>施設課</t>
  </si>
  <si>
    <t>教　体</t>
  </si>
  <si>
    <t>体育保健課</t>
  </si>
  <si>
    <t>１  公有財産総括表</t>
  </si>
  <si>
    <t xml:space="preserve">  １．  土地建物（総括）</t>
  </si>
  <si>
    <t>分      類</t>
  </si>
  <si>
    <t>土      地</t>
  </si>
  <si>
    <t>建      物</t>
  </si>
  <si>
    <t>筆  数</t>
  </si>
  <si>
    <t>面積(㎡)</t>
  </si>
  <si>
    <t>棟  数</t>
  </si>
  <si>
    <t>延面積(㎡)</t>
  </si>
  <si>
    <t>行   政   財   産</t>
  </si>
  <si>
    <t>普   通   財   産</t>
  </si>
  <si>
    <t>計</t>
  </si>
  <si>
    <t>（１）行政財産</t>
  </si>
  <si>
    <t>本      庁      舎</t>
  </si>
  <si>
    <t>その他の行政機関
【警察(消防)施設】</t>
  </si>
  <si>
    <t>その他の行政機関
【その他の施設】</t>
  </si>
  <si>
    <t>公  共  用  財  産
【   学    校   】</t>
  </si>
  <si>
    <t>公  共  用  財  産
【 公 営 住 宅 】</t>
  </si>
  <si>
    <t>公  共  用  財  産
【その他の施設】</t>
  </si>
  <si>
    <t>（２）  普通財産</t>
  </si>
  <si>
    <t>職  員  宿  舎  等</t>
  </si>
  <si>
    <t>貸   付   財   産</t>
  </si>
  <si>
    <t>山              林</t>
  </si>
  <si>
    <t>その他の土地･建物</t>
  </si>
  <si>
    <t xml:space="preserve">  ２  山    林（総括）</t>
  </si>
  <si>
    <t>区      分</t>
  </si>
  <si>
    <t>面   積 (㎡)</t>
  </si>
  <si>
    <t>材      積（㎥）</t>
  </si>
  <si>
    <t>所      有</t>
  </si>
  <si>
    <t>分      収</t>
  </si>
  <si>
    <t xml:space="preserve">  （１）  行政財産</t>
  </si>
  <si>
    <t xml:space="preserve">  （２）  普通財産</t>
  </si>
  <si>
    <t xml:space="preserve">  ３  動      産</t>
  </si>
  <si>
    <t>数      量</t>
  </si>
  <si>
    <t>備      考</t>
  </si>
  <si>
    <t>船        舶</t>
  </si>
  <si>
    <t xml:space="preserve">5隻・714.00総トン  </t>
  </si>
  <si>
    <t>浮        標</t>
  </si>
  <si>
    <t xml:space="preserve">0  個  </t>
  </si>
  <si>
    <t>浮   桟   橋</t>
  </si>
  <si>
    <t xml:space="preserve">5  個  </t>
  </si>
  <si>
    <t>航   空   機</t>
  </si>
  <si>
    <t xml:space="preserve">1  機  </t>
  </si>
  <si>
    <t xml:space="preserve">  ４  物      権</t>
  </si>
  <si>
    <t xml:space="preserve">  （１）  地  上  権</t>
  </si>
  <si>
    <t xml:space="preserve">  （２）  地  役  権</t>
  </si>
  <si>
    <t xml:space="preserve">  ５  無体財産権</t>
  </si>
  <si>
    <t>件      数</t>
  </si>
  <si>
    <t>商標権</t>
  </si>
  <si>
    <t>特許権</t>
  </si>
  <si>
    <t>〃</t>
  </si>
  <si>
    <t>著作権</t>
  </si>
  <si>
    <t>品種登録</t>
  </si>
  <si>
    <t xml:space="preserve">  ６  有価証券</t>
  </si>
  <si>
    <t>金    額(円)</t>
  </si>
  <si>
    <t>株券</t>
  </si>
  <si>
    <t>出資による権利</t>
  </si>
  <si>
    <t>　２　土地・建物</t>
  </si>
  <si>
    <t>（１）本庁舎</t>
  </si>
  <si>
    <t>口  座  名</t>
  </si>
  <si>
    <t>所  在  地</t>
  </si>
  <si>
    <t>土地面積㎡</t>
  </si>
  <si>
    <t>建　　　　物</t>
  </si>
  <si>
    <t>所属</t>
  </si>
  <si>
    <t>備　　　考</t>
  </si>
  <si>
    <t>棟数</t>
  </si>
  <si>
    <t>面積㎡</t>
  </si>
  <si>
    <t>県庁</t>
  </si>
  <si>
    <t>水前寺６丁目</t>
  </si>
  <si>
    <t>財経</t>
  </si>
  <si>
    <t>知事公舎</t>
  </si>
  <si>
    <t>水前寺２丁目</t>
  </si>
  <si>
    <t>水前寺２丁目公用車車庫</t>
  </si>
  <si>
    <t>水前寺２丁目宿舎敷地内</t>
  </si>
  <si>
    <t>水前寺２丁目宿舎作業員控室</t>
  </si>
  <si>
    <t>県庁西側事務棟</t>
  </si>
  <si>
    <t>県庁北駐横会議棟</t>
  </si>
  <si>
    <t>熊本県庁会議棟１号館</t>
  </si>
  <si>
    <t>水前寺２丁目宿舎（共用会議室）</t>
  </si>
  <si>
    <t>警察本部庁舎</t>
  </si>
  <si>
    <t>県庁敷地内</t>
  </si>
  <si>
    <t>（２）その他の行政機関：警察（消防）施設</t>
  </si>
  <si>
    <t>渡鹿４丁目</t>
  </si>
  <si>
    <t>一部内閣府管理用地</t>
  </si>
  <si>
    <t>警察本部別館</t>
  </si>
  <si>
    <t>警察学校</t>
  </si>
  <si>
    <t>警察機動隊</t>
  </si>
  <si>
    <t>警察本部交通機動隊</t>
  </si>
  <si>
    <t>明徳町</t>
  </si>
  <si>
    <t>熊本中央警察署</t>
  </si>
  <si>
    <t>熊本中央警察署署長宿舎</t>
  </si>
  <si>
    <t>借地</t>
  </si>
  <si>
    <t>熊本中央警察署花畑交番</t>
  </si>
  <si>
    <t>花畑町</t>
  </si>
  <si>
    <t>一部借地</t>
  </si>
  <si>
    <t>熊本中央警察署味噌天神交番</t>
  </si>
  <si>
    <t>大江本町</t>
  </si>
  <si>
    <t>熊本中央警察署新屋敷交番</t>
  </si>
  <si>
    <t>新屋敷３丁目</t>
  </si>
  <si>
    <t>熊本中央警察署上熊本交番</t>
  </si>
  <si>
    <t>上熊本１丁目</t>
  </si>
  <si>
    <t>熊本中央警察署京町交番</t>
  </si>
  <si>
    <t>京町２丁目</t>
  </si>
  <si>
    <t>熊本中央警察署坪井交番</t>
  </si>
  <si>
    <t>坪井１丁目</t>
  </si>
  <si>
    <t>熊本中央警察署手取本町交番</t>
  </si>
  <si>
    <t>手取本町</t>
  </si>
  <si>
    <t>熊本中央警察署子飼交番</t>
  </si>
  <si>
    <t>子飼本町</t>
  </si>
  <si>
    <t>熊本南警察署本荘交番</t>
  </si>
  <si>
    <t>本荘４丁目</t>
  </si>
  <si>
    <t>熊本南警察署川尻交番</t>
  </si>
  <si>
    <t>川尻１丁目</t>
  </si>
  <si>
    <t>熊本南警察署島崎交番</t>
  </si>
  <si>
    <t>島崎５丁目</t>
  </si>
  <si>
    <t>熊本南警察署中島駐在所</t>
  </si>
  <si>
    <t>中島町</t>
  </si>
  <si>
    <t>熊本南警察署松尾駐在所</t>
  </si>
  <si>
    <t>西松尾町</t>
  </si>
  <si>
    <t>熊本南警察署天明駐在所</t>
  </si>
  <si>
    <t>奥古閑町</t>
  </si>
  <si>
    <t>熊本南警察署新町交番</t>
  </si>
  <si>
    <t>新町２丁目</t>
  </si>
  <si>
    <t>熊本南警察署</t>
  </si>
  <si>
    <t>十禅寺３丁目</t>
  </si>
  <si>
    <t>熊本南警察署小島駐在所</t>
  </si>
  <si>
    <t>小島５丁目</t>
  </si>
  <si>
    <t>熊本南警察署署長宿舎</t>
  </si>
  <si>
    <t>熊本南警察署本山交番</t>
  </si>
  <si>
    <t>本山町</t>
  </si>
  <si>
    <t>熊本南警察署幸田交番</t>
  </si>
  <si>
    <t>御幸笛田１丁目</t>
  </si>
  <si>
    <t>熊本南警察署飽田駐在所</t>
  </si>
  <si>
    <t>会富町</t>
  </si>
  <si>
    <t>熊本南警察署西大橋交番</t>
  </si>
  <si>
    <t>野中３丁目</t>
  </si>
  <si>
    <t>熊本南警察署河内駐在所</t>
  </si>
  <si>
    <t>河内町船津</t>
  </si>
  <si>
    <t>熊本南警察署熊本駅交番</t>
  </si>
  <si>
    <t>春日２丁目</t>
  </si>
  <si>
    <t>熊本南警察署富合駐在所</t>
  </si>
  <si>
    <t>富合町清藤</t>
  </si>
  <si>
    <t>熊本南警察署西熊本駅前交番</t>
  </si>
  <si>
    <t>刈草一丁目</t>
  </si>
  <si>
    <t>熊本東警察署健軍交番</t>
  </si>
  <si>
    <t>新生２丁目</t>
  </si>
  <si>
    <t>熊本東警察署東水前寺交番</t>
  </si>
  <si>
    <t>水前寺５丁目</t>
  </si>
  <si>
    <t>熊本東警察署江津交番</t>
  </si>
  <si>
    <t>江津１丁目</t>
  </si>
  <si>
    <t>熊本東警察署新外交番</t>
  </si>
  <si>
    <t>新外１丁目</t>
  </si>
  <si>
    <t>熊本東警察署保田窪交番</t>
  </si>
  <si>
    <t>帯山４丁目</t>
  </si>
  <si>
    <t>熊本東警察署水前寺公園交番</t>
  </si>
  <si>
    <t>出水２丁目</t>
  </si>
  <si>
    <t>熊本東警察署署長宿舎</t>
  </si>
  <si>
    <t>熊本東警察署託麻交番</t>
  </si>
  <si>
    <t>戸島西３丁目</t>
  </si>
  <si>
    <t>熊本東警察署</t>
  </si>
  <si>
    <t>東町３丁目</t>
  </si>
  <si>
    <t>熊本県熊本北合志警察署</t>
  </si>
  <si>
    <t>飛田４丁目</t>
  </si>
  <si>
    <t>熊本中央警察署味噌天神交番予定地</t>
  </si>
  <si>
    <t>熊本南警察署城南交番</t>
  </si>
  <si>
    <t>熊本北合志警察署清水交番</t>
  </si>
  <si>
    <t>熊本北合志警察署武蔵楠交番</t>
  </si>
  <si>
    <t>熊本北合志警察署龍田交番</t>
  </si>
  <si>
    <t>熊本北合志警察署新地交番</t>
  </si>
  <si>
    <t>熊本北合志警察署川上交番</t>
  </si>
  <si>
    <t>熊本北合志警察署植木交番</t>
  </si>
  <si>
    <t>熊本北合志警察署豊田駐在所</t>
  </si>
  <si>
    <t>熊本北合志警察署田底駐在所</t>
  </si>
  <si>
    <t>熊本県警察本部第二別館</t>
  </si>
  <si>
    <t>熊本北合志警察署田底・豊田駐在所統合用地</t>
  </si>
  <si>
    <t>（３）その他の行政機関：その他の施設</t>
  </si>
  <si>
    <t>防災行政無線三の岳中継所</t>
  </si>
  <si>
    <t>河内町大多尾</t>
  </si>
  <si>
    <t>危防</t>
  </si>
  <si>
    <t>自動車税事務所</t>
  </si>
  <si>
    <t>東町４丁目</t>
  </si>
  <si>
    <t>動物愛護センター</t>
  </si>
  <si>
    <t>戸島町正玄塚</t>
  </si>
  <si>
    <t>清水が丘学園</t>
  </si>
  <si>
    <t>打越町</t>
  </si>
  <si>
    <t>精神保健福祉センター</t>
  </si>
  <si>
    <t>月出３丁目</t>
  </si>
  <si>
    <t>熊本地区地下水位観測所</t>
  </si>
  <si>
    <t>環立</t>
  </si>
  <si>
    <t>飽田地区地下水位観測所</t>
  </si>
  <si>
    <t>並建町</t>
  </si>
  <si>
    <t>植木地区地下水位観測施設</t>
  </si>
  <si>
    <t>植木町大和地内</t>
  </si>
  <si>
    <t>城南地区地下水位観測施設</t>
  </si>
  <si>
    <t>城南町高</t>
  </si>
  <si>
    <t>出水地区地下水位観測施設</t>
  </si>
  <si>
    <t>水前寺江津湖公園内</t>
  </si>
  <si>
    <t>産業技術センター</t>
  </si>
  <si>
    <t>産支</t>
  </si>
  <si>
    <t>熊本県産業技術センター（農産加工部）</t>
  </si>
  <si>
    <t>産業技術センター敷地内</t>
  </si>
  <si>
    <t>中央家畜保健衛生所</t>
  </si>
  <si>
    <t>城南町沈目</t>
  </si>
  <si>
    <t>林業研究・研修センター</t>
  </si>
  <si>
    <t>黒髪８丁目</t>
  </si>
  <si>
    <t>森整</t>
  </si>
  <si>
    <t>林業研究・研修センター（実験林）</t>
  </si>
  <si>
    <t>清水町万石</t>
  </si>
  <si>
    <t>林業研究・研修センター林業技術研修館</t>
  </si>
  <si>
    <t>黒髪</t>
  </si>
  <si>
    <t>林研指導所敷地内</t>
  </si>
  <si>
    <t>立田山生活環境保全林管理棟</t>
  </si>
  <si>
    <t>龍田陳内２丁目</t>
  </si>
  <si>
    <t>森保</t>
  </si>
  <si>
    <t>保全林内</t>
  </si>
  <si>
    <t>アユ種苗中間育成施設</t>
  </si>
  <si>
    <t>城南町永</t>
  </si>
  <si>
    <t>水振</t>
  </si>
  <si>
    <t>熊本土木事務所浜戸川水防倉庫</t>
  </si>
  <si>
    <t>富合町杉島</t>
  </si>
  <si>
    <t>河川敷</t>
  </si>
  <si>
    <t>熊本土木事務所秋津川水防倉庫</t>
  </si>
  <si>
    <t>坪井水位局</t>
  </si>
  <si>
    <t>坪井５丁目</t>
  </si>
  <si>
    <t>流域下水道用地</t>
  </si>
  <si>
    <t>西里水位局</t>
  </si>
  <si>
    <t>硯川町</t>
  </si>
  <si>
    <t>浜戸川水位局</t>
  </si>
  <si>
    <t>城南町敷田</t>
  </si>
  <si>
    <t>鶴羽田橋水位局</t>
  </si>
  <si>
    <t>天満橋水位局</t>
  </si>
  <si>
    <t>鶴野橋水位局</t>
  </si>
  <si>
    <t>池上水位局</t>
  </si>
  <si>
    <t>南高江水位局</t>
  </si>
  <si>
    <t>文化財資料室</t>
  </si>
  <si>
    <t>教文</t>
  </si>
  <si>
    <t>文化財資料室敷地内</t>
  </si>
  <si>
    <t>（４）公共用財産・学校</t>
  </si>
  <si>
    <t>済々黌高等学校</t>
  </si>
  <si>
    <t>黒髪２丁目</t>
  </si>
  <si>
    <t>教施</t>
  </si>
  <si>
    <t>済々黌高等学校艇庫</t>
  </si>
  <si>
    <t>神水本町</t>
  </si>
  <si>
    <t>熊本高等学校</t>
  </si>
  <si>
    <t>新大江１丁目</t>
  </si>
  <si>
    <t>第一高等学校</t>
  </si>
  <si>
    <t>古城町</t>
  </si>
  <si>
    <t>第二高等学校</t>
  </si>
  <si>
    <t>熊本商業高等学校</t>
  </si>
  <si>
    <t>神水１丁目</t>
  </si>
  <si>
    <t>熊本工業高等学校</t>
  </si>
  <si>
    <t>上京塚町</t>
  </si>
  <si>
    <t>熊本農業高等学校</t>
  </si>
  <si>
    <t>元三町５丁目</t>
  </si>
  <si>
    <t>熊本農業高等学校花園実習地</t>
  </si>
  <si>
    <t>花園７丁目</t>
  </si>
  <si>
    <t>熊本西高等学校</t>
  </si>
  <si>
    <t>城山大塘町</t>
  </si>
  <si>
    <t>熊本北高等学校</t>
  </si>
  <si>
    <t>兎谷３丁目</t>
  </si>
  <si>
    <t>湧心館高等学校</t>
  </si>
  <si>
    <t>出水４丁目</t>
  </si>
  <si>
    <t>東稜高等学校</t>
  </si>
  <si>
    <t>小峯４丁目</t>
  </si>
  <si>
    <t>盲学校</t>
  </si>
  <si>
    <t>熊本ろう学校</t>
  </si>
  <si>
    <t>熊本支援学校</t>
  </si>
  <si>
    <t>出水５丁目</t>
  </si>
  <si>
    <t>熊本かがやきの森支援学校</t>
  </si>
  <si>
    <t>横手５丁目</t>
  </si>
  <si>
    <t>熊本県立熊本はばたき高等支援学校</t>
  </si>
  <si>
    <t>（５）公共用財産・公営住宅</t>
  </si>
  <si>
    <t>山の上団地跡地（記念碑）</t>
  </si>
  <si>
    <t>大江２丁目</t>
  </si>
  <si>
    <t>社福</t>
  </si>
  <si>
    <t>県営共同住宅大江団地</t>
  </si>
  <si>
    <t>県営共同住宅泉ヶ丘団地</t>
  </si>
  <si>
    <t>水源１丁目</t>
  </si>
  <si>
    <t>県営共同住宅水源団地</t>
  </si>
  <si>
    <t>県営共同住宅古庭坊団地</t>
  </si>
  <si>
    <t>大江４丁目</t>
  </si>
  <si>
    <t>県営共同住宅九品寺団地</t>
  </si>
  <si>
    <t>九品寺３丁目</t>
  </si>
  <si>
    <t>県営共同住宅渡瀬第１団地</t>
  </si>
  <si>
    <t>水前寺４丁目</t>
  </si>
  <si>
    <t>県営共同住宅渡瀬第２団地</t>
  </si>
  <si>
    <t>新大江３丁目</t>
  </si>
  <si>
    <t>県営共同住宅託麻原団地</t>
  </si>
  <si>
    <t>新大江２丁目</t>
  </si>
  <si>
    <t>県営共同住宅帯山Ａ団地</t>
  </si>
  <si>
    <t>帯山１丁目</t>
  </si>
  <si>
    <t>県営共同住宅保田窪第１団地</t>
  </si>
  <si>
    <t>県営共同住宅保田窪第２団地</t>
  </si>
  <si>
    <t>帯山５丁目</t>
  </si>
  <si>
    <t>県営共同住宅小山田団地</t>
  </si>
  <si>
    <t>島崎６丁目</t>
  </si>
  <si>
    <t>県営共同住宅石神原団地</t>
  </si>
  <si>
    <t>島崎３丁目</t>
  </si>
  <si>
    <t>県営共同住宅北津留団地</t>
  </si>
  <si>
    <t>清水万石４丁目</t>
  </si>
  <si>
    <t>県営共同住宅堀の内団地</t>
  </si>
  <si>
    <t>国府２丁目</t>
  </si>
  <si>
    <t>県営共同住宅八島団地</t>
  </si>
  <si>
    <t>八島２丁目</t>
  </si>
  <si>
    <t>県営共同住宅富の尾団地</t>
  </si>
  <si>
    <t>池田３丁目</t>
  </si>
  <si>
    <t>県営共同住宅江津湖団地</t>
  </si>
  <si>
    <t>江津２丁目</t>
  </si>
  <si>
    <t>県営共同住宅東町団地</t>
  </si>
  <si>
    <t>県営共同住宅八王寺団地</t>
  </si>
  <si>
    <t>八王寺町</t>
  </si>
  <si>
    <t>県営共同住宅鉄砲塚団地</t>
  </si>
  <si>
    <t>県営共同住宅萩原団地</t>
  </si>
  <si>
    <t>萩原町</t>
  </si>
  <si>
    <t>県営共同住宅西戸島団地</t>
  </si>
  <si>
    <t>戸島西１丁目</t>
  </si>
  <si>
    <t>県営共同住宅田崎団地</t>
  </si>
  <si>
    <t>田崎２丁目</t>
  </si>
  <si>
    <t>県営共同住宅八反田団地</t>
  </si>
  <si>
    <t>長嶺東１丁目</t>
  </si>
  <si>
    <t>県営共同住宅上熊本団地</t>
  </si>
  <si>
    <t>上熊本３丁目</t>
  </si>
  <si>
    <t>県営共同住宅東本町団地</t>
  </si>
  <si>
    <t>東本町</t>
  </si>
  <si>
    <t>県営共同住宅新東町団地</t>
  </si>
  <si>
    <t>県営共同住宅新渡鹿団地</t>
  </si>
  <si>
    <t>渡鹿３丁目</t>
  </si>
  <si>
    <t>県営共同住宅健軍団地</t>
  </si>
  <si>
    <t>栄町</t>
  </si>
  <si>
    <t>県営改良住宅山の上団地</t>
  </si>
  <si>
    <t>県営災害住宅帯山第２団地</t>
  </si>
  <si>
    <t>県営災害住宅竜蛇平団地</t>
  </si>
  <si>
    <t>帯山３丁目</t>
  </si>
  <si>
    <t>県営改良住宅二本木団地</t>
  </si>
  <si>
    <t>二本木４丁目</t>
  </si>
  <si>
    <t>県営改良住宅本山団地</t>
  </si>
  <si>
    <t>本山１丁目</t>
  </si>
  <si>
    <t>県営改良住宅川鶴団地</t>
  </si>
  <si>
    <t>大江１丁目</t>
  </si>
  <si>
    <t>県営改良住宅サンシャイン水前寺</t>
  </si>
  <si>
    <t>出水１丁目</t>
  </si>
  <si>
    <t>（６）公共用財産・その他の施設</t>
  </si>
  <si>
    <t>県立劇場</t>
  </si>
  <si>
    <t>文世</t>
  </si>
  <si>
    <t>福祉総合相談所</t>
  </si>
  <si>
    <t>長嶺南２丁目</t>
  </si>
  <si>
    <t>健福</t>
  </si>
  <si>
    <t>身障センター内</t>
  </si>
  <si>
    <t>総合福祉センター</t>
  </si>
  <si>
    <t>南千反畑町</t>
  </si>
  <si>
    <t>身体障害者福祉センター</t>
  </si>
  <si>
    <t>九州自然歩道（熊本市）</t>
  </si>
  <si>
    <t>松尾町平山</t>
  </si>
  <si>
    <t>自保</t>
  </si>
  <si>
    <t>くまもと県民交流館</t>
  </si>
  <si>
    <t>観光物産交流スクエア</t>
  </si>
  <si>
    <t>公開空地</t>
  </si>
  <si>
    <t>高等技術専門校</t>
  </si>
  <si>
    <t>幸田１丁目</t>
  </si>
  <si>
    <t>労創</t>
  </si>
  <si>
    <t>熊本県伝統工芸館</t>
  </si>
  <si>
    <t>販ビ</t>
  </si>
  <si>
    <t>立田山生活環境保全林休憩所</t>
  </si>
  <si>
    <t>立田山生活環境保全林休憩所（万石）</t>
  </si>
  <si>
    <t>清水万石</t>
  </si>
  <si>
    <t>坪井川水系遊水地管理棟</t>
  </si>
  <si>
    <t>清水町打越</t>
  </si>
  <si>
    <t>県立図書館</t>
  </si>
  <si>
    <t>教社</t>
  </si>
  <si>
    <t>県立美術館分館</t>
  </si>
  <si>
    <t>千葉城町</t>
  </si>
  <si>
    <t>県立美術館</t>
  </si>
  <si>
    <t>二の丸</t>
  </si>
  <si>
    <t>県立総合体育館</t>
  </si>
  <si>
    <t>教体</t>
  </si>
  <si>
    <t>藤崎台県営野球場</t>
  </si>
  <si>
    <t>宮内</t>
  </si>
  <si>
    <t>熊本武道館</t>
  </si>
  <si>
    <t>熊本県民総合運動公園</t>
  </si>
  <si>
    <t>石原町</t>
  </si>
  <si>
    <t>県民総合運動公園敷地内（都計所管）</t>
  </si>
  <si>
    <t>（７）職員宿舎等</t>
  </si>
  <si>
    <t>南熊本職員住宅</t>
  </si>
  <si>
    <t>琴平２丁目</t>
  </si>
  <si>
    <t>東町職員住宅</t>
  </si>
  <si>
    <t>帯山職員住宅</t>
  </si>
  <si>
    <t>帯山２丁目</t>
  </si>
  <si>
    <t>健軍職員住宅</t>
  </si>
  <si>
    <t>尾ノ上４丁目</t>
  </si>
  <si>
    <t>知事宿舎</t>
  </si>
  <si>
    <t>知事公舎敷地</t>
  </si>
  <si>
    <t>副知事宿舎</t>
  </si>
  <si>
    <t>水前寺２丁目宿舎</t>
  </si>
  <si>
    <t>警察本部職員宿舎（Ａ）</t>
  </si>
  <si>
    <t>警察本部職員宿舎（Ｂ）</t>
  </si>
  <si>
    <t>警察本部職員宿舎（Ｃ）</t>
  </si>
  <si>
    <t>他部局所管内</t>
  </si>
  <si>
    <t>警察官待機宿舎（Ａ）</t>
  </si>
  <si>
    <t>警察官待機宿舎（Ｂ）</t>
  </si>
  <si>
    <t>警察官待機宿舎（Ｃ）</t>
  </si>
  <si>
    <t>警察官待機宿舎（Ｄ）</t>
  </si>
  <si>
    <t>警察官待機宿舎（Ｅ）</t>
  </si>
  <si>
    <t>警察官待機宿舎（Ｆ）</t>
  </si>
  <si>
    <t>警察本部職員住宅</t>
  </si>
  <si>
    <t>警察官待機宿舎（Ｇ）</t>
  </si>
  <si>
    <t>警察官待機宿舎（Ｈ）</t>
  </si>
  <si>
    <t>警察官待機宿舎（Ｉ）</t>
  </si>
  <si>
    <t>南熊本教職員住宅</t>
  </si>
  <si>
    <t>教政</t>
  </si>
  <si>
    <t>教職員東熊本住宅</t>
  </si>
  <si>
    <t>長嶺南６丁目</t>
  </si>
  <si>
    <t>済々黌高等学校校長宿舎</t>
  </si>
  <si>
    <t>熊本高等学校校長宿舎</t>
  </si>
  <si>
    <t>熊本第一高等学校校長宿舎</t>
  </si>
  <si>
    <t>古城町３丁目</t>
  </si>
  <si>
    <t>同校敷地内</t>
  </si>
  <si>
    <t>熊本第二高等学校校長宿舎</t>
  </si>
  <si>
    <t>熊本商業高等学校校長宿舎</t>
  </si>
  <si>
    <t>熊本工業高等学校校長宿舎</t>
  </si>
  <si>
    <t>熊本農業高等学校校長宿舎</t>
  </si>
  <si>
    <t>元三町立野</t>
  </si>
  <si>
    <t>熊本西高等学校校長宿舎</t>
  </si>
  <si>
    <t>熊本北高等学校校長宿舎</t>
  </si>
  <si>
    <t>湧心館高等学校校長宿舎</t>
  </si>
  <si>
    <t>国府４丁目</t>
  </si>
  <si>
    <t>盲学校校長宿舎</t>
  </si>
  <si>
    <t>熊本ろう学校校長宿舎</t>
  </si>
  <si>
    <t>熊本支援学校校長宿舎</t>
  </si>
  <si>
    <t>（８）貸付財産</t>
  </si>
  <si>
    <t>黒髪５丁目県有地</t>
  </si>
  <si>
    <t>黒髪５丁目</t>
  </si>
  <si>
    <t>熊本県木材事業協同組合連合会貸付</t>
  </si>
  <si>
    <t>熊本市消防局貸付</t>
  </si>
  <si>
    <t>熊本県商工会館貸付</t>
  </si>
  <si>
    <t>安政町</t>
  </si>
  <si>
    <t>小島町公有水面埋立地貸付地</t>
  </si>
  <si>
    <t>小島下町</t>
  </si>
  <si>
    <t>農業試験場跡地貸付地</t>
  </si>
  <si>
    <t>上ノ郷２丁目</t>
  </si>
  <si>
    <t>県営健軍団地</t>
  </si>
  <si>
    <t>県営健軍団地敷地内</t>
  </si>
  <si>
    <t>しらゆり会館貸付地</t>
  </si>
  <si>
    <t>錦ヶ丘</t>
  </si>
  <si>
    <t>あかねの里貸付地</t>
  </si>
  <si>
    <t>ひばり園・能開センター貸付地</t>
  </si>
  <si>
    <t>看護研修センター貸付地</t>
  </si>
  <si>
    <t>医政</t>
  </si>
  <si>
    <t>熊本勤労総合福祉センター貸付用地</t>
  </si>
  <si>
    <t>石原２丁目</t>
  </si>
  <si>
    <t>（一財）熊本テルサ</t>
  </si>
  <si>
    <t>水前寺公園</t>
  </si>
  <si>
    <t>熊本県建設技術センター貸付</t>
  </si>
  <si>
    <t>城南町舞原</t>
  </si>
  <si>
    <t>土技</t>
  </si>
  <si>
    <t>水前寺江津湖公園（出水地区）貸付地</t>
  </si>
  <si>
    <t>都計</t>
  </si>
  <si>
    <t>水前寺江津湖公園（広木地区）貸付地</t>
  </si>
  <si>
    <t>広木町</t>
  </si>
  <si>
    <t>百貫港県有地（要江地区）</t>
  </si>
  <si>
    <t>松尾町</t>
  </si>
  <si>
    <t>熊本港港湾関連用地（リース）</t>
  </si>
  <si>
    <t>県営住宅花岡山団地貸付地</t>
  </si>
  <si>
    <t>春日５丁目</t>
  </si>
  <si>
    <t>市営改良住宅本山団地貸与地</t>
  </si>
  <si>
    <t>市営改良住宅川鶴団地他貸与地</t>
  </si>
  <si>
    <t>警察本部貸付地</t>
  </si>
  <si>
    <t>（財）熊本県青年会館貸付地</t>
  </si>
  <si>
    <t>水前寺３丁目</t>
  </si>
  <si>
    <t>（９）その他の土地建物</t>
  </si>
  <si>
    <t>黒髪職員住宅跡地</t>
  </si>
  <si>
    <t>知事公舎関連用地</t>
  </si>
  <si>
    <t>坪井川（松尾町小島町）廃川敷地</t>
  </si>
  <si>
    <t>松尾町上松尾</t>
  </si>
  <si>
    <t>東京塚町県有地</t>
  </si>
  <si>
    <t>東京塚町</t>
  </si>
  <si>
    <t>城南町廃川敷地</t>
  </si>
  <si>
    <t>城南町下宮地</t>
  </si>
  <si>
    <t>県庁舎北側造成地</t>
  </si>
  <si>
    <t>旧林業研究指導所</t>
  </si>
  <si>
    <t>清水万石２丁目</t>
  </si>
  <si>
    <t>旧内坪井県公舎</t>
  </si>
  <si>
    <t>旧熊本土木事務所</t>
  </si>
  <si>
    <t>旧熊本総合庁舎</t>
  </si>
  <si>
    <t>旧県営援護住宅北水前寺団地</t>
  </si>
  <si>
    <t>旧県営援護住宅渡鹿第一団地</t>
  </si>
  <si>
    <t>渡鹿５丁目</t>
  </si>
  <si>
    <t>旧県営援護住宅渡鹿第二団地</t>
  </si>
  <si>
    <t>旧県営援護住宅渡鹿第三団地</t>
  </si>
  <si>
    <t>渡鹿６丁目</t>
  </si>
  <si>
    <t>城南工業団地</t>
  </si>
  <si>
    <t>城南町</t>
  </si>
  <si>
    <t>企立</t>
  </si>
  <si>
    <t>松尾町潮害碑敷地</t>
  </si>
  <si>
    <t>農整</t>
  </si>
  <si>
    <t>熊本土木事務所神水詰所跡地</t>
  </si>
  <si>
    <t>旧県道熊本高森線</t>
  </si>
  <si>
    <t>上高橋１丁目</t>
  </si>
  <si>
    <t>道保</t>
  </si>
  <si>
    <t>主要地方道熊本高森線（廃道敷）</t>
  </si>
  <si>
    <t>沼山津４丁目</t>
  </si>
  <si>
    <t>一般県道熊本空港線（廃道敷）</t>
  </si>
  <si>
    <t>川尻町堤塘</t>
  </si>
  <si>
    <t>川尻町</t>
  </si>
  <si>
    <t>坪井川船場町下１丁目河川敷地</t>
  </si>
  <si>
    <t>船場町下１丁目</t>
  </si>
  <si>
    <t>坪井川船場町３丁目河川敷地</t>
  </si>
  <si>
    <t>船場町３丁目</t>
  </si>
  <si>
    <t>坪井川塩屋敷裏２番町河川敷地</t>
  </si>
  <si>
    <t>坪井川清水町打越河川敷地</t>
  </si>
  <si>
    <t>熊本港港湾関連用地</t>
  </si>
  <si>
    <t>新港１丁目</t>
  </si>
  <si>
    <t>第一次分譲地（分譲・リース募集中）</t>
  </si>
  <si>
    <t>建売住宅花陵団地道路残地</t>
  </si>
  <si>
    <t>旧災害住宅亀井団地道路残地</t>
  </si>
  <si>
    <t>清水亀井町</t>
  </si>
  <si>
    <t>旧災害住宅帯山第１団地道路残地</t>
  </si>
  <si>
    <t>旧分譲住宅花園Ｇ団地</t>
  </si>
  <si>
    <t>花園３丁目</t>
  </si>
  <si>
    <t>旧建売住宅出水Ｆ団地</t>
  </si>
  <si>
    <t>建売住宅腰の尾団地道路残地</t>
  </si>
  <si>
    <t>建売住宅渡瀬団地道路残地</t>
  </si>
  <si>
    <t>建売住宅渡鹿団地道路残地</t>
  </si>
  <si>
    <t>渡鹿２丁目</t>
  </si>
  <si>
    <t>建売住宅出水乙丸団地道路残地</t>
  </si>
  <si>
    <t>国府３丁目</t>
  </si>
  <si>
    <t>建売住宅出水Ｅ団地道路残地</t>
  </si>
  <si>
    <t>建売住宅出水八ッ島団地道路残地</t>
  </si>
  <si>
    <t>国府本町</t>
  </si>
  <si>
    <t>建売住宅上ノ郷団地残地</t>
  </si>
  <si>
    <t>上ノ郷町</t>
  </si>
  <si>
    <t>建売住宅清水団地道路残地</t>
  </si>
  <si>
    <t>室園町</t>
  </si>
  <si>
    <t>川鶴雑種地</t>
  </si>
  <si>
    <t>熊本市中央区</t>
  </si>
  <si>
    <t>山鹿警察署旧植木交番</t>
  </si>
  <si>
    <t>植木町</t>
  </si>
  <si>
    <t>熊本市計</t>
  </si>
  <si>
    <t>（１）その他の行政機関：警察（消防）施設</t>
  </si>
  <si>
    <t>八代警察署</t>
  </si>
  <si>
    <t>西松江城町</t>
  </si>
  <si>
    <t>八代警察署署長宿舎</t>
  </si>
  <si>
    <t>八代警察署植柳交番</t>
  </si>
  <si>
    <t>植柳上町</t>
  </si>
  <si>
    <t>八代警察署金剛駐在所</t>
  </si>
  <si>
    <t>植柳下町</t>
  </si>
  <si>
    <t>八代警察署日奈久交番</t>
  </si>
  <si>
    <t>日奈久下西町</t>
  </si>
  <si>
    <t>八代警察署宮地駐在所</t>
  </si>
  <si>
    <t>宮地町</t>
  </si>
  <si>
    <t>八代警察署中片駐在所</t>
  </si>
  <si>
    <t>西片町</t>
  </si>
  <si>
    <t>八代警察署龍峰駐在所</t>
  </si>
  <si>
    <t>興善寺町</t>
  </si>
  <si>
    <t>八代警察署郡築駐在所</t>
  </si>
  <si>
    <t>郡築４番町</t>
  </si>
  <si>
    <t>八代警察署川岳駐在所</t>
  </si>
  <si>
    <t>坂本町川嶽</t>
  </si>
  <si>
    <t>八代警察署千丁駐在所</t>
  </si>
  <si>
    <t>千丁町新牟田</t>
  </si>
  <si>
    <t>八代警察署八代駅交番</t>
  </si>
  <si>
    <t>萩原町２丁目</t>
  </si>
  <si>
    <t>八代警察署田中町交番</t>
  </si>
  <si>
    <t>田中西町</t>
  </si>
  <si>
    <t>八代警察署坂本駐在所</t>
  </si>
  <si>
    <t>坂本町坂本</t>
  </si>
  <si>
    <t>八代警察署本町交番</t>
  </si>
  <si>
    <t>旭中央通</t>
  </si>
  <si>
    <t>八代警察署東陽駐在所</t>
  </si>
  <si>
    <t>東陽町南</t>
  </si>
  <si>
    <t>八代警察署泉駐在所</t>
  </si>
  <si>
    <t>泉町柿迫</t>
  </si>
  <si>
    <t>八代警察署鏡交番</t>
  </si>
  <si>
    <t>鏡町内田</t>
  </si>
  <si>
    <t>（２）その他の行政機関：その他の施設</t>
  </si>
  <si>
    <t>防災行政無線矢山中継所</t>
  </si>
  <si>
    <t>泉町下岳</t>
  </si>
  <si>
    <t>八代総合庁舎</t>
  </si>
  <si>
    <t>八代地区地下水位観測所</t>
  </si>
  <si>
    <t>揚町</t>
  </si>
  <si>
    <t>鏡地区地下水位観測所</t>
  </si>
  <si>
    <t>鏡町両出</t>
  </si>
  <si>
    <t>八代地区地下水位観測施設（八代工業高校）</t>
  </si>
  <si>
    <t>大福寺町</t>
  </si>
  <si>
    <t>高校敷地内</t>
  </si>
  <si>
    <t>八代地区地下水位観測施設・八千把小古閑浜</t>
  </si>
  <si>
    <t>古閑浜</t>
  </si>
  <si>
    <t>八代地区地下水位観測施設（八代高校）</t>
  </si>
  <si>
    <t>永碇町</t>
  </si>
  <si>
    <t>八代八千把大気汚染常時監視測定局</t>
  </si>
  <si>
    <t>八代市古閑上町</t>
  </si>
  <si>
    <t>環保</t>
  </si>
  <si>
    <t>八代自動車排ガス大気汚染常時監視測定局</t>
  </si>
  <si>
    <t>八代市東片町</t>
  </si>
  <si>
    <t>国道３号線内</t>
  </si>
  <si>
    <t>八代東高校大気汚染常時監視測定局</t>
  </si>
  <si>
    <t>八代市鷹辻町</t>
  </si>
  <si>
    <t>アグリシステム総合研究所</t>
  </si>
  <si>
    <t>鏡町鏡村</t>
  </si>
  <si>
    <t>農技</t>
  </si>
  <si>
    <t>八代地域振興局土木部新開町水防倉庫</t>
  </si>
  <si>
    <t>新開町</t>
  </si>
  <si>
    <t>港湾用地</t>
  </si>
  <si>
    <t>八代地域振興局土木部氷川水防倉庫</t>
  </si>
  <si>
    <t>鏡町</t>
  </si>
  <si>
    <t>水無雨量局</t>
  </si>
  <si>
    <t>東町</t>
  </si>
  <si>
    <t>明治新田管理事務所</t>
  </si>
  <si>
    <t>日奈久町</t>
  </si>
  <si>
    <t>氷川ダム管理所</t>
  </si>
  <si>
    <t>氷川ダム松の原警報局</t>
  </si>
  <si>
    <t>氷川ダム平野警報局</t>
  </si>
  <si>
    <t>氷川ダム鏡警報局</t>
  </si>
  <si>
    <t>鏡町上鏡</t>
  </si>
  <si>
    <t>氷川ダム椎屋警報局</t>
  </si>
  <si>
    <t>東陽町北</t>
  </si>
  <si>
    <t>氷川ダム古屋敷警報局</t>
  </si>
  <si>
    <t>道路敷</t>
  </si>
  <si>
    <t>氷川ダム白木平警報局</t>
  </si>
  <si>
    <t>氷川ダム大村橋警報局</t>
  </si>
  <si>
    <t>氷川ダム落合水位局</t>
  </si>
  <si>
    <t>氷川ダム河俣水位局</t>
  </si>
  <si>
    <t>東陽町河俣</t>
  </si>
  <si>
    <t>氷川ダム和小路公園</t>
  </si>
  <si>
    <t>氷川ダム矢山公園</t>
  </si>
  <si>
    <t>氷川ダム草谷公園</t>
  </si>
  <si>
    <t>氷川ダム新岩奥雨量局</t>
  </si>
  <si>
    <t>第２大鞘橋雨量水位局</t>
  </si>
  <si>
    <t>水無川水位局</t>
  </si>
  <si>
    <t>二見川水位局</t>
  </si>
  <si>
    <t>鏡川水位局</t>
  </si>
  <si>
    <t>（３）公共用財産・学校</t>
  </si>
  <si>
    <t>八代高等学校</t>
  </si>
  <si>
    <t>八代中学校</t>
  </si>
  <si>
    <t>八代中学校野球場</t>
  </si>
  <si>
    <t>松崎町</t>
  </si>
  <si>
    <t>八代東高等学校</t>
  </si>
  <si>
    <t>鷹辻町</t>
  </si>
  <si>
    <t>八代東高等学校第二運動場</t>
  </si>
  <si>
    <t>中北町</t>
  </si>
  <si>
    <t>八代東高等学校第三運動場（テニスコート）</t>
  </si>
  <si>
    <t>八代清流高等学校</t>
  </si>
  <si>
    <t>渡町</t>
  </si>
  <si>
    <t>八代清流高等学校艇庫</t>
  </si>
  <si>
    <t>八代工業高等学校</t>
  </si>
  <si>
    <t>八代農業高等学校</t>
  </si>
  <si>
    <t>鏡町鏡</t>
  </si>
  <si>
    <t>八代農業高等学校桑本実習地</t>
  </si>
  <si>
    <t>八代農業高等学校菖蒲谷実習林</t>
  </si>
  <si>
    <t>八代農業高等学校泉分校</t>
  </si>
  <si>
    <t>八代農業高等学校泉分校柿迫実習地</t>
  </si>
  <si>
    <t>八代農業高等学校泉分校宿泊実習室</t>
  </si>
  <si>
    <t>熊本県立鏡わかあゆ高等支援学校</t>
  </si>
  <si>
    <t>（４）公共用財産・その他の施設</t>
  </si>
  <si>
    <t>せんだん轟園地</t>
  </si>
  <si>
    <t>日奈久公益保全の森</t>
  </si>
  <si>
    <t>日奈久塩北町</t>
  </si>
  <si>
    <t>黒原地域環境保全林</t>
  </si>
  <si>
    <t>泉町仁田尾</t>
  </si>
  <si>
    <t>二合地域環境保全林</t>
  </si>
  <si>
    <t>山犬谷地域環境保全林</t>
  </si>
  <si>
    <t>（５）職員宿舎等</t>
  </si>
  <si>
    <t>八代警察署職員住宅（Ａ）</t>
  </si>
  <si>
    <t>八代警察署職員住宅（Ｂ）</t>
  </si>
  <si>
    <t>高速道路交通警察隊八代待機宿舎</t>
  </si>
  <si>
    <t>八代第一教職員住宅</t>
  </si>
  <si>
    <t>沖町</t>
  </si>
  <si>
    <t>八代第二教職員住宅</t>
  </si>
  <si>
    <t>竹原町</t>
  </si>
  <si>
    <t>八代農業高等学校教職員住宅（Ａ）</t>
  </si>
  <si>
    <t>鏡町下有佐</t>
  </si>
  <si>
    <t>八代農業高等学校教職員住宅（Ｂ）</t>
  </si>
  <si>
    <t>八代農業高等学校泉分校教職員住宅</t>
  </si>
  <si>
    <t>泉町栗木</t>
  </si>
  <si>
    <t>八代高等学校校長宿舎</t>
  </si>
  <si>
    <t>松江城町</t>
  </si>
  <si>
    <t>八代東高等学校校長宿舎</t>
  </si>
  <si>
    <t>八代清流高等学校校長宿舎</t>
  </si>
  <si>
    <t>豊原上町</t>
  </si>
  <si>
    <t>八代工業高等学校校長宿舎</t>
  </si>
  <si>
    <t>植柳町</t>
  </si>
  <si>
    <t>八代農業高等学校校長宿舎</t>
  </si>
  <si>
    <t>氷川高等学校校長宿舎</t>
  </si>
  <si>
    <t>（６）貸付財産</t>
  </si>
  <si>
    <t>八代市公園貸付</t>
  </si>
  <si>
    <t>港町</t>
  </si>
  <si>
    <t>八代公共職業安定所貸付</t>
  </si>
  <si>
    <t>清水町</t>
  </si>
  <si>
    <t>（７）その他の土地建物</t>
  </si>
  <si>
    <t>氷川ダム原石山</t>
  </si>
  <si>
    <t>八代港工業用地雑地</t>
  </si>
  <si>
    <t>八代警察署署員宿舎（八千把）跡地</t>
  </si>
  <si>
    <t>古閑上町</t>
  </si>
  <si>
    <t>八代市計</t>
  </si>
  <si>
    <t>人吉警察署大畑駐在所</t>
  </si>
  <si>
    <t>大畑町</t>
  </si>
  <si>
    <t>人吉警察署二日町交番</t>
  </si>
  <si>
    <t>二日町</t>
  </si>
  <si>
    <t>人吉警察署</t>
  </si>
  <si>
    <t>西間下町</t>
  </si>
  <si>
    <t>人吉警察署中原駐在所</t>
  </si>
  <si>
    <t>中神町</t>
  </si>
  <si>
    <t>人吉警察署署長宿舎（新）</t>
  </si>
  <si>
    <t>球磨総合庁舎</t>
  </si>
  <si>
    <t>旧人吉保健所</t>
  </si>
  <si>
    <t>寺町</t>
  </si>
  <si>
    <t>城南家畜保健衛生所</t>
  </si>
  <si>
    <t>蟹作町</t>
  </si>
  <si>
    <t>大畑雨量局</t>
  </si>
  <si>
    <t>大野町</t>
  </si>
  <si>
    <t>市房ダム人吉警報局</t>
  </si>
  <si>
    <t>中城町</t>
  </si>
  <si>
    <t>市房ダム人吉水位局</t>
  </si>
  <si>
    <t>玉来</t>
  </si>
  <si>
    <t>胸川水位局</t>
  </si>
  <si>
    <t>人吉高等学校</t>
  </si>
  <si>
    <t>北泉田町</t>
  </si>
  <si>
    <t>球磨工業高等学校</t>
  </si>
  <si>
    <t>城本町</t>
  </si>
  <si>
    <t>五木治水ダム資料保管庫</t>
  </si>
  <si>
    <t>人吉中村前職員住宅</t>
  </si>
  <si>
    <t>西間上町</t>
  </si>
  <si>
    <t>人吉東間職員住宅</t>
  </si>
  <si>
    <t>東間上町</t>
  </si>
  <si>
    <t>人吉警察署職員住宅（Ａ）</t>
  </si>
  <si>
    <t>人吉警察署職員住宅（Ｂ）</t>
  </si>
  <si>
    <t>警察官待機宿舎</t>
  </si>
  <si>
    <t>人吉警察署職員待機宿舎</t>
  </si>
  <si>
    <t>教職員人吉第一住宅</t>
  </si>
  <si>
    <t>願成寺町</t>
  </si>
  <si>
    <t>人吉第二教職員住宅</t>
  </si>
  <si>
    <t>鬼木町</t>
  </si>
  <si>
    <t>人吉高等学校校長宿舎</t>
  </si>
  <si>
    <t>球磨工業高等学校校長宿舎</t>
  </si>
  <si>
    <t>瓦屋町</t>
  </si>
  <si>
    <t>（６）その他の土地建物</t>
  </si>
  <si>
    <t>旧人吉市大気汚染監視測定所</t>
  </si>
  <si>
    <t>旧人吉警察署署長宿舎</t>
  </si>
  <si>
    <t>人吉市計</t>
  </si>
  <si>
    <t>荒尾警察署</t>
  </si>
  <si>
    <t>蔵満</t>
  </si>
  <si>
    <t>荒尾警察署署長宿舎</t>
  </si>
  <si>
    <t>荒尾警察署八幡駐在所</t>
  </si>
  <si>
    <t>菰屋</t>
  </si>
  <si>
    <t>荒尾警察署府本駐在所</t>
  </si>
  <si>
    <t>樺</t>
  </si>
  <si>
    <t>荒尾警察署緑ヶ丘交番</t>
  </si>
  <si>
    <t>緑ヶ丘５丁目</t>
  </si>
  <si>
    <t>荒尾警察署荒尾駅前交番</t>
  </si>
  <si>
    <t>昭和町</t>
  </si>
  <si>
    <t>荒尾地区地下水位観測所（旧有明小学校跡地）</t>
  </si>
  <si>
    <t>荒尾地区地下水位観測所</t>
  </si>
  <si>
    <t>牛水</t>
  </si>
  <si>
    <t>荒尾地区地下水位観測所（荒尾海陽中学校）</t>
  </si>
  <si>
    <t>荒尾</t>
  </si>
  <si>
    <t>荒尾運動公園大気汚染常時監視測定局</t>
  </si>
  <si>
    <t>小岱山雨量局</t>
  </si>
  <si>
    <t>府本</t>
  </si>
  <si>
    <t>菜切水位局</t>
  </si>
  <si>
    <t>岱志高等学校</t>
  </si>
  <si>
    <t>荒尾支援学校</t>
  </si>
  <si>
    <t>増永</t>
  </si>
  <si>
    <t>（４）公共用財産・公営住宅</t>
  </si>
  <si>
    <t>県営共同住宅八幡台団地</t>
  </si>
  <si>
    <t>八幡台４丁目</t>
  </si>
  <si>
    <t>（５）公共用財産・その他の施設</t>
  </si>
  <si>
    <t>小岱山国民休養地（赤田地区）</t>
  </si>
  <si>
    <t>野原</t>
  </si>
  <si>
    <t>（６）職員宿舎等</t>
  </si>
  <si>
    <t>荒尾警察署職員住宅</t>
  </si>
  <si>
    <t>教職員荒尾住宅</t>
  </si>
  <si>
    <t>川登</t>
  </si>
  <si>
    <t>教職員荒尾第二住宅</t>
  </si>
  <si>
    <t>岱志高等学校校長宿舎</t>
  </si>
  <si>
    <t>荒尾支援学校校長宿舎</t>
  </si>
  <si>
    <t>荒尾市計</t>
  </si>
  <si>
    <t>水俣警察署袋駐在所</t>
  </si>
  <si>
    <t>袋</t>
  </si>
  <si>
    <t>水俣警察署葛渡駐在所</t>
  </si>
  <si>
    <t>葛渡</t>
  </si>
  <si>
    <t>水俣警察署水俣駅交番</t>
  </si>
  <si>
    <t>桜井町１丁目</t>
  </si>
  <si>
    <t>水俣警察署</t>
  </si>
  <si>
    <t>ひばりヶ丘</t>
  </si>
  <si>
    <t>水俣警察署署長宿舎</t>
  </si>
  <si>
    <t>水俣保健所</t>
  </si>
  <si>
    <t>八幡町３丁目</t>
  </si>
  <si>
    <t>環境センター用地</t>
  </si>
  <si>
    <t>明神町</t>
  </si>
  <si>
    <t>深川水位局</t>
  </si>
  <si>
    <t>薄原</t>
  </si>
  <si>
    <t>水俣潮位局</t>
  </si>
  <si>
    <t>新水俣橋水位局</t>
  </si>
  <si>
    <t>芦北高等学校笹嶺実習林</t>
  </si>
  <si>
    <t>山林</t>
  </si>
  <si>
    <t>水俣高等学校</t>
  </si>
  <si>
    <t>南福寺</t>
  </si>
  <si>
    <t>水俣高等学校第二運動場</t>
  </si>
  <si>
    <t>水俣工業高等学校</t>
  </si>
  <si>
    <t>洗切町</t>
  </si>
  <si>
    <t>県営住宅月浦団地</t>
  </si>
  <si>
    <t>月浦</t>
  </si>
  <si>
    <t>県営住宅月浦団地Ｂ</t>
  </si>
  <si>
    <t>水俣警察署署員宿舎（Ａ）</t>
  </si>
  <si>
    <t>水俣警察署職員住宅（Ａ）</t>
  </si>
  <si>
    <t>水俣警察署職員住宅（Ｂ）</t>
  </si>
  <si>
    <t>水俣警察署署員宿舎（Ｂ）</t>
  </si>
  <si>
    <t>水俣第一教職員住宅</t>
  </si>
  <si>
    <t>水俣第三教職員住宅</t>
  </si>
  <si>
    <t>白浜町</t>
  </si>
  <si>
    <t>水俣高等学校校長宿舎</t>
  </si>
  <si>
    <t>水俣メモリアル貸付地</t>
  </si>
  <si>
    <t>水俣病資料館貸付地</t>
  </si>
  <si>
    <t>国立水俣病情報センター貸付地</t>
  </si>
  <si>
    <t>国道２６８号（廃道敷）</t>
  </si>
  <si>
    <t>水俣市計</t>
  </si>
  <si>
    <t>玉名警察署</t>
  </si>
  <si>
    <t>岩崎</t>
  </si>
  <si>
    <t>玉名警察署署長宿舎</t>
  </si>
  <si>
    <t>玉名警察署伊倉駐在所</t>
  </si>
  <si>
    <t>宮原</t>
  </si>
  <si>
    <t>玉名警察署鍋駐在所</t>
  </si>
  <si>
    <t>岱明町鍋</t>
  </si>
  <si>
    <t>玉名警察署大浜駐在所</t>
  </si>
  <si>
    <t>大浜町</t>
  </si>
  <si>
    <t>玉名警察署横島駐在所</t>
  </si>
  <si>
    <t>横島町横島</t>
  </si>
  <si>
    <t>玉名警察署古閑駐在所</t>
  </si>
  <si>
    <t>岱明町古閑</t>
  </si>
  <si>
    <t>玉名警察署天水駐在所</t>
  </si>
  <si>
    <t>天水町小天</t>
  </si>
  <si>
    <t>玉名警察署寺田駐在所</t>
  </si>
  <si>
    <t>寺田</t>
  </si>
  <si>
    <t>防災行政無線玉名総合庁舎</t>
  </si>
  <si>
    <t>総合庁舎敷地内</t>
  </si>
  <si>
    <t>玉名総合庁舎</t>
  </si>
  <si>
    <t>有明保健所</t>
  </si>
  <si>
    <t>岱明地区地下水位観測所</t>
  </si>
  <si>
    <t>岱明町浜田</t>
  </si>
  <si>
    <t>大浜地区地下水位観測施設（有明中学校）</t>
  </si>
  <si>
    <t>繁根木水位局</t>
  </si>
  <si>
    <t>石貫</t>
  </si>
  <si>
    <t>木葉水位局</t>
  </si>
  <si>
    <t>榎島橋水位局</t>
  </si>
  <si>
    <t>南大門水位局</t>
  </si>
  <si>
    <t>玉名高等学校</t>
  </si>
  <si>
    <t>中</t>
  </si>
  <si>
    <t>玉名高等学校附属中学校</t>
  </si>
  <si>
    <t>玉名工業高等学校</t>
  </si>
  <si>
    <t>岱明町下前原</t>
  </si>
  <si>
    <t>北稜高等学校</t>
  </si>
  <si>
    <t>立願寺</t>
  </si>
  <si>
    <t>北稜高等学校石貫実習地</t>
  </si>
  <si>
    <t>小岱山国民休養地</t>
  </si>
  <si>
    <t>山田</t>
  </si>
  <si>
    <t>玉名警察署職員住宅（Ａ）</t>
  </si>
  <si>
    <t>玉名警察署職員住宅（Ｂ）</t>
  </si>
  <si>
    <t>玉名警察署職員住宅（Ｃ）</t>
  </si>
  <si>
    <t>玉名教職員住宅</t>
  </si>
  <si>
    <t>玉名高等学校校長宿舎</t>
  </si>
  <si>
    <t>玉名工業高等学校校長宿舎</t>
  </si>
  <si>
    <t>築地</t>
  </si>
  <si>
    <t>北稜高等学校校長宿舎</t>
  </si>
  <si>
    <t>（旧）玉名警察署寺田駐在所</t>
  </si>
  <si>
    <t>玉名市計</t>
  </si>
  <si>
    <t>天草警察署</t>
  </si>
  <si>
    <t>今釜新町</t>
  </si>
  <si>
    <t>天草警察署署長宿舎</t>
  </si>
  <si>
    <t>天草警察署楠浦駐在所</t>
  </si>
  <si>
    <t>楠浦町</t>
  </si>
  <si>
    <t>天草警察署御領駐在所</t>
  </si>
  <si>
    <t>五和町御領</t>
  </si>
  <si>
    <t>天草警察署下田駐在所</t>
  </si>
  <si>
    <t>天草町下田北</t>
  </si>
  <si>
    <t>天草警察署東浜交番</t>
  </si>
  <si>
    <t>東浜町</t>
  </si>
  <si>
    <t>天草警察署大江駐在所</t>
  </si>
  <si>
    <t>天草町大江</t>
  </si>
  <si>
    <t>天草警察署栖本駐在所</t>
  </si>
  <si>
    <t>栖本町馬場</t>
  </si>
  <si>
    <t>天草警察署天草有明駐在所</t>
  </si>
  <si>
    <t>有明町上津浦</t>
  </si>
  <si>
    <t>天草警察署二江駐在所</t>
  </si>
  <si>
    <t>五和町二江</t>
  </si>
  <si>
    <t>天草警察署新和駐在所</t>
  </si>
  <si>
    <t>新和町小宮地</t>
  </si>
  <si>
    <t>天草警察署本渡東駐在所</t>
  </si>
  <si>
    <t>志柿町</t>
  </si>
  <si>
    <t>天草警察署高浜駐在所</t>
  </si>
  <si>
    <t>天草町高浜南八幡</t>
  </si>
  <si>
    <t>牛深警察署</t>
  </si>
  <si>
    <t>久玉町</t>
  </si>
  <si>
    <t>牛深警察署魚貫駐在所</t>
  </si>
  <si>
    <t>魚貫町</t>
  </si>
  <si>
    <t>牛深警察署久玉駐在所</t>
  </si>
  <si>
    <t>牛深警察署宮野河内駐在所</t>
  </si>
  <si>
    <t>河浦町宮野河内</t>
  </si>
  <si>
    <t>牛深警察署署長宿舎</t>
  </si>
  <si>
    <t>牛深警察署崎津駐在所</t>
  </si>
  <si>
    <t>河浦町崎津</t>
  </si>
  <si>
    <t>牛深警察署河浦駐在所</t>
  </si>
  <si>
    <t>河浦町河浦</t>
  </si>
  <si>
    <t>牛深警察署深海駐在所</t>
  </si>
  <si>
    <t>深海町</t>
  </si>
  <si>
    <t>天草警察署倉岳駐在所</t>
  </si>
  <si>
    <t>天草警察署御所浦駐在所（新）</t>
  </si>
  <si>
    <t>防災行政無線老岳中継所</t>
  </si>
  <si>
    <t>防災行政無線六郎次中継所</t>
  </si>
  <si>
    <t>防災行政無線荒尾岳中継所</t>
  </si>
  <si>
    <t>天草町高浜南</t>
  </si>
  <si>
    <t>天草総合庁舎</t>
  </si>
  <si>
    <t>天草総合庁舎別館</t>
  </si>
  <si>
    <t>旧天草地域ダム建設事務所</t>
  </si>
  <si>
    <t>地域振興局別館敷地</t>
  </si>
  <si>
    <t>本渡地区地下水位観測所</t>
  </si>
  <si>
    <t>佐伊津町</t>
  </si>
  <si>
    <t>天草保健所大気汚染常時監視測定局</t>
  </si>
  <si>
    <t>五和手野大気汚染常時監視測定局</t>
  </si>
  <si>
    <t>天草高浜大気汚染常時監視測定局</t>
  </si>
  <si>
    <t>天草農業研究所（作物部）</t>
  </si>
  <si>
    <t>本渡町本戸馬場</t>
  </si>
  <si>
    <t>天草農業研究所（果樹部）</t>
  </si>
  <si>
    <t>天草家畜保健衛生所</t>
  </si>
  <si>
    <t>牛深種苗生産施設</t>
  </si>
  <si>
    <t>牛深町</t>
  </si>
  <si>
    <t>牛深種苗クマモトオイスター育種施設</t>
  </si>
  <si>
    <t>牛深種苗生産施設敷地内</t>
  </si>
  <si>
    <t>天草地域振興局土木部水防倉庫</t>
  </si>
  <si>
    <t>河浦雨量局</t>
  </si>
  <si>
    <t>宮地岳町</t>
  </si>
  <si>
    <t>本渡水位局</t>
  </si>
  <si>
    <t>本渡町下川原</t>
  </si>
  <si>
    <t>牛深潮位局</t>
  </si>
  <si>
    <t>加世浦</t>
  </si>
  <si>
    <t>亀川ダム管理所</t>
  </si>
  <si>
    <t>枦宇土町</t>
  </si>
  <si>
    <t>亀川ダム建設事務所新休警報局</t>
  </si>
  <si>
    <t>亀川ダム建設事務所平床警報局</t>
  </si>
  <si>
    <t>亀川ダム建設事務所大地警報局</t>
  </si>
  <si>
    <t>亀川ダム建設事務所大迫警報局</t>
  </si>
  <si>
    <t>亀川ダム建設事務所食場警報局</t>
  </si>
  <si>
    <t>亀場町食場</t>
  </si>
  <si>
    <t>亀川ダム建設事務所友尻警報局</t>
  </si>
  <si>
    <t>亀川ダム建設事務所通山水位局</t>
  </si>
  <si>
    <t>亀場町通山</t>
  </si>
  <si>
    <t>荒新開水門管理棟</t>
  </si>
  <si>
    <t>堤防敷内</t>
  </si>
  <si>
    <t>亀川ダム亀場橋警報局</t>
  </si>
  <si>
    <t>亀場町亀川</t>
  </si>
  <si>
    <t>一町田水位局</t>
  </si>
  <si>
    <t>河浦町一町田川右岸</t>
  </si>
  <si>
    <t>角山雨量局</t>
  </si>
  <si>
    <t>上津浦ダム管理棟</t>
  </si>
  <si>
    <t>上津浦ダム　№１警報局</t>
  </si>
  <si>
    <t>上津浦ダム　№２警報局</t>
  </si>
  <si>
    <t>上津浦ダム　谷合橋水位局</t>
  </si>
  <si>
    <t>路木ダム管理所</t>
  </si>
  <si>
    <t>河浦町</t>
  </si>
  <si>
    <t>瀬戸橋風向風速局</t>
  </si>
  <si>
    <t>小宮地水位局</t>
  </si>
  <si>
    <t>広瀬川水位局</t>
  </si>
  <si>
    <t>下田北水位局</t>
  </si>
  <si>
    <t>河内川水位局</t>
  </si>
  <si>
    <t>今富川水位局</t>
  </si>
  <si>
    <t>天草空港管理事務所</t>
  </si>
  <si>
    <t>五和町城河原１丁目</t>
  </si>
  <si>
    <t>天草高等学校</t>
  </si>
  <si>
    <t>本渡町本渡</t>
  </si>
  <si>
    <t>天草高等学校第二運動場</t>
  </si>
  <si>
    <t>天草高等学校倉岳校</t>
  </si>
  <si>
    <t>倉岳町棚底</t>
  </si>
  <si>
    <t>天草高等学校倉岳校さく井用地</t>
  </si>
  <si>
    <t>牛深高等学校</t>
  </si>
  <si>
    <t>天草拓心高等学校本渡校舎</t>
  </si>
  <si>
    <t>天草拓心高等学校本渡校舎本泉果樹園</t>
  </si>
  <si>
    <t>本渡町</t>
  </si>
  <si>
    <t>天草拓心高等学校本渡校舎梶山実習地</t>
  </si>
  <si>
    <t>丸尾町</t>
  </si>
  <si>
    <t>天草工業高等学校</t>
  </si>
  <si>
    <t>天草工業高等学校第二運動場</t>
  </si>
  <si>
    <t>天草工業高等学校寄宿舎</t>
  </si>
  <si>
    <t>河浦高等学校</t>
  </si>
  <si>
    <t>河浦高等学校古野実習地</t>
  </si>
  <si>
    <t>天草高等学校第三運動場</t>
  </si>
  <si>
    <t>天草拓心高等学校本渡校舎男子寮</t>
  </si>
  <si>
    <t>天草支援学校</t>
  </si>
  <si>
    <t>本町新休</t>
  </si>
  <si>
    <t>九州自然歩道（天草市）</t>
  </si>
  <si>
    <t>牛深海中公園施設</t>
  </si>
  <si>
    <t>遠見山園地</t>
  </si>
  <si>
    <t>天草西海岸公園施設</t>
  </si>
  <si>
    <t>下津江海岸休憩所</t>
  </si>
  <si>
    <t>中形浦海岸利便施設</t>
  </si>
  <si>
    <t>倉岳町宮田</t>
  </si>
  <si>
    <t>海岸保全区域</t>
  </si>
  <si>
    <t>本渡広瀬職員住宅</t>
  </si>
  <si>
    <t>本渡町広瀬</t>
  </si>
  <si>
    <t>本渡広瀬第２職員住宅</t>
  </si>
  <si>
    <t>本渡広瀬第５職員住宅</t>
  </si>
  <si>
    <t>本渡港町職員住宅</t>
  </si>
  <si>
    <t>天草警察署職員住宅（Ｂ）</t>
  </si>
  <si>
    <t>天草警察署職員住宅（Ｃ）</t>
  </si>
  <si>
    <t>天草警察署待機宿舎</t>
  </si>
  <si>
    <t>牛深警察署職員住宅（Ｂ）</t>
  </si>
  <si>
    <t>牛深警察署職員待機宿舎</t>
  </si>
  <si>
    <t>牛深警察署署員宿舎</t>
  </si>
  <si>
    <t>天草教育事務所長宿舎</t>
  </si>
  <si>
    <t>船の尾町</t>
  </si>
  <si>
    <t>教職員本渡第一住宅</t>
  </si>
  <si>
    <t>本渡町廣瀬</t>
  </si>
  <si>
    <t>本渡第二教職員住宅</t>
  </si>
  <si>
    <t>教職員本渡第三住宅</t>
  </si>
  <si>
    <t>教職員本渡第四住宅</t>
  </si>
  <si>
    <t>牛深高等学校教職員住宅（Ｃ）</t>
  </si>
  <si>
    <t>河浦高等学校教職員住宅（Ｃ）</t>
  </si>
  <si>
    <t>河浦町古野</t>
  </si>
  <si>
    <t>牛深高等学校教職員住宅（Ｄ）</t>
  </si>
  <si>
    <t>天草高等学校天草西校教職員住宅（Ｄ）</t>
  </si>
  <si>
    <t>天草高等学校校長宿舎</t>
  </si>
  <si>
    <t>天草高等学校天草西校管理職宿舎</t>
  </si>
  <si>
    <t>天草高等学校倉岳校管理職宿舎</t>
  </si>
  <si>
    <t>牛深高等学校校長宿舎</t>
  </si>
  <si>
    <t>天草拓心高等学校本渡校舎校長宿舎</t>
  </si>
  <si>
    <t>天草工業高等学校校長宿舎</t>
  </si>
  <si>
    <t>河浦高等学校校長宿舎</t>
  </si>
  <si>
    <t>天草支援学校校長宿舎</t>
  </si>
  <si>
    <t>旧天草地域振興局長宿舎</t>
  </si>
  <si>
    <t>旧天草地域振興局宿舎（土木部・Ｂ）</t>
  </si>
  <si>
    <t>天草東高校グラウンド跡地</t>
  </si>
  <si>
    <t>有明町</t>
  </si>
  <si>
    <t>エネ</t>
  </si>
  <si>
    <t>主要地方道本渡牛深線（廃道敷）</t>
  </si>
  <si>
    <t>旧天草東高等学校</t>
  </si>
  <si>
    <t>熊本県立天草高等学校天草西校（普通財産）</t>
  </si>
  <si>
    <t>熊本県立天草高等学校女子寮跡地（普通財産）</t>
  </si>
  <si>
    <t>天草市計</t>
  </si>
  <si>
    <t>山鹿警察署</t>
  </si>
  <si>
    <t>泉町</t>
  </si>
  <si>
    <t>山鹿警察署鹿央駐在所</t>
  </si>
  <si>
    <t>鹿央町合里</t>
  </si>
  <si>
    <t>山鹿警察署署長宿舎</t>
  </si>
  <si>
    <t>山鹿警察署菊鹿駐在所</t>
  </si>
  <si>
    <t>菊鹿町下内田</t>
  </si>
  <si>
    <t>山鹿警察署鹿本駐在所</t>
  </si>
  <si>
    <t>鹿本町来民</t>
  </si>
  <si>
    <t>山鹿警察署鹿北駐在所</t>
  </si>
  <si>
    <t>鹿北町</t>
  </si>
  <si>
    <t>防災行政無線鹿本総合庁舎</t>
  </si>
  <si>
    <t>山鹿</t>
  </si>
  <si>
    <t>鹿本総合庁舎</t>
  </si>
  <si>
    <t>鹿本総合庁舎附属地</t>
  </si>
  <si>
    <t>山鹿健康福祉センター大気汚染常時監視測定局</t>
  </si>
  <si>
    <t>城北家畜保健衛生所</t>
  </si>
  <si>
    <t>鹿本町御宇田</t>
  </si>
  <si>
    <t>鹿本地域振興局土木部下吉田水防倉庫</t>
  </si>
  <si>
    <t>下吉田</t>
  </si>
  <si>
    <t>岩野水位局</t>
  </si>
  <si>
    <t>津留</t>
  </si>
  <si>
    <t>県立教育センター</t>
  </si>
  <si>
    <t>小原</t>
  </si>
  <si>
    <t>鹿本高等学校</t>
  </si>
  <si>
    <t>鹿校通３丁目</t>
  </si>
  <si>
    <t>鹿本商工高等学校</t>
  </si>
  <si>
    <t>鹿本農業高等学校</t>
  </si>
  <si>
    <t>鹿本農業高等学校白石実習地</t>
  </si>
  <si>
    <t>古閑</t>
  </si>
  <si>
    <t>鹿本農業高等学校鹿本町実習地</t>
  </si>
  <si>
    <t>鹿本農業高等学校山鹿市実習地</t>
  </si>
  <si>
    <t>方保田</t>
  </si>
  <si>
    <t>鹿本農業高等学校今古閑実習地</t>
  </si>
  <si>
    <t>熊本県立かもと稲田支援学校高等部</t>
  </si>
  <si>
    <t>鹿本町</t>
  </si>
  <si>
    <t>熊本県立かもと稲田支援学校</t>
  </si>
  <si>
    <t>九州自然歩道（山鹿市）</t>
  </si>
  <si>
    <t>蒲生</t>
  </si>
  <si>
    <t>「肥後古代の森」風土記の丘（山鹿地区）</t>
  </si>
  <si>
    <t>城</t>
  </si>
  <si>
    <t>「肥後古代の森」風土記の丘（鹿央地区）</t>
  </si>
  <si>
    <t>鹿央町岩原</t>
  </si>
  <si>
    <t>歴史公園鞠智城</t>
  </si>
  <si>
    <t>山鹿市・（菊池市）</t>
  </si>
  <si>
    <t>山鹿警察署職員住宅（Ａ）</t>
  </si>
  <si>
    <t>山鹿警察署職員住宅（Ｂ）</t>
  </si>
  <si>
    <t>鹿本教職員住宅</t>
  </si>
  <si>
    <t>鹿本高等学校教職員住宅</t>
  </si>
  <si>
    <t>鹿校通４丁目</t>
  </si>
  <si>
    <t>鹿本商工高等学校教職員住宅</t>
  </si>
  <si>
    <t>鹿本高等学校校長宿舎</t>
  </si>
  <si>
    <t>鹿本商工高等学校校長宿舎</t>
  </si>
  <si>
    <t>鹿本農業高等学校校長宿舎跡地</t>
  </si>
  <si>
    <t>鹿本農業高等学校校長宿舎</t>
  </si>
  <si>
    <t>千田川廃川敷地（山鹿市）</t>
  </si>
  <si>
    <t>長坂</t>
  </si>
  <si>
    <t>旧山鹿保健所</t>
  </si>
  <si>
    <t>山鹿市計</t>
  </si>
  <si>
    <t>菊池警察署</t>
  </si>
  <si>
    <t>隈府</t>
  </si>
  <si>
    <t>一部内閣府管理地</t>
  </si>
  <si>
    <t>菊池警察署旭志駐在所</t>
  </si>
  <si>
    <t>旭志小原</t>
  </si>
  <si>
    <t>菊池警察署署長宿舎</t>
  </si>
  <si>
    <t>菊池警察署水源駐在所</t>
  </si>
  <si>
    <t>重味</t>
  </si>
  <si>
    <t>菊池警察署龍門駐在所</t>
  </si>
  <si>
    <t>雪野</t>
  </si>
  <si>
    <t>菊池警察署花房台交番</t>
  </si>
  <si>
    <t>泗水町吉富</t>
  </si>
  <si>
    <t>菊池警察署西寺駐在所</t>
  </si>
  <si>
    <t>西寺</t>
  </si>
  <si>
    <t>防災行政無線菊池総合庁舎</t>
  </si>
  <si>
    <t>菊池総合庁舎</t>
  </si>
  <si>
    <t>菊池保健所</t>
  </si>
  <si>
    <t>食肉衛生検査所</t>
  </si>
  <si>
    <t>七城町蘇崎</t>
  </si>
  <si>
    <t>泗水地区地下水位観測施設</t>
  </si>
  <si>
    <t>菊池地区地下水位観測施設</t>
  </si>
  <si>
    <t>菊池市役所大気汚染常時監視測定局</t>
  </si>
  <si>
    <t>菊池地域振興局土木部水防倉庫</t>
  </si>
  <si>
    <t>泗水水位局</t>
  </si>
  <si>
    <t>片角水位局</t>
  </si>
  <si>
    <t>菊池高等学校</t>
  </si>
  <si>
    <t>菊池高等学校第三運動場</t>
  </si>
  <si>
    <t>袈裟尾</t>
  </si>
  <si>
    <t>菊池高等学校第二運動場</t>
  </si>
  <si>
    <t>菊池農業高等学校</t>
  </si>
  <si>
    <t>菊池渓谷園地</t>
  </si>
  <si>
    <t>原</t>
  </si>
  <si>
    <t>菊池少年自然の家</t>
  </si>
  <si>
    <t>菊池警察署署員宿舎（Ａ）</t>
  </si>
  <si>
    <t>菊池警察署職員住宅（Ａ）</t>
  </si>
  <si>
    <t>菊池警察署職員住宅（Ｃ）</t>
  </si>
  <si>
    <t>菊池警察署職員住宅（Ｂ）</t>
  </si>
  <si>
    <t>教職員菊池住宅</t>
  </si>
  <si>
    <t>菊池高等学校教職員住宅（Ｂ）</t>
  </si>
  <si>
    <t>野間口</t>
  </si>
  <si>
    <t>菊池農業高等学校教職員住宅（Ｂ）</t>
  </si>
  <si>
    <t>菊池少年自然の家教職員住宅</t>
  </si>
  <si>
    <t>菊池高等学校校長宿舎</t>
  </si>
  <si>
    <t>菊池農業高等学校校長宿舎</t>
  </si>
  <si>
    <t>旧県道熊本日田線（廃道敷）</t>
  </si>
  <si>
    <t>大平</t>
  </si>
  <si>
    <t>菊池市計</t>
  </si>
  <si>
    <t>宇城警察署宇土交番</t>
  </si>
  <si>
    <t>新小路町</t>
  </si>
  <si>
    <t>宇城警察署網津駐在所</t>
  </si>
  <si>
    <t>住吉町</t>
  </si>
  <si>
    <t>宇城警察署網田駐在所</t>
  </si>
  <si>
    <t>下網田町</t>
  </si>
  <si>
    <t>宇城警察署花園駐在所</t>
  </si>
  <si>
    <t>古保里町</t>
  </si>
  <si>
    <t>保健環境科学研究所</t>
  </si>
  <si>
    <t>栗崎町</t>
  </si>
  <si>
    <t>宇土運動公園大気汚染常時監視測定局</t>
  </si>
  <si>
    <t>宇土雨量局</t>
  </si>
  <si>
    <t>網津町</t>
  </si>
  <si>
    <t>廃道敷</t>
  </si>
  <si>
    <t>網津川水位局</t>
  </si>
  <si>
    <t>宇土高等学校</t>
  </si>
  <si>
    <t>宇土中学校</t>
  </si>
  <si>
    <t>宇土高等学校第三運動場</t>
  </si>
  <si>
    <t>県営共同住宅境目団地</t>
  </si>
  <si>
    <t>境目町</t>
  </si>
  <si>
    <t>宇城警察署署員宿舎</t>
  </si>
  <si>
    <t>宇城警察署職員住宅（Ａ）</t>
  </si>
  <si>
    <t>宇城警察署職員住宅（Ｂ）</t>
  </si>
  <si>
    <t>署員宿舎敷地内</t>
  </si>
  <si>
    <t>宇土教職員住宅</t>
  </si>
  <si>
    <t>一里木町</t>
  </si>
  <si>
    <t>宇土高等学校校長宿舎</t>
  </si>
  <si>
    <t>宇土市計</t>
  </si>
  <si>
    <t>熊本県警察本部交通機動隊天草分駐隊</t>
  </si>
  <si>
    <t>大矢野町中</t>
  </si>
  <si>
    <t>上天草警察署</t>
  </si>
  <si>
    <t>上天草警察署松島交番</t>
  </si>
  <si>
    <t>松島町合津</t>
  </si>
  <si>
    <t>上天草警察署姫戸駐在所</t>
  </si>
  <si>
    <t>姫戸町姫浦</t>
  </si>
  <si>
    <t>上天草警察署署長宿舎</t>
  </si>
  <si>
    <t>上天草警察署龍ヶ岳駐在所</t>
  </si>
  <si>
    <t>龍ヶ岳町高戸</t>
  </si>
  <si>
    <t>熊本県大矢野種苗生産施設</t>
  </si>
  <si>
    <t>水産研究センター</t>
  </si>
  <si>
    <t>竜ケ岳雨量局</t>
  </si>
  <si>
    <t>龍ヶ岳町大道</t>
  </si>
  <si>
    <t>大矢野橋風向風速局</t>
  </si>
  <si>
    <t>松島橋風向風速局</t>
  </si>
  <si>
    <t>上天草高等学校</t>
  </si>
  <si>
    <t>上天草高等学校第二運動場</t>
  </si>
  <si>
    <t>松島商業高等学校</t>
  </si>
  <si>
    <t>松島町教良木</t>
  </si>
  <si>
    <t>千巌山集団施設</t>
  </si>
  <si>
    <t>九州自然歩道（上天草市姫戸町）</t>
  </si>
  <si>
    <t>九州自然歩道（上天草市大矢野町）</t>
  </si>
  <si>
    <t>天草ビジターセンター</t>
  </si>
  <si>
    <t>天草青年の家</t>
  </si>
  <si>
    <t>上天草警察署職員住宅（Ａ）</t>
  </si>
  <si>
    <t>上天草警察署職員住宅（Ｂ）</t>
  </si>
  <si>
    <t>上天草警察署職員住宅（Ｃ）</t>
  </si>
  <si>
    <t>上天草高等学校教職員住宅</t>
  </si>
  <si>
    <t>上天草高等学校校長宿舎</t>
  </si>
  <si>
    <t>松島商業高等学校校長宿舎</t>
  </si>
  <si>
    <t>上天草市計</t>
  </si>
  <si>
    <t>宇城警察署</t>
  </si>
  <si>
    <t>松橋町久具</t>
  </si>
  <si>
    <t>宇城警察署豊野駐在所</t>
  </si>
  <si>
    <t>豊野町糸石</t>
  </si>
  <si>
    <t>宇城警察署不知火交番</t>
  </si>
  <si>
    <t>不知火町高良</t>
  </si>
  <si>
    <t>宇城警察署三角交番</t>
  </si>
  <si>
    <t>三角町三角浦</t>
  </si>
  <si>
    <t>宇城警察署小川交番</t>
  </si>
  <si>
    <t>小川町江頭</t>
  </si>
  <si>
    <t>防災行政無線宇城総合庁舎</t>
  </si>
  <si>
    <t>宇城総合庁舎</t>
  </si>
  <si>
    <t>宇城保健所</t>
  </si>
  <si>
    <t>県央広域本部土木部等倉庫</t>
  </si>
  <si>
    <t>松橋町豊福</t>
  </si>
  <si>
    <t>博物館ネットワークセンター</t>
  </si>
  <si>
    <t>新動物愛護センター</t>
  </si>
  <si>
    <t>果樹研究所</t>
  </si>
  <si>
    <t>漁業取締事務所</t>
  </si>
  <si>
    <t>宇城地域振興局土木部鐙水防倉庫</t>
  </si>
  <si>
    <t>豊野町山崎</t>
  </si>
  <si>
    <t>宇城地域振興局土木部小川水防倉庫</t>
  </si>
  <si>
    <t>小川町西北小川</t>
  </si>
  <si>
    <t>砂川雨量局</t>
  </si>
  <si>
    <t>小川水位局</t>
  </si>
  <si>
    <t>小川町小川</t>
  </si>
  <si>
    <t>三角潮位局</t>
  </si>
  <si>
    <t>石打ダム管理所</t>
  </si>
  <si>
    <t>三角町中村</t>
  </si>
  <si>
    <t>天門橋風向風速局</t>
  </si>
  <si>
    <t>波多川水位局</t>
  </si>
  <si>
    <t>五丁川水位局</t>
  </si>
  <si>
    <t>永尾地区潮位局</t>
  </si>
  <si>
    <t>浅川水位局</t>
  </si>
  <si>
    <t>松橋高等学校</t>
  </si>
  <si>
    <t>小川工業高等学校</t>
  </si>
  <si>
    <t>小川町北新田</t>
  </si>
  <si>
    <t>松橋支援学校</t>
  </si>
  <si>
    <t>松橋町南豊崎</t>
  </si>
  <si>
    <t>松橋支援学校教職員住宅跡地</t>
  </si>
  <si>
    <t>松橋町</t>
  </si>
  <si>
    <t>松橋東支援学校</t>
  </si>
  <si>
    <t>こども総合療育センター敷地内</t>
  </si>
  <si>
    <t>松橋西支援学校</t>
  </si>
  <si>
    <t>松橋町松橋</t>
  </si>
  <si>
    <t>心身障害者総合福祉施設「希望の里」</t>
  </si>
  <si>
    <t>こども総合療育センター</t>
  </si>
  <si>
    <t>九州自然歩道（宇城市三角町）</t>
  </si>
  <si>
    <t>三角町波多</t>
  </si>
  <si>
    <t>三角町大岳</t>
  </si>
  <si>
    <t>豊野少年自然の家</t>
  </si>
  <si>
    <t>宇城警察署職員住宅（Ｃ）</t>
  </si>
  <si>
    <t>宇城警察署職員住宅（Ｄ）</t>
  </si>
  <si>
    <t>松橋西支援学校教職員住宅</t>
  </si>
  <si>
    <t>松橋高等学校校長宿舎</t>
  </si>
  <si>
    <t>松橋町大野</t>
  </si>
  <si>
    <t>小川工業高等学校校長宿舎</t>
  </si>
  <si>
    <t>松橋支援学校校長宿舎</t>
  </si>
  <si>
    <t>松橋東支援学校校長宿舎</t>
  </si>
  <si>
    <t>松橋西支援学校校長宿舎</t>
  </si>
  <si>
    <t>三角西港貸付</t>
  </si>
  <si>
    <t>希望の里敷地内宇城市上水道事業用貸付地</t>
  </si>
  <si>
    <t>希望の里ホンダ株式会社貸付地</t>
  </si>
  <si>
    <t>宇城市老人福祉センター貸付地</t>
  </si>
  <si>
    <t>希望の里サン・アビリティーズ貸付地</t>
  </si>
  <si>
    <t>宇城市民プール貸付地</t>
  </si>
  <si>
    <t>宇城市営住宅貸付地</t>
  </si>
  <si>
    <t>くすのき園・りんどう荘貸付地</t>
  </si>
  <si>
    <t>こすもす園貸付地</t>
  </si>
  <si>
    <t>宇城市松橋東防災拠点センター貸付地</t>
  </si>
  <si>
    <t>宇城市防災広場貸付地</t>
  </si>
  <si>
    <t>宇城市計</t>
  </si>
  <si>
    <t>阿蘇警察署坊中駐在所</t>
  </si>
  <si>
    <t>黒川</t>
  </si>
  <si>
    <t>阿蘇警察署内牧交番</t>
  </si>
  <si>
    <t>内牧</t>
  </si>
  <si>
    <t>阿蘇警察署山上警備派出所</t>
  </si>
  <si>
    <t>阿蘇警察署赤水駐在所</t>
  </si>
  <si>
    <t>赤水</t>
  </si>
  <si>
    <t>阿蘇警察署波野駐在所</t>
  </si>
  <si>
    <t>波野</t>
  </si>
  <si>
    <t>熊本県阿蘇警察署</t>
  </si>
  <si>
    <t>防災行政無線鞍岳中継所</t>
  </si>
  <si>
    <t>車帰</t>
  </si>
  <si>
    <t>防災行政無線阿蘇総合庁舎</t>
  </si>
  <si>
    <t>一の宮町宮地</t>
  </si>
  <si>
    <t>阿蘇総合庁舎</t>
  </si>
  <si>
    <t>内牧庁舎（旧阿蘇保健所）</t>
  </si>
  <si>
    <t>阿蘇谷地区地下水位観測所（一の宮）</t>
  </si>
  <si>
    <t>高原農業研究所敷地内</t>
  </si>
  <si>
    <t>草地畜産研究所</t>
  </si>
  <si>
    <t>西湯浦</t>
  </si>
  <si>
    <t>高原農業研究所</t>
  </si>
  <si>
    <t>阿蘇家畜保健衛生所</t>
  </si>
  <si>
    <t>阿蘇地域振興局土木部資材置場</t>
  </si>
  <si>
    <t>阿蘇地域振興局土木部水防倉庫</t>
  </si>
  <si>
    <t>一の宮雨量局</t>
  </si>
  <si>
    <t>黒川水位局</t>
  </si>
  <si>
    <t>阿蘇中央高等学校阿蘇校舎</t>
  </si>
  <si>
    <t>阿蘇中央高等学校阿蘇校舎寄宿舎</t>
  </si>
  <si>
    <t>阿蘇中央高等学校阿蘇校舎第二運動場</t>
  </si>
  <si>
    <t>阿蘇中央高等学校清峰校舎</t>
  </si>
  <si>
    <t>阿蘇中央高等学校清峰校舎春牧実習地</t>
  </si>
  <si>
    <t>小野田</t>
  </si>
  <si>
    <t>阿蘇中央高等学校清峰校舎塩塚実習地</t>
  </si>
  <si>
    <t>阿蘇中央高等学校清峰校舎東長者久保実習地</t>
  </si>
  <si>
    <t>阿蘇中央高等学校清峰校舎小柏実習地</t>
  </si>
  <si>
    <t>一の宮町手野</t>
  </si>
  <si>
    <t>阿蘇山上集団施設</t>
  </si>
  <si>
    <t>草千里園地</t>
  </si>
  <si>
    <t>仙酔峡園地</t>
  </si>
  <si>
    <t>坊中野営場</t>
  </si>
  <si>
    <t>大観峰園地</t>
  </si>
  <si>
    <t>九州自然歩道（阿蘇市）</t>
  </si>
  <si>
    <t>西小園</t>
  </si>
  <si>
    <t>阿蘇米塚下園地</t>
  </si>
  <si>
    <t>永草</t>
  </si>
  <si>
    <t>兜岩園地</t>
  </si>
  <si>
    <t>第３６回全国植樹祭用地</t>
  </si>
  <si>
    <t>蔵原</t>
  </si>
  <si>
    <t>阿蘇みんなの森学習展示館</t>
  </si>
  <si>
    <t>阿蘇みんなの森送水ポンプ室</t>
  </si>
  <si>
    <t>一の宮職員住宅</t>
  </si>
  <si>
    <t>阿蘇警察署職員住宅（Ａ）</t>
  </si>
  <si>
    <t>阿蘇警察署職員住宅（Ｂ）</t>
  </si>
  <si>
    <t>阿蘇警察署職員住宅（Ｃ）</t>
  </si>
  <si>
    <t>阿蘇警察署職員住宅（Ｄ）</t>
  </si>
  <si>
    <t>一の宮教職員住宅</t>
  </si>
  <si>
    <t>阿蘇中央高等学校教職員住宅【旧阿蘇高校】（Ｃ）</t>
  </si>
  <si>
    <t>阿蘇中央高等学校教職員住宅（Ａ）</t>
  </si>
  <si>
    <t>阿蘇中央高等学校教職員住宅（Ｂ）</t>
  </si>
  <si>
    <t>阿蘇中央高等学校阿蘇校舎校長宿舎</t>
  </si>
  <si>
    <t>阿蘇中央高等学校清峰校舎副校長宿舎</t>
  </si>
  <si>
    <t>阿蘇みんなの森貸付</t>
  </si>
  <si>
    <t>熊本県旧阿蘇警察署</t>
  </si>
  <si>
    <t>阿蘇市計</t>
  </si>
  <si>
    <t>熊本北合志警察署署長宿舎</t>
  </si>
  <si>
    <t>熊本北合志警察署合志交番</t>
  </si>
  <si>
    <t>熊本北合志警察署須屋交番</t>
  </si>
  <si>
    <t>熊本北合志警察署竹迫駐在所</t>
  </si>
  <si>
    <t>熊本北合志警察署野々島駐在所</t>
  </si>
  <si>
    <t>合志地区地下水位観測所</t>
  </si>
  <si>
    <t>上庄</t>
  </si>
  <si>
    <t>西合志地区地下水位観測所</t>
  </si>
  <si>
    <t>野々島</t>
  </si>
  <si>
    <t>農業研究センター（管理部）</t>
  </si>
  <si>
    <t>栄</t>
  </si>
  <si>
    <t>農産園芸研究所</t>
  </si>
  <si>
    <t>農研センター内</t>
  </si>
  <si>
    <t>畜産研究所</t>
  </si>
  <si>
    <t>生産環境研究所</t>
  </si>
  <si>
    <t>畜産研究所精液処理施設</t>
  </si>
  <si>
    <t>畜産研究所待機種雄牛舎</t>
  </si>
  <si>
    <t>農研雨量局</t>
  </si>
  <si>
    <t>須屋水位局</t>
  </si>
  <si>
    <t>菊池支援学校</t>
  </si>
  <si>
    <t>合生</t>
  </si>
  <si>
    <t>肥後学園内</t>
  </si>
  <si>
    <t>黒石原支援学校</t>
  </si>
  <si>
    <t>須屋</t>
  </si>
  <si>
    <t>ひのくに高等支援学校</t>
  </si>
  <si>
    <t>県営共同住宅須屋団地</t>
  </si>
  <si>
    <t>県立技術短期大学校</t>
  </si>
  <si>
    <t>合志市・（菊陽町）</t>
  </si>
  <si>
    <t>農業公園</t>
  </si>
  <si>
    <t>農業大学校</t>
  </si>
  <si>
    <t>農担</t>
  </si>
  <si>
    <t>菊池支援学校校長宿舎</t>
  </si>
  <si>
    <t>御代志</t>
  </si>
  <si>
    <t>黒石原支援学校校長宿舎</t>
  </si>
  <si>
    <t>ひのくに高等支援学校校長宿舎</t>
  </si>
  <si>
    <t>（７）貸付財産</t>
  </si>
  <si>
    <t>九州農業試験場貸付</t>
  </si>
  <si>
    <t>九州林木育種場貸付</t>
  </si>
  <si>
    <t>熊本総合高等訓練校貸付</t>
  </si>
  <si>
    <t>農業公園援護敷地</t>
  </si>
  <si>
    <t>合志市計</t>
  </si>
  <si>
    <t>下益城郡</t>
  </si>
  <si>
    <t>宇城警察署中央駐在所</t>
  </si>
  <si>
    <t>美里町萓野</t>
  </si>
  <si>
    <t>宇城警察署砥用駐在所</t>
  </si>
  <si>
    <t>美里町原町</t>
  </si>
  <si>
    <t>防災行政無線船津反射板</t>
  </si>
  <si>
    <t>美里町永富</t>
  </si>
  <si>
    <t>（３）その他の土地建物</t>
  </si>
  <si>
    <t>国道２１８号線（廃道敷）</t>
  </si>
  <si>
    <t>美里町佐俣</t>
  </si>
  <si>
    <t>下益城郡計</t>
  </si>
  <si>
    <t>玉名郡</t>
  </si>
  <si>
    <t>玉名警察署江田駐在所</t>
  </si>
  <si>
    <t>和水町江田</t>
  </si>
  <si>
    <t>玉名警察署南関交番</t>
  </si>
  <si>
    <t>南関町関町</t>
  </si>
  <si>
    <t>玉名警察署板楠駐在所</t>
  </si>
  <si>
    <t>和水町板楠</t>
  </si>
  <si>
    <t>玉名警察署玉東駐在所</t>
  </si>
  <si>
    <t>玉東町木葉</t>
  </si>
  <si>
    <t>荒尾警察署長洲交番</t>
  </si>
  <si>
    <t>長洲町長洲</t>
  </si>
  <si>
    <t>荒尾警察署腹赤駐在所</t>
  </si>
  <si>
    <t>長洲町腹赤</t>
  </si>
  <si>
    <t>長洲地区地下水位観測所</t>
  </si>
  <si>
    <t>玉名地域振興局土木部江田水防倉庫</t>
  </si>
  <si>
    <t>南関雨量局</t>
  </si>
  <si>
    <t>南関町関東</t>
  </si>
  <si>
    <t>長洲潮位局</t>
  </si>
  <si>
    <t>関川水位局</t>
  </si>
  <si>
    <t>南関町宮尾</t>
  </si>
  <si>
    <t>浦川水位局</t>
  </si>
  <si>
    <t>竜瀬橋水位局</t>
  </si>
  <si>
    <t>行末川水位局</t>
  </si>
  <si>
    <t>（３）公共用財産・その他の施設</t>
  </si>
  <si>
    <t>国指定重要文化財・旧境家住宅</t>
  </si>
  <si>
    <t>和水町瀬川</t>
  </si>
  <si>
    <t>「肥後古代の森」風土記の丘（菊水地区）</t>
  </si>
  <si>
    <t>（４）その他の土地建物</t>
  </si>
  <si>
    <t>有明臨海工業地帯名石浜用地（二号地）</t>
  </si>
  <si>
    <t>長洲町名石浜</t>
  </si>
  <si>
    <t>玉名郡計</t>
  </si>
  <si>
    <t>菊池郡</t>
  </si>
  <si>
    <t>防災消防航空センター</t>
  </si>
  <si>
    <t>消保</t>
  </si>
  <si>
    <t>運転免許センター</t>
  </si>
  <si>
    <t>菊陽町辛川</t>
  </si>
  <si>
    <t>大津警察署</t>
  </si>
  <si>
    <t>大津町室</t>
  </si>
  <si>
    <t>大津警察署署長宿舎</t>
  </si>
  <si>
    <t>大津町</t>
  </si>
  <si>
    <t>大津警察署津久礼駐在所</t>
  </si>
  <si>
    <t>菊陽町津久礼</t>
  </si>
  <si>
    <t>大津警察署杉水駐在所</t>
  </si>
  <si>
    <t>大津町杉水</t>
  </si>
  <si>
    <t>大津警察署大津駅前交番</t>
  </si>
  <si>
    <t>大津警察署光の森交番</t>
  </si>
  <si>
    <t>熊本県警察航空隊</t>
  </si>
  <si>
    <t>菊陽地区地下水位観測所</t>
  </si>
  <si>
    <t>大津地区地下水位観測所</t>
  </si>
  <si>
    <t>大津町平川</t>
  </si>
  <si>
    <t>大津町引水大気汚染常時監視測定局</t>
  </si>
  <si>
    <t>大津町引水</t>
  </si>
  <si>
    <t>林業研究・研修センター（苗畑）</t>
  </si>
  <si>
    <t>菊陽町原水</t>
  </si>
  <si>
    <t>教育文化の森敷地内</t>
  </si>
  <si>
    <t>大津雨量</t>
  </si>
  <si>
    <t>大津高等学校</t>
  </si>
  <si>
    <t>大津町大津</t>
  </si>
  <si>
    <t>翔陽高等学校</t>
  </si>
  <si>
    <t>翔陽高等学校合志ヶ水実習林</t>
  </si>
  <si>
    <t>大津支援学校</t>
  </si>
  <si>
    <t>県営共同住宅武蔵ヶ丘団地</t>
  </si>
  <si>
    <t>防災用駐機場</t>
  </si>
  <si>
    <t>菊陽町戸次</t>
  </si>
  <si>
    <t>交政</t>
  </si>
  <si>
    <t>旧防災消防航空センター</t>
  </si>
  <si>
    <t>上益城郡益城町</t>
  </si>
  <si>
    <t>大津警察署職員住宅</t>
  </si>
  <si>
    <t>大津第一教職員住宅</t>
  </si>
  <si>
    <t>大津第二教職員住宅</t>
  </si>
  <si>
    <t>大津町新</t>
  </si>
  <si>
    <t>大津高等学校校長宿舎</t>
  </si>
  <si>
    <t>翔陽高等学校校長宿舎</t>
  </si>
  <si>
    <t>熊本空港関連用地</t>
  </si>
  <si>
    <t>熊本空港建設予定用地</t>
  </si>
  <si>
    <t>熊本空港進入道路関係用地</t>
  </si>
  <si>
    <t>熊本空港滑走路拡張予定用地</t>
  </si>
  <si>
    <t>菊陽町・（大津町）</t>
  </si>
  <si>
    <t>阿蘇くまもと空港メガソーラー用地</t>
  </si>
  <si>
    <t>菊陽町</t>
  </si>
  <si>
    <t>セミコンテクノパーク用地</t>
  </si>
  <si>
    <t>菊陽町・（合志市）</t>
  </si>
  <si>
    <t>一部合志市内</t>
  </si>
  <si>
    <t>大人足試験林</t>
  </si>
  <si>
    <t>菊池郡菊陽町原水</t>
  </si>
  <si>
    <t>旧大分熊本線（廃道敷）</t>
  </si>
  <si>
    <t>大津町大林</t>
  </si>
  <si>
    <t>黒石原花立流水調整池及び河川管理施設予定地</t>
  </si>
  <si>
    <t>菊池郡計</t>
  </si>
  <si>
    <t>阿蘇郡</t>
  </si>
  <si>
    <t>大津警察署西原駐在所</t>
  </si>
  <si>
    <t>西原村小森</t>
  </si>
  <si>
    <t>小国警察署</t>
  </si>
  <si>
    <t>小国町宮原</t>
  </si>
  <si>
    <t>小国警察署署長宿舎</t>
  </si>
  <si>
    <t>小国町</t>
  </si>
  <si>
    <t>小国警察署黒川駐在所</t>
  </si>
  <si>
    <t>南小国町満願寺</t>
  </si>
  <si>
    <t>小国警察署杖立駐在所</t>
  </si>
  <si>
    <t>小国町下城</t>
  </si>
  <si>
    <t>小国警察署北里駐在所</t>
  </si>
  <si>
    <t>小国町北里</t>
  </si>
  <si>
    <t>阿蘇警察署産山駐在所</t>
  </si>
  <si>
    <t>産山村山鹿</t>
  </si>
  <si>
    <t>阿蘇警察署産山駐在所予定地</t>
  </si>
  <si>
    <t>高森警察署</t>
  </si>
  <si>
    <t>高森町高森</t>
  </si>
  <si>
    <t>高森警察署署長宿舎</t>
  </si>
  <si>
    <t>高森町</t>
  </si>
  <si>
    <t>高森警察署白水駐在所</t>
  </si>
  <si>
    <t>南阿蘇村吉田</t>
  </si>
  <si>
    <t>高森警察署立野駐在所</t>
  </si>
  <si>
    <t>南阿蘇村立野</t>
  </si>
  <si>
    <t>高森警察署久木野駐在所</t>
  </si>
  <si>
    <t>南阿蘇村河陰</t>
  </si>
  <si>
    <t>高森警察署野尻駐在所</t>
  </si>
  <si>
    <t>高森町津留</t>
  </si>
  <si>
    <t>高森警察署長陽駐在所</t>
  </si>
  <si>
    <t>南阿蘇村河陽</t>
  </si>
  <si>
    <t>小国警察署赤馬場駐在所</t>
  </si>
  <si>
    <t>西原地区地下水位観測所</t>
  </si>
  <si>
    <t>西原村鳥子</t>
  </si>
  <si>
    <t>高森地区地下水位観測所</t>
  </si>
  <si>
    <t>高森町色見</t>
  </si>
  <si>
    <t>白水地区地下水位観測所</t>
  </si>
  <si>
    <t>阿蘇地域振興局土木部木山川西原水防倉庫</t>
  </si>
  <si>
    <t>西原村河原</t>
  </si>
  <si>
    <t>阿蘇地域振興局土木部久石水防倉庫</t>
  </si>
  <si>
    <t>南阿蘇村久石</t>
  </si>
  <si>
    <t>高森雨量局</t>
  </si>
  <si>
    <t>小国水位局</t>
  </si>
  <si>
    <t>小国町宮の原</t>
  </si>
  <si>
    <t>中松水位局</t>
  </si>
  <si>
    <t>南阿蘇村中松</t>
  </si>
  <si>
    <t>高森高等学校</t>
  </si>
  <si>
    <t>高森高等学校第二運動場</t>
  </si>
  <si>
    <t>小国高等学校</t>
  </si>
  <si>
    <t>小国支援学校</t>
  </si>
  <si>
    <t>九州自然歩道</t>
  </si>
  <si>
    <t>池の窪園地</t>
  </si>
  <si>
    <t>高岳避難小屋</t>
  </si>
  <si>
    <t>熊本県野外劇場アスペクタ</t>
  </si>
  <si>
    <t>観企</t>
  </si>
  <si>
    <t>震災ミュージアム中核拠点（旧東海大学阿蘇校舎）</t>
  </si>
  <si>
    <t>観政</t>
  </si>
  <si>
    <t>小国警察署職員住宅（Ａ）</t>
  </si>
  <si>
    <t>小国警察署職員住宅（Ｂ）</t>
  </si>
  <si>
    <t>小国警察署職員宿舎</t>
  </si>
  <si>
    <t>高森警察署職員住宅（Ａ）</t>
  </si>
  <si>
    <t>高森警察署職員住宅（Ｂ）</t>
  </si>
  <si>
    <t>高森警察署職員住宅（Ｃ）</t>
  </si>
  <si>
    <t>南小国教職員住宅</t>
  </si>
  <si>
    <t>南小国町赤馬場</t>
  </si>
  <si>
    <t>教職員小国住宅</t>
  </si>
  <si>
    <t>小国高等学校教職員住宅（Ｃ）</t>
  </si>
  <si>
    <t>高森高等学校教職員住宅（Ｂ）</t>
  </si>
  <si>
    <t>高森高等学校校長宿舎</t>
  </si>
  <si>
    <t>小国高等学校校長宿舎</t>
  </si>
  <si>
    <t>小国支援学校校長宿舎</t>
  </si>
  <si>
    <t>南阿蘇国民休暇村貸付</t>
  </si>
  <si>
    <t>「阿蘇ソフトの村」建設用地</t>
  </si>
  <si>
    <t>高森町上色見</t>
  </si>
  <si>
    <t>旧西原公共育成牧場</t>
  </si>
  <si>
    <t>建物貸付</t>
  </si>
  <si>
    <t>阿蘇郡計</t>
  </si>
  <si>
    <t>上益城郡</t>
  </si>
  <si>
    <t>消防学校</t>
  </si>
  <si>
    <t>益城町惣領</t>
  </si>
  <si>
    <t>御船警察署</t>
  </si>
  <si>
    <t>御船町辺田見</t>
  </si>
  <si>
    <t>御船警察署署長宿舎</t>
  </si>
  <si>
    <t>御船町</t>
  </si>
  <si>
    <t>御船警察署白旗駐在所</t>
  </si>
  <si>
    <t>甲佐町白旗</t>
  </si>
  <si>
    <t>御船警察署津森駐在所</t>
  </si>
  <si>
    <t>益城町上陳</t>
  </si>
  <si>
    <t>御船警察署嘉島交番</t>
  </si>
  <si>
    <t>嘉島町上島</t>
  </si>
  <si>
    <t>御船警察署上野駐在所</t>
  </si>
  <si>
    <t>御船町上野</t>
  </si>
  <si>
    <t>御船警察署甲佐駐在所</t>
  </si>
  <si>
    <t>甲佐町岩下</t>
  </si>
  <si>
    <t>御船警察署益城交番</t>
  </si>
  <si>
    <t>益城町寺迫</t>
  </si>
  <si>
    <t>山都警察署署長宿舎</t>
  </si>
  <si>
    <t>山都町</t>
  </si>
  <si>
    <t>山都警察署白小野駐在所</t>
  </si>
  <si>
    <t>山都町白小野</t>
  </si>
  <si>
    <t>山都警察署下名連石駐在所</t>
  </si>
  <si>
    <t>山都町下名連石</t>
  </si>
  <si>
    <t>山都警察署</t>
  </si>
  <si>
    <t>山都町下馬尾</t>
  </si>
  <si>
    <t>山都警察署中島駐在所</t>
  </si>
  <si>
    <t>山都町北中島</t>
  </si>
  <si>
    <t>山都警察署清和駐在所</t>
  </si>
  <si>
    <t>山都町米生</t>
  </si>
  <si>
    <t>山都警察署馬見原駐在所</t>
  </si>
  <si>
    <t>山都町馬見原</t>
  </si>
  <si>
    <t>消防学校備蓄倉庫</t>
  </si>
  <si>
    <t>防災行政無線黒峰中継所</t>
  </si>
  <si>
    <t>山都町鎌野</t>
  </si>
  <si>
    <t>防災行政無線清水中継所</t>
  </si>
  <si>
    <t>山都町郷野原</t>
  </si>
  <si>
    <t>防災行政無線上益城総合庁舎</t>
  </si>
  <si>
    <t>防災行政無線矢部土木事務所</t>
  </si>
  <si>
    <t>上益城総合庁舎</t>
  </si>
  <si>
    <t>上益城地域振興局土木部</t>
  </si>
  <si>
    <t>熊本空港関連施設</t>
  </si>
  <si>
    <t>益城町杉堂</t>
  </si>
  <si>
    <t>熊本空港関連用地内</t>
  </si>
  <si>
    <t>グランメッセ地下水位観測所</t>
  </si>
  <si>
    <t>益城町福富</t>
  </si>
  <si>
    <t>産業展示場内</t>
  </si>
  <si>
    <t>嘉島地区地下水位観測所</t>
  </si>
  <si>
    <t>益城地区地下水位観測所</t>
  </si>
  <si>
    <t>益城町保健福祉センター大気汚染常時監視測定局</t>
  </si>
  <si>
    <t>甲佐町岩下大気汚染常時監視測定局</t>
  </si>
  <si>
    <t>茶業研究所</t>
  </si>
  <si>
    <t>御船町滝尾</t>
  </si>
  <si>
    <t>高原農業研究所（矢部）</t>
  </si>
  <si>
    <t>山都町上寺</t>
  </si>
  <si>
    <t>林業・研修センター（舞原実験林）</t>
  </si>
  <si>
    <t>甲佐町田口</t>
  </si>
  <si>
    <t>上益城地域振興局土木部木山川益城水防倉庫</t>
  </si>
  <si>
    <t>益城町宮園</t>
  </si>
  <si>
    <t>上益城地域振興局土木部御船水防倉庫</t>
  </si>
  <si>
    <t>上益城地域振興局土木部安平水防倉庫</t>
  </si>
  <si>
    <t>甲佐町安平</t>
  </si>
  <si>
    <t>津森水位局</t>
  </si>
  <si>
    <t>益城町田原</t>
  </si>
  <si>
    <t>御船水位局</t>
  </si>
  <si>
    <t>御船高等学校</t>
  </si>
  <si>
    <t>御船町木倉</t>
  </si>
  <si>
    <t>甲佐高等学校</t>
  </si>
  <si>
    <t>甲佐町横田</t>
  </si>
  <si>
    <t>矢部高等学校</t>
  </si>
  <si>
    <t>山都町城平</t>
  </si>
  <si>
    <t>矢部高等学校原実習地</t>
  </si>
  <si>
    <t>矢部高等学校東城の平実習地</t>
  </si>
  <si>
    <t>矢部高等学校原畑実習地</t>
  </si>
  <si>
    <t>矢部高等学校居屋敷実習地</t>
  </si>
  <si>
    <t>山都町畑</t>
  </si>
  <si>
    <t>矢部高等学校研石谷実習地</t>
  </si>
  <si>
    <t>山都町黒川</t>
  </si>
  <si>
    <t>矢部高等学校鍛治床実習林</t>
  </si>
  <si>
    <t>矢部高等学校猫の尾実習地</t>
  </si>
  <si>
    <t>山都町藤木</t>
  </si>
  <si>
    <t>矢部高等学校丸山団地実習林</t>
  </si>
  <si>
    <t>山都町長田</t>
  </si>
  <si>
    <t>矢部高等学校万谷団地実習林</t>
  </si>
  <si>
    <t>山都町猿渡</t>
  </si>
  <si>
    <t>矢部高等学校桂迫団地実習林</t>
  </si>
  <si>
    <t>山都町原</t>
  </si>
  <si>
    <t>矢部高等学校龍の坪団地実習林</t>
  </si>
  <si>
    <t>山都町入佐</t>
  </si>
  <si>
    <t>松橋西養護学校高等部上益城分教室（甲佐高校）</t>
  </si>
  <si>
    <t>鳥獣保護センター</t>
  </si>
  <si>
    <t>御船町高木</t>
  </si>
  <si>
    <t>矢部郷国民休養地</t>
  </si>
  <si>
    <t>山都町下市</t>
  </si>
  <si>
    <t>熊本産業展示場</t>
  </si>
  <si>
    <t>益城中央被災市街地復興土地区画整理事業地仮設店舗</t>
  </si>
  <si>
    <t>総合射撃場</t>
  </si>
  <si>
    <t>益城町砥川</t>
  </si>
  <si>
    <t>御船警察署職員住宅</t>
  </si>
  <si>
    <t>山都警察署職員住宅（Ａ）</t>
  </si>
  <si>
    <t>山都警察署職員住宅（Ｂ）</t>
  </si>
  <si>
    <t>署長宿舎敷地内</t>
  </si>
  <si>
    <t>山都警察署署員宿舎</t>
  </si>
  <si>
    <t>教職員御船住宅</t>
  </si>
  <si>
    <t>御船町御船</t>
  </si>
  <si>
    <t>矢部高等学校教職員住宅（Ｅ）</t>
  </si>
  <si>
    <t>矢部高等学校教職員住宅（Ｇ）</t>
  </si>
  <si>
    <t>御船高等学校校長宿舎</t>
  </si>
  <si>
    <t>甲佐高等学校校長宿舎</t>
  </si>
  <si>
    <t>矢部高等学校校長宿舎</t>
  </si>
  <si>
    <t>熊本テクノポリスセンター等建設用地貸付</t>
  </si>
  <si>
    <t>熊本県テクノポリスセンター貸付地</t>
  </si>
  <si>
    <t>御船町廃道敷地</t>
  </si>
  <si>
    <t>御船町滝川</t>
  </si>
  <si>
    <t>山都町廃道敷地</t>
  </si>
  <si>
    <t>テクノ・リサーチパーク用地</t>
  </si>
  <si>
    <t>白岩産業団地</t>
  </si>
  <si>
    <t>くまもと臨空テクノパーク</t>
  </si>
  <si>
    <t>益城町小谷</t>
  </si>
  <si>
    <t>矢部高等学校長田実習地跡地</t>
  </si>
  <si>
    <t>山都町芦屋田</t>
  </si>
  <si>
    <t>熊本県立蘇陽高等学校（普通財産）</t>
  </si>
  <si>
    <t>上益城郡計</t>
  </si>
  <si>
    <t>八代郡</t>
  </si>
  <si>
    <t>八代警察署大野駐在所</t>
  </si>
  <si>
    <t>氷川町大野</t>
  </si>
  <si>
    <t>八代警察署氷川幹部交番所長宿舎</t>
  </si>
  <si>
    <t>氷川町</t>
  </si>
  <si>
    <t>熊本県警察氷川機動センター</t>
  </si>
  <si>
    <t>氷川町早尾</t>
  </si>
  <si>
    <t>八代警察署鹿島駐在所</t>
  </si>
  <si>
    <t>氷川町島地</t>
  </si>
  <si>
    <t>八代警察署大野駐在所移転用地</t>
  </si>
  <si>
    <t>竜北地区地下水位観測施設</t>
  </si>
  <si>
    <t>氷川町鹿島</t>
  </si>
  <si>
    <t>氷川ダム管理所宮原宿舎</t>
  </si>
  <si>
    <t>氷川町宮原</t>
  </si>
  <si>
    <t>氷川ダム宮原警報局</t>
  </si>
  <si>
    <t>松本橋水位局</t>
  </si>
  <si>
    <t>八間川水位局</t>
  </si>
  <si>
    <t>宮原雨量</t>
  </si>
  <si>
    <t>八代農業高等学校早尾実習地</t>
  </si>
  <si>
    <t>（４）職員宿舎等</t>
  </si>
  <si>
    <t>八代郡計</t>
  </si>
  <si>
    <t>葦北郡</t>
  </si>
  <si>
    <t>芦北警察署</t>
  </si>
  <si>
    <t>芦北町芦北</t>
  </si>
  <si>
    <t>芦北警察署署長宿舎</t>
  </si>
  <si>
    <t>芦北町</t>
  </si>
  <si>
    <t>芦北警察署湯浦交番</t>
  </si>
  <si>
    <t>芦北町湯浦</t>
  </si>
  <si>
    <t>芦北警察署天月駐在所</t>
  </si>
  <si>
    <t>芦北町天月</t>
  </si>
  <si>
    <t>芦北警察署田浦駐在所</t>
  </si>
  <si>
    <t>芦北町田浦</t>
  </si>
  <si>
    <t>水俣警察署津奈木駐在所</t>
  </si>
  <si>
    <t>津奈木町小津奈木</t>
  </si>
  <si>
    <t>水俣警察署福浜駐在所</t>
  </si>
  <si>
    <t>津奈木町福浜</t>
  </si>
  <si>
    <t>防災行政無線大関山中継所</t>
  </si>
  <si>
    <t>芦北町古石</t>
  </si>
  <si>
    <t>芦北総合庁舎</t>
  </si>
  <si>
    <t>小田浦公民館大気汚染常時監視測定局</t>
  </si>
  <si>
    <t>芦北町小田浦</t>
  </si>
  <si>
    <t>芦北地域振興局土木部水防倉庫</t>
  </si>
  <si>
    <t>芦北町計石</t>
  </si>
  <si>
    <t>佐敷水位局</t>
  </si>
  <si>
    <t>芦北町花岡東</t>
  </si>
  <si>
    <t>津奈木川水位局</t>
  </si>
  <si>
    <t>小田浦水位局</t>
  </si>
  <si>
    <t>湯浦川水位局</t>
  </si>
  <si>
    <t>田浦川水位局</t>
  </si>
  <si>
    <t>芦北高等学校</t>
  </si>
  <si>
    <t>芦北町乙千屋</t>
  </si>
  <si>
    <t>芦北高等学校徳千代実習地</t>
  </si>
  <si>
    <t>芦北高等学校峯崎実習地</t>
  </si>
  <si>
    <t>芦北高等学校園川実習地</t>
  </si>
  <si>
    <t>芦北高等学校道川内実習地</t>
  </si>
  <si>
    <t>芦北町道川内</t>
  </si>
  <si>
    <t>芦北高等学校岩屋川内実習林</t>
  </si>
  <si>
    <t>芦北町国見</t>
  </si>
  <si>
    <t>芦北支援学校</t>
  </si>
  <si>
    <t>芦北支援学校高等部佐敷分教室（芦北高校）</t>
  </si>
  <si>
    <t>芦北海岸国民休養地</t>
  </si>
  <si>
    <t>芦北町鶴木山</t>
  </si>
  <si>
    <t>御立岬海岸休憩所</t>
  </si>
  <si>
    <t>芦北海岸利便施設</t>
  </si>
  <si>
    <t>国有地内</t>
  </si>
  <si>
    <t>あしきた青少年の家</t>
  </si>
  <si>
    <t>芦北佐敷職員住宅</t>
  </si>
  <si>
    <t>芦北町佐敷</t>
  </si>
  <si>
    <t>芦北地域振興局宿舎（土木部）</t>
  </si>
  <si>
    <t>芦北警察署職員住宅（Ａ）</t>
  </si>
  <si>
    <t>芦北警察署職員住宅（Ｂ）</t>
  </si>
  <si>
    <t>芦北教職員住宅（Ｂ）</t>
  </si>
  <si>
    <t>芦北町花岡</t>
  </si>
  <si>
    <t>芦北高等学校校長宿舎</t>
  </si>
  <si>
    <t>芦北支援学校校長宿舎</t>
  </si>
  <si>
    <t>旧芦北地域振興局長宿舎</t>
  </si>
  <si>
    <t>葦北郡計</t>
  </si>
  <si>
    <t>球磨郡</t>
  </si>
  <si>
    <t>人吉警察署一勝地駐在所</t>
  </si>
  <si>
    <t>球磨村一勝地</t>
  </si>
  <si>
    <t>人吉警察署山江駐在所</t>
  </si>
  <si>
    <t>山江村山田</t>
  </si>
  <si>
    <t>人吉警察署五木駐在所</t>
  </si>
  <si>
    <t>五木村甲</t>
  </si>
  <si>
    <t>人吉警察署深水駐在所</t>
  </si>
  <si>
    <t>相良村深水</t>
  </si>
  <si>
    <t>人吉警察署錦駐在所</t>
  </si>
  <si>
    <t>錦町</t>
  </si>
  <si>
    <t>多良木警察署</t>
  </si>
  <si>
    <t>多良木町多良木</t>
  </si>
  <si>
    <t>多良木警察署署長宿舎</t>
  </si>
  <si>
    <t>多良木町</t>
  </si>
  <si>
    <t>多良木警察署あさぎり交番</t>
  </si>
  <si>
    <t>あさぎり町免田東</t>
  </si>
  <si>
    <t>多良木警察署水上駐在所</t>
  </si>
  <si>
    <t>水上村岩野</t>
  </si>
  <si>
    <t>多良木警察署湯前駐在所</t>
  </si>
  <si>
    <t>湯前町</t>
  </si>
  <si>
    <t>多良木警察署久米駐在所</t>
  </si>
  <si>
    <t>多良木町久米</t>
  </si>
  <si>
    <t>多良木警察署黒肥地駐在所</t>
  </si>
  <si>
    <t>多良木町黒肥地</t>
  </si>
  <si>
    <t>防災行政無線高野中継所</t>
  </si>
  <si>
    <t>五木村乙</t>
  </si>
  <si>
    <t>防災行政無線丸岡中継所</t>
  </si>
  <si>
    <t>山江村</t>
  </si>
  <si>
    <t>防災行政無線一勝地中継所</t>
  </si>
  <si>
    <t>球磨村</t>
  </si>
  <si>
    <t>防災行政無線城山中継所</t>
  </si>
  <si>
    <t>防災行政無線山手中継所</t>
  </si>
  <si>
    <t>相良村四浦</t>
  </si>
  <si>
    <t>球磨農業研究所</t>
  </si>
  <si>
    <t>あさぎり町上北</t>
  </si>
  <si>
    <t>球磨地域振興局土木部山江水防倉庫</t>
  </si>
  <si>
    <t>山江村合戦峯</t>
  </si>
  <si>
    <t>球磨地域振興局土木部免田水防倉庫</t>
  </si>
  <si>
    <t>市房ダム管理所</t>
  </si>
  <si>
    <t>国有地</t>
  </si>
  <si>
    <t>市房ダム管理所所長公舎</t>
  </si>
  <si>
    <t>湯前町上里</t>
  </si>
  <si>
    <t>市房ダム百太郎警報局</t>
  </si>
  <si>
    <t>市房ダム牛島警報局</t>
  </si>
  <si>
    <t>多良木町牛島</t>
  </si>
  <si>
    <t>市房ダム中島警報局</t>
  </si>
  <si>
    <t>あさぎり町須恵</t>
  </si>
  <si>
    <t>市房ダム須恵警報局</t>
  </si>
  <si>
    <t>市房ダム庄屋警報局</t>
  </si>
  <si>
    <t>あさぎり町深田東</t>
  </si>
  <si>
    <t>市房ダム木上警報局</t>
  </si>
  <si>
    <t>錦町木上</t>
  </si>
  <si>
    <t>市房ダム球磨大橋警報局</t>
  </si>
  <si>
    <t>市房ダム西村警報局</t>
  </si>
  <si>
    <t>錦町西村児島</t>
  </si>
  <si>
    <t>市房ダム湯山水位局</t>
  </si>
  <si>
    <t>水上村湯山</t>
  </si>
  <si>
    <t>市房ダム古屋敷水位局</t>
  </si>
  <si>
    <t>水上村古屋敷</t>
  </si>
  <si>
    <t>市房ダム塩利宿舎</t>
  </si>
  <si>
    <t>湯前町塩利</t>
  </si>
  <si>
    <t>市房ダム千ヶ平雨量観測所</t>
  </si>
  <si>
    <t>水上村千ヶ平</t>
  </si>
  <si>
    <t>市房ダム小麦尾雨量観測所</t>
  </si>
  <si>
    <t>水上村小麦尾</t>
  </si>
  <si>
    <t>市房ダム深田水位局</t>
  </si>
  <si>
    <t>市房ダム田迎公園</t>
  </si>
  <si>
    <t>水上村江代</t>
  </si>
  <si>
    <t>市房ダム松ヶ野公園</t>
  </si>
  <si>
    <t>市房ダム新橋公園</t>
  </si>
  <si>
    <t>市房ダム職員宿舎</t>
  </si>
  <si>
    <t>湯前町野中田</t>
  </si>
  <si>
    <t>市房ダム古渕橋警報局</t>
  </si>
  <si>
    <t>湯前町下里</t>
  </si>
  <si>
    <t>市房ダム塩瀬橋警報局</t>
  </si>
  <si>
    <t>水上村幸野</t>
  </si>
  <si>
    <t>市房ダム川端公園</t>
  </si>
  <si>
    <t>市房ダム扇原公園</t>
  </si>
  <si>
    <t>十日市警報局</t>
  </si>
  <si>
    <t>湯山中継局</t>
  </si>
  <si>
    <t>人吉高等学校五木分校</t>
  </si>
  <si>
    <t>南稜高等学校</t>
  </si>
  <si>
    <t>南稜高等学校神殿原実習地</t>
  </si>
  <si>
    <t>南稜高等学校久保上実習地</t>
  </si>
  <si>
    <t>南稜高等学校小馬床実習林</t>
  </si>
  <si>
    <t>南稜高等学校教職員住宅（Ａ）跡地</t>
  </si>
  <si>
    <t>南稜高等学校教職員住宅（Ｃ）跡地</t>
  </si>
  <si>
    <t>多良木高等学校</t>
  </si>
  <si>
    <t>球磨商業高等学校</t>
  </si>
  <si>
    <t>錦町西</t>
  </si>
  <si>
    <t>球磨支援学校</t>
  </si>
  <si>
    <t>九州自然歩道（五木村）</t>
  </si>
  <si>
    <t>五木村白蔵</t>
  </si>
  <si>
    <t>市房山麓野営場</t>
  </si>
  <si>
    <t>水上村自然憩の森</t>
  </si>
  <si>
    <t>水上村自然憩の森２区</t>
  </si>
  <si>
    <t>球磨村公益保全の森</t>
  </si>
  <si>
    <t>球磨村三ヶ浦丙</t>
  </si>
  <si>
    <t>あさぎり公益保全の森</t>
  </si>
  <si>
    <t>あさぎり町皆越</t>
  </si>
  <si>
    <t>球磨農業研究所宿舎</t>
  </si>
  <si>
    <t>同所敷地内</t>
  </si>
  <si>
    <t>多良木警察署職員住宅（Ａ）</t>
  </si>
  <si>
    <t>多良木警察署職員住宅（Ｂ）</t>
  </si>
  <si>
    <t>多良木警察署職員住宅（Ｃ）</t>
  </si>
  <si>
    <t>多良木警察署職員待機宿舎</t>
  </si>
  <si>
    <t>多良木警察署署員宿舎</t>
  </si>
  <si>
    <t>あさぎり町</t>
  </si>
  <si>
    <t>教職員球磨第一住宅</t>
  </si>
  <si>
    <t>球磨中央高等学校教職員住宅</t>
  </si>
  <si>
    <t>教職員中球磨住宅</t>
  </si>
  <si>
    <t>人吉高等学校五木分校教職員住宅</t>
  </si>
  <si>
    <t>南稜高等学校校長宿舎</t>
  </si>
  <si>
    <t>多良木高等学校校長宿舎</t>
  </si>
  <si>
    <t>球磨商業高等学校校長宿舎</t>
  </si>
  <si>
    <t>球磨支援学校校長宿舎</t>
  </si>
  <si>
    <t>旧人吉警察署渡駐在所</t>
  </si>
  <si>
    <t>球磨郡計</t>
  </si>
  <si>
    <t>天草郡</t>
  </si>
  <si>
    <t>天草警察署苓北交番</t>
  </si>
  <si>
    <t>苓北町志岐</t>
  </si>
  <si>
    <t>防災行政無線富岡中継所</t>
  </si>
  <si>
    <t>苓北町富岡</t>
  </si>
  <si>
    <t>防災行政無線都呂々反射板</t>
  </si>
  <si>
    <t>苓北町都呂々</t>
  </si>
  <si>
    <t>苓北志岐大気汚染常時監視測定局</t>
  </si>
  <si>
    <t>苓北雨量局</t>
  </si>
  <si>
    <t>富岡潮位局</t>
  </si>
  <si>
    <t>水防富岡中継局</t>
  </si>
  <si>
    <t>松原川水位局</t>
  </si>
  <si>
    <t>志岐川水位局</t>
  </si>
  <si>
    <t>天草拓心高等学校マリン校舎</t>
  </si>
  <si>
    <t>天草拓心高等学校マリン校舎寄宿舎</t>
  </si>
  <si>
    <t>苓北支援学校</t>
  </si>
  <si>
    <t>富岡集団施設</t>
  </si>
  <si>
    <t>富岡園地（四季咲）</t>
  </si>
  <si>
    <t>天草拓心高等学校教職員住宅（Ａ）</t>
  </si>
  <si>
    <t>天草拓心高等学校教職員住宅（Ｂ）</t>
  </si>
  <si>
    <t>苓北支援学校教職員住宅</t>
  </si>
  <si>
    <t>熊本県立天草拓心高等学校マリン校舎副校長宿舎</t>
  </si>
  <si>
    <t>苓北支援学校校長宿舎</t>
  </si>
  <si>
    <t>天草郡計</t>
  </si>
  <si>
    <t>（１）その他の行政機関：その他の施設</t>
  </si>
  <si>
    <t>東京事務所銀座熊本館</t>
  </si>
  <si>
    <t>中央区銀座５丁目</t>
  </si>
  <si>
    <t>大阪事務所</t>
  </si>
  <si>
    <t>大阪市北区梅田１丁目</t>
  </si>
  <si>
    <t>商政</t>
  </si>
  <si>
    <t>駅前第３ビル２１Ｆ</t>
  </si>
  <si>
    <t>防災行政無線尾の岳中継所</t>
  </si>
  <si>
    <t>　３．山　林</t>
  </si>
  <si>
    <t xml:space="preserve">  (1)所有（県有地）</t>
  </si>
  <si>
    <t>　　(ｲ)　行政財産</t>
  </si>
  <si>
    <t>口　　　座　　　名</t>
  </si>
  <si>
    <t>所　在　地</t>
  </si>
  <si>
    <t>地　積　㎡</t>
  </si>
  <si>
    <t>材　積　㎥</t>
  </si>
  <si>
    <t>〔農林水産部関係分〕</t>
  </si>
  <si>
    <t>（　八　代　市　）</t>
  </si>
  <si>
    <t>小　　計</t>
  </si>
  <si>
    <t>（　阿　蘇　市　）</t>
  </si>
  <si>
    <t>（　球　磨　郡　）</t>
  </si>
  <si>
    <t>　　　　　　－</t>
  </si>
  <si>
    <t>計〔農林水産部〕</t>
  </si>
  <si>
    <t>〔教育庁関係分〕</t>
  </si>
  <si>
    <t>（　水　俣　市　）</t>
  </si>
  <si>
    <t>（　菊　池　郡　）</t>
  </si>
  <si>
    <t>（　上　益　城　郡　）</t>
  </si>
  <si>
    <t>（　葦　北　郡　）</t>
  </si>
  <si>
    <t>計〔教育庁〕</t>
  </si>
  <si>
    <t>総　　計</t>
  </si>
  <si>
    <t>　　(ﾛ)　普通財産</t>
  </si>
  <si>
    <t>（　熊　本　市　）</t>
  </si>
  <si>
    <t>立田山生活環境保全林</t>
  </si>
  <si>
    <t>龍田陣内外</t>
  </si>
  <si>
    <t>純県有模範林樅木団地</t>
  </si>
  <si>
    <t>泉町樅木</t>
  </si>
  <si>
    <t>純県有模範林西岩団地</t>
  </si>
  <si>
    <t>純県有模範林八軒谷団地</t>
  </si>
  <si>
    <t>泉町葉木</t>
  </si>
  <si>
    <t>純県有模範林平団地</t>
  </si>
  <si>
    <t>純県有模範林菖蒲谷団地</t>
  </si>
  <si>
    <t>純県有模範林朴の木団地</t>
  </si>
  <si>
    <t>（　人　吉　市　）</t>
  </si>
  <si>
    <t>純県有模範林紅取団地</t>
  </si>
  <si>
    <t>純県有模範林古之山団地</t>
  </si>
  <si>
    <t>上永野町</t>
  </si>
  <si>
    <t>純県有模範林正千山団地</t>
  </si>
  <si>
    <t>湯出</t>
  </si>
  <si>
    <t>（　天　草　市　）</t>
  </si>
  <si>
    <t>純県有模範林動鳴山団地</t>
  </si>
  <si>
    <t>有明町大島子</t>
  </si>
  <si>
    <t>純県有模範林下山団地</t>
  </si>
  <si>
    <t>天草町高浜北</t>
  </si>
  <si>
    <t>純県有模範林向辺田団地</t>
  </si>
  <si>
    <t>純県有模範林隠連木団地</t>
  </si>
  <si>
    <t>防潮林（天草市）</t>
  </si>
  <si>
    <t>広域総合生活環境保全林用地</t>
  </si>
  <si>
    <t>天草町福連木</t>
  </si>
  <si>
    <t>（　山　鹿　市　）</t>
  </si>
  <si>
    <t>純県有模範林鹿本国見山団地</t>
  </si>
  <si>
    <t>鹿央町霜野</t>
  </si>
  <si>
    <t>（　菊　池　市　）</t>
  </si>
  <si>
    <t>純県有模範林鞍岳団地</t>
  </si>
  <si>
    <t>旭志麓</t>
  </si>
  <si>
    <t>（　上　天　草　市　）</t>
  </si>
  <si>
    <t>防潮林（大矢野町）</t>
  </si>
  <si>
    <t>大矢野町上</t>
  </si>
  <si>
    <t>純県有模範林中江団地</t>
  </si>
  <si>
    <t>波野中江</t>
  </si>
  <si>
    <t>純県有白川水源林根子岳団地</t>
  </si>
  <si>
    <t>一の宮町坂梨</t>
  </si>
  <si>
    <t>純県有白川水源林高岳団地</t>
  </si>
  <si>
    <t>純県有白川水源林車帰団地</t>
  </si>
  <si>
    <t>純県有白川水源林杵島岳団地</t>
  </si>
  <si>
    <t>（　下　益　城　郡　）</t>
  </si>
  <si>
    <t>純県有模範林大露山団地</t>
  </si>
  <si>
    <t>美里町早楠</t>
  </si>
  <si>
    <t>純県有模範林大崩団地</t>
  </si>
  <si>
    <t>美里町洞岳</t>
  </si>
  <si>
    <t>（　玉　名　郡　）</t>
  </si>
  <si>
    <t>純県有模範林玉名国見山団地</t>
  </si>
  <si>
    <t>玉東町上木葉</t>
  </si>
  <si>
    <t>純県有模範林平真木団地</t>
  </si>
  <si>
    <t>大津町真木</t>
  </si>
  <si>
    <t>（　阿　蘇　郡　）</t>
  </si>
  <si>
    <t>純県有模範林北向山団地</t>
  </si>
  <si>
    <t>純県有白川水源林花山長野団地</t>
  </si>
  <si>
    <t>純県有白川水源林白水西団地</t>
  </si>
  <si>
    <t>純県有白川水源林白水東団地</t>
  </si>
  <si>
    <t>純県有林三村野団地</t>
  </si>
  <si>
    <t>南小国町中原</t>
  </si>
  <si>
    <t>純県有模範林間の谷団地</t>
  </si>
  <si>
    <t>山都町島木</t>
  </si>
  <si>
    <t>純県有模範林風穴団地</t>
  </si>
  <si>
    <t>純県有模範林市房団地</t>
  </si>
  <si>
    <t>純県有模範林幸崎谷団地</t>
  </si>
  <si>
    <t>純県有模範林高塚山団地</t>
  </si>
  <si>
    <t>純県有模範林下梶原団地</t>
  </si>
  <si>
    <t>純県有模範林日当団地</t>
  </si>
  <si>
    <t>純県有模範林大藪団地</t>
  </si>
  <si>
    <t>純県有模範林八重団地</t>
  </si>
  <si>
    <t>純県有模範林小野団地</t>
  </si>
  <si>
    <t>五木村小野</t>
  </si>
  <si>
    <t>純県有模範林平野団地</t>
  </si>
  <si>
    <t>五木村平野</t>
  </si>
  <si>
    <t>純県有模範林夜狩尾団地</t>
  </si>
  <si>
    <t>相良村</t>
  </si>
  <si>
    <t>純県有模範林上椎葉団地</t>
  </si>
  <si>
    <t>純県有模範林水無団地</t>
  </si>
  <si>
    <t>山江村万江</t>
  </si>
  <si>
    <t>純県有紀元２６００年記念林下梶原団地</t>
  </si>
  <si>
    <t>純県有模範林岩野川内団地</t>
  </si>
  <si>
    <t>端海野生活環境保全林</t>
  </si>
  <si>
    <t xml:space="preserve">  (2)分　　収</t>
  </si>
  <si>
    <t>分　収　率</t>
  </si>
  <si>
    <t>県：土地所有者</t>
  </si>
  <si>
    <t>熊本高等学校烏帽子分収林</t>
  </si>
  <si>
    <t>池ノ上町</t>
  </si>
  <si>
    <t>７：３</t>
  </si>
  <si>
    <t>熊本商業高等学校烏帽子分収林</t>
  </si>
  <si>
    <t>熊本工業高等学校烏帽子分収林</t>
  </si>
  <si>
    <t>水俣高等学校林木小平分収林</t>
  </si>
  <si>
    <t>長崎</t>
  </si>
  <si>
    <t>８：２</t>
  </si>
  <si>
    <t>天草拓心高等学校本渡校舎篠越清水場分収林</t>
  </si>
  <si>
    <t>鹿本農業高等学校日向分収林</t>
  </si>
  <si>
    <t>菊鹿町山内</t>
  </si>
  <si>
    <t>６：４</t>
  </si>
  <si>
    <t>翔陽高等学校龍下分収林</t>
  </si>
  <si>
    <t>翔陽高等学校６番東原分収林</t>
  </si>
  <si>
    <t>大津町古城</t>
  </si>
  <si>
    <t>矢部高等学校猫の尾分収林</t>
  </si>
  <si>
    <t>５：５</t>
  </si>
  <si>
    <t>矢部高等学校星原分収林</t>
  </si>
  <si>
    <t>（　八　代　郡　）</t>
  </si>
  <si>
    <t>八代農業高等学校油谷分収林</t>
  </si>
  <si>
    <t>芦北高等学校久伝分収林</t>
  </si>
  <si>
    <t>芦北町丸山</t>
  </si>
  <si>
    <t>水源かん養林仁田尾団地</t>
  </si>
  <si>
    <t>講和記念林吐合団地</t>
  </si>
  <si>
    <t>泉町縦木</t>
  </si>
  <si>
    <t>公有林野県行造林鶴屋敷団地</t>
  </si>
  <si>
    <t>大畑</t>
  </si>
  <si>
    <t>公有林野県行造林帰坂団地</t>
  </si>
  <si>
    <t>公有林野県行造林大木原団地</t>
  </si>
  <si>
    <t>公有林野県行造林志柿団地</t>
  </si>
  <si>
    <t>公有林野県行造林一町田団地</t>
  </si>
  <si>
    <t>河浦町今田</t>
  </si>
  <si>
    <t>公有林野県行造林久玉団地</t>
  </si>
  <si>
    <t>公有林野県行造林魚貫崎団地</t>
  </si>
  <si>
    <t>公有林野県行造林大江団地</t>
  </si>
  <si>
    <t>講和記念林高浜団地</t>
  </si>
  <si>
    <t>講和記念林下田団地</t>
  </si>
  <si>
    <t>天草町下田</t>
  </si>
  <si>
    <t>講和記念林福連木団地</t>
  </si>
  <si>
    <t>公有林野県行造林麓団地</t>
  </si>
  <si>
    <t>公有林野県行造林銭亀団地</t>
  </si>
  <si>
    <t>講和記念林柏団地</t>
  </si>
  <si>
    <t>（　宇　城　市　）</t>
  </si>
  <si>
    <t>講和記念林山崎団地</t>
  </si>
  <si>
    <t>講和記念林琵琶古閑団地</t>
  </si>
  <si>
    <t>小川町南海東</t>
  </si>
  <si>
    <t>公有林野県行造林井川谷団地</t>
  </si>
  <si>
    <t>波野新波野</t>
  </si>
  <si>
    <t>興国造林車帰団地</t>
  </si>
  <si>
    <t>講和記念林南河原団地</t>
  </si>
  <si>
    <t>一の宮町中通</t>
  </si>
  <si>
    <t>講和記念林井川谷団地</t>
  </si>
  <si>
    <t>公有林野県行造林洞岳団地</t>
  </si>
  <si>
    <t>講和記念林椿団地</t>
  </si>
  <si>
    <t>美里町椿</t>
  </si>
  <si>
    <t>講和記念林坂本団地</t>
  </si>
  <si>
    <t>美里町坂本</t>
  </si>
  <si>
    <t>公有林野県行造林真木団地</t>
  </si>
  <si>
    <t>公有林野県行造林瀬田裏団地</t>
  </si>
  <si>
    <t>大津町瀬田</t>
  </si>
  <si>
    <t>御大礼記念林真木団地</t>
  </si>
  <si>
    <t>御大礼記念林古城団地</t>
  </si>
  <si>
    <t>講和記念林真木団地</t>
  </si>
  <si>
    <t>講和記念林矢護団地</t>
  </si>
  <si>
    <t>公有林野県行造林三村野団地</t>
  </si>
  <si>
    <t>公有林野県行造林仁田団地</t>
  </si>
  <si>
    <t>高森町野尻</t>
  </si>
  <si>
    <t>公有林野県行造林南原団地</t>
  </si>
  <si>
    <t>御大礼記念林野尻団地</t>
  </si>
  <si>
    <t>高森町尾下</t>
  </si>
  <si>
    <t>御大礼記念林草部団地</t>
  </si>
  <si>
    <t>高森町中</t>
  </si>
  <si>
    <t>興国造林俵山団地</t>
  </si>
  <si>
    <t>講和記念林仁田木団地</t>
  </si>
  <si>
    <t>講和記念林津留団地</t>
  </si>
  <si>
    <t>講和記念林第一俵山団地</t>
  </si>
  <si>
    <t>講和記念林第二俵山団地</t>
  </si>
  <si>
    <t>講和記念林宮山団地</t>
  </si>
  <si>
    <t>西原村宮山</t>
  </si>
  <si>
    <t>行幸啓記念造林乙ヶ瀬団地</t>
  </si>
  <si>
    <t>南阿蘇村長野</t>
  </si>
  <si>
    <t>公有林野県行造林石戸屋団地</t>
  </si>
  <si>
    <t>山都町緑川</t>
  </si>
  <si>
    <t>水源かん養林栗林団地</t>
  </si>
  <si>
    <t>興国造林井手口池鶴団地</t>
  </si>
  <si>
    <t>興国造林郷の原団地</t>
  </si>
  <si>
    <t>山都町郷の原</t>
  </si>
  <si>
    <t>講和記念林石戸家団地</t>
  </si>
  <si>
    <t>公有林野県行造林炭床団地</t>
  </si>
  <si>
    <t>球磨村三ヶ浦</t>
  </si>
  <si>
    <t>公有林野県行造林水小路団地</t>
  </si>
  <si>
    <t>公有林野県行造林夫婦岩団地</t>
  </si>
  <si>
    <t>公有林野県行造林岩屋谷団地</t>
  </si>
  <si>
    <t>公有林野県行造林戸屋団地</t>
  </si>
  <si>
    <t>公有林野県行造林小屋迫団地</t>
  </si>
  <si>
    <t>公有林野県行造林栂尾団地</t>
  </si>
  <si>
    <t>公有林野県行造林黒川原団地</t>
  </si>
  <si>
    <t>相良村川辺</t>
  </si>
  <si>
    <t>公有林野県行造林上古川団地</t>
  </si>
  <si>
    <t>公有林野県行造林千ヶ平団地</t>
  </si>
  <si>
    <t>水源かん養林上椎葉団地</t>
  </si>
  <si>
    <t>水源かん養林土会平団地</t>
  </si>
  <si>
    <t>五木村土会平</t>
  </si>
  <si>
    <t>水源かん養林上小鶴団地</t>
  </si>
  <si>
    <t>五木村上小鶴</t>
  </si>
  <si>
    <t>水源かん養林平野団地</t>
  </si>
  <si>
    <t>御大礼記念林北目団地</t>
  </si>
  <si>
    <t>御大礼記念林市房団地</t>
  </si>
  <si>
    <t>紀元２６００年記念林岩野川内団地</t>
  </si>
  <si>
    <t>講和記念林掛迫団地</t>
  </si>
  <si>
    <t>五木村掛迫</t>
  </si>
  <si>
    <t>４　動　　　産</t>
  </si>
  <si>
    <t>（１）　船　　　舶</t>
  </si>
  <si>
    <t>用　途</t>
  </si>
  <si>
    <t>名　称</t>
  </si>
  <si>
    <t>数　　量</t>
  </si>
  <si>
    <t>構　　造</t>
  </si>
  <si>
    <t>所　　属</t>
  </si>
  <si>
    <t>船 籍 港</t>
  </si>
  <si>
    <t>備　考</t>
  </si>
  <si>
    <t>漁業取締船</t>
  </si>
  <si>
    <t>あそ</t>
  </si>
  <si>
    <t>総トン</t>
  </si>
  <si>
    <t>鋼船</t>
  </si>
  <si>
    <t>動力船</t>
  </si>
  <si>
    <t>ひご</t>
  </si>
  <si>
    <t>あまくさ</t>
  </si>
  <si>
    <t>試験指導船</t>
  </si>
  <si>
    <t>ひのくに</t>
  </si>
  <si>
    <t>実習指導船</t>
  </si>
  <si>
    <t>熊本丸</t>
  </si>
  <si>
    <t>苓北町</t>
  </si>
  <si>
    <t>５隻</t>
  </si>
  <si>
    <t>（２）　浮標・浮桟橋</t>
  </si>
  <si>
    <t>名　　称</t>
  </si>
  <si>
    <t>数　量</t>
  </si>
  <si>
    <t>浮桟橋</t>
  </si>
  <si>
    <t>（３）　航　空　機</t>
  </si>
  <si>
    <t>所　　在</t>
  </si>
  <si>
    <t>防災消防ヘリコプター</t>
  </si>
  <si>
    <t>５　物　　　権</t>
  </si>
  <si>
    <t>（１）　地　上　権</t>
  </si>
  <si>
    <t>種　　目</t>
  </si>
  <si>
    <t>備　　　　　　　　考</t>
  </si>
  <si>
    <t>地上権　分収林</t>
  </si>
  <si>
    <t xml:space="preserve">行政財産 805,785.60㎡ 普通財産 30,174,944.00㎡ </t>
  </si>
  <si>
    <t>八代港工業用地</t>
  </si>
  <si>
    <t>熊本県立第一高等学校谷尾崎グラウンド</t>
  </si>
  <si>
    <t>（２）　地　役　権</t>
  </si>
  <si>
    <t>地　役　権</t>
  </si>
  <si>
    <t>警察官待機宿舎（万田）</t>
  </si>
  <si>
    <t>６　無体財産権</t>
  </si>
  <si>
    <t>種　目</t>
  </si>
  <si>
    <t>登 録 番 号</t>
  </si>
  <si>
    <t>名　　　　　称</t>
  </si>
  <si>
    <t>号</t>
  </si>
  <si>
    <t>セルロース誘導体粒子及びその製造方法並びにそれを用いた化粧料</t>
  </si>
  <si>
    <t>ろ過水監視装置及びろ過水監視システム</t>
  </si>
  <si>
    <t>光触媒担持体およびその製造方法</t>
  </si>
  <si>
    <t>ＩＣソケット用接触子及びその製造方法</t>
  </si>
  <si>
    <t>ＷＣ－Ｃｏ基体へのダイヤモンド合成方法</t>
  </si>
  <si>
    <t>多糖類微粒子およびその製造方法</t>
  </si>
  <si>
    <t>リモナイト中の酸化第二鉄の含有割合の増大方法及び酸化第二鉄の含有割合を増大させたリモナイトの製造方法</t>
  </si>
  <si>
    <t>脱硫化水素剤の再生処理方法</t>
  </si>
  <si>
    <t>複合粒子の製造方法</t>
  </si>
  <si>
    <t>紐状炭素の製造方法及びその利用方法</t>
  </si>
  <si>
    <t>研磨方法</t>
  </si>
  <si>
    <t>金属部材のプレス加工方法およびプレス加工用金型</t>
  </si>
  <si>
    <t>マグネシウム合金部材の成形方法およびその成形用金型</t>
  </si>
  <si>
    <t>鈴構造粒子の製造方法</t>
  </si>
  <si>
    <t>研磨材</t>
  </si>
  <si>
    <t>保湿性粒子の製造方法</t>
  </si>
  <si>
    <t>熱伝導性複合粒子、樹脂成形体およびその製造方法</t>
  </si>
  <si>
    <t>導電性ポリマー組成物</t>
  </si>
  <si>
    <t>複合粒子およびその製造方法</t>
  </si>
  <si>
    <t>温熱パック</t>
  </si>
  <si>
    <t>研磨液</t>
  </si>
  <si>
    <t>アルミニウム材およびその製造方法</t>
  </si>
  <si>
    <t>粘土鉱物用吸着材、粘土鉱物材料の製造方法および粘土鉱物複合体</t>
  </si>
  <si>
    <t>金属シール、流体制御装置及びシール方法</t>
  </si>
  <si>
    <t>導電性材料</t>
  </si>
  <si>
    <t>土壌由来抗菌・抗真菌成分とその分離方法</t>
  </si>
  <si>
    <t>金属シール、及び、流体制御装置</t>
  </si>
  <si>
    <t>イグサの主要栽培品種識別マーカー</t>
  </si>
  <si>
    <t>イグサ品種「ひのみどり」の識別マーカー</t>
  </si>
  <si>
    <t>深層曝気槽を用いた有機性汚水の液肥化処理方法</t>
  </si>
  <si>
    <t>良渋皮剥皮系ニホングリ品種の冷凍渋皮剥皮法</t>
  </si>
  <si>
    <t>胞子を用いたクサソテツの低コスト大量苗生産方法</t>
  </si>
  <si>
    <t>レタスの褐変性を抑制するためのＤＮＡ</t>
  </si>
  <si>
    <t>製材の積み重ね時に間に挟むスペーサ</t>
  </si>
  <si>
    <t>小　計</t>
  </si>
  <si>
    <t>件</t>
  </si>
  <si>
    <t>神様に一番近い場所</t>
  </si>
  <si>
    <t>下ん浜</t>
  </si>
  <si>
    <t>ミヤマカラスアゲハ</t>
  </si>
  <si>
    <t>くまモン著作権　中国</t>
  </si>
  <si>
    <t>くまモン著作権　米国</t>
  </si>
  <si>
    <t>くまモン著作権　日本</t>
  </si>
  <si>
    <t>くまモン　宝物を探そう</t>
  </si>
  <si>
    <t>くまモン著作権　中国　「熊本熊」</t>
  </si>
  <si>
    <t>くまモン著作権　中国　図形（平成２６年１０月３０日公表分）</t>
  </si>
  <si>
    <t>くまモン著作権　中国　図形（平成３０年７月１８日公表分）</t>
  </si>
  <si>
    <t>くまモン著作権　中国　図形（平成３１年４月２４日公表分）</t>
  </si>
  <si>
    <t>くまモン著作権　中国　図形（平成２８年１１月４日公表分）</t>
  </si>
  <si>
    <t>くまモン著作権　中国　図形（平成２９年８月２３日公表分）</t>
  </si>
  <si>
    <t>くまモン著作権　中国　図形（平成２８年４月２７日及び平成２８年６月１６日公表分）</t>
  </si>
  <si>
    <t>くまモン著作権　中国　図形（平成３１年１０月１６日公表分）</t>
  </si>
  <si>
    <t>くまモン著作権　中国　図形（令和２年６月１日公表分）</t>
  </si>
  <si>
    <t>肥薩線開通１００周年記念ロゴマーク</t>
  </si>
  <si>
    <t>くまもと県民交流館（シンボルマーク）</t>
  </si>
  <si>
    <t>震災ミュージアムロゴマーク（横）</t>
  </si>
  <si>
    <t>震災ミュージアムロゴマーク（単）</t>
  </si>
  <si>
    <t>グランメッセ熊本　商標登録（１６類）</t>
  </si>
  <si>
    <t>グランメッセ熊本　商標登録（４２類）</t>
  </si>
  <si>
    <t>グランメッセ熊本　商標登録（４２類　マーク）</t>
  </si>
  <si>
    <t>熊本県立技術短期大学校（シンボルマーク　４１類）</t>
  </si>
  <si>
    <t>火山と牛（シンボルマーク）</t>
  </si>
  <si>
    <t>カントリーパーク（４１類）</t>
  </si>
  <si>
    <t>「くまもとの赤」ロゴマーク（第２９類、第３０類、第３１類、第３２類、第３３類、第３５類）</t>
  </si>
  <si>
    <t>「有作くん」名称（２９、３０、３１類　米、麦、大豆）</t>
  </si>
  <si>
    <t>「有作くん」名称（３０類　茶）</t>
  </si>
  <si>
    <t>「有作くん」名称（３２類）</t>
  </si>
  <si>
    <t>「有作くん」マーク（２９類　豆、３０類　茶・米、３１類　野菜・果実　外９件）</t>
  </si>
  <si>
    <t>ひのしずく（第３１類　野菜．果実．苗）</t>
  </si>
  <si>
    <t>「米咲かじいさん」</t>
  </si>
  <si>
    <t>華錦（第３３類　日本酒）</t>
  </si>
  <si>
    <t>ゆうべに（第３１類　いちご）</t>
  </si>
  <si>
    <t>天草大王</t>
  </si>
  <si>
    <t>くまもとふるさと食の名人ロゴ（第２９類、第３０類、第３２類）</t>
  </si>
  <si>
    <t>くまもとふるさと食の名人ロゴ（第１６類、第３５類、第４１類、第４３類）</t>
  </si>
  <si>
    <t>くまもとの魚及び図形</t>
  </si>
  <si>
    <t>「クマモト・オイスター」ロゴ・マークの商標登録</t>
  </si>
  <si>
    <t>天草空港キャラクター（天空流くん）第３９類</t>
  </si>
  <si>
    <t>くまモン　図　マカオ　第１６類</t>
  </si>
  <si>
    <t>くまモン　文字　マカオ　第１６類</t>
  </si>
  <si>
    <t>くまモン　外国語表記　マカオ　第１６類</t>
  </si>
  <si>
    <t>くまモン　文字　外国語表記　併記　ベトナム　第１６類</t>
  </si>
  <si>
    <t>くまモン　図　インドネシア　第１６類</t>
  </si>
  <si>
    <t>くまモン　外国語表記　インドネシア　第１６類</t>
  </si>
  <si>
    <t>くまモン　文字　インドネシア　第１６類</t>
  </si>
  <si>
    <t>くまモン　図　中華人民共和国　大韓民国　第１６類</t>
  </si>
  <si>
    <t>くまモン　図形　米国　第１６類（マドプロ）</t>
  </si>
  <si>
    <t>くまモン　図形　ラオス　第１６類（マドプロ）</t>
  </si>
  <si>
    <t>くまモン　文字　中華人民共和国　大韓民国　第１６類</t>
  </si>
  <si>
    <t>くまモン　文字　米国　第１６類（マドプロ）</t>
  </si>
  <si>
    <t>くまモン　文字　中華人民共和国　大韓民国　シンガポール共和国　１４区分</t>
  </si>
  <si>
    <t>くまモン文字　シンガポール</t>
  </si>
  <si>
    <t>くまモン外国語表記　フィリピン</t>
  </si>
  <si>
    <t>くまモン　外国語表記　米国　第１６類（マドプロ）</t>
  </si>
  <si>
    <t>くまモン　外国語表記　ラオス　第１６類（マドプロ）</t>
  </si>
  <si>
    <t>くまモン　外国語表記　中華民国</t>
  </si>
  <si>
    <t>くまモン　文字　中華民国</t>
  </si>
  <si>
    <t>くまモン　図　中華民国　第１６類</t>
  </si>
  <si>
    <t>くまモン外国語表記　オーストラリア</t>
  </si>
  <si>
    <t>くまモン図　オーストラリア</t>
  </si>
  <si>
    <t>くまモン文字　オーストラリア</t>
  </si>
  <si>
    <t>くまモン　熊本熊　中華民国（台湾）　第２～４５類（１３，１５，１９，３７，４０類除く）</t>
  </si>
  <si>
    <t>くまモン　外国語表記　中華民国　第２～１１，１７，２１～２３，３４～３６，３８，３９，４１～４５類　</t>
  </si>
  <si>
    <t>くまモン　図　中華民国（台湾）第２～４５（１３，１５，１６，１９，３７，４０類除く）</t>
  </si>
  <si>
    <t>熊本県キャッチフレーズ　どこさ　ひごさ　くまもとさ</t>
  </si>
  <si>
    <t>熊本県ロゴ　どこさ　ひごさ　くまもとさ　図</t>
  </si>
  <si>
    <t>くまもとサプライズ　ロゴ</t>
  </si>
  <si>
    <t>くまモン　図</t>
  </si>
  <si>
    <t>くまモン　文字</t>
  </si>
  <si>
    <t>くまモン　図　２８区分</t>
  </si>
  <si>
    <t>くまモン　文字　２８区分</t>
  </si>
  <si>
    <t>くまモン　図　第２４類追加</t>
  </si>
  <si>
    <t>くまモン　文字　第２４類追加</t>
  </si>
  <si>
    <t>くまモン　外国語表記　第１６類</t>
  </si>
  <si>
    <t>くまモン　外国語表記　中華人民共和国　第３３類</t>
  </si>
  <si>
    <t>くまモン　外国語表記　中華人民共和国　第３２類</t>
  </si>
  <si>
    <t>くまモン　外国語表記　中華人民共和国　第３１類</t>
  </si>
  <si>
    <t>くまモン　外国語表記　中華人民共和国　第３０類</t>
  </si>
  <si>
    <t>くまモン　外国語表記　中華人民共和国　第２９類</t>
  </si>
  <si>
    <t>くまモン　外国語表記　中華人民共和国　第２８類</t>
  </si>
  <si>
    <t>くまモン　外国語表記　中華人民共和国　第２７類</t>
  </si>
  <si>
    <t>くまモン　外国語表記　中華人民共和国　第２６類</t>
  </si>
  <si>
    <t>くまモン　外国語表記　中華人民共和国　第２４類</t>
  </si>
  <si>
    <t>くまモン　外国語表記　中華人民共和国　第２０類</t>
  </si>
  <si>
    <t>くまモン　外国語表記　中華人民共和国　第１８類</t>
  </si>
  <si>
    <t>くまモン　外国語表記　中華人民共和国　第１６類</t>
  </si>
  <si>
    <t>くまモン　外国語表記　中華人民共和国　第１４類</t>
  </si>
  <si>
    <t>くまモン　外国語表記　中華人民共和国　第１２類</t>
  </si>
  <si>
    <t>くまモン　外国語表記　シンガポール</t>
  </si>
  <si>
    <t>くまモン図　シンガポール</t>
  </si>
  <si>
    <t>くまモン　外国語表記　中華人民共和国　第４、５、９、２１、３６、３９、４２、４３、４４、４５類</t>
  </si>
  <si>
    <t>くまモン　英語表記「ＫＵＭＡＭＯＮ」　中華人民共和国　第３８類</t>
  </si>
  <si>
    <t>くまモン　英語表記「ＫＵＭＡＭＯＮ」　中華人民共和国　　第２３類</t>
  </si>
  <si>
    <t>くまモン　英語表記「ＫＵＭＡＭＯＮ」　中華人民共和国　第２２類</t>
  </si>
  <si>
    <t>くまモン　英語表記「ＫＵＭＡＭＯＮ」中華人民共和国　第１７類</t>
  </si>
  <si>
    <t>くまモン　英語表記「ＫＵＭＡＭＯＮ」　中華人民共和国　第８類</t>
  </si>
  <si>
    <t>くまモン　英語表記「ＫＵＭＡＭＯＮ」　中華人民共和国　第７類</t>
  </si>
  <si>
    <t>くまモン　英語表記「ＫＵＭＡＭＯＮ」　中華人民共和国　第２類</t>
  </si>
  <si>
    <t>くまモン　結合商標　中華人民共和国　第２類</t>
  </si>
  <si>
    <t>くまモン　結合商標　中華人民共和国　第３類</t>
  </si>
  <si>
    <t>くまモン　結合商標　中華人民共和国　第４類</t>
  </si>
  <si>
    <t>くまモン　結合商標　中華人民共和国　第５類</t>
  </si>
  <si>
    <t>くまモン　結合商標　中華人民共和国　第６類</t>
  </si>
  <si>
    <t>くまモン　結合商標　中華人民共和国　第７類</t>
  </si>
  <si>
    <t>くまモン　結合商標　中華人民共和国　第８類</t>
  </si>
  <si>
    <t>くまモン　結合商標　中華人民共和国　第９類</t>
  </si>
  <si>
    <t>くまモン　結合商標　中華人民共和国　第１０類</t>
  </si>
  <si>
    <t>くまモン　結合商標　中華人民共和国　第１１類</t>
  </si>
  <si>
    <t>くまモン　結合商標　中華人民共和国　第１２類</t>
  </si>
  <si>
    <t>くまモン　結合商標　中華人民共和国　第１４類</t>
  </si>
  <si>
    <t>くまモン　結合商標　中華人民共和国　第１６類</t>
  </si>
  <si>
    <t>くまモン　結合商標　中華人民共和国　第１７類</t>
  </si>
  <si>
    <t>くまモン　結合商標　中華人民共和国　第１８類</t>
  </si>
  <si>
    <t>くまモン　結合商標　中華人民共和国　第２０類</t>
  </si>
  <si>
    <t>くまモン　結合商標　中華人民共和国　第２１類</t>
  </si>
  <si>
    <t>くまモン　結合商標　中華人民共和国　第２２類</t>
  </si>
  <si>
    <t>くまモン　結合商標　中華人民共和国　第２３類</t>
  </si>
  <si>
    <t>くまモン　結合商標　中華人民共和国　第２４類</t>
  </si>
  <si>
    <t>くまモン　結合商標　中華人民共和国　第２５類</t>
  </si>
  <si>
    <t>くまモン　結合商標　中華人民共和国　第２６類</t>
  </si>
  <si>
    <t>くまモン　結合商標　中華人民共和国　第２７類</t>
  </si>
  <si>
    <t>くまモン　結合商標　中華人民共和国　第２８類</t>
  </si>
  <si>
    <t>くまモン　結合商標　中華人民共和国　第２９類</t>
  </si>
  <si>
    <t>くまモン　結合商標　中華人民共和国　第３０類</t>
  </si>
  <si>
    <t>くまモン　結合商標　中華人民共和国　第３１類</t>
  </si>
  <si>
    <t>くまモン　結合商標　中華人民共和国　第３２類</t>
  </si>
  <si>
    <t>くまモン　結合商標　中華人民共和国　第３３類</t>
  </si>
  <si>
    <t>くまモン　結合商標　中華人民共和国　第３４類</t>
  </si>
  <si>
    <t>くまモン　結合商標　中華人民共和国　第３５類</t>
  </si>
  <si>
    <t>くまモン　結合商標　中華人民共和国　第３６類</t>
  </si>
  <si>
    <t>くまモン　結合商標　中華人民共和国　第３８類</t>
  </si>
  <si>
    <t>くまモン　結合商標　中華人民共和国　第３９類</t>
  </si>
  <si>
    <t>くまモン　結合商標　中華人民共和国　第４１類</t>
  </si>
  <si>
    <t>くまモン　結合商標　中華人民共和国　第４２類</t>
  </si>
  <si>
    <t>くまモン　結合商標　中華人民共和国　第４３類</t>
  </si>
  <si>
    <t>くまモン　結合商標　中華人民共和国　第４４類</t>
  </si>
  <si>
    <t>くまモン　結合商標　中華人民共和国　第４５類</t>
  </si>
  <si>
    <t>くまモン　英語表記「ＫＵＭＡＭＯＮ」　中華人民共和国　第４４類</t>
  </si>
  <si>
    <t>くまモン　英語表記「ＫＵＭＡＭＯＮ」　中華人民共和国　第４３類</t>
  </si>
  <si>
    <t>くまモン　英語表記「ＫＵＭＡＭＯＮ」　中華人民共和国　第４１類</t>
  </si>
  <si>
    <t>くまモン　英語表記「ＫＵＭＡＭＯＮ」　中華人民共和国　第２１類</t>
  </si>
  <si>
    <t>くまモン　英語表記「ＫＵＭＡＭＯＮ」　中華人民共和国　第１１類</t>
  </si>
  <si>
    <t>くまモン　英語表記「ＫＵＭＡＭＯＮ」中華人民共和国　第９類</t>
  </si>
  <si>
    <t>くまモン　英語表記「ＫＵＭＡＭＯＮ」　中華人民共和国　第５類</t>
  </si>
  <si>
    <t>くまモン　外国語表記　中華人民共和国　第４１類</t>
  </si>
  <si>
    <t>くまモン　外国語表記　中華人民共和国　第２５類</t>
  </si>
  <si>
    <t>くまモン　外国語表記　中華人民共和国　第９類</t>
  </si>
  <si>
    <t>くまモン　外国語表記　中華人民共和国　第３５類</t>
  </si>
  <si>
    <t>くまモン　外国語表記　中華人民共和国　第３類</t>
  </si>
  <si>
    <t>くまモン　外国語表記　中華人民共和国　第４３類</t>
  </si>
  <si>
    <t>くまモン　外国語表記　中華人民共和国　第４２類</t>
  </si>
  <si>
    <t>くまモン　英語表記「ＫＵＭＡＭＯＮ」　中華人民共和国　第３４類</t>
  </si>
  <si>
    <t>くまモン　図　タイ　第１６類</t>
  </si>
  <si>
    <t>くまモン　外国語表記（タイ語）　タイ　第１６類</t>
  </si>
  <si>
    <t>くまモン　文字　タイ　第１６類　</t>
  </si>
  <si>
    <t>くまモン　外国語表記　中華人民共和国香港特別行政区</t>
  </si>
  <si>
    <t>くまモン文字　中華人民共和国香港特別行政区</t>
  </si>
  <si>
    <t>くまモン　図　中華人民共和国香港特別行政区</t>
  </si>
  <si>
    <t>くまモン　図　中華人民共和国香港特別行政区　第２～４５類（１３，１５，１９，３７，４０類除く）</t>
  </si>
  <si>
    <t>くまモン　熊本熊　中華人民共和国香港特別行政区　第２類</t>
  </si>
  <si>
    <t>くまモン　熊本熊　中華人民共和国香港特別行政区　第３類</t>
  </si>
  <si>
    <t>くまモン　熊本熊　中華人民共和国香港特別行政区　第４類</t>
  </si>
  <si>
    <t>くまモン　熊本熊　中華人民共和国香港特別行政区　第５類</t>
  </si>
  <si>
    <t>くまモン　熊本熊　中華人民共和国香港特別行政区　第６類</t>
  </si>
  <si>
    <t>くまモン　熊本熊　中華人民共和国香港特別行政区　第７類</t>
  </si>
  <si>
    <t>くまモン　熊本熊　中華人民共和国香港特別行政区　第８類</t>
  </si>
  <si>
    <t>くまモン　熊本熊　中華人民共和国香港特別行政区　第９類</t>
  </si>
  <si>
    <t>くまモン　熊本熊　中華人民共和国香港特別行政区　第１０類</t>
  </si>
  <si>
    <t>くまモン　熊本熊　中華人民共和国香港特別行政区　第１１類</t>
  </si>
  <si>
    <t>くまモン　熊本熊　中華人民共和国香港特別行政区　第１２類</t>
  </si>
  <si>
    <t>くまモン　熊本熊　中華人民共和国香港特別行政区　第１４類</t>
  </si>
  <si>
    <t>くまモン　熊本熊　中華人民共和国香港特別行政区　第１６類</t>
  </si>
  <si>
    <t>くまモン　熊本熊　中華人民共和国香港特別行政区　第１７類</t>
  </si>
  <si>
    <t>くまモン　熊本熊　中華人民共和国香港特別行政区　第１８類</t>
  </si>
  <si>
    <t>くまモン　熊本熊　中華人民共和国香港特別行政区　第２０類</t>
  </si>
  <si>
    <t>くまモン　熊本熊　中華人民共和国香港特別行政区　第２１類</t>
  </si>
  <si>
    <t>くまモン　熊本熊　中華人民共和国香港特別行政区　第２２類</t>
  </si>
  <si>
    <t>くまモン　熊本熊　中華人民共和国香港特別行政区　第２３類</t>
  </si>
  <si>
    <t>くまモン　熊本熊　中華人民共和国香港特別行政区　第２４類</t>
  </si>
  <si>
    <t>くまモン　熊本熊　中華人民共和国香港特別行政区　第２５類</t>
  </si>
  <si>
    <t>くまモン　熊本熊　中華人民共和国香港特別行政区　第２６類</t>
  </si>
  <si>
    <t>くまモン　熊本熊　中華人民共和国香港特別行政区　第２７類</t>
  </si>
  <si>
    <t>くまモン　熊本熊　中華人民共和国香港特別行政区　第２８類</t>
  </si>
  <si>
    <t>くまモン　熊本熊　中華人民共和国香港特別行政区　第２９類</t>
  </si>
  <si>
    <t>くまモン　熊本熊　中華人民共和国香港特別行政区　第３０類</t>
  </si>
  <si>
    <t>くまモン　熊本熊　中華人民共和国香港特別行政区　第３１類</t>
  </si>
  <si>
    <t>くまモン　熊本熊　中華人民共和国香港特別行政区　第３２類</t>
  </si>
  <si>
    <t>くまモン　熊本熊　中華人民共和国香港特別行政区　第３３類</t>
  </si>
  <si>
    <t>くまモン　熊本熊　中華人民共和国香港特別行政区　第３４類</t>
  </si>
  <si>
    <t>くまモン　熊本熊　中華人民共和国香港特別行政区　第３５類</t>
  </si>
  <si>
    <t>くまモン　熊本熊　中華人民共和国香港特別行政区　第３６類</t>
  </si>
  <si>
    <t>くまモン　熊本熊　中華人民共和国香港特別行政区　第３８類</t>
  </si>
  <si>
    <t>くまモン　熊本熊　中華人民共和国香港特別行政区　第３９類</t>
  </si>
  <si>
    <t>くまモン　熊本熊　中華人民共和国香港特別行政区　第４１類</t>
  </si>
  <si>
    <t>くまモン　熊本熊　中華人民共和国香港特別行政区　第４２類</t>
  </si>
  <si>
    <t>くまモン　熊本熊　中華人民共和国香港特別行政区　第４３類</t>
  </si>
  <si>
    <t>くまモン　熊本熊　中華人民共和国香港特別行政区　第４４類</t>
  </si>
  <si>
    <t>くまモン　熊本熊　中華人民共和国香港特別行政区　第４５類</t>
  </si>
  <si>
    <t>くまモン　外国語表記　中華人民共和国香港特別行政区　第２類</t>
  </si>
  <si>
    <t>くまモン　外国語表記　中華人民共和国香港特別行政区　第３類</t>
  </si>
  <si>
    <t>くまモン　外国語表記　中華人民共和国香港特別行政区　第４類</t>
  </si>
  <si>
    <t>くまモン　外国語表記　中華人民共和国香港特別行政区　第５類</t>
  </si>
  <si>
    <t>くまモン　外国語表記　中華人民共和国香港特別行政区　第６類</t>
  </si>
  <si>
    <t>くまモン　外国語表記　中華人民共和国香港特別行政区　第７類</t>
  </si>
  <si>
    <t>くまモン　外国語表記　中華人民共和国香港特別行政区　第８類</t>
  </si>
  <si>
    <t>くまモン　外国語表記　中華人民共和国香港特別行政区　第９類</t>
  </si>
  <si>
    <t>くまモン　外国語表記　中華人民共和国香港特別行政区　第１０類</t>
  </si>
  <si>
    <t>くまモン　外国語表記　中華人民共和国香港特別行政区　第１１類</t>
  </si>
  <si>
    <t>くまモン　外国語表記　中華人民共和国香港特別行政区　第１７類</t>
  </si>
  <si>
    <t>くまモン　外国語表記　中華人民共和国香港特別行政区　第２１類</t>
  </si>
  <si>
    <t>くまモン　外国語表記　中華人民共和国香港特別行政区　第２２類</t>
  </si>
  <si>
    <t>くまモン　外国語表記　中華人民共和国香港特別行政区　第２３類</t>
  </si>
  <si>
    <t>くまモン　外国語表記　中華人民共和国香港特別行政区　第３４類</t>
  </si>
  <si>
    <t>くまモン　外国語表記　中華人民共和国香港特別行政区　第３５類</t>
  </si>
  <si>
    <t>くまモン　外国語表記　中華人民共和国香港特別行政区　第３６類</t>
  </si>
  <si>
    <t>くまモン　外国語表記　中華人民共和国香港特別行政区　第３８類</t>
  </si>
  <si>
    <t>くまモン　外国語表記　中華人民共和国香港特別行政区　第３９類</t>
  </si>
  <si>
    <t>くまモン　外国語表記　中華人民共和国香港特別行政区　第４１類</t>
  </si>
  <si>
    <t>くまモン　外国語表記　中華人民共和国香港特別行政区　第４２類</t>
  </si>
  <si>
    <t>くまモン　外国語表記　中華人民共和国香港特別行政区　第４３類</t>
  </si>
  <si>
    <t>くまモン　外国語表記　中華人民共和国香港特別行政区　第４４類</t>
  </si>
  <si>
    <t>くまモン　外国語表記　中華人民共和国香港特別行政区　第４５類</t>
  </si>
  <si>
    <t>くまモン　外国語表記　大韓民国　第３１、３２、３３類</t>
  </si>
  <si>
    <t>くまモン　外国語表記　大韓民国　第２０、２４、２５、２６類</t>
  </si>
  <si>
    <t>くまモン　外国語表記　大韓民国　第１２、１４、１６、１８類</t>
  </si>
  <si>
    <t>くまモン　外国語表記　大韓民国　第２７、２８、２９、３０類</t>
  </si>
  <si>
    <t>くまモン　図　大韓民国　第２７、２８、２９、３０類</t>
  </si>
  <si>
    <t>くまモン　図　大韓民国　第８、２１、２２、２３類</t>
  </si>
  <si>
    <t>くまモン　外国語表記　大韓民国　第８、２１、２２、２３類</t>
  </si>
  <si>
    <t>くまモン　図　大韓民国　第３１、３２、３３類</t>
  </si>
  <si>
    <t>くまモン　図　大韓民国　第１２、１４、１８類</t>
  </si>
  <si>
    <t>くまモン　図　大韓民国　第２０、２４、２５、２６類</t>
  </si>
  <si>
    <t>くまモン　図　大韓民国　第２、４、６、１７類</t>
  </si>
  <si>
    <t>くまモン　図　大韓民国　第３、５、１０、４４類）</t>
  </si>
  <si>
    <t>くまモン　図　大韓民国　第７、１１、３４、３５類</t>
  </si>
  <si>
    <t>くまモン　図　大韓民国　第９、３８、４１、４２類</t>
  </si>
  <si>
    <t>くまモン　図　大韓民国　第３６、３９、４３、４５類</t>
  </si>
  <si>
    <t>くまモン　外国語表記　大韓民国　第２、４、６、１７類</t>
  </si>
  <si>
    <t>くまモン　外国語表記　大韓民国　第３、５、１０、４４類</t>
  </si>
  <si>
    <t>くまモン　外国語表記　大韓民国　第７、１１、３４、３５類</t>
  </si>
  <si>
    <t>くまモン　外国語表記　大韓民国　第９、３８、４１、４２類</t>
  </si>
  <si>
    <t>くまモン　外国語表記　大韓民国　第３６、３９、４３、４５類</t>
  </si>
  <si>
    <t>くまモン　外国語表記　ミャンマー　第１６類</t>
  </si>
  <si>
    <t>くまモン　文字　ミャンマー　第１６類</t>
  </si>
  <si>
    <t>くまモン　図　ミャンマー　第１６類</t>
  </si>
  <si>
    <t>くまモン　図　マレーシア　第１６類</t>
  </si>
  <si>
    <t>くまモン　外国語表記　マレーシア　第１６類</t>
  </si>
  <si>
    <t>くまモン　文字　マレーシア　第１６類</t>
  </si>
  <si>
    <t>くまモン　文字　フィリピン　第１６類</t>
  </si>
  <si>
    <t>くまモン　図　フィリピン　第１６類</t>
  </si>
  <si>
    <t>ひのみどり（いぐさ）</t>
  </si>
  <si>
    <t>肥の豊（かんきつ）</t>
  </si>
  <si>
    <t>肥のさやか（かんきつ）</t>
  </si>
  <si>
    <t>肥のあすか（かんきつ）</t>
  </si>
  <si>
    <t>肥のあかり（かんきつ）</t>
  </si>
  <si>
    <t>ヒゴムラサキ（なす）</t>
  </si>
  <si>
    <t>熊研い５４８（いちご）</t>
  </si>
  <si>
    <t>夕凪（いぐさ）</t>
  </si>
  <si>
    <t>肥のみらい（かんきつ）</t>
  </si>
  <si>
    <t>ひのはるか（いぐさ）</t>
  </si>
  <si>
    <t>ＫＧＢＰ１号（つるれいし）</t>
  </si>
  <si>
    <t>くまさんの力（稲）</t>
  </si>
  <si>
    <t>熊本ＶＳＯ２Ｅ（いちご）</t>
  </si>
  <si>
    <t>熊本ＦＣ０１（カラー）</t>
  </si>
  <si>
    <t>熊本ＦＣ０２（カラー）</t>
  </si>
  <si>
    <t>熊本ＥＣ１０（かんきつ）</t>
  </si>
  <si>
    <t>熊本ＶＭ０３（メロン）</t>
  </si>
  <si>
    <t>わさもん（稲）</t>
  </si>
  <si>
    <t>涼風（いぐさ）</t>
  </si>
  <si>
    <t>熊本ＥＣ１１（かんきつ）</t>
  </si>
  <si>
    <t>熊本ＶＢ０４（つるれいし）</t>
  </si>
  <si>
    <t>華錦（稲）　はなにしき</t>
  </si>
  <si>
    <t>熊本ＶＳ０３（いちご）</t>
  </si>
  <si>
    <t>ヒゴムラサキ２号（なす）</t>
  </si>
  <si>
    <t>くまさんの輝き（稲）</t>
  </si>
  <si>
    <t>熊本ＥＣ１２（かんきつ）</t>
  </si>
  <si>
    <t>総　計</t>
  </si>
  <si>
    <t>７　有価証券</t>
  </si>
  <si>
    <t>銘　　　　柄</t>
  </si>
  <si>
    <t>単位</t>
  </si>
  <si>
    <t>金　額(円)</t>
  </si>
  <si>
    <t>所　属</t>
  </si>
  <si>
    <t>備　 考</t>
  </si>
  <si>
    <t>九州高速道路ターミナル㈱</t>
  </si>
  <si>
    <t>㈱熊本流通情報センター</t>
  </si>
  <si>
    <t>情政</t>
  </si>
  <si>
    <t>㈱天草ケーブルネットワーク</t>
  </si>
  <si>
    <t>㈱ジェイコム九州</t>
  </si>
  <si>
    <t>大阪中小企業投資育成㈱</t>
  </si>
  <si>
    <t>くまもとファズ㈱</t>
  </si>
  <si>
    <t>㈱熊本畜産流通センター</t>
  </si>
  <si>
    <t>決算年度末現在高(円)</t>
  </si>
  <si>
    <t>証券等の有無</t>
  </si>
  <si>
    <t>（　出　　資　）</t>
  </si>
  <si>
    <t>㈱日本宝くじシステム</t>
  </si>
  <si>
    <t>無</t>
  </si>
  <si>
    <t>地方公共団体金融機構</t>
  </si>
  <si>
    <t>公立大学法人熊本県立大学</t>
  </si>
  <si>
    <t>㈶消防試験研究センター</t>
  </si>
  <si>
    <t>フィッシャリーナ天草㈱</t>
  </si>
  <si>
    <t>地振</t>
  </si>
  <si>
    <t>㈶熊本県芸術文化振興会</t>
  </si>
  <si>
    <t>㈶熊本県立劇場</t>
  </si>
  <si>
    <t>豊肥本線高速鉄道保有㈱</t>
  </si>
  <si>
    <t>天草エアライン㈱</t>
  </si>
  <si>
    <t>肥薩おれんじ鉄道㈱</t>
  </si>
  <si>
    <t>熊本国際空港㈱</t>
  </si>
  <si>
    <t>熊本ソフトウェア㈱</t>
  </si>
  <si>
    <t>ＫＭバイオロジクス株式会社</t>
  </si>
  <si>
    <t>（社福）熊本県社会福祉事業団</t>
  </si>
  <si>
    <t>（社福）熊本県身体障害者福祉団体連合会</t>
  </si>
  <si>
    <t>㈻自治医科大学</t>
  </si>
  <si>
    <t>有</t>
  </si>
  <si>
    <t>㈶熊本県生活衛生営業指導センター</t>
  </si>
  <si>
    <t>薬衛</t>
  </si>
  <si>
    <t>㈶熊本県角膜・腎臓バンク協会</t>
  </si>
  <si>
    <t>㈶水俣・芦北地域振興財団</t>
  </si>
  <si>
    <t>環政</t>
  </si>
  <si>
    <t>㈶国民休暇村協会</t>
  </si>
  <si>
    <t>㈳熊本県産業廃棄物協会</t>
  </si>
  <si>
    <t>循社</t>
  </si>
  <si>
    <t>株式会社まちづくり熊本</t>
  </si>
  <si>
    <t>商金</t>
  </si>
  <si>
    <t>希望の里ホンダ㈱</t>
  </si>
  <si>
    <t>（一財）火の国ハイツ</t>
  </si>
  <si>
    <t>㈶九州産業技術センター</t>
  </si>
  <si>
    <t>㈶日本立地センター</t>
  </si>
  <si>
    <t>（財）くまもとテクノ産業財団</t>
  </si>
  <si>
    <t>㈶熊本県起業化支援センター</t>
  </si>
  <si>
    <t>㈱テクノインキュベーションセンター</t>
  </si>
  <si>
    <t>㈶天草下島北部地域観光振興公社</t>
  </si>
  <si>
    <t>（株）アスリートクラブ熊本</t>
  </si>
  <si>
    <t>株式会社くまもとＤＭＣ</t>
  </si>
  <si>
    <t>㈶熊本県伝統工芸館</t>
  </si>
  <si>
    <t>㈶伝統的工芸品産業振興協会</t>
  </si>
  <si>
    <t>熊本県農業信用基金協会</t>
  </si>
  <si>
    <t>団支</t>
  </si>
  <si>
    <t>全国漁業信用基金協会熊本支所</t>
  </si>
  <si>
    <t>（独）農林漁業信用基金</t>
  </si>
  <si>
    <t>一般社団法人熊本県い業経営安定基金協会</t>
  </si>
  <si>
    <t>農園</t>
  </si>
  <si>
    <t>ユーユーフーズ㈱</t>
  </si>
  <si>
    <t>（一社）熊本県果実生産出荷安定基金協会</t>
  </si>
  <si>
    <t>㈳熊本県野菜価格安定資金協会</t>
  </si>
  <si>
    <t>一般社団法人日本草地畜産種子協会出資</t>
  </si>
  <si>
    <t>一般社団法人家畜改良事業団入会預り金</t>
  </si>
  <si>
    <t>公益社団法人熊本県畜産協会預り金</t>
  </si>
  <si>
    <t>公益社団法人日本食肉格付協会入会預り金</t>
  </si>
  <si>
    <t>一般社団法人日本家畜商協会保証積立預り金</t>
  </si>
  <si>
    <t>一般社団法人日本養鶏協会入会預り金</t>
  </si>
  <si>
    <t>公益財団法人熊本県農業公社</t>
  </si>
  <si>
    <t>（財）熊本県農業公社（旧（財）熊本県農業後継者育成基金）</t>
  </si>
  <si>
    <t>㈳熊本県林業公社</t>
  </si>
  <si>
    <t>（一財）熊本県建設技術センター</t>
  </si>
  <si>
    <t>熊本県道路公社</t>
  </si>
  <si>
    <t>道整</t>
  </si>
  <si>
    <t>日本下水道事業団</t>
  </si>
  <si>
    <t>下環</t>
  </si>
  <si>
    <t>一般財団法人ダム技術センター出資</t>
  </si>
  <si>
    <t>一般財団法人河川情報センター出資</t>
  </si>
  <si>
    <t>公益財団法人リバーフロント研究所出資</t>
  </si>
  <si>
    <t>㈶沿岸開発技術研究センター</t>
  </si>
  <si>
    <t>㈶港湾空間高度化センター</t>
  </si>
  <si>
    <t>㈶九州海運振興センター</t>
  </si>
  <si>
    <t>㈶熊本県スポーツ振興事業団</t>
  </si>
  <si>
    <t>㈶熊本県武道振興会</t>
  </si>
  <si>
    <t>小　　　　計</t>
  </si>
  <si>
    <t>（　出　　捐　）</t>
  </si>
  <si>
    <t>公益信託くまもと２１ファンド</t>
  </si>
  <si>
    <t>（一財）地域社会ライフプラン協会</t>
  </si>
  <si>
    <t>（一財）地方公務員安全衛生推進協会</t>
  </si>
  <si>
    <t>㈶救急振興財団</t>
  </si>
  <si>
    <t>（公財）都道府県センター</t>
  </si>
  <si>
    <t>㈶地域活性化センター</t>
  </si>
  <si>
    <t>㈶地域総合整備財団</t>
  </si>
  <si>
    <t>㈶阿蘇地域振興デザインセンター</t>
  </si>
  <si>
    <t>（財）交通エコロジー・モビリティ財団</t>
  </si>
  <si>
    <t>（一財）熊本さわやか長寿財団</t>
  </si>
  <si>
    <t>高齢</t>
  </si>
  <si>
    <t>公益財団法人熊本県総合保健センター</t>
  </si>
  <si>
    <t>㈶筑後川水源地域対策基金</t>
  </si>
  <si>
    <t>㈶自然公園財団</t>
  </si>
  <si>
    <t>㈶産業廃棄物処理事業振興財団</t>
  </si>
  <si>
    <t>財団法人熊本県環境整備事業団</t>
  </si>
  <si>
    <t>熊本県信用保証協会</t>
  </si>
  <si>
    <t>（公財）熊本県雇用環境整備協会</t>
  </si>
  <si>
    <t>㈶新エネルギー財団</t>
  </si>
  <si>
    <t>㈶荒尾市産炭地域振興センター出捐（産炭地域新産業創造等基金）</t>
  </si>
  <si>
    <t>㈶荒尾市産炭地域振興センター出捐（特定鉱害復旧事業等基金）</t>
  </si>
  <si>
    <t>㈶熊本国際コンベンション協会</t>
  </si>
  <si>
    <t>（公財）日本農林漁業振興会</t>
  </si>
  <si>
    <t>（公社）農林水産・食品産業技術振興協会</t>
  </si>
  <si>
    <t>公益財団法人熊本県林業従事者育成基金</t>
  </si>
  <si>
    <t>林振</t>
  </si>
  <si>
    <t>公益財団法人　くまもと里海づくり協会</t>
  </si>
  <si>
    <t>㈶建設業情報管理センター</t>
  </si>
  <si>
    <t>財団法人区画整理促進機構</t>
  </si>
  <si>
    <t>一般財団法人白川水源地域対策基金出捐</t>
  </si>
  <si>
    <t>㈶港湾空港建設技術サービスセンター</t>
  </si>
  <si>
    <t>㈶砂防フロンティア整備推進機構</t>
  </si>
  <si>
    <t>㈶不動産適正取引推進機構</t>
  </si>
  <si>
    <t>㈶熊本県建築住宅センター</t>
  </si>
  <si>
    <t>㈶建築コスト管理システム研究所</t>
  </si>
  <si>
    <t>㈶高齢者住宅財団</t>
  </si>
  <si>
    <t>公益財団法人　熊本県暴力追放運動推進センター</t>
  </si>
  <si>
    <t>総　　　　計</t>
  </si>
  <si>
    <t>種　類　別　土　地　建　物　構　成　表</t>
  </si>
  <si>
    <t>区　　　分</t>
  </si>
  <si>
    <t>土地面積(㎡)</t>
  </si>
  <si>
    <t>構成比(％)
(山林を除く)</t>
  </si>
  <si>
    <t>構成比(％)
(山林を含む)</t>
  </si>
  <si>
    <t>建物面積(㎡)</t>
  </si>
  <si>
    <t>構成比
(％)</t>
  </si>
  <si>
    <t>行　　政　　財　　産</t>
  </si>
  <si>
    <t>普 通 財 産</t>
  </si>
  <si>
    <t>　　　　－</t>
  </si>
  <si>
    <t>※ 構成比は、四捨五入の関係で合計しても１００％にならない場合があります。</t>
  </si>
  <si>
    <t>（単位：㎡）</t>
  </si>
  <si>
    <t>区　　分</t>
  </si>
  <si>
    <t>土　　地　　(　　地　　積　　)</t>
  </si>
  <si>
    <t>建   物   (   延   面   積   )</t>
  </si>
  <si>
    <t>令和02年度末
現　在　高</t>
  </si>
  <si>
    <t>令和03年度中
増　減　高</t>
  </si>
  <si>
    <t>令和03年度末
現　在　高</t>
  </si>
  <si>
    <t>本  庁  舎</t>
  </si>
  <si>
    <t>その他の行政機関</t>
  </si>
  <si>
    <t>警察消防
施  設</t>
  </si>
  <si>
    <t>その他の
施  設</t>
  </si>
  <si>
    <t>公共用財産</t>
  </si>
  <si>
    <t>学　校</t>
  </si>
  <si>
    <t>公営住宅</t>
  </si>
  <si>
    <t>その他の
施　設</t>
  </si>
  <si>
    <t>小      計</t>
  </si>
  <si>
    <t>職員宿舎等</t>
  </si>
  <si>
    <t>貸 付 財 産</t>
  </si>
  <si>
    <t>山      林</t>
  </si>
  <si>
    <t>そ の 他 の
土 地 建 物</t>
  </si>
  <si>
    <t>合      計</t>
  </si>
  <si>
    <t>注）令和03年度中の増減高欄の上段は減、下段は増を表している。</t>
  </si>
  <si>
    <t>令和03年度　土地　主な増減１，０００㎡以上</t>
  </si>
  <si>
    <t>口　　　　　　座　　　　　　名</t>
  </si>
  <si>
    <t>異動前面積</t>
  </si>
  <si>
    <t>増減面積</t>
  </si>
  <si>
    <t>異動後面積</t>
  </si>
  <si>
    <t>主な異動理由</t>
  </si>
  <si>
    <t>菊池テクノパーク用地</t>
  </si>
  <si>
    <t>売払い</t>
  </si>
  <si>
    <t>熊本県立多良木高等学校</t>
  </si>
  <si>
    <t>熊本県立矢部高等学校原実習地</t>
  </si>
  <si>
    <t>松橋高等学校教職員住宅</t>
  </si>
  <si>
    <t>河浦高等学校教職員住宅（Ｂ）</t>
  </si>
  <si>
    <t>矢部高等学校教職員住宅（Ｆ）</t>
  </si>
  <si>
    <t>熊本県立熊本農業高等学校</t>
  </si>
  <si>
    <t>交換（減）</t>
  </si>
  <si>
    <t>寄附</t>
  </si>
  <si>
    <t>国土調査の成果</t>
  </si>
  <si>
    <t>令和03年度　建物　主な増減５００㎡以上</t>
  </si>
  <si>
    <t>口　　座　　名</t>
  </si>
  <si>
    <t>異動前
棟数</t>
  </si>
  <si>
    <t>増減
棟数</t>
  </si>
  <si>
    <t>異動後
棟数</t>
  </si>
  <si>
    <t>主な増減理由</t>
  </si>
  <si>
    <t>取壊し、譲与</t>
  </si>
  <si>
    <t>取壊し</t>
  </si>
  <si>
    <t>熊本県立天草拓心高等学校マリン校舎</t>
  </si>
  <si>
    <t>熊本県立矢部高等学校</t>
  </si>
  <si>
    <t>郡市別土地集計表</t>
  </si>
  <si>
    <t>※この列より左側を印刷してください。右側は計算式の参照用です。</t>
  </si>
  <si>
    <t>郡市等</t>
  </si>
  <si>
    <t>面積(除山林)(㎡)</t>
  </si>
  <si>
    <t>03年度中増減(㎡)</t>
  </si>
  <si>
    <t>面積(含山林)(㎡)</t>
  </si>
  <si>
    <t>R02面積(除山林)(㎡)</t>
  </si>
  <si>
    <t>R02面積(含山林)(㎡)</t>
  </si>
  <si>
    <t>合  計</t>
  </si>
  <si>
    <t>郡市別建物集計表</t>
  </si>
  <si>
    <t>03年度中面積増減(㎡)</t>
  </si>
  <si>
    <t>03年度中棟数増減</t>
  </si>
  <si>
    <t>R02面積(㎡)</t>
  </si>
  <si>
    <t>R02棟数</t>
  </si>
  <si>
    <t>所管別土地集計表</t>
  </si>
  <si>
    <t>構成比
（％）
（除山林）</t>
  </si>
  <si>
    <t>構成比
（％）
（含山林）</t>
  </si>
  <si>
    <t>所管別建物集計表</t>
  </si>
  <si>
    <t>構成比
（％）</t>
  </si>
  <si>
    <t xml:space="preserve"> 所　　属：財産経営課</t>
  </si>
  <si>
    <t>令和４年（２０２２年）３月３１日</t>
    <rPh sb="9" eb="10">
      <t>ネン</t>
    </rPh>
    <phoneticPr fontId="21"/>
  </si>
  <si>
    <t>デジ推</t>
    <rPh sb="2" eb="3">
      <t>スイ</t>
    </rPh>
    <phoneticPr fontId="21"/>
  </si>
  <si>
    <t>デジタル戦略推進課</t>
    <rPh sb="4" eb="6">
      <t>センリャク</t>
    </rPh>
    <rPh sb="6" eb="9">
      <t>スイシンカ</t>
    </rPh>
    <phoneticPr fontId="21"/>
  </si>
  <si>
    <t>流　ア</t>
    <phoneticPr fontId="21"/>
  </si>
  <si>
    <r>
      <t>　　　　　</t>
    </r>
    <r>
      <rPr>
        <b/>
        <sz val="12"/>
        <color indexed="8"/>
        <rFont val="ＭＳ ゴシック"/>
        <family val="3"/>
        <charset val="128"/>
      </rPr>
      <t>行政財産</t>
    </r>
    <rPh sb="5" eb="9">
      <t>ギョウセイザイサン</t>
    </rPh>
    <phoneticPr fontId="21"/>
  </si>
  <si>
    <t xml:space="preserve">  7  出資による権利</t>
    <phoneticPr fontId="21"/>
  </si>
  <si>
    <t>水前寺２丁目</t>
    <phoneticPr fontId="21"/>
  </si>
  <si>
    <t>大江五丁目</t>
    <phoneticPr fontId="21"/>
  </si>
  <si>
    <t>城南町下宮地</t>
    <phoneticPr fontId="21"/>
  </si>
  <si>
    <t>高平２丁目</t>
    <phoneticPr fontId="21"/>
  </si>
  <si>
    <t>武蔵ヶ丘４丁目</t>
    <phoneticPr fontId="21"/>
  </si>
  <si>
    <t>龍田７丁目</t>
    <phoneticPr fontId="21"/>
  </si>
  <si>
    <t>清水新地５丁目</t>
    <phoneticPr fontId="21"/>
  </si>
  <si>
    <t>鹿子木町</t>
    <phoneticPr fontId="21"/>
  </si>
  <si>
    <t>植木町舞尾</t>
    <phoneticPr fontId="21"/>
  </si>
  <si>
    <t>植木町豊田</t>
    <phoneticPr fontId="21"/>
  </si>
  <si>
    <t>植木町田底</t>
    <phoneticPr fontId="21"/>
  </si>
  <si>
    <t>植木町米塚</t>
    <phoneticPr fontId="21"/>
  </si>
  <si>
    <t>秋津町秋田</t>
    <phoneticPr fontId="21"/>
  </si>
  <si>
    <t>四方寄町</t>
    <phoneticPr fontId="21"/>
  </si>
  <si>
    <t>城山大塘町</t>
    <phoneticPr fontId="21"/>
  </si>
  <si>
    <t>花園７丁目</t>
    <phoneticPr fontId="21"/>
  </si>
  <si>
    <t>池上町</t>
    <phoneticPr fontId="21"/>
  </si>
  <si>
    <t>南高江町</t>
    <phoneticPr fontId="21"/>
  </si>
  <si>
    <t>東町３丁目</t>
    <rPh sb="4" eb="5">
      <t>メ</t>
    </rPh>
    <phoneticPr fontId="21"/>
  </si>
  <si>
    <t>千葉城町</t>
    <phoneticPr fontId="21"/>
  </si>
  <si>
    <t>熊本市</t>
    <phoneticPr fontId="21"/>
  </si>
  <si>
    <t>新港１丁目</t>
    <phoneticPr fontId="21"/>
  </si>
  <si>
    <t>本山１丁目</t>
    <phoneticPr fontId="21"/>
  </si>
  <si>
    <t>大江１丁目</t>
    <phoneticPr fontId="21"/>
  </si>
  <si>
    <t>東町</t>
    <phoneticPr fontId="21"/>
  </si>
  <si>
    <t>南千反畑町</t>
    <phoneticPr fontId="21"/>
  </si>
  <si>
    <t>千丁町古閑出</t>
    <phoneticPr fontId="21"/>
  </si>
  <si>
    <t>古麓字巣ノ木</t>
    <phoneticPr fontId="21"/>
  </si>
  <si>
    <t>二見洲口町五反田</t>
    <phoneticPr fontId="21"/>
  </si>
  <si>
    <t>鏡町鏡</t>
    <phoneticPr fontId="21"/>
  </si>
  <si>
    <t>鏡町鏡村</t>
    <phoneticPr fontId="21"/>
  </si>
  <si>
    <t>人吉市</t>
    <rPh sb="0" eb="3">
      <t>ヒトヨシシ</t>
    </rPh>
    <phoneticPr fontId="21"/>
  </si>
  <si>
    <t>西間上町</t>
    <phoneticPr fontId="21"/>
  </si>
  <si>
    <t>寺町</t>
    <phoneticPr fontId="21"/>
  </si>
  <si>
    <t>上青井町</t>
    <phoneticPr fontId="21"/>
  </si>
  <si>
    <t>天神町</t>
    <phoneticPr fontId="21"/>
  </si>
  <si>
    <t>岱明町</t>
    <phoneticPr fontId="21"/>
  </si>
  <si>
    <t>中</t>
    <phoneticPr fontId="21"/>
  </si>
  <si>
    <t>寺田</t>
    <phoneticPr fontId="21"/>
  </si>
  <si>
    <t>倉岳町棚底</t>
    <phoneticPr fontId="21"/>
  </si>
  <si>
    <t>御所浦町御所浦</t>
    <phoneticPr fontId="21"/>
  </si>
  <si>
    <t>亀場町亀川</t>
    <phoneticPr fontId="21"/>
  </si>
  <si>
    <t>新和町小宮地</t>
    <phoneticPr fontId="21"/>
  </si>
  <si>
    <t>本渡町本戸馬場</t>
    <phoneticPr fontId="21"/>
  </si>
  <si>
    <t>天草町下田北</t>
    <phoneticPr fontId="21"/>
  </si>
  <si>
    <t>栖本町馬場下差原</t>
    <phoneticPr fontId="21"/>
  </si>
  <si>
    <t>河浦町崎津月ヶ浦</t>
    <phoneticPr fontId="21"/>
  </si>
  <si>
    <t>船の尾町</t>
    <phoneticPr fontId="21"/>
  </si>
  <si>
    <t>天草町高浜北</t>
    <phoneticPr fontId="21"/>
  </si>
  <si>
    <t>本渡町本渡</t>
    <phoneticPr fontId="21"/>
  </si>
  <si>
    <t>鹿本町高橋</t>
    <phoneticPr fontId="21"/>
  </si>
  <si>
    <t>一部菊池市内</t>
    <phoneticPr fontId="21"/>
  </si>
  <si>
    <t>山鹿</t>
    <phoneticPr fontId="21"/>
  </si>
  <si>
    <t>菊池警察署七城駐在所　</t>
    <phoneticPr fontId="21"/>
  </si>
  <si>
    <t>七城町砂田</t>
    <phoneticPr fontId="21"/>
  </si>
  <si>
    <t>泗水町永</t>
    <phoneticPr fontId="21"/>
  </si>
  <si>
    <t>片角</t>
    <phoneticPr fontId="21"/>
  </si>
  <si>
    <t>菊池市・（山鹿市）</t>
    <rPh sb="0" eb="3">
      <t>キクチシ</t>
    </rPh>
    <rPh sb="5" eb="7">
      <t>ヤマガ</t>
    </rPh>
    <phoneticPr fontId="21"/>
  </si>
  <si>
    <t>一部山鹿市内</t>
    <rPh sb="2" eb="4">
      <t>ヤマガ</t>
    </rPh>
    <phoneticPr fontId="21"/>
  </si>
  <si>
    <t>住吉町</t>
    <phoneticPr fontId="21"/>
  </si>
  <si>
    <t>大矢野町五把浦</t>
    <phoneticPr fontId="21"/>
  </si>
  <si>
    <t>松島町合津</t>
    <phoneticPr fontId="21"/>
  </si>
  <si>
    <t>大矢野町上大手原</t>
    <phoneticPr fontId="21"/>
  </si>
  <si>
    <t>松橋町東松崎</t>
    <phoneticPr fontId="21"/>
  </si>
  <si>
    <t>三角町首入</t>
    <phoneticPr fontId="21"/>
  </si>
  <si>
    <t>三角町三角浦</t>
    <phoneticPr fontId="21"/>
  </si>
  <si>
    <t>三角町波多</t>
    <phoneticPr fontId="21"/>
  </si>
  <si>
    <t>松橋町浅川</t>
    <phoneticPr fontId="21"/>
  </si>
  <si>
    <t>不知火町松合</t>
    <phoneticPr fontId="21"/>
  </si>
  <si>
    <t>松橋町西下郷</t>
    <phoneticPr fontId="21"/>
  </si>
  <si>
    <t>松橋町豊福</t>
    <phoneticPr fontId="21"/>
  </si>
  <si>
    <t>黒川</t>
    <phoneticPr fontId="21"/>
  </si>
  <si>
    <t>赤水</t>
    <phoneticPr fontId="21"/>
  </si>
  <si>
    <t>一の宮町宮地</t>
    <phoneticPr fontId="21"/>
  </si>
  <si>
    <t>幾久富</t>
    <phoneticPr fontId="21"/>
  </si>
  <si>
    <t>須屋</t>
    <phoneticPr fontId="21"/>
  </si>
  <si>
    <t>竹迫</t>
    <phoneticPr fontId="21"/>
  </si>
  <si>
    <t>野々島</t>
    <phoneticPr fontId="21"/>
  </si>
  <si>
    <t>須屋</t>
    <phoneticPr fontId="21"/>
  </si>
  <si>
    <t>美里町・（宇城市）</t>
    <rPh sb="0" eb="3">
      <t>ミサトマチ</t>
    </rPh>
    <rPh sb="5" eb="8">
      <t>ウキシ</t>
    </rPh>
    <phoneticPr fontId="21"/>
  </si>
  <si>
    <t>一部宇城市内</t>
    <rPh sb="2" eb="5">
      <t>ウキシ</t>
    </rPh>
    <phoneticPr fontId="21"/>
  </si>
  <si>
    <t>長洲町長洲</t>
    <phoneticPr fontId="21"/>
  </si>
  <si>
    <t>南関町関町</t>
    <phoneticPr fontId="21"/>
  </si>
  <si>
    <t>長洲町腹赤</t>
    <phoneticPr fontId="21"/>
  </si>
  <si>
    <t>菊陽町戸次</t>
    <phoneticPr fontId="21"/>
  </si>
  <si>
    <t>菊陽町光の森</t>
    <phoneticPr fontId="21"/>
  </si>
  <si>
    <t>大津町古城</t>
    <phoneticPr fontId="21"/>
  </si>
  <si>
    <t>南小国町赤馬場</t>
    <phoneticPr fontId="21"/>
  </si>
  <si>
    <t>南阿蘇村河陽</t>
    <phoneticPr fontId="21"/>
  </si>
  <si>
    <t>甲佐高敷地内</t>
    <phoneticPr fontId="21"/>
  </si>
  <si>
    <t>益城町福富</t>
    <phoneticPr fontId="21"/>
  </si>
  <si>
    <t>益城町宮園</t>
    <phoneticPr fontId="21"/>
  </si>
  <si>
    <t>益城町・（菊陽町）</t>
    <rPh sb="0" eb="2">
      <t>マシキ</t>
    </rPh>
    <rPh sb="5" eb="7">
      <t>キクヨウ</t>
    </rPh>
    <phoneticPr fontId="21"/>
  </si>
  <si>
    <t>一部菊陽町・大津町内</t>
    <rPh sb="2" eb="5">
      <t>キクヨウマチ</t>
    </rPh>
    <rPh sb="6" eb="8">
      <t>オオヅ</t>
    </rPh>
    <phoneticPr fontId="21"/>
  </si>
  <si>
    <t>一部菊陽町内</t>
    <rPh sb="2" eb="5">
      <t>キクヨウマチ</t>
    </rPh>
    <rPh sb="5" eb="6">
      <t>ナイ</t>
    </rPh>
    <phoneticPr fontId="21"/>
  </si>
  <si>
    <t>山都町滝上</t>
    <phoneticPr fontId="21"/>
  </si>
  <si>
    <t>氷川町新田</t>
    <rPh sb="0" eb="1">
      <t>コオリ</t>
    </rPh>
    <phoneticPr fontId="21"/>
  </si>
  <si>
    <t>氷川町島地</t>
    <phoneticPr fontId="21"/>
  </si>
  <si>
    <t>氷川町網道</t>
    <phoneticPr fontId="21"/>
  </si>
  <si>
    <t>氷川町立神</t>
    <phoneticPr fontId="21"/>
  </si>
  <si>
    <t>津奈木町岩城</t>
    <phoneticPr fontId="21"/>
  </si>
  <si>
    <t>芦北町小田浦</t>
    <phoneticPr fontId="21"/>
  </si>
  <si>
    <t>芦北町女島平生</t>
    <phoneticPr fontId="21"/>
  </si>
  <si>
    <t>芦北高敷地内</t>
    <phoneticPr fontId="21"/>
  </si>
  <si>
    <t>芦北町花岡</t>
    <phoneticPr fontId="21"/>
  </si>
  <si>
    <t>球磨村渡</t>
    <phoneticPr fontId="21"/>
  </si>
  <si>
    <t>苓北町富岡</t>
    <phoneticPr fontId="21"/>
  </si>
  <si>
    <t>苓北町坂瀬川</t>
    <phoneticPr fontId="21"/>
  </si>
  <si>
    <t>苓北町志岐</t>
    <phoneticPr fontId="21"/>
  </si>
  <si>
    <t>宇城市三角町三角浦</t>
    <phoneticPr fontId="21"/>
  </si>
  <si>
    <t>上天草市大矢野町中</t>
    <phoneticPr fontId="21"/>
  </si>
  <si>
    <t>天草市牛深町西の俣</t>
    <phoneticPr fontId="21"/>
  </si>
  <si>
    <t>天草郡苓北町富岡</t>
    <rPh sb="0" eb="3">
      <t>アマクサグン</t>
    </rPh>
    <phoneticPr fontId="21"/>
  </si>
  <si>
    <t>上益城郡益城町杉堂</t>
    <phoneticPr fontId="21"/>
  </si>
  <si>
    <t>８　出資による権利</t>
    <phoneticPr fontId="21"/>
  </si>
  <si>
    <t>９．資　　　　料</t>
    <phoneticPr fontId="21"/>
  </si>
  <si>
    <t>譲与</t>
    <phoneticPr fontId="21"/>
  </si>
  <si>
    <t>売払い</t>
    <phoneticPr fontId="21"/>
  </si>
  <si>
    <t>売払い、譲与</t>
    <phoneticPr fontId="21"/>
  </si>
  <si>
    <t>取壊し</t>
    <phoneticPr fontId="21"/>
  </si>
  <si>
    <t>新築</t>
    <phoneticPr fontId="21"/>
  </si>
  <si>
    <t>寄附</t>
    <phoneticPr fontId="21"/>
  </si>
  <si>
    <t>一部美里町内</t>
    <phoneticPr fontId="21"/>
  </si>
  <si>
    <t>一部菊陽町内</t>
    <phoneticPr fontId="21"/>
  </si>
  <si>
    <t>菊陽町・（合志市）</t>
    <rPh sb="0" eb="3">
      <t>キクヨウマチ</t>
    </rPh>
    <rPh sb="5" eb="8">
      <t>コウシシ</t>
    </rPh>
    <phoneticPr fontId="21"/>
  </si>
  <si>
    <t>一部合志市内</t>
    <rPh sb="2" eb="5">
      <t>コウシシ</t>
    </rPh>
    <rPh sb="5" eb="6">
      <t>ウチ</t>
    </rPh>
    <phoneticPr fontId="21"/>
  </si>
  <si>
    <t>一部大津・益城町内</t>
    <rPh sb="2" eb="4">
      <t>オオヅ</t>
    </rPh>
    <phoneticPr fontId="21"/>
  </si>
  <si>
    <t>一部大津町内</t>
    <phoneticPr fontId="21"/>
  </si>
  <si>
    <t>菊陽町
（大津・益城町）</t>
    <phoneticPr fontId="21"/>
  </si>
  <si>
    <t>〃</t>
    <phoneticPr fontId="21"/>
  </si>
  <si>
    <t>菊陽町・（益城町）</t>
    <phoneticPr fontId="21"/>
  </si>
  <si>
    <t>一部益城町内</t>
    <rPh sb="0" eb="2">
      <t>イチブ</t>
    </rPh>
    <rPh sb="2" eb="5">
      <t>マシキマチ</t>
    </rPh>
    <rPh sb="5" eb="6">
      <t>ナイ</t>
    </rPh>
    <phoneticPr fontId="21"/>
  </si>
  <si>
    <t>益城町
（菊陽・大津町）</t>
    <rPh sb="0" eb="2">
      <t>マシキ</t>
    </rPh>
    <rPh sb="5" eb="7">
      <t>キクヨウ</t>
    </rPh>
    <rPh sb="8" eb="10">
      <t>オオヅ</t>
    </rPh>
    <phoneticPr fontId="21"/>
  </si>
  <si>
    <t>上益城振興局土木部
敷地内</t>
    <phoneticPr fontId="21"/>
  </si>
  <si>
    <t>商標権</t>
    <phoneticPr fontId="21"/>
  </si>
  <si>
    <t>商標権</t>
    <phoneticPr fontId="21"/>
  </si>
  <si>
    <t>品種登録</t>
    <phoneticPr fontId="21"/>
  </si>
  <si>
    <t>令和03年度種類別土地・建物増減表</t>
    <phoneticPr fontId="21"/>
  </si>
  <si>
    <t xml:space="preserve"> 発 行 者：熊　本　県</t>
    <phoneticPr fontId="21"/>
  </si>
  <si>
    <t xml:space="preserve"> 発行年度：令和４年度
　　　　　（2022年度）</t>
    <rPh sb="22" eb="24">
      <t>ネンド</t>
    </rPh>
    <phoneticPr fontId="21"/>
  </si>
  <si>
    <t>警</t>
    <phoneticPr fontId="21"/>
  </si>
  <si>
    <t>住</t>
    <rPh sb="0" eb="1">
      <t>ス</t>
    </rPh>
    <phoneticPr fontId="21"/>
  </si>
  <si>
    <t>教施</t>
    <rPh sb="0" eb="1">
      <t>キョウ</t>
    </rPh>
    <rPh sb="1" eb="2">
      <t>シ</t>
    </rPh>
    <phoneticPr fontId="21"/>
  </si>
  <si>
    <t>財経</t>
    <phoneticPr fontId="21"/>
  </si>
  <si>
    <t>〃</t>
    <phoneticPr fontId="21"/>
  </si>
  <si>
    <t>借地</t>
    <phoneticPr fontId="21"/>
  </si>
  <si>
    <t>借地</t>
    <phoneticPr fontId="21"/>
  </si>
  <si>
    <t>借地</t>
    <phoneticPr fontId="21"/>
  </si>
  <si>
    <t>河</t>
    <rPh sb="0" eb="1">
      <t>カワ</t>
    </rPh>
    <phoneticPr fontId="21"/>
  </si>
  <si>
    <t>河川敷</t>
    <phoneticPr fontId="21"/>
  </si>
  <si>
    <t>八代農業高等学校菖蒲谷実習林</t>
    <phoneticPr fontId="21"/>
  </si>
  <si>
    <t>文化企画・
世界遺産推進課</t>
    <phoneticPr fontId="21"/>
  </si>
  <si>
    <t>男女参画・
協働推進課</t>
    <phoneticPr fontId="21"/>
  </si>
  <si>
    <t>流通アグリ
ビジネス課</t>
    <phoneticPr fontId="21"/>
  </si>
  <si>
    <t>くまモングループ</t>
    <phoneticPr fontId="21"/>
  </si>
  <si>
    <t>農業技術課</t>
    <phoneticPr fontId="21"/>
  </si>
  <si>
    <t>有</t>
    <rPh sb="0" eb="1">
      <t>ア</t>
    </rPh>
    <phoneticPr fontId="21"/>
  </si>
  <si>
    <t>社会福祉課</t>
    <rPh sb="0" eb="2">
      <t>シャカイ</t>
    </rPh>
    <rPh sb="2" eb="5">
      <t>フクシカ</t>
    </rPh>
    <phoneticPr fontId="21"/>
  </si>
  <si>
    <t>草葉町</t>
    <rPh sb="0" eb="2">
      <t>クサバ</t>
    </rPh>
    <rPh sb="2" eb="3">
      <t>マチ</t>
    </rPh>
    <phoneticPr fontId="21"/>
  </si>
  <si>
    <t>所在地</t>
    <rPh sb="0" eb="3">
      <t>ショザイチ</t>
    </rPh>
    <phoneticPr fontId="21"/>
  </si>
  <si>
    <t>葛渡</t>
    <rPh sb="0" eb="2">
      <t>カツワタリ</t>
    </rPh>
    <phoneticPr fontId="21"/>
  </si>
  <si>
    <t>田崎</t>
    <rPh sb="0" eb="2">
      <t>タサキ</t>
    </rPh>
    <phoneticPr fontId="21"/>
  </si>
  <si>
    <t>深海町</t>
    <rPh sb="0" eb="2">
      <t>シンカイ</t>
    </rPh>
    <rPh sb="2" eb="3">
      <t>チョウ</t>
    </rPh>
    <phoneticPr fontId="21"/>
  </si>
  <si>
    <t>王琳寺</t>
    <rPh sb="0" eb="1">
      <t>オウ</t>
    </rPh>
    <rPh sb="1" eb="2">
      <t>リン</t>
    </rPh>
    <rPh sb="2" eb="3">
      <t>テラ</t>
    </rPh>
    <phoneticPr fontId="21"/>
  </si>
  <si>
    <t>神馬町</t>
    <rPh sb="0" eb="1">
      <t>カミ</t>
    </rPh>
    <rPh sb="1" eb="2">
      <t>ウマ</t>
    </rPh>
    <rPh sb="2" eb="3">
      <t>マチ</t>
    </rPh>
    <phoneticPr fontId="21"/>
  </si>
  <si>
    <t>宇城市・（美里町）</t>
    <rPh sb="0" eb="3">
      <t>ウキシ</t>
    </rPh>
    <rPh sb="5" eb="8">
      <t>ミサトマチ</t>
    </rPh>
    <phoneticPr fontId="21"/>
  </si>
  <si>
    <t>一の宮町三野</t>
    <rPh sb="4" eb="6">
      <t>サンノ</t>
    </rPh>
    <phoneticPr fontId="21"/>
  </si>
  <si>
    <t>芦北町田浦大丸</t>
    <rPh sb="0" eb="2">
      <t>アシキタ</t>
    </rPh>
    <rPh sb="2" eb="3">
      <t>マチ</t>
    </rPh>
    <rPh sb="3" eb="5">
      <t>タウラ</t>
    </rPh>
    <rPh sb="5" eb="7">
      <t>ダイマル</t>
    </rPh>
    <phoneticPr fontId="21"/>
  </si>
  <si>
    <t>多良木町奥野</t>
    <rPh sb="0" eb="4">
      <t>タラギマチ</t>
    </rPh>
    <rPh sb="4" eb="6">
      <t>オクノ</t>
    </rPh>
    <phoneticPr fontId="21"/>
  </si>
  <si>
    <t>〃</t>
    <phoneticPr fontId="21"/>
  </si>
  <si>
    <t>日田市上津江村上野田</t>
    <rPh sb="0" eb="3">
      <t>ヒタシ</t>
    </rPh>
    <rPh sb="3" eb="6">
      <t>カミツエ</t>
    </rPh>
    <rPh sb="6" eb="7">
      <t>ムラ</t>
    </rPh>
    <rPh sb="7" eb="10">
      <t>カミノダ</t>
    </rPh>
    <phoneticPr fontId="21"/>
  </si>
  <si>
    <t>山都町藤木</t>
    <rPh sb="3" eb="5">
      <t>フジキ</t>
    </rPh>
    <phoneticPr fontId="21"/>
  </si>
  <si>
    <t>原</t>
    <rPh sb="0" eb="1">
      <t>ハラ</t>
    </rPh>
    <phoneticPr fontId="21"/>
  </si>
  <si>
    <t>・・・・・・・・・・・・・・・・・・・・・・・・・・・・・・・・・・</t>
    <phoneticPr fontId="21"/>
  </si>
  <si>
    <t>下益城郡</t>
    <phoneticPr fontId="21"/>
  </si>
  <si>
    <t>（美里町）・・・・・・・・・・・・・・・・・・・・・・・・・・・・・</t>
    <phoneticPr fontId="21"/>
  </si>
  <si>
    <t>玉名郡</t>
    <phoneticPr fontId="21"/>
  </si>
  <si>
    <t>菊池郡</t>
    <phoneticPr fontId="21"/>
  </si>
  <si>
    <t>（大津町・菊陽町）・・・・・・・・・・・・・・・・・・・・・・・・・</t>
    <phoneticPr fontId="21"/>
  </si>
  <si>
    <t>阿蘇郡</t>
    <phoneticPr fontId="21"/>
  </si>
  <si>
    <t>（南小国町・小国町・産山村・高森町・西原村・南阿蘇村）・・・・・・・</t>
    <phoneticPr fontId="21"/>
  </si>
  <si>
    <t>上益城郡</t>
    <phoneticPr fontId="21"/>
  </si>
  <si>
    <t>（御船町・嘉島町・益城町・甲佐町・山都町）・・・・・・・・・・・・・</t>
    <phoneticPr fontId="21"/>
  </si>
  <si>
    <t>（氷川町）・・・・・・・・・・・・・・・・・・・・・・・・・・・・・</t>
    <phoneticPr fontId="21"/>
  </si>
  <si>
    <t>葦北郡</t>
    <rPh sb="0" eb="1">
      <t>アシ</t>
    </rPh>
    <phoneticPr fontId="21"/>
  </si>
  <si>
    <t>（芦北町・津奈木町）・・・・・・・・・・・・・・・・・・・・・・・・</t>
    <phoneticPr fontId="21"/>
  </si>
  <si>
    <t>天草郡</t>
    <phoneticPr fontId="21"/>
  </si>
  <si>
    <t>（苓北町）・・・・・・・・・・・・・・・・・・・・・・・・・・・・・</t>
    <phoneticPr fontId="21"/>
  </si>
  <si>
    <t>・・・・・・・・・・・・・・・・・・・・・・・・・・・・・・・・・・</t>
    <phoneticPr fontId="21"/>
  </si>
  <si>
    <t>（玉東町・南関町・長洲町・和水町）・・・・・・・・・・・・・・・・・</t>
    <phoneticPr fontId="21"/>
  </si>
  <si>
    <t>八代郡</t>
    <phoneticPr fontId="21"/>
  </si>
  <si>
    <t>天草市</t>
    <phoneticPr fontId="21"/>
  </si>
  <si>
    <t>山鹿市</t>
    <rPh sb="0" eb="3">
      <t>ヤマガシ</t>
    </rPh>
    <phoneticPr fontId="21"/>
  </si>
  <si>
    <t>菊池市</t>
    <rPh sb="0" eb="3">
      <t>キクチシ</t>
    </rPh>
    <phoneticPr fontId="21"/>
  </si>
  <si>
    <t>宇土市</t>
    <rPh sb="0" eb="3">
      <t>ウトシ</t>
    </rPh>
    <phoneticPr fontId="21"/>
  </si>
  <si>
    <t>上天草市</t>
    <rPh sb="0" eb="4">
      <t>カミアマクサシ</t>
    </rPh>
    <phoneticPr fontId="21"/>
  </si>
  <si>
    <t>宇城市</t>
    <rPh sb="0" eb="3">
      <t>ウキシ</t>
    </rPh>
    <phoneticPr fontId="21"/>
  </si>
  <si>
    <t>阿蘇市</t>
    <rPh sb="0" eb="3">
      <t>アソシ</t>
    </rPh>
    <phoneticPr fontId="21"/>
  </si>
  <si>
    <t>球磨郡</t>
    <rPh sb="0" eb="3">
      <t>クマグン</t>
    </rPh>
    <phoneticPr fontId="21"/>
  </si>
  <si>
    <t>（錦町・多良木町・湯前町・水上村・相良村・五木村・山江村・</t>
    <rPh sb="1" eb="2">
      <t>ニシキ</t>
    </rPh>
    <rPh sb="2" eb="3">
      <t>マチ</t>
    </rPh>
    <rPh sb="19" eb="20">
      <t>ムラ</t>
    </rPh>
    <rPh sb="21" eb="24">
      <t>イツキムラ</t>
    </rPh>
    <rPh sb="25" eb="28">
      <t>ヤマエムラ</t>
    </rPh>
    <phoneticPr fontId="21"/>
  </si>
  <si>
    <t>　球磨村・あさぎり町）・・・・・・・・・・・・・・・・・・・・</t>
    <rPh sb="1" eb="4">
      <t>クマムラ</t>
    </rPh>
    <rPh sb="9" eb="10">
      <t>チョウ</t>
    </rPh>
    <phoneticPr fontId="21"/>
  </si>
  <si>
    <t>※道路、橋梁、河川、海岸、漁港等、法令に別段の定めのある公有財産は、本統計に含まれません。</t>
    <phoneticPr fontId="21"/>
  </si>
  <si>
    <t>熊本市</t>
    <phoneticPr fontId="21"/>
  </si>
  <si>
    <t>警察本部職員住宅の一時利用</t>
    <rPh sb="0" eb="4">
      <t>ケイサツホンブ</t>
    </rPh>
    <rPh sb="4" eb="8">
      <t>ショクインジュウタク</t>
    </rPh>
    <rPh sb="9" eb="13">
      <t>イチジリヨウ</t>
    </rPh>
    <phoneticPr fontId="21"/>
  </si>
  <si>
    <t>熊本県警察本部職員住宅</t>
    <phoneticPr fontId="21"/>
  </si>
  <si>
    <t>泉町</t>
    <phoneticPr fontId="21"/>
  </si>
  <si>
    <t>大島町・新港町</t>
    <phoneticPr fontId="21"/>
  </si>
  <si>
    <t>川登</t>
    <phoneticPr fontId="21"/>
  </si>
  <si>
    <t>河川敷</t>
    <phoneticPr fontId="21"/>
  </si>
  <si>
    <t>河川敷</t>
    <phoneticPr fontId="21"/>
  </si>
  <si>
    <t>河川敷</t>
    <rPh sb="0" eb="3">
      <t>カセンジキ</t>
    </rPh>
    <phoneticPr fontId="21"/>
  </si>
  <si>
    <t>R3売却済み</t>
    <rPh sb="2" eb="4">
      <t>バイキャク</t>
    </rPh>
    <rPh sb="4" eb="5">
      <t>ズ</t>
    </rPh>
    <phoneticPr fontId="21"/>
  </si>
  <si>
    <t>借地</t>
    <phoneticPr fontId="21"/>
  </si>
  <si>
    <t>今釜新町</t>
    <phoneticPr fontId="21"/>
  </si>
  <si>
    <t>五和町手野</t>
    <phoneticPr fontId="21"/>
  </si>
  <si>
    <t>天草町高浜北</t>
    <phoneticPr fontId="21"/>
  </si>
  <si>
    <t>天草市</t>
    <phoneticPr fontId="21"/>
  </si>
  <si>
    <t>人吉警察署職員待機宿舎敷地内</t>
    <rPh sb="0" eb="5">
      <t>ヒトヨシケイサツショ</t>
    </rPh>
    <rPh sb="5" eb="7">
      <t>ショクイン</t>
    </rPh>
    <rPh sb="7" eb="11">
      <t>タイキシュクシャ</t>
    </rPh>
    <rPh sb="11" eb="14">
      <t>シキチナイ</t>
    </rPh>
    <phoneticPr fontId="21"/>
  </si>
  <si>
    <t>中</t>
    <phoneticPr fontId="21"/>
  </si>
  <si>
    <t>借地</t>
    <rPh sb="0" eb="2">
      <t>シャクチ</t>
    </rPh>
    <phoneticPr fontId="21"/>
  </si>
  <si>
    <t>隈府</t>
    <phoneticPr fontId="21"/>
  </si>
  <si>
    <t>旭町</t>
    <phoneticPr fontId="21"/>
  </si>
  <si>
    <t>九州農業試験場敷地内</t>
    <rPh sb="0" eb="2">
      <t>キュウシュウ</t>
    </rPh>
    <rPh sb="2" eb="4">
      <t>ノウギョウ</t>
    </rPh>
    <rPh sb="4" eb="7">
      <t>シケンジョウ</t>
    </rPh>
    <rPh sb="7" eb="10">
      <t>シキチナイ</t>
    </rPh>
    <phoneticPr fontId="21"/>
  </si>
  <si>
    <t>防災用駐機場敷地内</t>
    <rPh sb="0" eb="3">
      <t>ボウサイヨウ</t>
    </rPh>
    <rPh sb="3" eb="6">
      <t>チュウキジョウ</t>
    </rPh>
    <rPh sb="6" eb="9">
      <t>シキチナイ</t>
    </rPh>
    <phoneticPr fontId="21"/>
  </si>
  <si>
    <t>高森町色見</t>
    <rPh sb="3" eb="5">
      <t>イロミ</t>
    </rPh>
    <phoneticPr fontId="21"/>
  </si>
  <si>
    <t>御船町辺田見</t>
    <rPh sb="3" eb="4">
      <t>ヘン</t>
    </rPh>
    <rPh sb="4" eb="6">
      <t>タミ</t>
    </rPh>
    <phoneticPr fontId="21"/>
  </si>
  <si>
    <t>多良木警察署職員住宅（Ｄ）</t>
    <phoneticPr fontId="21"/>
  </si>
  <si>
    <t>球磨総合庁舎敷地内</t>
    <rPh sb="0" eb="6">
      <t>クマソウゴウチョウシャ</t>
    </rPh>
    <rPh sb="6" eb="9">
      <t>シキチナイ</t>
    </rPh>
    <phoneticPr fontId="21"/>
  </si>
  <si>
    <t>人吉警察署職員住宅（Ｃ）</t>
    <phoneticPr fontId="21"/>
  </si>
  <si>
    <t>八代警察署職員住宅（Ａ）</t>
    <phoneticPr fontId="21"/>
  </si>
  <si>
    <t>八代警察署職員住宅（Ｂ）</t>
    <phoneticPr fontId="21"/>
  </si>
  <si>
    <t>１　公有財産総括表</t>
    <phoneticPr fontId="21"/>
  </si>
  <si>
    <t>２　土  地・建  物</t>
    <phoneticPr fontId="21"/>
  </si>
  <si>
    <t>３　山　林</t>
    <phoneticPr fontId="21"/>
  </si>
  <si>
    <t>４　動　産</t>
    <phoneticPr fontId="21"/>
  </si>
  <si>
    <t>５　物  権</t>
    <phoneticPr fontId="21"/>
  </si>
  <si>
    <t>６　無  体  財  産  権</t>
    <phoneticPr fontId="21"/>
  </si>
  <si>
    <t>７　有  価  証  券</t>
    <phoneticPr fontId="21"/>
  </si>
  <si>
    <t>８　出資による権利</t>
    <phoneticPr fontId="21"/>
  </si>
  <si>
    <t>９　資  料</t>
    <phoneticPr fontId="21"/>
  </si>
  <si>
    <t>旧人吉保健所敷地内</t>
    <rPh sb="0" eb="1">
      <t>キュウ</t>
    </rPh>
    <rPh sb="1" eb="3">
      <t>ヒトヨシ</t>
    </rPh>
    <rPh sb="3" eb="6">
      <t>ホケンジョ</t>
    </rPh>
    <rPh sb="6" eb="8">
      <t>シキチ</t>
    </rPh>
    <rPh sb="8" eb="9">
      <t>ナイ</t>
    </rPh>
    <phoneticPr fontId="21"/>
  </si>
  <si>
    <t>仮庁舎</t>
    <rPh sb="0" eb="1">
      <t>カリ</t>
    </rPh>
    <rPh sb="1" eb="3">
      <t>チョウシャ</t>
    </rPh>
    <phoneticPr fontId="21"/>
  </si>
  <si>
    <t>借地</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</si>
</sst>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indexed="8"/>
      <name val="ＭＳ ゴシック"/>
    </font>
    <font>
      <b/>
      <sz val="40"/>
      <color indexed="8"/>
      <name val="ＭＳ ゴシック"/>
      <family val="3"/>
      <charset val="128"/>
    </font>
    <font>
      <b/>
      <sz val="15"/>
      <color indexed="8"/>
      <name val="ＭＳ ゴシック"/>
      <family val="3"/>
      <charset val="128"/>
    </font>
    <font>
      <b/>
      <sz val="25"/>
      <color indexed="8"/>
      <name val="ＭＳ 明朝"/>
      <family val="1"/>
      <charset val="128"/>
    </font>
    <font>
      <b/>
      <sz val="20"/>
      <color indexed="8"/>
      <name val="ＭＳ ゴシック"/>
      <family val="3"/>
      <charset val="128"/>
    </font>
    <font>
      <b/>
      <sz val="12"/>
      <color indexed="8"/>
      <name val="ＭＳ ゴシック"/>
      <family val="3"/>
      <charset val="128"/>
    </font>
    <font>
      <b/>
      <sz val="20"/>
      <color indexed="8"/>
      <name val="ＭＳ 明朝"/>
      <family val="1"/>
      <charset val="128"/>
    </font>
    <font>
      <b/>
      <sz val="16"/>
      <color indexed="8"/>
      <name val="ＭＳ ゴシック"/>
      <family val="3"/>
      <charset val="128"/>
    </font>
    <font>
      <b/>
      <sz val="26"/>
      <color indexed="8"/>
      <name val="ＭＳ ゴシック"/>
      <family val="3"/>
      <charset val="128"/>
    </font>
    <font>
      <b/>
      <sz val="22"/>
      <color indexed="8"/>
      <name val="ＭＳ ゴシック"/>
      <family val="3"/>
      <charset val="128"/>
    </font>
    <font>
      <b/>
      <sz val="18"/>
      <color indexed="8"/>
      <name val="ＭＳ ゴシック"/>
      <family val="3"/>
      <charset val="128"/>
    </font>
    <font>
      <sz val="16"/>
      <color indexed="8"/>
      <name val="ＭＳ ゴシック"/>
      <family val="3"/>
      <charset val="128"/>
    </font>
    <font>
      <b/>
      <sz val="11"/>
      <color indexed="8"/>
      <name val="ＭＳ ゴシック"/>
      <family val="3"/>
      <charset val="128"/>
    </font>
    <font>
      <sz val="11"/>
      <color indexed="8"/>
      <name val="ＭＳ ゴシック"/>
      <family val="3"/>
      <charset val="128"/>
    </font>
    <font>
      <b/>
      <sz val="9"/>
      <color indexed="8"/>
      <name val="ＭＳ ゴシック"/>
      <family val="3"/>
      <charset val="128"/>
    </font>
    <font>
      <b/>
      <sz val="14"/>
      <color indexed="8"/>
      <name val="ＭＳ ゴシック"/>
      <family val="3"/>
      <charset val="128"/>
    </font>
    <font>
      <sz val="30"/>
      <color indexed="8"/>
      <name val="ＭＳ ゴシック"/>
      <family val="3"/>
      <charset val="128"/>
    </font>
    <font>
      <b/>
      <sz val="13"/>
      <color indexed="8"/>
      <name val="ＭＳ ゴシック"/>
      <family val="3"/>
      <charset val="128"/>
    </font>
    <font>
      <b/>
      <sz val="10"/>
      <color indexed="8"/>
      <name val="ＭＳ ゴシック"/>
      <family val="3"/>
      <charset val="128"/>
    </font>
    <font>
      <sz val="10"/>
      <color indexed="8"/>
      <name val="ＭＳ ゴシック"/>
      <family val="3"/>
      <charset val="128"/>
    </font>
    <font>
      <sz val="11"/>
      <color indexed="8"/>
      <name val="ＭＳ 明朝"/>
      <family val="1"/>
      <charset val="128"/>
    </font>
    <font>
      <sz val="6"/>
      <name val="ＭＳ Ｐ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13"/>
      </patternFill>
    </fill>
    <fill>
      <patternFill patternType="solid">
        <fgColor rgb="FFCCFFFF"/>
      </patternFill>
    </fill>
    <fill>
      <patternFill patternType="solid">
        <fgColor rgb="FFFFFF99"/>
      </patternFill>
    </fill>
  </fills>
  <borders count="49">
    <border>
      <left/>
      <right/>
      <top/>
      <bottom/>
      <diagonal/>
    </border>
    <border>
      <left style="medium">
        <color auto="1"/>
      </left>
      <right style="thin">
        <color auto="1"/>
      </right>
      <top style="medium">
        <color auto="1"/>
      </top>
      <bottom style="medium">
        <color auto="1"/>
      </bottom>
      <diagonal/>
    </border>
    <border>
      <left style="thin">
        <color auto="1"/>
      </left>
      <right style="double">
        <color auto="1"/>
      </right>
      <top style="medium">
        <color auto="1"/>
      </top>
      <bottom style="medium">
        <color auto="1"/>
      </bottom>
      <diagonal/>
    </border>
    <border>
      <left style="double">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double">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double">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medium">
        <color auto="1"/>
      </right>
      <top style="double">
        <color auto="1"/>
      </top>
      <bottom style="medium">
        <color auto="1"/>
      </bottom>
      <diagonal/>
    </border>
    <border>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double">
        <color auto="1"/>
      </top>
      <bottom style="medium">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thin">
        <color auto="1"/>
      </left>
      <right/>
      <top/>
      <bottom style="thin">
        <color auto="1"/>
      </bottom>
      <diagonal/>
    </border>
    <border>
      <left style="thin">
        <color auto="1"/>
      </left>
      <right/>
      <top style="double">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244">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5" fillId="0" borderId="0" xfId="0" applyFont="1" applyAlignment="1">
      <alignment horizontal="right"/>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0" xfId="0" applyFont="1" applyAlignment="1">
      <alignment vertical="center"/>
    </xf>
    <xf numFmtId="0" fontId="7" fillId="0" borderId="0" xfId="0" applyFont="1"/>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0" fillId="0" borderId="14" xfId="0" applyBorder="1" applyAlignment="1">
      <alignment horizontal="center" vertical="center" wrapText="1"/>
    </xf>
    <xf numFmtId="3" fontId="0" fillId="0" borderId="15" xfId="0" applyNumberFormat="1" applyBorder="1" applyAlignment="1">
      <alignment vertical="center"/>
    </xf>
    <xf numFmtId="4" fontId="0" fillId="0" borderId="15" xfId="0" applyNumberFormat="1" applyBorder="1" applyAlignment="1">
      <alignment vertical="center"/>
    </xf>
    <xf numFmtId="4" fontId="0" fillId="0" borderId="16" xfId="0" applyNumberFormat="1" applyBorder="1" applyAlignment="1">
      <alignment vertical="center"/>
    </xf>
    <xf numFmtId="0" fontId="0" fillId="0" borderId="17" xfId="0" applyBorder="1" applyAlignment="1">
      <alignment horizontal="center" vertical="center" wrapText="1"/>
    </xf>
    <xf numFmtId="3" fontId="0" fillId="0" borderId="18" xfId="0" applyNumberFormat="1" applyBorder="1" applyAlignment="1">
      <alignment vertical="center"/>
    </xf>
    <xf numFmtId="4" fontId="0" fillId="0" borderId="18" xfId="0" applyNumberFormat="1" applyBorder="1" applyAlignment="1">
      <alignment vertical="center"/>
    </xf>
    <xf numFmtId="4" fontId="0" fillId="0" borderId="19" xfId="0" applyNumberFormat="1" applyBorder="1" applyAlignment="1">
      <alignment vertical="center"/>
    </xf>
    <xf numFmtId="0" fontId="5" fillId="0" borderId="0" xfId="0" applyFont="1" applyAlignment="1">
      <alignment vertical="center"/>
    </xf>
    <xf numFmtId="0" fontId="5" fillId="2" borderId="20" xfId="0" applyFont="1" applyFill="1"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right" vertical="center"/>
    </xf>
    <xf numFmtId="0" fontId="0" fillId="0" borderId="22" xfId="0" applyBorder="1"/>
    <xf numFmtId="0" fontId="0" fillId="0" borderId="15" xfId="0" applyBorder="1" applyAlignment="1">
      <alignment horizontal="center" vertical="center"/>
    </xf>
    <xf numFmtId="0" fontId="0" fillId="0" borderId="16" xfId="0" applyBorder="1" applyAlignment="1">
      <alignment vertical="center"/>
    </xf>
    <xf numFmtId="0" fontId="0" fillId="0" borderId="18" xfId="0" applyBorder="1" applyAlignment="1">
      <alignment horizontal="center" vertical="center"/>
    </xf>
    <xf numFmtId="0" fontId="0" fillId="0" borderId="19" xfId="0" applyBorder="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7" fillId="2" borderId="12"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24" xfId="0" applyFont="1" applyBorder="1" applyAlignment="1">
      <alignment horizontal="center" vertical="center" wrapText="1"/>
    </xf>
    <xf numFmtId="4" fontId="11" fillId="0" borderId="24" xfId="0" applyNumberFormat="1" applyFont="1" applyBorder="1" applyAlignment="1">
      <alignment vertical="center" shrinkToFit="1"/>
    </xf>
    <xf numFmtId="3" fontId="11" fillId="0" borderId="24" xfId="0" applyNumberFormat="1" applyFont="1" applyBorder="1" applyAlignment="1">
      <alignment vertical="center" shrinkToFit="1"/>
    </xf>
    <xf numFmtId="0" fontId="11" fillId="0" borderId="24" xfId="0" applyFont="1" applyBorder="1" applyAlignment="1">
      <alignment horizontal="center" vertical="center" shrinkToFit="1"/>
    </xf>
    <xf numFmtId="0" fontId="11" fillId="0" borderId="25" xfId="0" applyFont="1" applyBorder="1" applyAlignment="1">
      <alignment horizontal="center" vertical="center" wrapText="1" shrinkToFit="1"/>
    </xf>
    <xf numFmtId="0" fontId="11" fillId="0" borderId="21" xfId="0" applyFont="1" applyBorder="1" applyAlignment="1">
      <alignment horizontal="center" vertical="center" wrapText="1"/>
    </xf>
    <xf numFmtId="0" fontId="11" fillId="0" borderId="26" xfId="0" applyFont="1" applyBorder="1" applyAlignment="1">
      <alignment horizontal="center" vertical="center" wrapText="1"/>
    </xf>
    <xf numFmtId="4" fontId="11" fillId="0" borderId="26" xfId="0" applyNumberFormat="1" applyFont="1" applyBorder="1" applyAlignment="1">
      <alignment vertical="center" shrinkToFit="1"/>
    </xf>
    <xf numFmtId="3" fontId="11" fillId="0" borderId="26" xfId="0" applyNumberFormat="1" applyFont="1" applyBorder="1" applyAlignment="1">
      <alignment vertical="center" shrinkToFit="1"/>
    </xf>
    <xf numFmtId="0" fontId="11" fillId="0" borderId="27" xfId="0" applyFont="1" applyBorder="1" applyAlignment="1">
      <alignment horizontal="center" vertical="center" wrapText="1" shrinkToFi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4" fontId="11" fillId="0" borderId="20" xfId="0" applyNumberFormat="1" applyFont="1" applyBorder="1" applyAlignment="1">
      <alignment vertical="center" shrinkToFit="1"/>
    </xf>
    <xf numFmtId="3" fontId="11" fillId="0" borderId="20" xfId="0" applyNumberFormat="1" applyFont="1" applyBorder="1" applyAlignment="1">
      <alignment vertical="center" shrinkToFit="1"/>
    </xf>
    <xf numFmtId="0" fontId="11" fillId="0" borderId="4" xfId="0" applyFont="1" applyBorder="1" applyAlignment="1">
      <alignment horizontal="center" vertical="center" wrapText="1" shrinkToFit="1"/>
    </xf>
    <xf numFmtId="0" fontId="7" fillId="0" borderId="0" xfId="0" applyFont="1" applyAlignment="1">
      <alignment vertical="center"/>
    </xf>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4" fontId="13" fillId="0" borderId="29" xfId="0" applyNumberFormat="1" applyFont="1" applyBorder="1" applyAlignment="1">
      <alignment vertical="center" shrinkToFit="1"/>
    </xf>
    <xf numFmtId="4" fontId="13" fillId="0" borderId="30" xfId="0" applyNumberFormat="1" applyFont="1" applyBorder="1" applyAlignment="1">
      <alignment vertical="center" shrinkToFi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4" fontId="12" fillId="0" borderId="12" xfId="0" applyNumberFormat="1" applyFont="1" applyBorder="1" applyAlignment="1">
      <alignment vertical="center" shrinkToFit="1"/>
    </xf>
    <xf numFmtId="4" fontId="12" fillId="0" borderId="13" xfId="0" applyNumberFormat="1" applyFont="1" applyBorder="1" applyAlignment="1">
      <alignment vertical="center" shrinkToFit="1"/>
    </xf>
    <xf numFmtId="0" fontId="12" fillId="0" borderId="21" xfId="0" applyFont="1" applyBorder="1" applyAlignment="1">
      <alignment horizontal="center" vertical="center" wrapText="1"/>
    </xf>
    <xf numFmtId="0" fontId="12" fillId="0" borderId="26" xfId="0" applyFont="1" applyBorder="1" applyAlignment="1">
      <alignment horizontal="center" vertical="center" shrinkToFit="1"/>
    </xf>
    <xf numFmtId="4" fontId="12" fillId="0" borderId="26" xfId="0" applyNumberFormat="1" applyFont="1" applyBorder="1" applyAlignment="1">
      <alignment vertical="center" shrinkToFit="1"/>
    </xf>
    <xf numFmtId="4" fontId="12" fillId="0" borderId="27" xfId="0" applyNumberFormat="1" applyFont="1" applyBorder="1" applyAlignment="1">
      <alignment vertical="center" shrinkToFit="1"/>
    </xf>
    <xf numFmtId="0" fontId="14" fillId="3" borderId="4" xfId="0" applyFont="1" applyFill="1" applyBorder="1" applyAlignment="1">
      <alignment horizontal="center" vertical="center" wrapText="1"/>
    </xf>
    <xf numFmtId="0" fontId="13" fillId="0" borderId="3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7" xfId="0" applyFont="1" applyBorder="1" applyAlignment="1">
      <alignment horizontal="center" vertical="center" wrapText="1"/>
    </xf>
    <xf numFmtId="0" fontId="15" fillId="0" borderId="0" xfId="0" applyFont="1" applyAlignment="1">
      <alignment vertical="center"/>
    </xf>
    <xf numFmtId="0" fontId="0" fillId="0" borderId="24" xfId="0" applyBorder="1" applyAlignment="1">
      <alignment horizontal="center" vertical="center" wrapText="1"/>
    </xf>
    <xf numFmtId="4" fontId="13" fillId="0" borderId="31" xfId="0" applyNumberFormat="1" applyFont="1" applyBorder="1" applyAlignment="1">
      <alignment vertical="center"/>
    </xf>
    <xf numFmtId="0" fontId="13" fillId="0" borderId="15" xfId="0" applyFont="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4" fontId="13" fillId="0" borderId="32" xfId="0" applyNumberFormat="1" applyFont="1" applyBorder="1" applyAlignment="1">
      <alignment vertical="center"/>
    </xf>
    <xf numFmtId="0" fontId="13" fillId="0" borderId="18" xfId="0" applyFont="1" applyBorder="1" applyAlignment="1">
      <alignment horizontal="center" vertical="center"/>
    </xf>
    <xf numFmtId="0" fontId="0" fillId="0" borderId="27" xfId="0" applyBorder="1" applyAlignment="1">
      <alignment horizontal="center" vertical="center" wrapText="1"/>
    </xf>
    <xf numFmtId="0" fontId="13" fillId="0" borderId="6" xfId="0" applyFont="1" applyBorder="1" applyAlignment="1">
      <alignment horizontal="center" vertical="center"/>
    </xf>
    <xf numFmtId="0" fontId="13" fillId="0" borderId="31" xfId="0" applyFont="1" applyBorder="1" applyAlignment="1">
      <alignment vertical="center"/>
    </xf>
    <xf numFmtId="0" fontId="13" fillId="0" borderId="15" xfId="0" applyFont="1" applyBorder="1" applyAlignment="1">
      <alignment vertical="center"/>
    </xf>
    <xf numFmtId="0" fontId="13" fillId="0" borderId="15" xfId="0" applyFont="1" applyBorder="1" applyAlignment="1">
      <alignment horizontal="left" vertical="center" wrapText="1"/>
    </xf>
    <xf numFmtId="0" fontId="13" fillId="0" borderId="25" xfId="0" applyFont="1" applyBorder="1" applyAlignment="1">
      <alignment horizontal="center" vertical="center" wrapText="1"/>
    </xf>
    <xf numFmtId="0" fontId="12" fillId="0" borderId="21" xfId="0" applyFont="1" applyBorder="1" applyAlignment="1">
      <alignment horizontal="center" vertical="center"/>
    </xf>
    <xf numFmtId="0" fontId="12" fillId="0" borderId="32" xfId="0" applyFont="1" applyBorder="1" applyAlignment="1">
      <alignment vertical="center"/>
    </xf>
    <xf numFmtId="0" fontId="12" fillId="0" borderId="18" xfId="0" applyFont="1" applyBorder="1" applyAlignment="1">
      <alignment vertical="center"/>
    </xf>
    <xf numFmtId="0" fontId="12" fillId="0" borderId="18" xfId="0" applyFont="1" applyBorder="1" applyAlignment="1">
      <alignment horizontal="left" vertical="center" wrapText="1"/>
    </xf>
    <xf numFmtId="0" fontId="13" fillId="0" borderId="6" xfId="0" applyFont="1" applyBorder="1" applyAlignment="1">
      <alignment horizontal="center" vertical="center" wrapText="1"/>
    </xf>
    <xf numFmtId="0" fontId="13" fillId="0" borderId="31" xfId="0" applyFont="1" applyBorder="1" applyAlignment="1">
      <alignment horizontal="center" vertical="center" wrapText="1"/>
    </xf>
    <xf numFmtId="3" fontId="13" fillId="0" borderId="31" xfId="0" applyNumberFormat="1" applyFont="1" applyBorder="1" applyAlignment="1">
      <alignment vertical="center"/>
    </xf>
    <xf numFmtId="0" fontId="13" fillId="0" borderId="21" xfId="0" applyFont="1" applyBorder="1" applyAlignment="1">
      <alignment horizontal="center" vertical="center" wrapText="1"/>
    </xf>
    <xf numFmtId="0" fontId="13" fillId="0" borderId="32" xfId="0" applyFont="1" applyBorder="1" applyAlignment="1">
      <alignment horizontal="center" vertical="center" wrapText="1"/>
    </xf>
    <xf numFmtId="3" fontId="13" fillId="0" borderId="32" xfId="0" applyNumberFormat="1" applyFont="1" applyBorder="1" applyAlignment="1">
      <alignment vertical="center"/>
    </xf>
    <xf numFmtId="0" fontId="12" fillId="2" borderId="1" xfId="0" applyFont="1" applyFill="1" applyBorder="1" applyAlignment="1">
      <alignment horizontal="center" vertical="center"/>
    </xf>
    <xf numFmtId="0" fontId="12" fillId="2" borderId="20" xfId="0" applyFont="1" applyFill="1" applyBorder="1" applyAlignment="1">
      <alignment horizontal="center" vertical="center" shrinkToFit="1"/>
    </xf>
    <xf numFmtId="0" fontId="12" fillId="2" borderId="4" xfId="0" applyFont="1" applyFill="1" applyBorder="1" applyAlignment="1">
      <alignment horizontal="center" vertical="center"/>
    </xf>
    <xf numFmtId="0" fontId="12" fillId="3" borderId="33" xfId="0" applyFont="1" applyFill="1" applyBorder="1" applyAlignment="1">
      <alignment vertical="center"/>
    </xf>
    <xf numFmtId="0" fontId="12" fillId="3" borderId="34" xfId="0" applyFont="1" applyFill="1" applyBorder="1" applyAlignment="1">
      <alignment vertical="center"/>
    </xf>
    <xf numFmtId="0" fontId="12" fillId="3" borderId="35" xfId="0" applyFont="1" applyFill="1" applyBorder="1" applyAlignment="1">
      <alignment vertical="center"/>
    </xf>
    <xf numFmtId="0" fontId="13" fillId="0" borderId="6" xfId="0" applyFont="1" applyBorder="1" applyAlignment="1">
      <alignment vertical="center"/>
    </xf>
    <xf numFmtId="0" fontId="13" fillId="0" borderId="31" xfId="0" applyFont="1" applyBorder="1" applyAlignment="1">
      <alignment horizontal="center" vertical="center"/>
    </xf>
    <xf numFmtId="0" fontId="13" fillId="0" borderId="25" xfId="0" applyFont="1" applyBorder="1" applyAlignment="1">
      <alignment horizontal="center" vertical="center"/>
    </xf>
    <xf numFmtId="3" fontId="12" fillId="0" borderId="32" xfId="0" applyNumberFormat="1" applyFont="1" applyBorder="1" applyAlignment="1">
      <alignment vertical="center"/>
    </xf>
    <xf numFmtId="0" fontId="12" fillId="0" borderId="32" xfId="0" applyFont="1" applyBorder="1" applyAlignment="1">
      <alignment horizontal="center" vertical="center"/>
    </xf>
    <xf numFmtId="0" fontId="12" fillId="0" borderId="27" xfId="0" applyFont="1" applyBorder="1" applyAlignment="1">
      <alignment horizontal="center" vertical="center"/>
    </xf>
    <xf numFmtId="0" fontId="16" fillId="0" borderId="0" xfId="0" applyFont="1"/>
    <xf numFmtId="0" fontId="18" fillId="2" borderId="36" xfId="0" applyFont="1" applyFill="1" applyBorder="1" applyAlignment="1">
      <alignment horizontal="center" vertical="center" wrapText="1"/>
    </xf>
    <xf numFmtId="0" fontId="12" fillId="2" borderId="4" xfId="0" applyFont="1" applyFill="1" applyBorder="1" applyAlignment="1">
      <alignment horizontal="center" vertical="center" wrapText="1"/>
    </xf>
    <xf numFmtId="4" fontId="13" fillId="0" borderId="15" xfId="0" applyNumberFormat="1" applyFont="1" applyBorder="1" applyAlignment="1">
      <alignment vertical="center"/>
    </xf>
    <xf numFmtId="4" fontId="13" fillId="0" borderId="16" xfId="0" applyNumberFormat="1" applyFont="1" applyBorder="1" applyAlignment="1">
      <alignment vertical="center"/>
    </xf>
    <xf numFmtId="0" fontId="13" fillId="0" borderId="10" xfId="0" applyFont="1" applyBorder="1" applyAlignment="1">
      <alignment horizontal="center" vertical="center" wrapText="1"/>
    </xf>
    <xf numFmtId="4" fontId="13" fillId="0" borderId="37" xfId="0" applyNumberFormat="1" applyFont="1" applyBorder="1" applyAlignment="1">
      <alignment vertical="center"/>
    </xf>
    <xf numFmtId="4" fontId="13" fillId="0" borderId="38" xfId="0" applyNumberFormat="1" applyFont="1" applyBorder="1" applyAlignment="1">
      <alignment vertical="center"/>
    </xf>
    <xf numFmtId="4" fontId="13" fillId="0" borderId="18" xfId="0" applyNumberFormat="1" applyFont="1" applyBorder="1" applyAlignment="1">
      <alignment vertical="center"/>
    </xf>
    <xf numFmtId="4" fontId="13" fillId="0" borderId="19" xfId="0" applyNumberFormat="1" applyFont="1" applyBorder="1" applyAlignment="1">
      <alignment vertical="center"/>
    </xf>
    <xf numFmtId="0" fontId="13" fillId="0" borderId="0" xfId="0" applyFont="1" applyAlignment="1">
      <alignment horizontal="left"/>
    </xf>
    <xf numFmtId="0" fontId="19" fillId="0" borderId="0" xfId="0" applyFont="1" applyAlignment="1">
      <alignment horizontal="center" vertical="center"/>
    </xf>
    <xf numFmtId="0" fontId="18" fillId="2" borderId="3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14" xfId="0" applyFont="1" applyFill="1" applyBorder="1" applyAlignment="1">
      <alignment horizontal="center" vertical="center" wrapText="1"/>
    </xf>
    <xf numFmtId="4" fontId="19" fillId="0" borderId="15" xfId="0" applyNumberFormat="1" applyFont="1" applyBorder="1" applyAlignment="1">
      <alignment vertical="center"/>
    </xf>
    <xf numFmtId="4" fontId="19" fillId="0" borderId="41" xfId="0" applyNumberFormat="1" applyFont="1" applyBorder="1" applyAlignment="1">
      <alignment vertical="center"/>
    </xf>
    <xf numFmtId="4" fontId="19" fillId="0" borderId="43" xfId="0" applyNumberFormat="1" applyFont="1" applyBorder="1" applyAlignment="1">
      <alignment vertical="center"/>
    </xf>
    <xf numFmtId="4" fontId="19" fillId="0" borderId="44" xfId="0" applyNumberFormat="1" applyFont="1" applyBorder="1" applyAlignment="1">
      <alignment vertical="center"/>
    </xf>
    <xf numFmtId="4" fontId="19" fillId="0" borderId="45" xfId="0" applyNumberFormat="1" applyFont="1" applyBorder="1" applyAlignment="1">
      <alignment vertical="center"/>
    </xf>
    <xf numFmtId="0" fontId="13" fillId="0" borderId="0" xfId="0" applyFont="1" applyAlignment="1">
      <alignment vertical="center"/>
    </xf>
    <xf numFmtId="0" fontId="13" fillId="0" borderId="0" xfId="0" applyFont="1" applyAlignment="1">
      <alignment vertical="center" shrinkToFit="1"/>
    </xf>
    <xf numFmtId="0" fontId="0" fillId="0" borderId="6" xfId="0" applyBorder="1" applyAlignment="1">
      <alignment vertical="center"/>
    </xf>
    <xf numFmtId="4" fontId="0" fillId="0" borderId="31" xfId="0" applyNumberFormat="1" applyBorder="1" applyAlignment="1">
      <alignment vertical="center"/>
    </xf>
    <xf numFmtId="0" fontId="0" fillId="0" borderId="25" xfId="0" applyBorder="1" applyAlignment="1">
      <alignment horizontal="center" vertical="center" shrinkToFit="1"/>
    </xf>
    <xf numFmtId="0" fontId="18" fillId="2" borderId="20" xfId="0" applyFont="1" applyFill="1" applyBorder="1" applyAlignment="1">
      <alignment horizontal="center" vertical="center" wrapText="1"/>
    </xf>
    <xf numFmtId="0" fontId="12" fillId="2" borderId="20" xfId="0" applyFont="1" applyFill="1" applyBorder="1" applyAlignment="1">
      <alignment horizontal="center" vertical="center"/>
    </xf>
    <xf numFmtId="3" fontId="0" fillId="0" borderId="31" xfId="0" applyNumberFormat="1" applyBorder="1" applyAlignment="1">
      <alignment vertical="center"/>
    </xf>
    <xf numFmtId="0" fontId="12" fillId="2" borderId="1"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4" fontId="13" fillId="0" borderId="25" xfId="0" applyNumberFormat="1" applyFont="1" applyBorder="1" applyAlignment="1">
      <alignment vertical="center"/>
    </xf>
    <xf numFmtId="4" fontId="13" fillId="0" borderId="27" xfId="0" applyNumberFormat="1" applyFont="1" applyBorder="1" applyAlignment="1">
      <alignment vertical="center"/>
    </xf>
    <xf numFmtId="3" fontId="13" fillId="0" borderId="25" xfId="0" applyNumberFormat="1" applyFont="1" applyBorder="1" applyAlignment="1">
      <alignment vertical="center"/>
    </xf>
    <xf numFmtId="3" fontId="13" fillId="0" borderId="27" xfId="0" applyNumberFormat="1" applyFont="1" applyBorder="1" applyAlignment="1">
      <alignment vertical="center"/>
    </xf>
    <xf numFmtId="0" fontId="17" fillId="0" borderId="0" xfId="0" applyFont="1" applyAlignment="1">
      <alignment vertical="center"/>
    </xf>
    <xf numFmtId="0" fontId="5" fillId="2" borderId="36" xfId="0" applyFont="1" applyFill="1" applyBorder="1" applyAlignment="1">
      <alignment horizontal="center" vertical="center" shrinkToFit="1"/>
    </xf>
    <xf numFmtId="0" fontId="5" fillId="2" borderId="14" xfId="0" applyFont="1" applyFill="1" applyBorder="1" applyAlignment="1">
      <alignment horizontal="center" vertical="center" wrapText="1"/>
    </xf>
    <xf numFmtId="4" fontId="13" fillId="0" borderId="0" xfId="0" applyNumberFormat="1" applyFont="1" applyAlignment="1">
      <alignment vertical="center"/>
    </xf>
    <xf numFmtId="0" fontId="5" fillId="2" borderId="17" xfId="0" applyFont="1" applyFill="1" applyBorder="1" applyAlignment="1">
      <alignment horizontal="center" vertical="center" wrapText="1"/>
    </xf>
    <xf numFmtId="0" fontId="18" fillId="2" borderId="46" xfId="0" applyFont="1" applyFill="1" applyBorder="1" applyAlignment="1">
      <alignment horizontal="center" vertical="center" wrapText="1"/>
    </xf>
    <xf numFmtId="4" fontId="0" fillId="0" borderId="45" xfId="0" applyNumberFormat="1" applyBorder="1" applyAlignment="1">
      <alignment vertical="center"/>
    </xf>
    <xf numFmtId="0" fontId="5" fillId="2" borderId="46" xfId="0" applyFont="1" applyFill="1" applyBorder="1" applyAlignment="1">
      <alignment horizontal="center" vertical="center" wrapText="1"/>
    </xf>
    <xf numFmtId="0" fontId="0" fillId="0" borderId="0" xfId="0"/>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0" xfId="0" applyFont="1" applyAlignment="1">
      <alignment vertical="center"/>
    </xf>
    <xf numFmtId="0" fontId="0" fillId="0" borderId="0" xfId="0"/>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2" fillId="0" borderId="25" xfId="0" applyFont="1" applyBorder="1" applyAlignment="1">
      <alignment horizontal="center" vertical="center" shrinkToFit="1"/>
    </xf>
    <xf numFmtId="0" fontId="0" fillId="0" borderId="0" xfId="0"/>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24" xfId="0" applyFont="1" applyBorder="1" applyAlignment="1">
      <alignment horizontal="center" vertical="center" wrapText="1"/>
    </xf>
    <xf numFmtId="0" fontId="0" fillId="0" borderId="0" xfId="0"/>
    <xf numFmtId="0" fontId="5" fillId="0" borderId="0" xfId="0" applyFont="1" applyAlignment="1">
      <alignment horizontal="left"/>
    </xf>
    <xf numFmtId="3" fontId="13" fillId="0" borderId="31" xfId="0" applyNumberFormat="1" applyFont="1" applyBorder="1" applyAlignment="1">
      <alignment vertical="center" wrapText="1"/>
    </xf>
    <xf numFmtId="0" fontId="0" fillId="0" borderId="0" xfId="0" applyAlignment="1">
      <alignment wrapText="1"/>
    </xf>
    <xf numFmtId="0" fontId="13" fillId="0" borderId="31" xfId="0" applyFont="1" applyBorder="1" applyAlignment="1">
      <alignment vertical="center" wrapText="1"/>
    </xf>
    <xf numFmtId="0" fontId="0" fillId="0" borderId="0" xfId="0" applyAlignment="1">
      <alignment horizontal="center"/>
    </xf>
    <xf numFmtId="0" fontId="13" fillId="0" borderId="31" xfId="0" applyFont="1" applyBorder="1" applyAlignment="1">
      <alignment horizontal="center"/>
    </xf>
    <xf numFmtId="0" fontId="13" fillId="0" borderId="15" xfId="0" applyFont="1" applyBorder="1" applyAlignment="1">
      <alignment horizontal="center"/>
    </xf>
    <xf numFmtId="4" fontId="13" fillId="0" borderId="29" xfId="0" applyNumberFormat="1" applyFont="1" applyBorder="1" applyAlignment="1">
      <alignment horizontal="center"/>
    </xf>
    <xf numFmtId="0" fontId="5" fillId="2" borderId="20" xfId="0" applyFont="1" applyFill="1" applyBorder="1" applyAlignment="1">
      <alignment horizontal="center"/>
    </xf>
    <xf numFmtId="4" fontId="12" fillId="0" borderId="12" xfId="0" applyNumberFormat="1" applyFont="1" applyBorder="1" applyAlignment="1">
      <alignment horizontal="center"/>
    </xf>
    <xf numFmtId="4" fontId="11" fillId="0" borderId="24" xfId="0" applyNumberFormat="1" applyFont="1" applyBorder="1" applyAlignment="1">
      <alignment horizontal="center"/>
    </xf>
    <xf numFmtId="0" fontId="22" fillId="0" borderId="0" xfId="0" applyFont="1" applyAlignment="1"/>
    <xf numFmtId="0" fontId="0" fillId="0" borderId="0" xfId="0" applyAlignment="1"/>
    <xf numFmtId="0" fontId="22" fillId="0" borderId="0" xfId="0" applyFont="1"/>
    <xf numFmtId="0" fontId="22" fillId="0" borderId="0" xfId="0" applyFont="1" applyAlignment="1">
      <alignment horizontal="distributed"/>
    </xf>
    <xf numFmtId="0" fontId="0" fillId="0" borderId="0" xfId="0" applyAlignment="1">
      <alignment horizontal="distributed"/>
    </xf>
    <xf numFmtId="0" fontId="22" fillId="0" borderId="0" xfId="0" applyFont="1" applyAlignment="1">
      <alignment wrapText="1"/>
    </xf>
    <xf numFmtId="0" fontId="11" fillId="0" borderId="25" xfId="0" applyFont="1" applyBorder="1" applyAlignment="1">
      <alignment horizontal="left" vertical="center" wrapText="1" shrinkToFit="1"/>
    </xf>
    <xf numFmtId="4" fontId="11" fillId="0" borderId="24" xfId="0" applyNumberFormat="1" applyFont="1" applyBorder="1" applyAlignment="1">
      <alignment horizontal="right" vertical="center"/>
    </xf>
    <xf numFmtId="0" fontId="4" fillId="0" borderId="0" xfId="0" applyFont="1" applyAlignment="1">
      <alignment horizontal="center" wrapText="1"/>
    </xf>
    <xf numFmtId="0" fontId="0" fillId="0" borderId="0" xfId="0"/>
    <xf numFmtId="0" fontId="5" fillId="0" borderId="0" xfId="0" applyFont="1" applyAlignment="1">
      <alignment horizontal="left"/>
    </xf>
    <xf numFmtId="0" fontId="22" fillId="0" borderId="0" xfId="0" applyFont="1" applyAlignment="1">
      <alignment horizontal="left" vertical="center" wrapText="1"/>
    </xf>
    <xf numFmtId="0" fontId="0" fillId="0" borderId="0" xfId="0" applyAlignment="1">
      <alignment horizontal="left" vertical="center" wrapText="1"/>
    </xf>
    <xf numFmtId="0" fontId="5" fillId="3" borderId="5" xfId="0" applyFont="1" applyFill="1" applyBorder="1" applyAlignment="1">
      <alignment horizontal="center" vertical="center" wrapText="1"/>
    </xf>
    <xf numFmtId="0" fontId="6" fillId="0" borderId="0" xfId="0" applyFont="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0" xfId="0" applyFont="1" applyFill="1" applyBorder="1" applyAlignment="1">
      <alignment horizontal="center" vertical="center" wrapText="1"/>
    </xf>
    <xf numFmtId="0" fontId="0" fillId="0" borderId="21" xfId="0" applyBorder="1" applyAlignment="1">
      <alignment horizontal="center" vertical="center" wrapText="1"/>
    </xf>
    <xf numFmtId="4" fontId="13" fillId="0" borderId="26" xfId="0" applyNumberFormat="1" applyFont="1" applyBorder="1" applyAlignment="1">
      <alignment vertical="center"/>
    </xf>
    <xf numFmtId="0" fontId="0" fillId="0" borderId="27" xfId="0" applyBorder="1" applyAlignment="1">
      <alignment horizontal="center" vertical="center" wrapText="1"/>
    </xf>
    <xf numFmtId="0" fontId="5" fillId="2"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6" xfId="0" applyBorder="1" applyAlignment="1">
      <alignment horizontal="center" vertical="center" wrapText="1"/>
    </xf>
    <xf numFmtId="4" fontId="13" fillId="0" borderId="24" xfId="0" applyNumberFormat="1" applyFont="1" applyBorder="1" applyAlignment="1">
      <alignment vertical="center"/>
    </xf>
    <xf numFmtId="0" fontId="13" fillId="0" borderId="25" xfId="0" applyFont="1" applyBorder="1" applyAlignment="1">
      <alignment horizontal="left" vertical="center"/>
    </xf>
    <xf numFmtId="0" fontId="22" fillId="0" borderId="24" xfId="0" applyFont="1"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13" fillId="0" borderId="25" xfId="0" applyFont="1" applyBorder="1" applyAlignment="1">
      <alignment horizontal="center" vertical="center" wrapText="1"/>
    </xf>
    <xf numFmtId="0" fontId="13" fillId="0" borderId="27" xfId="0" applyFont="1" applyBorder="1" applyAlignment="1">
      <alignment horizontal="center" vertical="center" shrinkToFit="1"/>
    </xf>
    <xf numFmtId="0" fontId="17" fillId="0" borderId="0" xfId="0" applyFont="1" applyAlignment="1">
      <alignment horizontal="center" vertical="center"/>
    </xf>
    <xf numFmtId="0" fontId="12" fillId="2" borderId="8" xfId="0" applyFont="1" applyFill="1" applyBorder="1" applyAlignment="1">
      <alignment horizontal="center" vertical="center" wrapText="1"/>
    </xf>
    <xf numFmtId="0" fontId="13" fillId="0" borderId="6"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17" xfId="0" applyFont="1" applyBorder="1" applyAlignment="1">
      <alignment horizontal="center" vertical="center" wrapText="1"/>
    </xf>
    <xf numFmtId="0" fontId="18" fillId="2" borderId="17" xfId="0" applyFont="1" applyFill="1" applyBorder="1" applyAlignment="1">
      <alignment horizontal="center" vertical="center" wrapText="1"/>
    </xf>
    <xf numFmtId="4" fontId="19" fillId="0" borderId="18" xfId="0" applyNumberFormat="1" applyFont="1" applyBorder="1" applyAlignment="1">
      <alignment vertical="center"/>
    </xf>
    <xf numFmtId="4" fontId="19" fillId="0" borderId="19" xfId="0" applyNumberFormat="1" applyFont="1" applyBorder="1" applyAlignment="1">
      <alignment vertical="center"/>
    </xf>
    <xf numFmtId="0" fontId="18" fillId="2" borderId="14" xfId="0" applyFont="1" applyFill="1" applyBorder="1" applyAlignment="1">
      <alignment horizontal="center" vertical="center" wrapText="1"/>
    </xf>
    <xf numFmtId="4" fontId="19" fillId="0" borderId="15" xfId="0" applyNumberFormat="1" applyFont="1" applyBorder="1" applyAlignment="1">
      <alignment vertical="center"/>
    </xf>
    <xf numFmtId="4" fontId="19" fillId="0" borderId="16" xfId="0" applyNumberFormat="1" applyFont="1" applyBorder="1" applyAlignment="1">
      <alignment vertical="center"/>
    </xf>
    <xf numFmtId="4" fontId="19" fillId="0" borderId="37" xfId="0" applyNumberFormat="1" applyFont="1" applyBorder="1" applyAlignment="1">
      <alignment vertical="center"/>
    </xf>
    <xf numFmtId="4" fontId="19" fillId="0" borderId="38" xfId="0" applyNumberFormat="1" applyFont="1" applyBorder="1" applyAlignment="1">
      <alignment vertical="center"/>
    </xf>
    <xf numFmtId="0" fontId="18" fillId="2" borderId="42" xfId="0" applyFont="1" applyFill="1" applyBorder="1" applyAlignment="1">
      <alignment horizontal="center" vertical="center" wrapText="1"/>
    </xf>
    <xf numFmtId="0" fontId="18" fillId="2" borderId="6" xfId="0" applyFont="1" applyFill="1" applyBorder="1" applyAlignment="1">
      <alignment horizontal="center" vertical="center" textRotation="255" wrapText="1"/>
    </xf>
    <xf numFmtId="0" fontId="18" fillId="2" borderId="25" xfId="0" applyFont="1" applyFill="1" applyBorder="1" applyAlignment="1">
      <alignment horizontal="center" vertical="center" wrapText="1"/>
    </xf>
    <xf numFmtId="0" fontId="18" fillId="2" borderId="8" xfId="0" applyFont="1" applyFill="1" applyBorder="1" applyAlignment="1">
      <alignment horizontal="center"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4" fontId="0" fillId="0" borderId="31" xfId="0" applyNumberFormat="1" applyBorder="1" applyAlignment="1">
      <alignment vertical="center"/>
    </xf>
    <xf numFmtId="0" fontId="5" fillId="2" borderId="20" xfId="0" applyFont="1" applyFill="1" applyBorder="1" applyAlignment="1">
      <alignment horizontal="center" vertical="center"/>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8497B"/>
      </a:dk2>
      <a:lt2>
        <a:srgbClr val="EFEFE7"/>
      </a:lt2>
      <a:accent1>
        <a:srgbClr val="4A82BD"/>
      </a:accent1>
      <a:accent2>
        <a:srgbClr val="C6514A"/>
      </a:accent2>
      <a:accent3>
        <a:srgbClr val="9CBA5A"/>
      </a:accent3>
      <a:accent4>
        <a:srgbClr val="8465A5"/>
      </a:accent4>
      <a:accent5>
        <a:srgbClr val="4AAEC6"/>
      </a:accent5>
      <a:accent6>
        <a:srgbClr val="F79642"/>
      </a:accent6>
      <a:hlink>
        <a:srgbClr val="180CBD"/>
      </a:hlink>
      <a:folHlink>
        <a:srgbClr val="63009C"/>
      </a:folHlink>
    </a:clrScheme>
    <a:fontScheme name="Office">
      <a:majorFont>
        <a:latin typeface="Cambria"/>
        <a:ea typeface=""/>
        <a:cs typeface=""/>
        <a:font script="Grek" typeface=""/>
        <a:font script="Cyrl" typeface=""/>
        <a:font script="Jpan" typeface="ＭＳ Ｐゴシック"/>
        <a:font script="Hang" typeface="맑은 고딕"/>
        <a:font script="Hans" typeface="宋体"/>
        <a:font script="Hant" typeface="微軟正黑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majorFont>
      <a:minorFont>
        <a:latin typeface="Calibri"/>
        <a:ea typeface=""/>
        <a:cs typeface=""/>
        <a:font script="Grek" typeface=""/>
        <a:font script="Cyrl"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minorFont>
    </a:fontScheme>
    <a:fmtScheme name="Office">
      <a:fillStyleLst>
        <a:solidFill>
          <a:schemeClr val="phClr"/>
        </a:solidFill>
        <a:gradFill rotWithShape="1">
          <a:gsLst>
            <a:gs pos="0">
              <a:schemeClr val="phClr">
                <a:tint val="50000"/>
                <a:shade val="98000"/>
                <a:satMod val="300000"/>
              </a:schemeClr>
            </a:gs>
            <a:gs pos="25000">
              <a:schemeClr val="phClr">
                <a:tint val="37000"/>
                <a:shade val="98000"/>
                <a:satMod val="300000"/>
              </a:schemeClr>
            </a:gs>
            <a:gs pos="100000">
              <a:schemeClr val="phClr">
                <a:tint val="5000"/>
                <a:satMod val="350000"/>
              </a:schemeClr>
            </a:gs>
          </a:gsLst>
          <a:lin ang="16200000" scaled="1"/>
        </a:gradFill>
        <a:gradFill rotWithShape="1">
          <a:gsLst>
            <a:gs pos="0">
              <a:schemeClr val="phClr">
                <a:shade val="75000"/>
                <a:satMod val="160000"/>
              </a:schemeClr>
            </a:gs>
            <a:gs pos="62000">
              <a:schemeClr val="phClr">
                <a:satMod val="125000"/>
              </a:schemeClr>
            </a:gs>
            <a:gs pos="100000">
              <a:schemeClr val="phClr">
                <a:tint val="80000"/>
                <a:satMod val="140000"/>
              </a:schemeClr>
            </a:gs>
          </a:gsLst>
          <a:lin ang="16200000" scaled="0"/>
        </a:gradFill>
      </a:fillStyleLst>
      <a:lnStyleLst>
        <a:ln w="6350" cap="rnd" cmpd="sng" algn="ctr">
          <a:solidFill>
            <a:schemeClr val="ph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63500" dist="25400" dir="5400000">
              <a:srgbClr val="000000">
                <a:alpha val="43137"/>
              </a:srgbClr>
            </a:outerShdw>
          </a:effectLst>
        </a:effectStyle>
        <a:effectStyle>
          <a:effectLst>
            <a:outerShdw blurRad="50800" dist="38100" dir="5400000">
              <a:srgbClr val="000000">
                <a:alpha val="45882"/>
              </a:srgbClr>
            </a:outerShdw>
          </a:effectLst>
          <a:scene3d>
            <a:camera prst="orthographicFront" fov="0">
              <a:rot lat="0" lon="0" rev="0"/>
            </a:camera>
            <a:lightRig rig="contrasting" dir="t">
              <a:rot lat="0" lon="0" rev="16500000"/>
            </a:lightRig>
          </a:scene3d>
          <a:sp3d contourW="12700" prstMaterial="powder">
            <a:bevelT h="50800"/>
            <a:contourClr>
              <a:schemeClr val="phClr"/>
            </a:contourClr>
          </a:sp3d>
        </a:effectStyle>
        <a:effectStyle>
          <a:effectLst>
            <a:reflection blurRad="12700" stA="25000" endPos="28000" dist="38100" dir="5400000" sy="-100000"/>
          </a:effectLst>
          <a:scene3d>
            <a:camera prst="orthographicFront" fov="0">
              <a:rot lat="0" lon="0" rev="0"/>
            </a:camera>
            <a:lightRig rig="threePt" dir="t">
              <a:rot lat="0" lon="0" rev="0"/>
            </a:lightRig>
          </a:scene3d>
          <a:sp3d>
            <a:bevelT w="139700" h="38100"/>
            <a:contourClr>
              <a:schemeClr val="phClr"/>
            </a:contourClr>
          </a:sp3d>
        </a:effectStyle>
      </a:effectStyleLst>
      <a:bgFillStyleLst>
        <a:solidFill>
          <a:schemeClr val="phClr"/>
        </a:solidFill>
        <a:gradFill rotWithShape="1">
          <a:gsLst>
            <a:gs pos="0">
              <a:schemeClr val="phClr">
                <a:shade val="75000"/>
                <a:satMod val="250000"/>
              </a:schemeClr>
            </a:gs>
            <a:gs pos="20000">
              <a:schemeClr val="phClr">
                <a:shade val="85000"/>
                <a:satMod val="175000"/>
              </a:schemeClr>
            </a:gs>
            <a:gs pos="100000">
              <a:schemeClr val="phClr">
                <a:tint val="5000"/>
                <a:satMod val="350000"/>
              </a:schemeClr>
            </a:gs>
          </a:gsLst>
          <a:lin ang="16200000" scaled="1"/>
        </a:gradFill>
        <a:gradFill rotWithShape="1">
          <a:gsLst>
            <a:gs pos="0">
              <a:schemeClr val="phClr">
                <a:shade val="50000"/>
                <a:satMod val="145000"/>
              </a:schemeClr>
            </a:gs>
            <a:gs pos="30000">
              <a:schemeClr val="phClr">
                <a:shade val="65000"/>
                <a:satMod val="155000"/>
              </a:schemeClr>
            </a:gs>
            <a:gs pos="100000">
              <a:schemeClr val="phClr">
                <a:tint val="60000"/>
                <a:satMod val="170000"/>
              </a:schemeClr>
            </a:gs>
          </a:gsLst>
          <a:lin ang="16200000" scaled="1"/>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表紙"/>
  <dimension ref="A1:A6"/>
  <sheetViews>
    <sheetView view="pageBreakPreview" zoomScale="80" zoomScaleNormal="100" zoomScaleSheetLayoutView="80" workbookViewId="0">
      <selection activeCell="C47" sqref="C47"/>
    </sheetView>
  </sheetViews>
  <sheetFormatPr defaultColWidth="8.625" defaultRowHeight="14.25" x14ac:dyDescent="0.15"/>
  <cols>
    <col min="1" max="1" width="70.875" customWidth="1"/>
  </cols>
  <sheetData>
    <row r="1" spans="1:1" ht="97.5" customHeight="1" x14ac:dyDescent="0.15"/>
    <row r="2" spans="1:1" ht="45.75" customHeight="1" x14ac:dyDescent="0.4">
      <c r="A2" s="1" t="s">
        <v>0</v>
      </c>
    </row>
    <row r="3" spans="1:1" ht="136.5" customHeight="1" x14ac:dyDescent="0.15"/>
    <row r="4" spans="1:1" ht="36" customHeight="1" x14ac:dyDescent="0.2">
      <c r="A4" s="2" t="s">
        <v>2867</v>
      </c>
    </row>
    <row r="5" spans="1:1" ht="297" customHeight="1" x14ac:dyDescent="0.15"/>
    <row r="6" spans="1:1" ht="29.25" customHeight="1" x14ac:dyDescent="0.3">
      <c r="A6" s="3" t="s">
        <v>1</v>
      </c>
    </row>
  </sheetData>
  <phoneticPr fontId="21"/>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荒尾市">
    <tabColor indexed="10"/>
  </sheetPr>
  <dimension ref="A2:G57"/>
  <sheetViews>
    <sheetView tabSelected="1" view="pageBreakPreview"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6</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911</v>
      </c>
      <c r="B6" s="39" t="s">
        <v>912</v>
      </c>
      <c r="C6" s="40">
        <v>5284.81</v>
      </c>
      <c r="D6" s="41">
        <v>7</v>
      </c>
      <c r="E6" s="40">
        <v>2230.13</v>
      </c>
      <c r="F6" s="42" t="s">
        <v>160</v>
      </c>
      <c r="G6" s="43"/>
    </row>
    <row r="7" spans="1:7" ht="36" customHeight="1" x14ac:dyDescent="0.15">
      <c r="A7" s="38" t="s">
        <v>913</v>
      </c>
      <c r="B7" s="39" t="s">
        <v>6</v>
      </c>
      <c r="C7" s="40">
        <v>432.36</v>
      </c>
      <c r="D7" s="41">
        <v>2</v>
      </c>
      <c r="E7" s="40">
        <v>88.81</v>
      </c>
      <c r="F7" s="42" t="s">
        <v>223</v>
      </c>
      <c r="G7" s="43"/>
    </row>
    <row r="8" spans="1:7" ht="36" customHeight="1" x14ac:dyDescent="0.15">
      <c r="A8" s="38" t="s">
        <v>918</v>
      </c>
      <c r="B8" s="39" t="s">
        <v>919</v>
      </c>
      <c r="C8" s="40">
        <v>324.73</v>
      </c>
      <c r="D8" s="41">
        <v>1</v>
      </c>
      <c r="E8" s="40">
        <v>121.72</v>
      </c>
      <c r="F8" s="42" t="s">
        <v>223</v>
      </c>
      <c r="G8" s="43"/>
    </row>
    <row r="9" spans="1:7" ht="36" customHeight="1" x14ac:dyDescent="0.15">
      <c r="A9" s="38" t="s">
        <v>920</v>
      </c>
      <c r="B9" s="39" t="s">
        <v>921</v>
      </c>
      <c r="C9" s="40">
        <v>330.58</v>
      </c>
      <c r="D9" s="41">
        <v>1</v>
      </c>
      <c r="E9" s="40">
        <v>127.45</v>
      </c>
      <c r="F9" s="42" t="s">
        <v>223</v>
      </c>
      <c r="G9" s="43"/>
    </row>
    <row r="10" spans="1:7" ht="36" customHeight="1" x14ac:dyDescent="0.15">
      <c r="A10" s="38" t="s">
        <v>914</v>
      </c>
      <c r="B10" s="39" t="s">
        <v>915</v>
      </c>
      <c r="C10" s="40">
        <v>413</v>
      </c>
      <c r="D10" s="41">
        <v>2</v>
      </c>
      <c r="E10" s="40">
        <v>102.04</v>
      </c>
      <c r="F10" s="42" t="s">
        <v>223</v>
      </c>
      <c r="G10" s="43"/>
    </row>
    <row r="11" spans="1:7" ht="36" customHeight="1" x14ac:dyDescent="0.15">
      <c r="A11" s="38" t="s">
        <v>916</v>
      </c>
      <c r="B11" s="39" t="s">
        <v>917</v>
      </c>
      <c r="C11" s="40">
        <v>362.11</v>
      </c>
      <c r="D11" s="41">
        <v>2</v>
      </c>
      <c r="E11" s="40">
        <v>107.18</v>
      </c>
      <c r="F11" s="42" t="s">
        <v>223</v>
      </c>
      <c r="G11" s="43"/>
    </row>
    <row r="12" spans="1:7" ht="36" customHeight="1" x14ac:dyDescent="0.15">
      <c r="A12" s="44" t="s">
        <v>184</v>
      </c>
      <c r="B12" s="45"/>
      <c r="C12" s="46">
        <f>SUM(C6:C11)</f>
        <v>7147.5899999999992</v>
      </c>
      <c r="D12" s="47">
        <f>SUM(D6:D11)</f>
        <v>15</v>
      </c>
      <c r="E12" s="46">
        <f>SUM(E6:E11)</f>
        <v>2777.3299999999995</v>
      </c>
      <c r="F12" s="45"/>
      <c r="G12" s="48"/>
    </row>
    <row r="14" spans="1:7" ht="36" customHeight="1" x14ac:dyDescent="0.15">
      <c r="A14" s="36" t="s">
        <v>746</v>
      </c>
    </row>
    <row r="15" spans="1:7" ht="36" customHeight="1" x14ac:dyDescent="0.15">
      <c r="A15" s="205" t="s">
        <v>232</v>
      </c>
      <c r="B15" s="206" t="s">
        <v>233</v>
      </c>
      <c r="C15" s="206" t="s">
        <v>234</v>
      </c>
      <c r="D15" s="207" t="s">
        <v>235</v>
      </c>
      <c r="E15" s="207"/>
      <c r="F15" s="206" t="s">
        <v>236</v>
      </c>
      <c r="G15" s="204" t="s">
        <v>237</v>
      </c>
    </row>
    <row r="16" spans="1:7" ht="36" customHeight="1" x14ac:dyDescent="0.15">
      <c r="A16" s="205"/>
      <c r="B16" s="206"/>
      <c r="C16" s="206"/>
      <c r="D16" s="37" t="s">
        <v>238</v>
      </c>
      <c r="E16" s="37" t="s">
        <v>239</v>
      </c>
      <c r="F16" s="206"/>
      <c r="G16" s="204"/>
    </row>
    <row r="17" spans="1:7" ht="36" customHeight="1" x14ac:dyDescent="0.15">
      <c r="A17" s="38" t="s">
        <v>922</v>
      </c>
      <c r="B17" s="39" t="s">
        <v>912</v>
      </c>
      <c r="C17" s="40"/>
      <c r="D17" s="41">
        <v>1</v>
      </c>
      <c r="E17" s="40">
        <v>3.4</v>
      </c>
      <c r="F17" s="42" t="s">
        <v>361</v>
      </c>
      <c r="G17" s="43" t="s">
        <v>264</v>
      </c>
    </row>
    <row r="18" spans="1:7" ht="36" customHeight="1" x14ac:dyDescent="0.15">
      <c r="A18" s="38" t="s">
        <v>923</v>
      </c>
      <c r="B18" s="39" t="s">
        <v>924</v>
      </c>
      <c r="C18" s="40"/>
      <c r="D18" s="41">
        <v>1</v>
      </c>
      <c r="E18" s="40">
        <v>3.2</v>
      </c>
      <c r="F18" s="42" t="s">
        <v>223</v>
      </c>
      <c r="G18" s="43" t="s">
        <v>223</v>
      </c>
    </row>
    <row r="19" spans="1:7" ht="36" customHeight="1" x14ac:dyDescent="0.15">
      <c r="A19" s="38" t="s">
        <v>925</v>
      </c>
      <c r="B19" s="39" t="s">
        <v>926</v>
      </c>
      <c r="C19" s="40"/>
      <c r="D19" s="41">
        <v>2</v>
      </c>
      <c r="E19" s="40">
        <v>8.8699999999999992</v>
      </c>
      <c r="F19" s="42" t="s">
        <v>223</v>
      </c>
      <c r="G19" s="43" t="s">
        <v>223</v>
      </c>
    </row>
    <row r="20" spans="1:7" ht="36" customHeight="1" x14ac:dyDescent="0.15">
      <c r="A20" s="38" t="s">
        <v>927</v>
      </c>
      <c r="B20" s="39" t="s">
        <v>3080</v>
      </c>
      <c r="C20" s="40"/>
      <c r="D20" s="41">
        <v>1</v>
      </c>
      <c r="E20" s="40">
        <v>8.0299999999999994</v>
      </c>
      <c r="F20" s="42" t="s">
        <v>763</v>
      </c>
      <c r="G20" s="43" t="s">
        <v>223</v>
      </c>
    </row>
    <row r="21" spans="1:7" ht="36" customHeight="1" x14ac:dyDescent="0.15">
      <c r="A21" s="38" t="s">
        <v>928</v>
      </c>
      <c r="B21" s="39" t="s">
        <v>929</v>
      </c>
      <c r="C21" s="40"/>
      <c r="D21" s="41">
        <v>1</v>
      </c>
      <c r="E21" s="40">
        <v>4.5599999999999996</v>
      </c>
      <c r="F21" s="42" t="s">
        <v>147</v>
      </c>
      <c r="G21" s="43" t="s">
        <v>223</v>
      </c>
    </row>
    <row r="22" spans="1:7" ht="36" customHeight="1" x14ac:dyDescent="0.15">
      <c r="A22" s="38" t="s">
        <v>930</v>
      </c>
      <c r="B22" s="39" t="s">
        <v>915</v>
      </c>
      <c r="C22" s="40"/>
      <c r="D22" s="41">
        <v>1</v>
      </c>
      <c r="E22" s="40">
        <v>3.24</v>
      </c>
      <c r="F22" s="42" t="s">
        <v>223</v>
      </c>
      <c r="G22" s="43" t="s">
        <v>3083</v>
      </c>
    </row>
    <row r="23" spans="1:7" ht="36" customHeight="1" x14ac:dyDescent="0.15">
      <c r="A23" s="44" t="s">
        <v>184</v>
      </c>
      <c r="B23" s="45"/>
      <c r="C23" s="46">
        <f>SUM(C17:C22)</f>
        <v>0</v>
      </c>
      <c r="D23" s="47">
        <f>SUM(D17:D22)</f>
        <v>7</v>
      </c>
      <c r="E23" s="46">
        <f>SUM(E17:E22)</f>
        <v>31.299999999999997</v>
      </c>
      <c r="F23" s="45"/>
      <c r="G23" s="48"/>
    </row>
    <row r="25" spans="1:7" ht="36" customHeight="1" x14ac:dyDescent="0.15">
      <c r="A25" s="36" t="s">
        <v>803</v>
      </c>
    </row>
    <row r="26" spans="1:7" ht="36" customHeight="1" x14ac:dyDescent="0.15">
      <c r="A26" s="205" t="s">
        <v>232</v>
      </c>
      <c r="B26" s="208" t="s">
        <v>3032</v>
      </c>
      <c r="C26" s="206" t="s">
        <v>234</v>
      </c>
      <c r="D26" s="207" t="s">
        <v>235</v>
      </c>
      <c r="E26" s="207"/>
      <c r="F26" s="206" t="s">
        <v>236</v>
      </c>
      <c r="G26" s="204" t="s">
        <v>237</v>
      </c>
    </row>
    <row r="27" spans="1:7" ht="36" customHeight="1" x14ac:dyDescent="0.15">
      <c r="A27" s="205"/>
      <c r="B27" s="206"/>
      <c r="C27" s="206"/>
      <c r="D27" s="37" t="s">
        <v>238</v>
      </c>
      <c r="E27" s="37" t="s">
        <v>239</v>
      </c>
      <c r="F27" s="206"/>
      <c r="G27" s="204"/>
    </row>
    <row r="28" spans="1:7" ht="36" customHeight="1" x14ac:dyDescent="0.15">
      <c r="A28" s="38" t="s">
        <v>931</v>
      </c>
      <c r="B28" s="39" t="s">
        <v>926</v>
      </c>
      <c r="C28" s="40">
        <v>64981</v>
      </c>
      <c r="D28" s="41">
        <v>36</v>
      </c>
      <c r="E28" s="40">
        <v>12852.53</v>
      </c>
      <c r="F28" s="42" t="s">
        <v>413</v>
      </c>
      <c r="G28" s="43"/>
    </row>
    <row r="29" spans="1:7" ht="36" customHeight="1" x14ac:dyDescent="0.15">
      <c r="A29" s="38" t="s">
        <v>932</v>
      </c>
      <c r="B29" s="39" t="s">
        <v>933</v>
      </c>
      <c r="C29" s="40">
        <v>16168</v>
      </c>
      <c r="D29" s="41">
        <v>19</v>
      </c>
      <c r="E29" s="40">
        <v>4352.7299999999996</v>
      </c>
      <c r="F29" s="42" t="s">
        <v>223</v>
      </c>
      <c r="G29" s="43"/>
    </row>
    <row r="30" spans="1:7" ht="36" customHeight="1" x14ac:dyDescent="0.15">
      <c r="A30" s="44" t="s">
        <v>184</v>
      </c>
      <c r="B30" s="45"/>
      <c r="C30" s="46">
        <f>SUM(C28:C29)</f>
        <v>81149</v>
      </c>
      <c r="D30" s="47">
        <f>SUM(D28:D29)</f>
        <v>55</v>
      </c>
      <c r="E30" s="46">
        <f>SUM(E28:E29)</f>
        <v>17205.260000000002</v>
      </c>
      <c r="F30" s="45"/>
      <c r="G30" s="48"/>
    </row>
    <row r="32" spans="1:7" ht="36" customHeight="1" x14ac:dyDescent="0.15">
      <c r="A32" s="36" t="s">
        <v>934</v>
      </c>
    </row>
    <row r="33" spans="1:7" ht="36" customHeight="1" x14ac:dyDescent="0.15">
      <c r="A33" s="205" t="s">
        <v>232</v>
      </c>
      <c r="B33" s="206" t="s">
        <v>233</v>
      </c>
      <c r="C33" s="206" t="s">
        <v>234</v>
      </c>
      <c r="D33" s="207" t="s">
        <v>235</v>
      </c>
      <c r="E33" s="207"/>
      <c r="F33" s="206" t="s">
        <v>236</v>
      </c>
      <c r="G33" s="204" t="s">
        <v>237</v>
      </c>
    </row>
    <row r="34" spans="1:7" ht="36" customHeight="1" x14ac:dyDescent="0.15">
      <c r="A34" s="205"/>
      <c r="B34" s="206"/>
      <c r="C34" s="206"/>
      <c r="D34" s="37" t="s">
        <v>238</v>
      </c>
      <c r="E34" s="37" t="s">
        <v>239</v>
      </c>
      <c r="F34" s="206"/>
      <c r="G34" s="204"/>
    </row>
    <row r="35" spans="1:7" ht="36" customHeight="1" x14ac:dyDescent="0.15">
      <c r="A35" s="38" t="s">
        <v>935</v>
      </c>
      <c r="B35" s="39" t="s">
        <v>936</v>
      </c>
      <c r="C35" s="40">
        <v>10574.44</v>
      </c>
      <c r="D35" s="41">
        <v>8</v>
      </c>
      <c r="E35" s="40">
        <v>8305.85</v>
      </c>
      <c r="F35" s="42" t="s">
        <v>157</v>
      </c>
      <c r="G35" s="43"/>
    </row>
    <row r="36" spans="1:7" ht="36" customHeight="1" x14ac:dyDescent="0.15">
      <c r="A36" s="44" t="s">
        <v>184</v>
      </c>
      <c r="B36" s="45"/>
      <c r="C36" s="46">
        <f>SUM(C35:C35)</f>
        <v>10574.44</v>
      </c>
      <c r="D36" s="47">
        <f>SUM(D35:D35)</f>
        <v>8</v>
      </c>
      <c r="E36" s="46">
        <f>SUM(E35:E35)</f>
        <v>8305.85</v>
      </c>
      <c r="F36" s="45"/>
      <c r="G36" s="48"/>
    </row>
    <row r="38" spans="1:7" ht="36" customHeight="1" x14ac:dyDescent="0.15">
      <c r="A38" s="36" t="s">
        <v>937</v>
      </c>
    </row>
    <row r="39" spans="1:7" ht="36" customHeight="1" x14ac:dyDescent="0.15">
      <c r="A39" s="205" t="s">
        <v>232</v>
      </c>
      <c r="B39" s="206" t="s">
        <v>233</v>
      </c>
      <c r="C39" s="206" t="s">
        <v>234</v>
      </c>
      <c r="D39" s="207" t="s">
        <v>235</v>
      </c>
      <c r="E39" s="207"/>
      <c r="F39" s="206" t="s">
        <v>236</v>
      </c>
      <c r="G39" s="204" t="s">
        <v>237</v>
      </c>
    </row>
    <row r="40" spans="1:7" ht="36" customHeight="1" x14ac:dyDescent="0.15">
      <c r="A40" s="205"/>
      <c r="B40" s="206"/>
      <c r="C40" s="206"/>
      <c r="D40" s="37" t="s">
        <v>238</v>
      </c>
      <c r="E40" s="37" t="s">
        <v>239</v>
      </c>
      <c r="F40" s="206"/>
      <c r="G40" s="204"/>
    </row>
    <row r="41" spans="1:7" ht="36" customHeight="1" x14ac:dyDescent="0.15">
      <c r="A41" s="38" t="s">
        <v>938</v>
      </c>
      <c r="B41" s="39" t="s">
        <v>939</v>
      </c>
      <c r="C41" s="40"/>
      <c r="D41" s="41">
        <v>1</v>
      </c>
      <c r="E41" s="40">
        <v>32.799999999999997</v>
      </c>
      <c r="F41" s="42" t="s">
        <v>526</v>
      </c>
      <c r="G41" s="43" t="s">
        <v>264</v>
      </c>
    </row>
    <row r="42" spans="1:7" ht="36" customHeight="1" x14ac:dyDescent="0.15">
      <c r="A42" s="44" t="s">
        <v>184</v>
      </c>
      <c r="B42" s="45"/>
      <c r="C42" s="46">
        <f>SUM(C41:C41)</f>
        <v>0</v>
      </c>
      <c r="D42" s="47">
        <f>SUM(D41:D41)</f>
        <v>1</v>
      </c>
      <c r="E42" s="46">
        <f>SUM(E41:E41)</f>
        <v>32.799999999999997</v>
      </c>
      <c r="F42" s="45"/>
      <c r="G42" s="48"/>
    </row>
    <row r="44" spans="1:7" ht="36" customHeight="1" x14ac:dyDescent="0.15">
      <c r="A44" s="36" t="s">
        <v>940</v>
      </c>
    </row>
    <row r="45" spans="1:7" ht="36" customHeight="1" x14ac:dyDescent="0.15">
      <c r="A45" s="205" t="s">
        <v>232</v>
      </c>
      <c r="B45" s="206" t="s">
        <v>233</v>
      </c>
      <c r="C45" s="206" t="s">
        <v>234</v>
      </c>
      <c r="D45" s="207" t="s">
        <v>235</v>
      </c>
      <c r="E45" s="207"/>
      <c r="F45" s="206" t="s">
        <v>236</v>
      </c>
      <c r="G45" s="204" t="s">
        <v>237</v>
      </c>
    </row>
    <row r="46" spans="1:7" ht="36" customHeight="1" x14ac:dyDescent="0.15">
      <c r="A46" s="205"/>
      <c r="B46" s="206"/>
      <c r="C46" s="206"/>
      <c r="D46" s="37" t="s">
        <v>238</v>
      </c>
      <c r="E46" s="37" t="s">
        <v>239</v>
      </c>
      <c r="F46" s="206"/>
      <c r="G46" s="204"/>
    </row>
    <row r="47" spans="1:7" ht="36" customHeight="1" x14ac:dyDescent="0.15">
      <c r="A47" s="38" t="s">
        <v>570</v>
      </c>
      <c r="B47" s="39" t="s">
        <v>6</v>
      </c>
      <c r="C47" s="193">
        <v>1407</v>
      </c>
      <c r="D47" s="41">
        <v>5</v>
      </c>
      <c r="E47" s="40">
        <v>902.77</v>
      </c>
      <c r="F47" s="42" t="s">
        <v>160</v>
      </c>
      <c r="G47" s="43"/>
    </row>
    <row r="48" spans="1:7" ht="36" customHeight="1" x14ac:dyDescent="0.15">
      <c r="A48" s="38" t="s">
        <v>571</v>
      </c>
      <c r="B48" s="39" t="s">
        <v>223</v>
      </c>
      <c r="C48" s="40">
        <v>2018</v>
      </c>
      <c r="D48" s="41">
        <v>2</v>
      </c>
      <c r="E48" s="40">
        <v>1144.96</v>
      </c>
      <c r="F48" s="42" t="s">
        <v>223</v>
      </c>
      <c r="G48" s="43"/>
    </row>
    <row r="49" spans="1:7" ht="36" customHeight="1" x14ac:dyDescent="0.15">
      <c r="A49" s="38" t="s">
        <v>941</v>
      </c>
      <c r="B49" s="39" t="s">
        <v>223</v>
      </c>
      <c r="C49" s="40">
        <v>2182.9299999999998</v>
      </c>
      <c r="D49" s="41">
        <v>2</v>
      </c>
      <c r="E49" s="40">
        <v>1101.0899999999999</v>
      </c>
      <c r="F49" s="42" t="s">
        <v>223</v>
      </c>
      <c r="G49" s="43"/>
    </row>
    <row r="50" spans="1:7" ht="36" customHeight="1" x14ac:dyDescent="0.15">
      <c r="A50" s="38" t="s">
        <v>942</v>
      </c>
      <c r="B50" s="39" t="s">
        <v>943</v>
      </c>
      <c r="C50" s="40">
        <v>582.63</v>
      </c>
      <c r="D50" s="41">
        <v>2</v>
      </c>
      <c r="E50" s="40">
        <v>267.18</v>
      </c>
      <c r="F50" s="42" t="s">
        <v>581</v>
      </c>
      <c r="G50" s="43"/>
    </row>
    <row r="51" spans="1:7" ht="36" customHeight="1" x14ac:dyDescent="0.15">
      <c r="A51" s="38" t="s">
        <v>944</v>
      </c>
      <c r="B51" s="39" t="s">
        <v>926</v>
      </c>
      <c r="C51" s="40">
        <v>1605.41</v>
      </c>
      <c r="D51" s="41">
        <v>5</v>
      </c>
      <c r="E51" s="40">
        <v>301.58</v>
      </c>
      <c r="F51" s="42" t="s">
        <v>223</v>
      </c>
      <c r="G51" s="43"/>
    </row>
    <row r="52" spans="1:7" ht="36" customHeight="1" x14ac:dyDescent="0.15">
      <c r="A52" s="38" t="s">
        <v>945</v>
      </c>
      <c r="B52" s="39" t="s">
        <v>223</v>
      </c>
      <c r="C52" s="40">
        <v>558.17999999999995</v>
      </c>
      <c r="D52" s="41">
        <v>2</v>
      </c>
      <c r="E52" s="40">
        <v>89.51</v>
      </c>
      <c r="F52" s="42" t="s">
        <v>413</v>
      </c>
      <c r="G52" s="43"/>
    </row>
    <row r="53" spans="1:7" ht="36" customHeight="1" x14ac:dyDescent="0.15">
      <c r="A53" s="38" t="s">
        <v>946</v>
      </c>
      <c r="B53" s="39" t="s">
        <v>943</v>
      </c>
      <c r="C53" s="40">
        <v>380</v>
      </c>
      <c r="D53" s="41">
        <v>2</v>
      </c>
      <c r="E53" s="40">
        <v>89.49</v>
      </c>
      <c r="F53" s="42" t="s">
        <v>223</v>
      </c>
      <c r="G53" s="43"/>
    </row>
    <row r="54" spans="1:7" ht="36" customHeight="1" x14ac:dyDescent="0.15">
      <c r="A54" s="44" t="s">
        <v>184</v>
      </c>
      <c r="B54" s="45"/>
      <c r="C54" s="46">
        <f>SUM(C47:C53)</f>
        <v>8734.15</v>
      </c>
      <c r="D54" s="47">
        <f>SUM(D47:D53)</f>
        <v>20</v>
      </c>
      <c r="E54" s="46">
        <f>SUM(E47:E53)</f>
        <v>3896.5799999999995</v>
      </c>
      <c r="F54" s="45"/>
      <c r="G54" s="48"/>
    </row>
    <row r="57" spans="1:7" ht="36" customHeight="1" x14ac:dyDescent="0.15">
      <c r="A57" s="49" t="s">
        <v>947</v>
      </c>
      <c r="B57" s="50"/>
      <c r="C57" s="51">
        <f>C12+C23+C30+C36+C42+C54</f>
        <v>107605.18</v>
      </c>
      <c r="D57" s="52">
        <f>D12+D23+D30+D36+D42+D54</f>
        <v>106</v>
      </c>
      <c r="E57" s="51">
        <f>E12+E23+E30+E36+E42+E54</f>
        <v>32249.120000000003</v>
      </c>
      <c r="F57" s="50"/>
      <c r="G57" s="53"/>
    </row>
  </sheetData>
  <mergeCells count="36">
    <mergeCell ref="G4:G5"/>
    <mergeCell ref="A15:A16"/>
    <mergeCell ref="B15:B16"/>
    <mergeCell ref="C15:C16"/>
    <mergeCell ref="D15:E15"/>
    <mergeCell ref="F15:F16"/>
    <mergeCell ref="G15:G16"/>
    <mergeCell ref="A4:A5"/>
    <mergeCell ref="B4:B5"/>
    <mergeCell ref="C4:C5"/>
    <mergeCell ref="D4:E4"/>
    <mergeCell ref="F4:F5"/>
    <mergeCell ref="G26:G27"/>
    <mergeCell ref="A33:A34"/>
    <mergeCell ref="B33:B34"/>
    <mergeCell ref="C33:C34"/>
    <mergeCell ref="D33:E33"/>
    <mergeCell ref="F33:F34"/>
    <mergeCell ref="G33:G34"/>
    <mergeCell ref="A26:A27"/>
    <mergeCell ref="B26:B27"/>
    <mergeCell ref="C26:C27"/>
    <mergeCell ref="D26:E26"/>
    <mergeCell ref="F26:F27"/>
    <mergeCell ref="G39:G40"/>
    <mergeCell ref="A45:A46"/>
    <mergeCell ref="B45:B46"/>
    <mergeCell ref="C45:C46"/>
    <mergeCell ref="D45:E45"/>
    <mergeCell ref="F45:F46"/>
    <mergeCell ref="G45:G46"/>
    <mergeCell ref="A39:A40"/>
    <mergeCell ref="B39:B40"/>
    <mergeCell ref="C39:C40"/>
    <mergeCell ref="D39:E39"/>
    <mergeCell ref="F39:F40"/>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rowBreaks count="1" manualBreakCount="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水俣市">
    <tabColor indexed="10"/>
  </sheetPr>
  <dimension ref="A2:G66"/>
  <sheetViews>
    <sheetView tabSelected="1" view="pageBreakPreview" topLeftCell="A25"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7</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954</v>
      </c>
      <c r="B6" s="39" t="s">
        <v>955</v>
      </c>
      <c r="C6" s="40">
        <v>6500.02</v>
      </c>
      <c r="D6" s="41">
        <v>5</v>
      </c>
      <c r="E6" s="40">
        <v>2701.22</v>
      </c>
      <c r="F6" s="42" t="s">
        <v>160</v>
      </c>
      <c r="G6" s="43"/>
    </row>
    <row r="7" spans="1:7" ht="36" customHeight="1" x14ac:dyDescent="0.15">
      <c r="A7" s="38" t="s">
        <v>956</v>
      </c>
      <c r="B7" s="39" t="s">
        <v>7</v>
      </c>
      <c r="C7" s="40">
        <v>322.41000000000003</v>
      </c>
      <c r="D7" s="41">
        <v>2</v>
      </c>
      <c r="E7" s="40">
        <v>92.28</v>
      </c>
      <c r="F7" s="42" t="s">
        <v>223</v>
      </c>
      <c r="G7" s="43"/>
    </row>
    <row r="8" spans="1:7" ht="36" customHeight="1" x14ac:dyDescent="0.15">
      <c r="A8" s="38" t="s">
        <v>952</v>
      </c>
      <c r="B8" s="39" t="s">
        <v>953</v>
      </c>
      <c r="C8" s="40">
        <v>449.73</v>
      </c>
      <c r="D8" s="41">
        <v>1</v>
      </c>
      <c r="E8" s="40">
        <v>97.01</v>
      </c>
      <c r="F8" s="42" t="s">
        <v>223</v>
      </c>
      <c r="G8" s="43"/>
    </row>
    <row r="9" spans="1:7" ht="36" customHeight="1" x14ac:dyDescent="0.15">
      <c r="A9" s="38" t="s">
        <v>948</v>
      </c>
      <c r="B9" s="39" t="s">
        <v>949</v>
      </c>
      <c r="C9" s="40">
        <v>432.24</v>
      </c>
      <c r="D9" s="41">
        <v>2</v>
      </c>
      <c r="E9" s="40">
        <v>102.31</v>
      </c>
      <c r="F9" s="42" t="s">
        <v>223</v>
      </c>
      <c r="G9" s="43"/>
    </row>
    <row r="10" spans="1:7" ht="36" customHeight="1" x14ac:dyDescent="0.15">
      <c r="A10" s="38" t="s">
        <v>950</v>
      </c>
      <c r="B10" s="39" t="s">
        <v>951</v>
      </c>
      <c r="C10" s="40">
        <v>458.26</v>
      </c>
      <c r="D10" s="41">
        <v>2</v>
      </c>
      <c r="E10" s="40">
        <v>102.04</v>
      </c>
      <c r="F10" s="42" t="s">
        <v>223</v>
      </c>
      <c r="G10" s="43"/>
    </row>
    <row r="11" spans="1:7" ht="36" customHeight="1" x14ac:dyDescent="0.15">
      <c r="A11" s="44" t="s">
        <v>184</v>
      </c>
      <c r="B11" s="45"/>
      <c r="C11" s="46">
        <f>SUM(C6:C10)</f>
        <v>8162.66</v>
      </c>
      <c r="D11" s="47">
        <f t="shared" ref="D11:E11" si="0">SUM(D6:D10)</f>
        <v>12</v>
      </c>
      <c r="E11" s="46">
        <f t="shared" si="0"/>
        <v>3094.86</v>
      </c>
      <c r="F11" s="45"/>
      <c r="G11" s="48"/>
    </row>
    <row r="13" spans="1:7" ht="36" customHeight="1" x14ac:dyDescent="0.15">
      <c r="A13" s="36" t="s">
        <v>746</v>
      </c>
    </row>
    <row r="14" spans="1:7" ht="36" customHeight="1" x14ac:dyDescent="0.15">
      <c r="A14" s="205" t="s">
        <v>232</v>
      </c>
      <c r="B14" s="206" t="s">
        <v>233</v>
      </c>
      <c r="C14" s="206" t="s">
        <v>234</v>
      </c>
      <c r="D14" s="207" t="s">
        <v>235</v>
      </c>
      <c r="E14" s="207"/>
      <c r="F14" s="206" t="s">
        <v>236</v>
      </c>
      <c r="G14" s="204" t="s">
        <v>237</v>
      </c>
    </row>
    <row r="15" spans="1:7" ht="36" customHeight="1" x14ac:dyDescent="0.15">
      <c r="A15" s="205"/>
      <c r="B15" s="206"/>
      <c r="C15" s="206"/>
      <c r="D15" s="37" t="s">
        <v>238</v>
      </c>
      <c r="E15" s="37" t="s">
        <v>239</v>
      </c>
      <c r="F15" s="206"/>
      <c r="G15" s="204"/>
    </row>
    <row r="16" spans="1:7" ht="36" customHeight="1" x14ac:dyDescent="0.15">
      <c r="A16" s="38" t="s">
        <v>957</v>
      </c>
      <c r="B16" s="39" t="s">
        <v>958</v>
      </c>
      <c r="C16" s="40">
        <v>2795.46</v>
      </c>
      <c r="D16" s="41">
        <v>7</v>
      </c>
      <c r="E16" s="40">
        <v>1172.0999999999999</v>
      </c>
      <c r="F16" s="42" t="s">
        <v>242</v>
      </c>
      <c r="G16" s="43"/>
    </row>
    <row r="17" spans="1:7" ht="36" customHeight="1" x14ac:dyDescent="0.15">
      <c r="A17" s="38" t="s">
        <v>959</v>
      </c>
      <c r="B17" s="39" t="s">
        <v>960</v>
      </c>
      <c r="C17" s="40">
        <v>29878.79</v>
      </c>
      <c r="D17" s="41">
        <v>4</v>
      </c>
      <c r="E17" s="40">
        <v>1938.8</v>
      </c>
      <c r="F17" s="42" t="s">
        <v>361</v>
      </c>
      <c r="G17" s="43"/>
    </row>
    <row r="18" spans="1:7" ht="36" customHeight="1" x14ac:dyDescent="0.15">
      <c r="A18" s="38" t="s">
        <v>961</v>
      </c>
      <c r="B18" s="39" t="s">
        <v>962</v>
      </c>
      <c r="C18" s="40"/>
      <c r="D18" s="41">
        <v>1</v>
      </c>
      <c r="E18" s="40">
        <v>6.25</v>
      </c>
      <c r="F18" s="42" t="s">
        <v>147</v>
      </c>
      <c r="G18" s="43" t="s">
        <v>264</v>
      </c>
    </row>
    <row r="19" spans="1:7" ht="36" customHeight="1" x14ac:dyDescent="0.15">
      <c r="A19" s="38" t="s">
        <v>963</v>
      </c>
      <c r="B19" s="39" t="s">
        <v>960</v>
      </c>
      <c r="C19" s="40"/>
      <c r="D19" s="41">
        <v>1</v>
      </c>
      <c r="E19" s="40">
        <v>4.5599999999999996</v>
      </c>
      <c r="F19" s="42" t="s">
        <v>223</v>
      </c>
      <c r="G19" s="43" t="s">
        <v>223</v>
      </c>
    </row>
    <row r="20" spans="1:7" ht="36" customHeight="1" x14ac:dyDescent="0.15">
      <c r="A20" s="38" t="s">
        <v>964</v>
      </c>
      <c r="B20" s="39" t="s">
        <v>2908</v>
      </c>
      <c r="C20" s="40"/>
      <c r="D20" s="41">
        <v>1</v>
      </c>
      <c r="E20" s="40">
        <v>3.6</v>
      </c>
      <c r="F20" s="42" t="s">
        <v>223</v>
      </c>
      <c r="G20" s="43" t="s">
        <v>3083</v>
      </c>
    </row>
    <row r="21" spans="1:7" ht="36" customHeight="1" x14ac:dyDescent="0.15">
      <c r="A21" s="44" t="s">
        <v>184</v>
      </c>
      <c r="B21" s="45"/>
      <c r="C21" s="46">
        <f>SUM(C16:C20)</f>
        <v>32674.25</v>
      </c>
      <c r="D21" s="47">
        <f>SUM(D16:D20)</f>
        <v>14</v>
      </c>
      <c r="E21" s="46">
        <f>SUM(E16:E20)</f>
        <v>3125.3099999999995</v>
      </c>
      <c r="F21" s="45"/>
      <c r="G21" s="48"/>
    </row>
    <row r="23" spans="1:7" ht="36" customHeight="1" x14ac:dyDescent="0.15">
      <c r="A23" s="36" t="s">
        <v>803</v>
      </c>
    </row>
    <row r="24" spans="1:7" ht="36" customHeight="1" x14ac:dyDescent="0.15">
      <c r="A24" s="205" t="s">
        <v>232</v>
      </c>
      <c r="B24" s="206" t="s">
        <v>233</v>
      </c>
      <c r="C24" s="206" t="s">
        <v>234</v>
      </c>
      <c r="D24" s="207" t="s">
        <v>235</v>
      </c>
      <c r="E24" s="207"/>
      <c r="F24" s="206" t="s">
        <v>236</v>
      </c>
      <c r="G24" s="204" t="s">
        <v>237</v>
      </c>
    </row>
    <row r="25" spans="1:7" ht="36" customHeight="1" x14ac:dyDescent="0.15">
      <c r="A25" s="205"/>
      <c r="B25" s="206"/>
      <c r="C25" s="206"/>
      <c r="D25" s="37" t="s">
        <v>238</v>
      </c>
      <c r="E25" s="37" t="s">
        <v>239</v>
      </c>
      <c r="F25" s="206"/>
      <c r="G25" s="204"/>
    </row>
    <row r="26" spans="1:7" ht="36" customHeight="1" x14ac:dyDescent="0.15">
      <c r="A26" s="38" t="s">
        <v>965</v>
      </c>
      <c r="B26" s="39" t="s">
        <v>3033</v>
      </c>
      <c r="C26" s="40">
        <v>12114</v>
      </c>
      <c r="D26" s="41"/>
      <c r="E26" s="40"/>
      <c r="F26" s="42" t="s">
        <v>413</v>
      </c>
      <c r="G26" s="43" t="s">
        <v>966</v>
      </c>
    </row>
    <row r="27" spans="1:7" ht="36" customHeight="1" x14ac:dyDescent="0.15">
      <c r="A27" s="38" t="s">
        <v>967</v>
      </c>
      <c r="B27" s="39" t="s">
        <v>968</v>
      </c>
      <c r="C27" s="40">
        <v>28409.18</v>
      </c>
      <c r="D27" s="41">
        <v>5</v>
      </c>
      <c r="E27" s="40">
        <v>2822.27</v>
      </c>
      <c r="F27" s="42" t="s">
        <v>223</v>
      </c>
      <c r="G27" s="43"/>
    </row>
    <row r="28" spans="1:7" ht="36" customHeight="1" x14ac:dyDescent="0.15">
      <c r="A28" s="38" t="s">
        <v>969</v>
      </c>
      <c r="B28" s="39" t="s">
        <v>223</v>
      </c>
      <c r="C28" s="40">
        <v>21882.799999999999</v>
      </c>
      <c r="D28" s="41">
        <v>3</v>
      </c>
      <c r="E28" s="40">
        <v>185.44</v>
      </c>
      <c r="F28" s="42" t="s">
        <v>223</v>
      </c>
      <c r="G28" s="43"/>
    </row>
    <row r="29" spans="1:7" ht="36" customHeight="1" x14ac:dyDescent="0.15">
      <c r="A29" s="38" t="s">
        <v>970</v>
      </c>
      <c r="B29" s="39" t="s">
        <v>971</v>
      </c>
      <c r="C29" s="40">
        <v>40644</v>
      </c>
      <c r="D29" s="41">
        <v>32</v>
      </c>
      <c r="E29" s="40">
        <v>17273.39</v>
      </c>
      <c r="F29" s="42" t="s">
        <v>223</v>
      </c>
      <c r="G29" s="43"/>
    </row>
    <row r="30" spans="1:7" ht="36" customHeight="1" x14ac:dyDescent="0.15">
      <c r="A30" s="44" t="s">
        <v>184</v>
      </c>
      <c r="B30" s="45"/>
      <c r="C30" s="46">
        <f>SUM(C26:C29)</f>
        <v>103049.98</v>
      </c>
      <c r="D30" s="47">
        <f>SUM(D26:D29)</f>
        <v>40</v>
      </c>
      <c r="E30" s="46">
        <f>SUM(E26:E29)</f>
        <v>20281.099999999999</v>
      </c>
      <c r="F30" s="45"/>
      <c r="G30" s="48"/>
    </row>
    <row r="32" spans="1:7" ht="36" customHeight="1" x14ac:dyDescent="0.15">
      <c r="A32" s="36" t="s">
        <v>934</v>
      </c>
    </row>
    <row r="33" spans="1:7" ht="36" customHeight="1" x14ac:dyDescent="0.15">
      <c r="A33" s="205" t="s">
        <v>232</v>
      </c>
      <c r="B33" s="206" t="s">
        <v>233</v>
      </c>
      <c r="C33" s="206" t="s">
        <v>234</v>
      </c>
      <c r="D33" s="207" t="s">
        <v>235</v>
      </c>
      <c r="E33" s="207"/>
      <c r="F33" s="206" t="s">
        <v>236</v>
      </c>
      <c r="G33" s="204" t="s">
        <v>237</v>
      </c>
    </row>
    <row r="34" spans="1:7" ht="36" customHeight="1" x14ac:dyDescent="0.15">
      <c r="A34" s="205"/>
      <c r="B34" s="206"/>
      <c r="C34" s="206"/>
      <c r="D34" s="37" t="s">
        <v>238</v>
      </c>
      <c r="E34" s="37" t="s">
        <v>239</v>
      </c>
      <c r="F34" s="206"/>
      <c r="G34" s="204"/>
    </row>
    <row r="35" spans="1:7" ht="36" customHeight="1" x14ac:dyDescent="0.15">
      <c r="A35" s="38" t="s">
        <v>972</v>
      </c>
      <c r="B35" s="39" t="s">
        <v>973</v>
      </c>
      <c r="C35" s="40">
        <v>4828.8999999999996</v>
      </c>
      <c r="D35" s="41">
        <v>3</v>
      </c>
      <c r="E35" s="40">
        <v>2105.8200000000002</v>
      </c>
      <c r="F35" s="42" t="s">
        <v>157</v>
      </c>
      <c r="G35" s="43"/>
    </row>
    <row r="36" spans="1:7" ht="36" customHeight="1" x14ac:dyDescent="0.15">
      <c r="A36" s="38" t="s">
        <v>974</v>
      </c>
      <c r="B36" s="39" t="s">
        <v>223</v>
      </c>
      <c r="C36" s="40">
        <v>4049.22</v>
      </c>
      <c r="D36" s="41">
        <v>1</v>
      </c>
      <c r="E36" s="40">
        <v>1596.25</v>
      </c>
      <c r="F36" s="42" t="s">
        <v>223</v>
      </c>
      <c r="G36" s="43"/>
    </row>
    <row r="37" spans="1:7" ht="36" customHeight="1" x14ac:dyDescent="0.15">
      <c r="A37" s="44" t="s">
        <v>184</v>
      </c>
      <c r="B37" s="45"/>
      <c r="C37" s="46">
        <f>SUM(C35:C36)</f>
        <v>8878.119999999999</v>
      </c>
      <c r="D37" s="47">
        <f>SUM(D35:D36)</f>
        <v>4</v>
      </c>
      <c r="E37" s="46">
        <f>SUM(E35:E36)</f>
        <v>3702.07</v>
      </c>
      <c r="F37" s="45"/>
      <c r="G37" s="48"/>
    </row>
    <row r="39" spans="1:7" ht="36" customHeight="1" x14ac:dyDescent="0.15">
      <c r="A39" s="36" t="s">
        <v>833</v>
      </c>
    </row>
    <row r="40" spans="1:7" ht="36" customHeight="1" x14ac:dyDescent="0.15">
      <c r="A40" s="205" t="s">
        <v>232</v>
      </c>
      <c r="B40" s="206" t="s">
        <v>233</v>
      </c>
      <c r="C40" s="206" t="s">
        <v>234</v>
      </c>
      <c r="D40" s="207" t="s">
        <v>235</v>
      </c>
      <c r="E40" s="207"/>
      <c r="F40" s="206" t="s">
        <v>236</v>
      </c>
      <c r="G40" s="204" t="s">
        <v>237</v>
      </c>
    </row>
    <row r="41" spans="1:7" ht="36" customHeight="1" x14ac:dyDescent="0.15">
      <c r="A41" s="205"/>
      <c r="B41" s="206"/>
      <c r="C41" s="206"/>
      <c r="D41" s="37" t="s">
        <v>238</v>
      </c>
      <c r="E41" s="37" t="s">
        <v>239</v>
      </c>
      <c r="F41" s="206"/>
      <c r="G41" s="204"/>
    </row>
    <row r="42" spans="1:7" ht="36" customHeight="1" x14ac:dyDescent="0.15">
      <c r="A42" s="38" t="s">
        <v>975</v>
      </c>
      <c r="B42" s="39" t="s">
        <v>7</v>
      </c>
      <c r="C42" s="40">
        <v>1163.06</v>
      </c>
      <c r="D42" s="41">
        <v>3</v>
      </c>
      <c r="E42" s="40">
        <v>573.25</v>
      </c>
      <c r="F42" s="42" t="s">
        <v>160</v>
      </c>
      <c r="G42" s="43"/>
    </row>
    <row r="43" spans="1:7" ht="36" customHeight="1" x14ac:dyDescent="0.15">
      <c r="A43" s="38" t="s">
        <v>978</v>
      </c>
      <c r="B43" s="39" t="s">
        <v>223</v>
      </c>
      <c r="C43" s="40">
        <v>1716.25</v>
      </c>
      <c r="D43" s="41">
        <v>4</v>
      </c>
      <c r="E43" s="40">
        <v>481.93</v>
      </c>
      <c r="F43" s="42" t="s">
        <v>223</v>
      </c>
      <c r="G43" s="43"/>
    </row>
    <row r="44" spans="1:7" ht="36" customHeight="1" x14ac:dyDescent="0.15">
      <c r="A44" s="38" t="s">
        <v>976</v>
      </c>
      <c r="B44" s="39" t="s">
        <v>223</v>
      </c>
      <c r="C44" s="40">
        <v>907.36</v>
      </c>
      <c r="D44" s="41">
        <v>1</v>
      </c>
      <c r="E44" s="40">
        <v>593.66999999999996</v>
      </c>
      <c r="F44" s="42" t="s">
        <v>223</v>
      </c>
      <c r="G44" s="43"/>
    </row>
    <row r="45" spans="1:7" ht="36" customHeight="1" x14ac:dyDescent="0.15">
      <c r="A45" s="38" t="s">
        <v>977</v>
      </c>
      <c r="B45" s="39" t="s">
        <v>223</v>
      </c>
      <c r="C45" s="40">
        <v>923.84</v>
      </c>
      <c r="D45" s="41">
        <v>2</v>
      </c>
      <c r="E45" s="40">
        <v>466.52</v>
      </c>
      <c r="F45" s="42" t="s">
        <v>223</v>
      </c>
      <c r="G45" s="43"/>
    </row>
    <row r="46" spans="1:7" ht="36" customHeight="1" x14ac:dyDescent="0.15">
      <c r="A46" s="38" t="s">
        <v>979</v>
      </c>
      <c r="B46" s="39" t="s">
        <v>968</v>
      </c>
      <c r="C46" s="40">
        <v>2024.6</v>
      </c>
      <c r="D46" s="41"/>
      <c r="E46" s="40"/>
      <c r="F46" s="42" t="s">
        <v>581</v>
      </c>
      <c r="G46" s="43"/>
    </row>
    <row r="47" spans="1:7" ht="36" customHeight="1" x14ac:dyDescent="0.15">
      <c r="A47" s="38" t="s">
        <v>980</v>
      </c>
      <c r="B47" s="39" t="s">
        <v>981</v>
      </c>
      <c r="C47" s="193">
        <v>1243.6099999999999</v>
      </c>
      <c r="D47" s="41">
        <v>3</v>
      </c>
      <c r="E47" s="40">
        <v>520.03</v>
      </c>
      <c r="F47" s="42" t="s">
        <v>223</v>
      </c>
      <c r="G47" s="43"/>
    </row>
    <row r="48" spans="1:7" ht="36" customHeight="1" x14ac:dyDescent="0.15">
      <c r="A48" s="38" t="s">
        <v>982</v>
      </c>
      <c r="B48" s="39" t="s">
        <v>971</v>
      </c>
      <c r="C48" s="40">
        <v>321.76</v>
      </c>
      <c r="D48" s="41">
        <v>1</v>
      </c>
      <c r="E48" s="40">
        <v>91.35</v>
      </c>
      <c r="F48" s="42" t="s">
        <v>413</v>
      </c>
      <c r="G48" s="43"/>
    </row>
    <row r="49" spans="1:7" ht="36" customHeight="1" x14ac:dyDescent="0.15">
      <c r="A49" s="44" t="s">
        <v>184</v>
      </c>
      <c r="B49" s="45"/>
      <c r="C49" s="46">
        <f>SUM(C42:C48)</f>
        <v>8300.48</v>
      </c>
      <c r="D49" s="47">
        <f>SUM(D42:D48)</f>
        <v>14</v>
      </c>
      <c r="E49" s="46">
        <f>SUM(E42:E48)</f>
        <v>2726.7499999999995</v>
      </c>
      <c r="F49" s="45"/>
      <c r="G49" s="48"/>
    </row>
    <row r="51" spans="1:7" ht="36" customHeight="1" x14ac:dyDescent="0.15">
      <c r="A51" s="36" t="s">
        <v>855</v>
      </c>
    </row>
    <row r="52" spans="1:7" ht="36" customHeight="1" x14ac:dyDescent="0.15">
      <c r="A52" s="205" t="s">
        <v>232</v>
      </c>
      <c r="B52" s="206" t="s">
        <v>233</v>
      </c>
      <c r="C52" s="206" t="s">
        <v>234</v>
      </c>
      <c r="D52" s="207" t="s">
        <v>235</v>
      </c>
      <c r="E52" s="207"/>
      <c r="F52" s="206" t="s">
        <v>236</v>
      </c>
      <c r="G52" s="204" t="s">
        <v>237</v>
      </c>
    </row>
    <row r="53" spans="1:7" ht="36" customHeight="1" x14ac:dyDescent="0.15">
      <c r="A53" s="205"/>
      <c r="B53" s="206"/>
      <c r="C53" s="206"/>
      <c r="D53" s="37" t="s">
        <v>238</v>
      </c>
      <c r="E53" s="37" t="s">
        <v>239</v>
      </c>
      <c r="F53" s="206"/>
      <c r="G53" s="204"/>
    </row>
    <row r="54" spans="1:7" ht="36" customHeight="1" x14ac:dyDescent="0.15">
      <c r="A54" s="38" t="s">
        <v>983</v>
      </c>
      <c r="B54" s="39" t="s">
        <v>960</v>
      </c>
      <c r="C54" s="40">
        <v>3849</v>
      </c>
      <c r="D54" s="41"/>
      <c r="E54" s="40"/>
      <c r="F54" s="42" t="s">
        <v>361</v>
      </c>
      <c r="G54" s="43"/>
    </row>
    <row r="55" spans="1:7" ht="36" customHeight="1" x14ac:dyDescent="0.15">
      <c r="A55" s="38" t="s">
        <v>984</v>
      </c>
      <c r="B55" s="39" t="s">
        <v>223</v>
      </c>
      <c r="C55" s="40">
        <v>2201.88</v>
      </c>
      <c r="D55" s="41"/>
      <c r="E55" s="40"/>
      <c r="F55" s="42" t="s">
        <v>223</v>
      </c>
      <c r="G55" s="43"/>
    </row>
    <row r="56" spans="1:7" ht="36" customHeight="1" x14ac:dyDescent="0.15">
      <c r="A56" s="38" t="s">
        <v>985</v>
      </c>
      <c r="B56" s="39" t="s">
        <v>223</v>
      </c>
      <c r="C56" s="40">
        <v>2119.52</v>
      </c>
      <c r="D56" s="41"/>
      <c r="E56" s="40"/>
      <c r="F56" s="42" t="s">
        <v>223</v>
      </c>
      <c r="G56" s="43"/>
    </row>
    <row r="57" spans="1:7" ht="36" customHeight="1" x14ac:dyDescent="0.15">
      <c r="A57" s="44" t="s">
        <v>184</v>
      </c>
      <c r="B57" s="45"/>
      <c r="C57" s="46">
        <f>SUM(C54:C56)</f>
        <v>8170.4</v>
      </c>
      <c r="D57" s="47">
        <f>SUM(D54:D56)</f>
        <v>0</v>
      </c>
      <c r="E57" s="46">
        <f>SUM(E54:E56)</f>
        <v>0</v>
      </c>
      <c r="F57" s="45"/>
      <c r="G57" s="48"/>
    </row>
    <row r="59" spans="1:7" ht="36" customHeight="1" x14ac:dyDescent="0.15">
      <c r="A59" s="36" t="s">
        <v>860</v>
      </c>
    </row>
    <row r="60" spans="1:7" ht="36" customHeight="1" x14ac:dyDescent="0.15">
      <c r="A60" s="205" t="s">
        <v>232</v>
      </c>
      <c r="B60" s="206" t="s">
        <v>233</v>
      </c>
      <c r="C60" s="206" t="s">
        <v>234</v>
      </c>
      <c r="D60" s="207" t="s">
        <v>235</v>
      </c>
      <c r="E60" s="207"/>
      <c r="F60" s="206" t="s">
        <v>236</v>
      </c>
      <c r="G60" s="204" t="s">
        <v>237</v>
      </c>
    </row>
    <row r="61" spans="1:7" ht="36" customHeight="1" x14ac:dyDescent="0.15">
      <c r="A61" s="205"/>
      <c r="B61" s="206"/>
      <c r="C61" s="206"/>
      <c r="D61" s="37" t="s">
        <v>238</v>
      </c>
      <c r="E61" s="37" t="s">
        <v>239</v>
      </c>
      <c r="F61" s="206"/>
      <c r="G61" s="204"/>
    </row>
    <row r="62" spans="1:7" ht="36" customHeight="1" x14ac:dyDescent="0.15">
      <c r="A62" s="38" t="s">
        <v>986</v>
      </c>
      <c r="B62" s="39" t="s">
        <v>7</v>
      </c>
      <c r="C62" s="40">
        <v>95</v>
      </c>
      <c r="D62" s="41"/>
      <c r="E62" s="40"/>
      <c r="F62" s="42" t="s">
        <v>670</v>
      </c>
      <c r="G62" s="43"/>
    </row>
    <row r="63" spans="1:7" ht="36" customHeight="1" x14ac:dyDescent="0.15">
      <c r="A63" s="44" t="s">
        <v>184</v>
      </c>
      <c r="B63" s="45"/>
      <c r="C63" s="46">
        <f>SUM(C62:C62)</f>
        <v>95</v>
      </c>
      <c r="D63" s="47">
        <f>SUM(D62:D62)</f>
        <v>0</v>
      </c>
      <c r="E63" s="46">
        <f>SUM(E62:E62)</f>
        <v>0</v>
      </c>
      <c r="F63" s="45"/>
      <c r="G63" s="48"/>
    </row>
    <row r="66" spans="1:7" ht="36" customHeight="1" x14ac:dyDescent="0.15">
      <c r="A66" s="49" t="s">
        <v>987</v>
      </c>
      <c r="B66" s="50"/>
      <c r="C66" s="51">
        <f>C11+C21+C30+C37+C49+C57+C63</f>
        <v>169330.89</v>
      </c>
      <c r="D66" s="52">
        <f>D11+D21+D30+D37+D49+D57+D63</f>
        <v>84</v>
      </c>
      <c r="E66" s="51">
        <f>E11+E21+E30+E37+E49+E57+E63</f>
        <v>32930.089999999997</v>
      </c>
      <c r="F66" s="50"/>
      <c r="G66" s="53"/>
    </row>
  </sheetData>
  <mergeCells count="42">
    <mergeCell ref="G4:G5"/>
    <mergeCell ref="A14:A15"/>
    <mergeCell ref="B14:B15"/>
    <mergeCell ref="C14:C15"/>
    <mergeCell ref="D14:E14"/>
    <mergeCell ref="F14:F15"/>
    <mergeCell ref="G14:G15"/>
    <mergeCell ref="A4:A5"/>
    <mergeCell ref="B4:B5"/>
    <mergeCell ref="C4:C5"/>
    <mergeCell ref="D4:E4"/>
    <mergeCell ref="F4:F5"/>
    <mergeCell ref="G24:G25"/>
    <mergeCell ref="A33:A34"/>
    <mergeCell ref="B33:B34"/>
    <mergeCell ref="C33:C34"/>
    <mergeCell ref="D33:E33"/>
    <mergeCell ref="F33:F34"/>
    <mergeCell ref="G33:G34"/>
    <mergeCell ref="A24:A25"/>
    <mergeCell ref="B24:B25"/>
    <mergeCell ref="C24:C25"/>
    <mergeCell ref="D24:E24"/>
    <mergeCell ref="F24:F25"/>
    <mergeCell ref="G40:G41"/>
    <mergeCell ref="A52:A53"/>
    <mergeCell ref="B52:B53"/>
    <mergeCell ref="C52:C53"/>
    <mergeCell ref="D52:E52"/>
    <mergeCell ref="F52:F53"/>
    <mergeCell ref="G52:G53"/>
    <mergeCell ref="A40:A41"/>
    <mergeCell ref="B40:B41"/>
    <mergeCell ref="C40:C41"/>
    <mergeCell ref="D40:E40"/>
    <mergeCell ref="F40:F41"/>
    <mergeCell ref="G60:G61"/>
    <mergeCell ref="A60:A61"/>
    <mergeCell ref="B60:B61"/>
    <mergeCell ref="C60:C61"/>
    <mergeCell ref="D60:E60"/>
    <mergeCell ref="F60:F61"/>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rowBreaks count="1" manualBreakCount="1">
    <brk id="3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玉名市">
    <tabColor indexed="10"/>
  </sheetPr>
  <dimension ref="A2:G67"/>
  <sheetViews>
    <sheetView tabSelected="1" view="pageBreakPreview" topLeftCell="A46"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8</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988</v>
      </c>
      <c r="B6" s="39" t="s">
        <v>989</v>
      </c>
      <c r="C6" s="40">
        <v>7895.78</v>
      </c>
      <c r="D6" s="41">
        <v>4</v>
      </c>
      <c r="E6" s="40">
        <v>2838.52</v>
      </c>
      <c r="F6" s="42" t="s">
        <v>160</v>
      </c>
      <c r="G6" s="43"/>
    </row>
    <row r="7" spans="1:7" ht="36" customHeight="1" x14ac:dyDescent="0.15">
      <c r="A7" s="38" t="s">
        <v>990</v>
      </c>
      <c r="B7" s="39" t="s">
        <v>8</v>
      </c>
      <c r="C7" s="40">
        <v>423.29</v>
      </c>
      <c r="D7" s="41">
        <v>2</v>
      </c>
      <c r="E7" s="40">
        <v>92.18</v>
      </c>
      <c r="F7" s="42" t="s">
        <v>223</v>
      </c>
      <c r="G7" s="43"/>
    </row>
    <row r="8" spans="1:7" ht="36" customHeight="1" x14ac:dyDescent="0.15">
      <c r="A8" s="38" t="s">
        <v>991</v>
      </c>
      <c r="B8" s="39" t="s">
        <v>992</v>
      </c>
      <c r="C8" s="40">
        <v>468.13</v>
      </c>
      <c r="D8" s="41">
        <v>1</v>
      </c>
      <c r="E8" s="40">
        <v>61.27</v>
      </c>
      <c r="F8" s="42" t="s">
        <v>223</v>
      </c>
      <c r="G8" s="43"/>
    </row>
    <row r="9" spans="1:7" ht="36" customHeight="1" x14ac:dyDescent="0.15">
      <c r="A9" s="38" t="s">
        <v>993</v>
      </c>
      <c r="B9" s="39" t="s">
        <v>994</v>
      </c>
      <c r="C9" s="40"/>
      <c r="D9" s="41">
        <v>2</v>
      </c>
      <c r="E9" s="40">
        <v>101.84</v>
      </c>
      <c r="F9" s="42" t="s">
        <v>223</v>
      </c>
      <c r="G9" s="43" t="s">
        <v>264</v>
      </c>
    </row>
    <row r="10" spans="1:7" ht="36" customHeight="1" x14ac:dyDescent="0.15">
      <c r="A10" s="38" t="s">
        <v>995</v>
      </c>
      <c r="B10" s="39" t="s">
        <v>996</v>
      </c>
      <c r="C10" s="40">
        <v>331</v>
      </c>
      <c r="D10" s="41">
        <v>2</v>
      </c>
      <c r="E10" s="40">
        <v>102.17</v>
      </c>
      <c r="F10" s="42" t="s">
        <v>223</v>
      </c>
      <c r="G10" s="43"/>
    </row>
    <row r="11" spans="1:7" ht="36" customHeight="1" x14ac:dyDescent="0.15">
      <c r="A11" s="38" t="s">
        <v>997</v>
      </c>
      <c r="B11" s="39" t="s">
        <v>998</v>
      </c>
      <c r="C11" s="40">
        <v>330.99</v>
      </c>
      <c r="D11" s="41">
        <v>2</v>
      </c>
      <c r="E11" s="40">
        <v>102.44</v>
      </c>
      <c r="F11" s="42" t="s">
        <v>223</v>
      </c>
      <c r="G11" s="43"/>
    </row>
    <row r="12" spans="1:7" ht="36" customHeight="1" x14ac:dyDescent="0.15">
      <c r="A12" s="38" t="s">
        <v>999</v>
      </c>
      <c r="B12" s="39" t="s">
        <v>1000</v>
      </c>
      <c r="C12" s="40">
        <v>327.20999999999998</v>
      </c>
      <c r="D12" s="41">
        <v>2</v>
      </c>
      <c r="E12" s="40">
        <v>102.33</v>
      </c>
      <c r="F12" s="42" t="s">
        <v>223</v>
      </c>
      <c r="G12" s="43"/>
    </row>
    <row r="13" spans="1:7" ht="36" customHeight="1" x14ac:dyDescent="0.15">
      <c r="A13" s="38" t="s">
        <v>1001</v>
      </c>
      <c r="B13" s="39" t="s">
        <v>1002</v>
      </c>
      <c r="C13" s="40">
        <v>330.39</v>
      </c>
      <c r="D13" s="41">
        <v>2</v>
      </c>
      <c r="E13" s="40">
        <v>102.04</v>
      </c>
      <c r="F13" s="42" t="s">
        <v>223</v>
      </c>
      <c r="G13" s="43"/>
    </row>
    <row r="14" spans="1:7" ht="36" customHeight="1" x14ac:dyDescent="0.15">
      <c r="A14" s="38" t="s">
        <v>1003</v>
      </c>
      <c r="B14" s="39" t="s">
        <v>1004</v>
      </c>
      <c r="C14" s="40">
        <v>736.47</v>
      </c>
      <c r="D14" s="41">
        <v>2</v>
      </c>
      <c r="E14" s="40">
        <v>102.23</v>
      </c>
      <c r="F14" s="42" t="s">
        <v>223</v>
      </c>
      <c r="G14" s="43"/>
    </row>
    <row r="15" spans="1:7" ht="36" customHeight="1" x14ac:dyDescent="0.15">
      <c r="A15" s="44" t="s">
        <v>184</v>
      </c>
      <c r="B15" s="45"/>
      <c r="C15" s="46">
        <f>SUM(C6:C14)</f>
        <v>10843.259999999997</v>
      </c>
      <c r="D15" s="47">
        <f>SUM(D6:D14)</f>
        <v>19</v>
      </c>
      <c r="E15" s="46">
        <f>SUM(E6:E14)</f>
        <v>3605.02</v>
      </c>
      <c r="F15" s="45"/>
      <c r="G15" s="48"/>
    </row>
    <row r="17" spans="1:7" ht="36" customHeight="1" x14ac:dyDescent="0.15">
      <c r="A17" s="36" t="s">
        <v>746</v>
      </c>
    </row>
    <row r="18" spans="1:7" ht="36" customHeight="1" x14ac:dyDescent="0.15">
      <c r="A18" s="205" t="s">
        <v>232</v>
      </c>
      <c r="B18" s="206" t="s">
        <v>233</v>
      </c>
      <c r="C18" s="206" t="s">
        <v>234</v>
      </c>
      <c r="D18" s="207" t="s">
        <v>235</v>
      </c>
      <c r="E18" s="207"/>
      <c r="F18" s="206" t="s">
        <v>236</v>
      </c>
      <c r="G18" s="204" t="s">
        <v>237</v>
      </c>
    </row>
    <row r="19" spans="1:7" ht="36" customHeight="1" x14ac:dyDescent="0.15">
      <c r="A19" s="205"/>
      <c r="B19" s="206"/>
      <c r="C19" s="206"/>
      <c r="D19" s="37" t="s">
        <v>238</v>
      </c>
      <c r="E19" s="37" t="s">
        <v>239</v>
      </c>
      <c r="F19" s="206"/>
      <c r="G19" s="204"/>
    </row>
    <row r="20" spans="1:7" ht="36" customHeight="1" x14ac:dyDescent="0.15">
      <c r="A20" s="38" t="s">
        <v>1005</v>
      </c>
      <c r="B20" s="39" t="s">
        <v>989</v>
      </c>
      <c r="C20" s="40"/>
      <c r="D20" s="41">
        <v>1</v>
      </c>
      <c r="E20" s="40">
        <v>11.75</v>
      </c>
      <c r="F20" s="42" t="s">
        <v>351</v>
      </c>
      <c r="G20" s="43" t="s">
        <v>1006</v>
      </c>
    </row>
    <row r="21" spans="1:7" ht="36" customHeight="1" x14ac:dyDescent="0.15">
      <c r="A21" s="38" t="s">
        <v>1007</v>
      </c>
      <c r="B21" s="39" t="s">
        <v>223</v>
      </c>
      <c r="C21" s="40">
        <v>13247.93</v>
      </c>
      <c r="D21" s="41">
        <v>4</v>
      </c>
      <c r="E21" s="40">
        <v>4855.03</v>
      </c>
      <c r="F21" s="42" t="s">
        <v>242</v>
      </c>
      <c r="G21" s="43"/>
    </row>
    <row r="22" spans="1:7" ht="36" customHeight="1" x14ac:dyDescent="0.15">
      <c r="A22" s="38" t="s">
        <v>1008</v>
      </c>
      <c r="B22" s="39" t="s">
        <v>223</v>
      </c>
      <c r="C22" s="40"/>
      <c r="D22" s="41">
        <v>6</v>
      </c>
      <c r="E22" s="40">
        <v>1479.06</v>
      </c>
      <c r="F22" s="42" t="s">
        <v>223</v>
      </c>
      <c r="G22" s="43" t="s">
        <v>1006</v>
      </c>
    </row>
    <row r="23" spans="1:7" ht="36" customHeight="1" x14ac:dyDescent="0.15">
      <c r="A23" s="38" t="s">
        <v>1009</v>
      </c>
      <c r="B23" s="39" t="s">
        <v>1010</v>
      </c>
      <c r="C23" s="40"/>
      <c r="D23" s="41">
        <v>1</v>
      </c>
      <c r="E23" s="40">
        <v>1.2</v>
      </c>
      <c r="F23" s="42" t="s">
        <v>361</v>
      </c>
      <c r="G23" s="43" t="s">
        <v>264</v>
      </c>
    </row>
    <row r="24" spans="1:7" ht="36" customHeight="1" x14ac:dyDescent="0.15">
      <c r="A24" s="38" t="s">
        <v>1011</v>
      </c>
      <c r="B24" s="39" t="s">
        <v>996</v>
      </c>
      <c r="C24" s="40"/>
      <c r="D24" s="41">
        <v>1</v>
      </c>
      <c r="E24" s="40">
        <v>4.5</v>
      </c>
      <c r="F24" s="42" t="s">
        <v>223</v>
      </c>
      <c r="G24" s="43" t="s">
        <v>223</v>
      </c>
    </row>
    <row r="25" spans="1:7" ht="36" customHeight="1" x14ac:dyDescent="0.15">
      <c r="A25" s="38" t="s">
        <v>1012</v>
      </c>
      <c r="B25" s="39" t="s">
        <v>1013</v>
      </c>
      <c r="C25" s="40"/>
      <c r="D25" s="41">
        <v>1</v>
      </c>
      <c r="E25" s="40">
        <v>3.24</v>
      </c>
      <c r="F25" s="42" t="s">
        <v>147</v>
      </c>
      <c r="G25" s="43" t="s">
        <v>393</v>
      </c>
    </row>
    <row r="26" spans="1:7" ht="36" customHeight="1" x14ac:dyDescent="0.15">
      <c r="A26" s="38" t="s">
        <v>1014</v>
      </c>
      <c r="B26" s="39" t="s">
        <v>3034</v>
      </c>
      <c r="C26" s="40"/>
      <c r="D26" s="41">
        <v>1</v>
      </c>
      <c r="E26" s="40">
        <v>10</v>
      </c>
      <c r="F26" s="42" t="s">
        <v>223</v>
      </c>
      <c r="G26" s="43" t="s">
        <v>223</v>
      </c>
    </row>
    <row r="27" spans="1:7" ht="36" customHeight="1" x14ac:dyDescent="0.15">
      <c r="A27" s="38" t="s">
        <v>1015</v>
      </c>
      <c r="B27" s="39" t="s">
        <v>2909</v>
      </c>
      <c r="C27" s="40"/>
      <c r="D27" s="41">
        <v>1</v>
      </c>
      <c r="E27" s="40">
        <v>3.6</v>
      </c>
      <c r="F27" s="42" t="s">
        <v>223</v>
      </c>
      <c r="G27" s="43" t="s">
        <v>223</v>
      </c>
    </row>
    <row r="28" spans="1:7" ht="36" customHeight="1" x14ac:dyDescent="0.15">
      <c r="A28" s="38" t="s">
        <v>1016</v>
      </c>
      <c r="B28" s="39" t="s">
        <v>2910</v>
      </c>
      <c r="C28" s="40"/>
      <c r="D28" s="41">
        <v>1</v>
      </c>
      <c r="E28" s="40">
        <v>3.6</v>
      </c>
      <c r="F28" s="42" t="s">
        <v>223</v>
      </c>
      <c r="G28" s="43" t="s">
        <v>223</v>
      </c>
    </row>
    <row r="29" spans="1:7" ht="36" customHeight="1" x14ac:dyDescent="0.15">
      <c r="A29" s="44" t="s">
        <v>184</v>
      </c>
      <c r="B29" s="45"/>
      <c r="C29" s="46">
        <f>SUM(C20:C28)</f>
        <v>13247.93</v>
      </c>
      <c r="D29" s="47">
        <f>SUM(D20:D28)</f>
        <v>17</v>
      </c>
      <c r="E29" s="46">
        <f>SUM(E20:E28)</f>
        <v>6371.9800000000005</v>
      </c>
      <c r="F29" s="45"/>
      <c r="G29" s="48"/>
    </row>
    <row r="31" spans="1:7" ht="36" customHeight="1" x14ac:dyDescent="0.15">
      <c r="A31" s="36" t="s">
        <v>803</v>
      </c>
    </row>
    <row r="32" spans="1:7" ht="36" customHeight="1" x14ac:dyDescent="0.15">
      <c r="A32" s="205" t="s">
        <v>232</v>
      </c>
      <c r="B32" s="206" t="s">
        <v>233</v>
      </c>
      <c r="C32" s="206" t="s">
        <v>234</v>
      </c>
      <c r="D32" s="207" t="s">
        <v>235</v>
      </c>
      <c r="E32" s="207"/>
      <c r="F32" s="206" t="s">
        <v>236</v>
      </c>
      <c r="G32" s="204" t="s">
        <v>237</v>
      </c>
    </row>
    <row r="33" spans="1:7" ht="36" customHeight="1" x14ac:dyDescent="0.15">
      <c r="A33" s="205"/>
      <c r="B33" s="206"/>
      <c r="C33" s="206"/>
      <c r="D33" s="37" t="s">
        <v>238</v>
      </c>
      <c r="E33" s="37" t="s">
        <v>239</v>
      </c>
      <c r="F33" s="206"/>
      <c r="G33" s="204"/>
    </row>
    <row r="34" spans="1:7" ht="36" customHeight="1" x14ac:dyDescent="0.15">
      <c r="A34" s="38" t="s">
        <v>1017</v>
      </c>
      <c r="B34" s="39" t="s">
        <v>1018</v>
      </c>
      <c r="C34" s="40">
        <v>65520.82</v>
      </c>
      <c r="D34" s="41">
        <v>28</v>
      </c>
      <c r="E34" s="40">
        <v>17552.36</v>
      </c>
      <c r="F34" s="42" t="s">
        <v>413</v>
      </c>
      <c r="G34" s="43"/>
    </row>
    <row r="35" spans="1:7" ht="36" customHeight="1" x14ac:dyDescent="0.15">
      <c r="A35" s="38" t="s">
        <v>1019</v>
      </c>
      <c r="B35" s="39" t="s">
        <v>223</v>
      </c>
      <c r="C35" s="40"/>
      <c r="D35" s="41">
        <v>2</v>
      </c>
      <c r="E35" s="40">
        <v>143.28</v>
      </c>
      <c r="F35" s="42" t="s">
        <v>223</v>
      </c>
      <c r="G35" s="43" t="s">
        <v>756</v>
      </c>
    </row>
    <row r="36" spans="1:7" ht="36" customHeight="1" x14ac:dyDescent="0.15">
      <c r="A36" s="38" t="s">
        <v>1020</v>
      </c>
      <c r="B36" s="39" t="s">
        <v>1021</v>
      </c>
      <c r="C36" s="40">
        <v>58767</v>
      </c>
      <c r="D36" s="41">
        <v>33</v>
      </c>
      <c r="E36" s="40">
        <v>23404.65</v>
      </c>
      <c r="F36" s="42" t="s">
        <v>223</v>
      </c>
      <c r="G36" s="43"/>
    </row>
    <row r="37" spans="1:7" ht="36" customHeight="1" x14ac:dyDescent="0.15">
      <c r="A37" s="38" t="s">
        <v>1022</v>
      </c>
      <c r="B37" s="39" t="s">
        <v>1023</v>
      </c>
      <c r="C37" s="40">
        <v>69460.460000000006</v>
      </c>
      <c r="D37" s="41">
        <v>51</v>
      </c>
      <c r="E37" s="40">
        <v>16981.93</v>
      </c>
      <c r="F37" s="42" t="s">
        <v>223</v>
      </c>
      <c r="G37" s="43"/>
    </row>
    <row r="38" spans="1:7" ht="36" customHeight="1" x14ac:dyDescent="0.15">
      <c r="A38" s="38" t="s">
        <v>1024</v>
      </c>
      <c r="B38" s="39" t="s">
        <v>1013</v>
      </c>
      <c r="C38" s="40">
        <v>71033</v>
      </c>
      <c r="D38" s="41">
        <v>5</v>
      </c>
      <c r="E38" s="40">
        <v>1062.05</v>
      </c>
      <c r="F38" s="42" t="s">
        <v>223</v>
      </c>
      <c r="G38" s="43"/>
    </row>
    <row r="39" spans="1:7" ht="36" customHeight="1" x14ac:dyDescent="0.15">
      <c r="A39" s="44" t="s">
        <v>184</v>
      </c>
      <c r="B39" s="45"/>
      <c r="C39" s="46">
        <f>SUM(C34:C38)</f>
        <v>264781.28000000003</v>
      </c>
      <c r="D39" s="47">
        <f>SUM(D34:D38)</f>
        <v>119</v>
      </c>
      <c r="E39" s="46">
        <f>SUM(E34:E38)</f>
        <v>59144.270000000004</v>
      </c>
      <c r="F39" s="45"/>
      <c r="G39" s="48"/>
    </row>
    <row r="41" spans="1:7" ht="36" customHeight="1" x14ac:dyDescent="0.15">
      <c r="A41" s="36" t="s">
        <v>825</v>
      </c>
    </row>
    <row r="42" spans="1:7" ht="36" customHeight="1" x14ac:dyDescent="0.15">
      <c r="A42" s="205" t="s">
        <v>232</v>
      </c>
      <c r="B42" s="206" t="s">
        <v>233</v>
      </c>
      <c r="C42" s="206" t="s">
        <v>234</v>
      </c>
      <c r="D42" s="207" t="s">
        <v>235</v>
      </c>
      <c r="E42" s="207"/>
      <c r="F42" s="206" t="s">
        <v>236</v>
      </c>
      <c r="G42" s="204" t="s">
        <v>237</v>
      </c>
    </row>
    <row r="43" spans="1:7" ht="36" customHeight="1" x14ac:dyDescent="0.15">
      <c r="A43" s="205"/>
      <c r="B43" s="206"/>
      <c r="C43" s="206"/>
      <c r="D43" s="37" t="s">
        <v>238</v>
      </c>
      <c r="E43" s="37" t="s">
        <v>239</v>
      </c>
      <c r="F43" s="206"/>
      <c r="G43" s="204"/>
    </row>
    <row r="44" spans="1:7" ht="36" customHeight="1" x14ac:dyDescent="0.15">
      <c r="A44" s="38" t="s">
        <v>1025</v>
      </c>
      <c r="B44" s="39" t="s">
        <v>1026</v>
      </c>
      <c r="C44" s="40"/>
      <c r="D44" s="41">
        <v>7</v>
      </c>
      <c r="E44" s="40">
        <v>466.08</v>
      </c>
      <c r="F44" s="42" t="s">
        <v>526</v>
      </c>
      <c r="G44" s="43" t="s">
        <v>264</v>
      </c>
    </row>
    <row r="45" spans="1:7" ht="36" customHeight="1" x14ac:dyDescent="0.15">
      <c r="A45" s="44" t="s">
        <v>184</v>
      </c>
      <c r="B45" s="45"/>
      <c r="C45" s="46">
        <f>SUM(C44:C44)</f>
        <v>0</v>
      </c>
      <c r="D45" s="47">
        <f>SUM(D44:D44)</f>
        <v>7</v>
      </c>
      <c r="E45" s="46">
        <f>SUM(E44:E44)</f>
        <v>466.08</v>
      </c>
      <c r="F45" s="45"/>
      <c r="G45" s="48"/>
    </row>
    <row r="47" spans="1:7" ht="36" customHeight="1" x14ac:dyDescent="0.15">
      <c r="A47" s="36" t="s">
        <v>833</v>
      </c>
      <c r="C47" s="179"/>
    </row>
    <row r="48" spans="1:7" ht="36" customHeight="1" x14ac:dyDescent="0.15">
      <c r="A48" s="205" t="s">
        <v>232</v>
      </c>
      <c r="B48" s="206" t="s">
        <v>233</v>
      </c>
      <c r="C48" s="206" t="s">
        <v>234</v>
      </c>
      <c r="D48" s="207" t="s">
        <v>235</v>
      </c>
      <c r="E48" s="207"/>
      <c r="F48" s="206" t="s">
        <v>236</v>
      </c>
      <c r="G48" s="204" t="s">
        <v>237</v>
      </c>
    </row>
    <row r="49" spans="1:7" ht="36" customHeight="1" x14ac:dyDescent="0.15">
      <c r="A49" s="205"/>
      <c r="B49" s="206"/>
      <c r="C49" s="206"/>
      <c r="D49" s="37" t="s">
        <v>238</v>
      </c>
      <c r="E49" s="37" t="s">
        <v>239</v>
      </c>
      <c r="F49" s="206"/>
      <c r="G49" s="204"/>
    </row>
    <row r="50" spans="1:7" ht="36" customHeight="1" x14ac:dyDescent="0.15">
      <c r="A50" s="38" t="s">
        <v>1027</v>
      </c>
      <c r="B50" s="39" t="s">
        <v>8</v>
      </c>
      <c r="C50" s="40">
        <v>1034.8499999999999</v>
      </c>
      <c r="D50" s="41">
        <v>2</v>
      </c>
      <c r="E50" s="40">
        <v>466.52</v>
      </c>
      <c r="F50" s="42" t="s">
        <v>160</v>
      </c>
      <c r="G50" s="43"/>
    </row>
    <row r="51" spans="1:7" ht="36" customHeight="1" x14ac:dyDescent="0.15">
      <c r="A51" s="38" t="s">
        <v>1028</v>
      </c>
      <c r="B51" s="39" t="s">
        <v>223</v>
      </c>
      <c r="C51" s="40">
        <v>1807.95</v>
      </c>
      <c r="D51" s="41">
        <v>1</v>
      </c>
      <c r="E51" s="40">
        <v>314.88</v>
      </c>
      <c r="F51" s="42" t="s">
        <v>223</v>
      </c>
      <c r="G51" s="43"/>
    </row>
    <row r="52" spans="1:7" ht="36" customHeight="1" x14ac:dyDescent="0.15">
      <c r="A52" s="38" t="s">
        <v>1029</v>
      </c>
      <c r="B52" s="39" t="s">
        <v>223</v>
      </c>
      <c r="C52" s="40">
        <v>1090.9100000000001</v>
      </c>
      <c r="D52" s="41">
        <v>1</v>
      </c>
      <c r="E52" s="40">
        <v>587.61</v>
      </c>
      <c r="F52" s="42" t="s">
        <v>223</v>
      </c>
      <c r="G52" s="43"/>
    </row>
    <row r="53" spans="1:7" ht="36" customHeight="1" x14ac:dyDescent="0.15">
      <c r="A53" s="38" t="s">
        <v>570</v>
      </c>
      <c r="B53" s="39" t="s">
        <v>223</v>
      </c>
      <c r="C53" s="40">
        <v>1713.82</v>
      </c>
      <c r="D53" s="41">
        <v>2</v>
      </c>
      <c r="E53" s="40">
        <v>1144.96</v>
      </c>
      <c r="F53" s="42" t="s">
        <v>223</v>
      </c>
      <c r="G53" s="43"/>
    </row>
    <row r="54" spans="1:7" ht="36" customHeight="1" x14ac:dyDescent="0.15">
      <c r="A54" s="38" t="s">
        <v>1030</v>
      </c>
      <c r="B54" s="39" t="s">
        <v>1026</v>
      </c>
      <c r="C54" s="40">
        <v>3081</v>
      </c>
      <c r="D54" s="41"/>
      <c r="E54" s="40"/>
      <c r="F54" s="42" t="s">
        <v>581</v>
      </c>
      <c r="G54" s="43"/>
    </row>
    <row r="55" spans="1:7" ht="36" customHeight="1" x14ac:dyDescent="0.15">
      <c r="A55" s="38" t="s">
        <v>1031</v>
      </c>
      <c r="B55" s="39" t="s">
        <v>1018</v>
      </c>
      <c r="C55" s="40">
        <v>613.27</v>
      </c>
      <c r="D55" s="41">
        <v>1</v>
      </c>
      <c r="E55" s="40">
        <v>108.79</v>
      </c>
      <c r="F55" s="42" t="s">
        <v>413</v>
      </c>
      <c r="G55" s="43"/>
    </row>
    <row r="56" spans="1:7" ht="36" customHeight="1" x14ac:dyDescent="0.15">
      <c r="A56" s="38" t="s">
        <v>1032</v>
      </c>
      <c r="B56" s="39" t="s">
        <v>1033</v>
      </c>
      <c r="C56" s="40">
        <v>471.79</v>
      </c>
      <c r="D56" s="41">
        <v>1</v>
      </c>
      <c r="E56" s="40">
        <v>110.13</v>
      </c>
      <c r="F56" s="42" t="s">
        <v>223</v>
      </c>
      <c r="G56" s="43"/>
    </row>
    <row r="57" spans="1:7" ht="36" customHeight="1" x14ac:dyDescent="0.15">
      <c r="A57" s="38" t="s">
        <v>1034</v>
      </c>
      <c r="B57" s="39" t="s">
        <v>1023</v>
      </c>
      <c r="C57" s="40">
        <v>1127.49</v>
      </c>
      <c r="D57" s="41">
        <v>1</v>
      </c>
      <c r="E57" s="40">
        <v>107.43</v>
      </c>
      <c r="F57" s="42" t="s">
        <v>223</v>
      </c>
      <c r="G57" s="43"/>
    </row>
    <row r="58" spans="1:7" ht="36" customHeight="1" x14ac:dyDescent="0.15">
      <c r="A58" s="44" t="s">
        <v>184</v>
      </c>
      <c r="B58" s="45"/>
      <c r="C58" s="46">
        <f>SUM(C50:C57)</f>
        <v>10941.08</v>
      </c>
      <c r="D58" s="47">
        <f>SUM(D50:D57)</f>
        <v>9</v>
      </c>
      <c r="E58" s="46">
        <f>SUM(E50:E57)</f>
        <v>2840.32</v>
      </c>
      <c r="F58" s="45"/>
      <c r="G58" s="48"/>
    </row>
    <row r="60" spans="1:7" ht="36" customHeight="1" x14ac:dyDescent="0.15">
      <c r="A60" s="36" t="s">
        <v>907</v>
      </c>
    </row>
    <row r="61" spans="1:7" ht="36" customHeight="1" x14ac:dyDescent="0.15">
      <c r="A61" s="205" t="s">
        <v>232</v>
      </c>
      <c r="B61" s="206" t="s">
        <v>233</v>
      </c>
      <c r="C61" s="206" t="s">
        <v>234</v>
      </c>
      <c r="D61" s="207" t="s">
        <v>235</v>
      </c>
      <c r="E61" s="207"/>
      <c r="F61" s="206" t="s">
        <v>236</v>
      </c>
      <c r="G61" s="204" t="s">
        <v>237</v>
      </c>
    </row>
    <row r="62" spans="1:7" ht="36" customHeight="1" x14ac:dyDescent="0.15">
      <c r="A62" s="205"/>
      <c r="B62" s="206"/>
      <c r="C62" s="206"/>
      <c r="D62" s="37" t="s">
        <v>238</v>
      </c>
      <c r="E62" s="37" t="s">
        <v>239</v>
      </c>
      <c r="F62" s="206"/>
      <c r="G62" s="204"/>
    </row>
    <row r="63" spans="1:7" ht="36" customHeight="1" x14ac:dyDescent="0.15">
      <c r="A63" s="38" t="s">
        <v>1035</v>
      </c>
      <c r="B63" s="39" t="s">
        <v>2911</v>
      </c>
      <c r="C63" s="40">
        <v>213.18</v>
      </c>
      <c r="D63" s="41">
        <v>1</v>
      </c>
      <c r="E63" s="40">
        <v>56.7</v>
      </c>
      <c r="F63" s="42" t="s">
        <v>160</v>
      </c>
      <c r="G63" s="43" t="s">
        <v>3084</v>
      </c>
    </row>
    <row r="64" spans="1:7" ht="36" customHeight="1" x14ac:dyDescent="0.15">
      <c r="A64" s="44" t="s">
        <v>184</v>
      </c>
      <c r="B64" s="45"/>
      <c r="C64" s="46">
        <f>SUM(C63:C63)</f>
        <v>213.18</v>
      </c>
      <c r="D64" s="47">
        <f>SUM(D63:D63)</f>
        <v>1</v>
      </c>
      <c r="E64" s="46">
        <f>SUM(E63:E63)</f>
        <v>56.7</v>
      </c>
      <c r="F64" s="45"/>
      <c r="G64" s="48"/>
    </row>
    <row r="67" spans="1:7" ht="36" customHeight="1" x14ac:dyDescent="0.15">
      <c r="A67" s="49" t="s">
        <v>1036</v>
      </c>
      <c r="B67" s="50"/>
      <c r="C67" s="51">
        <f>C15+C29+C39+C45+C58+C64</f>
        <v>300026.73000000004</v>
      </c>
      <c r="D67" s="52">
        <f>D15+D29+D39+D45+D58+D64</f>
        <v>172</v>
      </c>
      <c r="E67" s="51">
        <f>E15+E29+E39+E45+E58+E64</f>
        <v>72484.37000000001</v>
      </c>
      <c r="F67" s="50"/>
      <c r="G67" s="53"/>
    </row>
  </sheetData>
  <mergeCells count="36">
    <mergeCell ref="G4:G5"/>
    <mergeCell ref="A18:A19"/>
    <mergeCell ref="B18:B19"/>
    <mergeCell ref="C18:C19"/>
    <mergeCell ref="D18:E18"/>
    <mergeCell ref="F18:F19"/>
    <mergeCell ref="G18:G19"/>
    <mergeCell ref="A4:A5"/>
    <mergeCell ref="B4:B5"/>
    <mergeCell ref="C4:C5"/>
    <mergeCell ref="D4:E4"/>
    <mergeCell ref="F4:F5"/>
    <mergeCell ref="G32:G33"/>
    <mergeCell ref="A42:A43"/>
    <mergeCell ref="B42:B43"/>
    <mergeCell ref="C42:C43"/>
    <mergeCell ref="D42:E42"/>
    <mergeCell ref="F42:F43"/>
    <mergeCell ref="G42:G43"/>
    <mergeCell ref="A32:A33"/>
    <mergeCell ref="B32:B33"/>
    <mergeCell ref="C32:C33"/>
    <mergeCell ref="D32:E32"/>
    <mergeCell ref="F32:F33"/>
    <mergeCell ref="G48:G49"/>
    <mergeCell ref="A61:A62"/>
    <mergeCell ref="B61:B62"/>
    <mergeCell ref="C61:C62"/>
    <mergeCell ref="D61:E61"/>
    <mergeCell ref="F61:F62"/>
    <mergeCell ref="G61:G62"/>
    <mergeCell ref="A48:A49"/>
    <mergeCell ref="B48:B49"/>
    <mergeCell ref="C48:C49"/>
    <mergeCell ref="D48:E48"/>
    <mergeCell ref="F48:F49"/>
  </mergeCells>
  <phoneticPr fontId="21"/>
  <pageMargins left="0.74803149606299213" right="0.74803149606299213" top="0.98425196850393704" bottom="0.98425196850393704" header="0.51181102362204722" footer="0.51181102362204722"/>
  <pageSetup paperSize="9" scale="46" orientation="portrait" r:id="rId1"/>
  <headerFooter>
    <oddFooter xml:space="preserve">&amp;C
</oddFooter>
  </headerFooter>
  <rowBreaks count="1" manualBreakCount="1">
    <brk id="4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天草市">
    <tabColor indexed="10"/>
  </sheetPr>
  <dimension ref="A2:G160"/>
  <sheetViews>
    <sheetView tabSelected="1" view="pageBreakPreview" topLeftCell="A76"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9</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1037</v>
      </c>
      <c r="B6" s="39" t="s">
        <v>1038</v>
      </c>
      <c r="C6" s="40">
        <v>739</v>
      </c>
      <c r="D6" s="41">
        <v>6</v>
      </c>
      <c r="E6" s="40">
        <v>2230.77</v>
      </c>
      <c r="F6" s="42" t="s">
        <v>160</v>
      </c>
      <c r="G6" s="43" t="s">
        <v>1006</v>
      </c>
    </row>
    <row r="7" spans="1:7" ht="36" customHeight="1" x14ac:dyDescent="0.15">
      <c r="A7" s="38" t="s">
        <v>1039</v>
      </c>
      <c r="B7" s="39" t="s">
        <v>9</v>
      </c>
      <c r="C7" s="40">
        <v>325</v>
      </c>
      <c r="D7" s="41">
        <v>2</v>
      </c>
      <c r="E7" s="40">
        <v>91.68</v>
      </c>
      <c r="F7" s="42" t="s">
        <v>223</v>
      </c>
      <c r="G7" s="43"/>
    </row>
    <row r="8" spans="1:7" ht="36" customHeight="1" x14ac:dyDescent="0.15">
      <c r="A8" s="38" t="s">
        <v>1046</v>
      </c>
      <c r="B8" s="39" t="s">
        <v>1047</v>
      </c>
      <c r="C8" s="40">
        <v>276.63</v>
      </c>
      <c r="D8" s="41">
        <v>2</v>
      </c>
      <c r="E8" s="40">
        <v>85.14</v>
      </c>
      <c r="F8" s="42" t="s">
        <v>223</v>
      </c>
      <c r="G8" s="43"/>
    </row>
    <row r="9" spans="1:7" ht="36" customHeight="1" x14ac:dyDescent="0.15">
      <c r="A9" s="38" t="s">
        <v>1040</v>
      </c>
      <c r="B9" s="39" t="s">
        <v>1041</v>
      </c>
      <c r="C9" s="40">
        <v>405.58</v>
      </c>
      <c r="D9" s="41">
        <v>2</v>
      </c>
      <c r="E9" s="40">
        <v>77.290000000000006</v>
      </c>
      <c r="F9" s="42" t="s">
        <v>223</v>
      </c>
      <c r="G9" s="43"/>
    </row>
    <row r="10" spans="1:7" ht="36" customHeight="1" x14ac:dyDescent="0.15">
      <c r="A10" s="38" t="s">
        <v>1042</v>
      </c>
      <c r="B10" s="39" t="s">
        <v>1043</v>
      </c>
      <c r="C10" s="40"/>
      <c r="D10" s="41">
        <v>2</v>
      </c>
      <c r="E10" s="40">
        <v>77.010000000000005</v>
      </c>
      <c r="F10" s="42" t="s">
        <v>223</v>
      </c>
      <c r="G10" s="43" t="s">
        <v>264</v>
      </c>
    </row>
    <row r="11" spans="1:7" ht="36" customHeight="1" x14ac:dyDescent="0.15">
      <c r="A11" s="38" t="s">
        <v>1044</v>
      </c>
      <c r="B11" s="39" t="s">
        <v>1045</v>
      </c>
      <c r="C11" s="40"/>
      <c r="D11" s="41">
        <v>1</v>
      </c>
      <c r="E11" s="40">
        <v>62.78</v>
      </c>
      <c r="F11" s="42" t="s">
        <v>223</v>
      </c>
      <c r="G11" s="43" t="s">
        <v>223</v>
      </c>
    </row>
    <row r="12" spans="1:7" ht="36" customHeight="1" x14ac:dyDescent="0.15">
      <c r="A12" s="38" t="s">
        <v>1048</v>
      </c>
      <c r="B12" s="39" t="s">
        <v>1049</v>
      </c>
      <c r="C12" s="40"/>
      <c r="D12" s="41">
        <v>2</v>
      </c>
      <c r="E12" s="40">
        <v>102.04</v>
      </c>
      <c r="F12" s="42" t="s">
        <v>223</v>
      </c>
      <c r="G12" s="43" t="s">
        <v>223</v>
      </c>
    </row>
    <row r="13" spans="1:7" ht="36" customHeight="1" x14ac:dyDescent="0.15">
      <c r="A13" s="38" t="s">
        <v>1050</v>
      </c>
      <c r="B13" s="39" t="s">
        <v>1051</v>
      </c>
      <c r="C13" s="40">
        <v>384</v>
      </c>
      <c r="D13" s="41">
        <v>2</v>
      </c>
      <c r="E13" s="40">
        <v>102.29</v>
      </c>
      <c r="F13" s="42" t="s">
        <v>223</v>
      </c>
      <c r="G13" s="43"/>
    </row>
    <row r="14" spans="1:7" ht="36" customHeight="1" x14ac:dyDescent="0.15">
      <c r="A14" s="38" t="s">
        <v>1052</v>
      </c>
      <c r="B14" s="39" t="s">
        <v>1053</v>
      </c>
      <c r="C14" s="40">
        <v>330.58</v>
      </c>
      <c r="D14" s="41">
        <v>1</v>
      </c>
      <c r="E14" s="40">
        <v>123.7</v>
      </c>
      <c r="F14" s="42" t="s">
        <v>223</v>
      </c>
      <c r="G14" s="43"/>
    </row>
    <row r="15" spans="1:7" ht="36" customHeight="1" x14ac:dyDescent="0.15">
      <c r="A15" s="38" t="s">
        <v>1054</v>
      </c>
      <c r="B15" s="39" t="s">
        <v>1055</v>
      </c>
      <c r="C15" s="40"/>
      <c r="D15" s="41">
        <v>2</v>
      </c>
      <c r="E15" s="40">
        <v>102.67</v>
      </c>
      <c r="F15" s="42" t="s">
        <v>223</v>
      </c>
      <c r="G15" s="43" t="s">
        <v>264</v>
      </c>
    </row>
    <row r="16" spans="1:7" ht="36" customHeight="1" x14ac:dyDescent="0.15">
      <c r="A16" s="38" t="s">
        <v>1056</v>
      </c>
      <c r="B16" s="39" t="s">
        <v>1057</v>
      </c>
      <c r="C16" s="40">
        <v>331.44</v>
      </c>
      <c r="D16" s="41">
        <v>2</v>
      </c>
      <c r="E16" s="40">
        <v>102.36</v>
      </c>
      <c r="F16" s="42" t="s">
        <v>223</v>
      </c>
      <c r="G16" s="43"/>
    </row>
    <row r="17" spans="1:7" ht="36" customHeight="1" x14ac:dyDescent="0.15">
      <c r="A17" s="38" t="s">
        <v>1058</v>
      </c>
      <c r="B17" s="39" t="s">
        <v>1059</v>
      </c>
      <c r="C17" s="40">
        <v>314.14</v>
      </c>
      <c r="D17" s="41">
        <v>2</v>
      </c>
      <c r="E17" s="40">
        <v>115.93</v>
      </c>
      <c r="F17" s="42" t="s">
        <v>223</v>
      </c>
      <c r="G17" s="43"/>
    </row>
    <row r="18" spans="1:7" ht="36" customHeight="1" x14ac:dyDescent="0.15">
      <c r="A18" s="38" t="s">
        <v>1060</v>
      </c>
      <c r="B18" s="39" t="s">
        <v>1061</v>
      </c>
      <c r="C18" s="40"/>
      <c r="D18" s="41">
        <v>2</v>
      </c>
      <c r="E18" s="40">
        <v>138.34</v>
      </c>
      <c r="F18" s="42" t="s">
        <v>223</v>
      </c>
      <c r="G18" s="43" t="s">
        <v>264</v>
      </c>
    </row>
    <row r="19" spans="1:7" ht="36" customHeight="1" x14ac:dyDescent="0.15">
      <c r="A19" s="38" t="s">
        <v>1062</v>
      </c>
      <c r="B19" s="39" t="s">
        <v>1063</v>
      </c>
      <c r="C19" s="40">
        <v>4542.2</v>
      </c>
      <c r="D19" s="41">
        <v>3</v>
      </c>
      <c r="E19" s="40">
        <v>1557.56</v>
      </c>
      <c r="F19" s="42" t="s">
        <v>223</v>
      </c>
      <c r="G19" s="43"/>
    </row>
    <row r="20" spans="1:7" ht="36" customHeight="1" x14ac:dyDescent="0.15">
      <c r="A20" s="38" t="s">
        <v>1069</v>
      </c>
      <c r="B20" s="39" t="s">
        <v>9</v>
      </c>
      <c r="C20" s="40">
        <v>392.32</v>
      </c>
      <c r="D20" s="41">
        <v>2</v>
      </c>
      <c r="E20" s="40">
        <v>90.79</v>
      </c>
      <c r="F20" s="42" t="s">
        <v>223</v>
      </c>
      <c r="G20" s="43"/>
    </row>
    <row r="21" spans="1:7" ht="36" customHeight="1" x14ac:dyDescent="0.15">
      <c r="A21" s="38" t="s">
        <v>1064</v>
      </c>
      <c r="B21" s="39" t="s">
        <v>1065</v>
      </c>
      <c r="C21" s="40"/>
      <c r="D21" s="41">
        <v>2</v>
      </c>
      <c r="E21" s="40">
        <v>77.040000000000006</v>
      </c>
      <c r="F21" s="42" t="s">
        <v>223</v>
      </c>
      <c r="G21" s="43" t="s">
        <v>264</v>
      </c>
    </row>
    <row r="22" spans="1:7" ht="36" customHeight="1" x14ac:dyDescent="0.15">
      <c r="A22" s="38" t="s">
        <v>1066</v>
      </c>
      <c r="B22" s="39" t="s">
        <v>1063</v>
      </c>
      <c r="C22" s="40"/>
      <c r="D22" s="41">
        <v>2</v>
      </c>
      <c r="E22" s="40">
        <v>102.09</v>
      </c>
      <c r="F22" s="42" t="s">
        <v>223</v>
      </c>
      <c r="G22" s="43" t="s">
        <v>223</v>
      </c>
    </row>
    <row r="23" spans="1:7" ht="36" customHeight="1" x14ac:dyDescent="0.15">
      <c r="A23" s="38" t="s">
        <v>1067</v>
      </c>
      <c r="B23" s="39" t="s">
        <v>1068</v>
      </c>
      <c r="C23" s="40">
        <v>312.36</v>
      </c>
      <c r="D23" s="41">
        <v>2</v>
      </c>
      <c r="E23" s="40">
        <v>77.33</v>
      </c>
      <c r="F23" s="42" t="s">
        <v>223</v>
      </c>
      <c r="G23" s="43"/>
    </row>
    <row r="24" spans="1:7" ht="36" customHeight="1" x14ac:dyDescent="0.15">
      <c r="A24" s="38" t="s">
        <v>1070</v>
      </c>
      <c r="B24" s="39" t="s">
        <v>1071</v>
      </c>
      <c r="C24" s="40">
        <v>398.92</v>
      </c>
      <c r="D24" s="41">
        <v>2</v>
      </c>
      <c r="E24" s="40">
        <v>102.05</v>
      </c>
      <c r="F24" s="42" t="s">
        <v>223</v>
      </c>
      <c r="G24" s="43"/>
    </row>
    <row r="25" spans="1:7" ht="36" customHeight="1" x14ac:dyDescent="0.15">
      <c r="A25" s="38" t="s">
        <v>1072</v>
      </c>
      <c r="B25" s="39" t="s">
        <v>1073</v>
      </c>
      <c r="C25" s="40"/>
      <c r="D25" s="41">
        <v>2</v>
      </c>
      <c r="E25" s="40">
        <v>102.28</v>
      </c>
      <c r="F25" s="42" t="s">
        <v>223</v>
      </c>
      <c r="G25" s="43" t="s">
        <v>264</v>
      </c>
    </row>
    <row r="26" spans="1:7" ht="36" customHeight="1" x14ac:dyDescent="0.15">
      <c r="A26" s="38" t="s">
        <v>1074</v>
      </c>
      <c r="B26" s="39" t="s">
        <v>3035</v>
      </c>
      <c r="C26" s="40"/>
      <c r="D26" s="41">
        <v>3</v>
      </c>
      <c r="E26" s="40">
        <v>115.77</v>
      </c>
      <c r="F26" s="42" t="s">
        <v>223</v>
      </c>
      <c r="G26" s="43" t="s">
        <v>223</v>
      </c>
    </row>
    <row r="27" spans="1:7" ht="36" customHeight="1" x14ac:dyDescent="0.15">
      <c r="A27" s="38" t="s">
        <v>1076</v>
      </c>
      <c r="B27" s="39" t="s">
        <v>2912</v>
      </c>
      <c r="C27" s="40">
        <v>330.89</v>
      </c>
      <c r="D27" s="41">
        <v>3</v>
      </c>
      <c r="E27" s="40">
        <v>118.35</v>
      </c>
      <c r="F27" s="42" t="s">
        <v>223</v>
      </c>
      <c r="G27" s="43"/>
    </row>
    <row r="28" spans="1:7" ht="36" customHeight="1" x14ac:dyDescent="0.15">
      <c r="A28" s="38" t="s">
        <v>1077</v>
      </c>
      <c r="B28" s="39" t="s">
        <v>2913</v>
      </c>
      <c r="C28" s="40"/>
      <c r="D28" s="41">
        <v>1</v>
      </c>
      <c r="E28" s="40">
        <v>125.98</v>
      </c>
      <c r="F28" s="42" t="s">
        <v>223</v>
      </c>
      <c r="G28" s="43" t="s">
        <v>3085</v>
      </c>
    </row>
    <row r="29" spans="1:7" ht="36" customHeight="1" x14ac:dyDescent="0.15">
      <c r="A29" s="44" t="s">
        <v>184</v>
      </c>
      <c r="B29" s="45"/>
      <c r="C29" s="46">
        <f>SUM(C6:C28)</f>
        <v>9083.06</v>
      </c>
      <c r="D29" s="47">
        <f>SUM(D6:D28)</f>
        <v>50</v>
      </c>
      <c r="E29" s="46">
        <f>SUM(E6:E28)</f>
        <v>5881.24</v>
      </c>
      <c r="F29" s="45"/>
      <c r="G29" s="48"/>
    </row>
    <row r="31" spans="1:7" ht="36" customHeight="1" x14ac:dyDescent="0.15">
      <c r="A31" s="36" t="s">
        <v>746</v>
      </c>
    </row>
    <row r="32" spans="1:7" ht="36" customHeight="1" x14ac:dyDescent="0.15">
      <c r="A32" s="205" t="s">
        <v>232</v>
      </c>
      <c r="B32" s="206" t="s">
        <v>233</v>
      </c>
      <c r="C32" s="206" t="s">
        <v>234</v>
      </c>
      <c r="D32" s="207" t="s">
        <v>235</v>
      </c>
      <c r="E32" s="207"/>
      <c r="F32" s="206" t="s">
        <v>236</v>
      </c>
      <c r="G32" s="204" t="s">
        <v>237</v>
      </c>
    </row>
    <row r="33" spans="1:7" ht="36" customHeight="1" x14ac:dyDescent="0.15">
      <c r="A33" s="205"/>
      <c r="B33" s="206"/>
      <c r="C33" s="206"/>
      <c r="D33" s="37" t="s">
        <v>238</v>
      </c>
      <c r="E33" s="37" t="s">
        <v>239</v>
      </c>
      <c r="F33" s="206"/>
      <c r="G33" s="204"/>
    </row>
    <row r="34" spans="1:7" ht="36" customHeight="1" x14ac:dyDescent="0.15">
      <c r="A34" s="38" t="s">
        <v>1078</v>
      </c>
      <c r="B34" s="39" t="s">
        <v>1053</v>
      </c>
      <c r="C34" s="40"/>
      <c r="D34" s="41">
        <v>2</v>
      </c>
      <c r="E34" s="40">
        <v>59</v>
      </c>
      <c r="F34" s="42" t="s">
        <v>351</v>
      </c>
      <c r="G34" s="43" t="s">
        <v>264</v>
      </c>
    </row>
    <row r="35" spans="1:7" ht="36" customHeight="1" x14ac:dyDescent="0.15">
      <c r="A35" s="38" t="s">
        <v>1079</v>
      </c>
      <c r="B35" s="39" t="s">
        <v>1075</v>
      </c>
      <c r="C35" s="40"/>
      <c r="D35" s="41">
        <v>2</v>
      </c>
      <c r="E35" s="40">
        <v>33.270000000000003</v>
      </c>
      <c r="F35" s="42" t="s">
        <v>223</v>
      </c>
      <c r="G35" s="43" t="s">
        <v>223</v>
      </c>
    </row>
    <row r="36" spans="1:7" ht="36" customHeight="1" x14ac:dyDescent="0.15">
      <c r="A36" s="38" t="s">
        <v>1080</v>
      </c>
      <c r="B36" s="39" t="s">
        <v>1081</v>
      </c>
      <c r="C36" s="40"/>
      <c r="D36" s="41">
        <v>1</v>
      </c>
      <c r="E36" s="40">
        <v>25</v>
      </c>
      <c r="F36" s="42" t="s">
        <v>223</v>
      </c>
      <c r="G36" s="43" t="s">
        <v>223</v>
      </c>
    </row>
    <row r="37" spans="1:7" ht="36" customHeight="1" x14ac:dyDescent="0.15">
      <c r="A37" s="38" t="s">
        <v>1082</v>
      </c>
      <c r="B37" s="39" t="s">
        <v>1038</v>
      </c>
      <c r="C37" s="40">
        <v>22190</v>
      </c>
      <c r="D37" s="41">
        <v>13</v>
      </c>
      <c r="E37" s="40">
        <v>7108.94</v>
      </c>
      <c r="F37" s="42" t="s">
        <v>242</v>
      </c>
      <c r="G37" s="43"/>
    </row>
    <row r="38" spans="1:7" ht="36" customHeight="1" x14ac:dyDescent="0.15">
      <c r="A38" s="38" t="s">
        <v>1083</v>
      </c>
      <c r="B38" s="39" t="s">
        <v>223</v>
      </c>
      <c r="C38" s="40">
        <v>1975.85</v>
      </c>
      <c r="D38" s="41">
        <v>3</v>
      </c>
      <c r="E38" s="40">
        <v>274.52999999999997</v>
      </c>
      <c r="F38" s="42" t="s">
        <v>223</v>
      </c>
      <c r="G38" s="43"/>
    </row>
    <row r="39" spans="1:7" ht="36" customHeight="1" x14ac:dyDescent="0.15">
      <c r="A39" s="38" t="s">
        <v>1084</v>
      </c>
      <c r="B39" s="39" t="s">
        <v>223</v>
      </c>
      <c r="C39" s="40"/>
      <c r="D39" s="41">
        <v>1</v>
      </c>
      <c r="E39" s="40">
        <v>540</v>
      </c>
      <c r="F39" s="42" t="s">
        <v>223</v>
      </c>
      <c r="G39" s="43" t="s">
        <v>1085</v>
      </c>
    </row>
    <row r="40" spans="1:7" ht="36" customHeight="1" thickBot="1" x14ac:dyDescent="0.2">
      <c r="A40" s="38" t="s">
        <v>1086</v>
      </c>
      <c r="B40" s="39" t="s">
        <v>1087</v>
      </c>
      <c r="C40" s="40"/>
      <c r="D40" s="41">
        <v>1</v>
      </c>
      <c r="E40" s="40">
        <v>1.6</v>
      </c>
      <c r="F40" s="42" t="s">
        <v>361</v>
      </c>
      <c r="G40" s="43" t="s">
        <v>264</v>
      </c>
    </row>
    <row r="41" spans="1:7" s="167" customFormat="1" ht="36" customHeight="1" thickBot="1" x14ac:dyDescent="0.2">
      <c r="A41" s="205" t="s">
        <v>232</v>
      </c>
      <c r="B41" s="206" t="s">
        <v>233</v>
      </c>
      <c r="C41" s="206" t="s">
        <v>234</v>
      </c>
      <c r="D41" s="207" t="s">
        <v>235</v>
      </c>
      <c r="E41" s="207"/>
      <c r="F41" s="206" t="s">
        <v>236</v>
      </c>
      <c r="G41" s="204" t="s">
        <v>237</v>
      </c>
    </row>
    <row r="42" spans="1:7" s="167" customFormat="1" ht="36" customHeight="1" thickBot="1" x14ac:dyDescent="0.2">
      <c r="A42" s="205"/>
      <c r="B42" s="206"/>
      <c r="C42" s="206"/>
      <c r="D42" s="37" t="s">
        <v>238</v>
      </c>
      <c r="E42" s="37" t="s">
        <v>239</v>
      </c>
      <c r="F42" s="206"/>
      <c r="G42" s="204"/>
    </row>
    <row r="43" spans="1:7" ht="36" customHeight="1" x14ac:dyDescent="0.15">
      <c r="A43" s="38" t="s">
        <v>1088</v>
      </c>
      <c r="B43" s="39" t="s">
        <v>3086</v>
      </c>
      <c r="C43" s="40"/>
      <c r="D43" s="41">
        <v>1</v>
      </c>
      <c r="E43" s="40">
        <v>9</v>
      </c>
      <c r="F43" s="42" t="s">
        <v>763</v>
      </c>
      <c r="G43" s="43" t="s">
        <v>1006</v>
      </c>
    </row>
    <row r="44" spans="1:7" ht="36" customHeight="1" x14ac:dyDescent="0.15">
      <c r="A44" s="38" t="s">
        <v>1089</v>
      </c>
      <c r="B44" s="39" t="s">
        <v>3087</v>
      </c>
      <c r="C44" s="40"/>
      <c r="D44" s="41">
        <v>1</v>
      </c>
      <c r="E44" s="40">
        <v>9</v>
      </c>
      <c r="F44" s="42" t="s">
        <v>223</v>
      </c>
      <c r="G44" s="43" t="s">
        <v>264</v>
      </c>
    </row>
    <row r="45" spans="1:7" ht="36" customHeight="1" x14ac:dyDescent="0.15">
      <c r="A45" s="38" t="s">
        <v>1090</v>
      </c>
      <c r="B45" s="39" t="s">
        <v>3088</v>
      </c>
      <c r="C45" s="40"/>
      <c r="D45" s="41">
        <v>1</v>
      </c>
      <c r="E45" s="40">
        <v>9</v>
      </c>
      <c r="F45" s="42" t="s">
        <v>223</v>
      </c>
      <c r="G45" s="43" t="s">
        <v>223</v>
      </c>
    </row>
    <row r="46" spans="1:7" ht="36" customHeight="1" x14ac:dyDescent="0.15">
      <c r="A46" s="38" t="s">
        <v>1091</v>
      </c>
      <c r="B46" s="39" t="s">
        <v>1092</v>
      </c>
      <c r="C46" s="40">
        <v>10828.87</v>
      </c>
      <c r="D46" s="41">
        <v>5</v>
      </c>
      <c r="E46" s="40">
        <v>968.6</v>
      </c>
      <c r="F46" s="42" t="s">
        <v>771</v>
      </c>
      <c r="G46" s="43"/>
    </row>
    <row r="47" spans="1:7" ht="36" customHeight="1" x14ac:dyDescent="0.15">
      <c r="A47" s="38" t="s">
        <v>1093</v>
      </c>
      <c r="B47" s="39" t="s">
        <v>223</v>
      </c>
      <c r="C47" s="193">
        <v>24605.7</v>
      </c>
      <c r="D47" s="41">
        <v>5</v>
      </c>
      <c r="E47" s="40">
        <v>786.22</v>
      </c>
      <c r="F47" s="42" t="s">
        <v>223</v>
      </c>
      <c r="G47" s="43"/>
    </row>
    <row r="48" spans="1:7" ht="36" customHeight="1" x14ac:dyDescent="0.15">
      <c r="A48" s="38" t="s">
        <v>1094</v>
      </c>
      <c r="B48" s="39" t="s">
        <v>223</v>
      </c>
      <c r="C48" s="40">
        <v>3123.34</v>
      </c>
      <c r="D48" s="41">
        <v>3</v>
      </c>
      <c r="E48" s="40">
        <v>64.52</v>
      </c>
      <c r="F48" s="42" t="s">
        <v>118</v>
      </c>
      <c r="G48" s="43"/>
    </row>
    <row r="49" spans="1:7" ht="36" customHeight="1" x14ac:dyDescent="0.15">
      <c r="A49" s="38" t="s">
        <v>1095</v>
      </c>
      <c r="B49" s="39" t="s">
        <v>1096</v>
      </c>
      <c r="C49" s="40">
        <v>17114.78</v>
      </c>
      <c r="D49" s="41">
        <v>17</v>
      </c>
      <c r="E49" s="40">
        <v>4145.53</v>
      </c>
      <c r="F49" s="42" t="s">
        <v>390</v>
      </c>
      <c r="G49" s="43"/>
    </row>
    <row r="50" spans="1:7" ht="36" customHeight="1" x14ac:dyDescent="0.15">
      <c r="A50" s="38" t="s">
        <v>1097</v>
      </c>
      <c r="B50" s="39" t="s">
        <v>223</v>
      </c>
      <c r="C50" s="40"/>
      <c r="D50" s="41">
        <v>3</v>
      </c>
      <c r="E50" s="40">
        <v>1129.0999999999999</v>
      </c>
      <c r="F50" s="42" t="s">
        <v>223</v>
      </c>
      <c r="G50" s="43" t="s">
        <v>1098</v>
      </c>
    </row>
    <row r="51" spans="1:7" ht="36" customHeight="1" x14ac:dyDescent="0.15">
      <c r="A51" s="38" t="s">
        <v>1099</v>
      </c>
      <c r="B51" s="39" t="s">
        <v>1038</v>
      </c>
      <c r="C51" s="40"/>
      <c r="D51" s="41">
        <v>1</v>
      </c>
      <c r="E51" s="40">
        <v>115.5</v>
      </c>
      <c r="F51" s="42" t="s">
        <v>135</v>
      </c>
      <c r="G51" s="43" t="s">
        <v>1006</v>
      </c>
    </row>
    <row r="52" spans="1:7" ht="36" customHeight="1" x14ac:dyDescent="0.15">
      <c r="A52" s="38" t="s">
        <v>1100</v>
      </c>
      <c r="B52" s="39" t="s">
        <v>1101</v>
      </c>
      <c r="C52" s="40"/>
      <c r="D52" s="41">
        <v>1</v>
      </c>
      <c r="E52" s="40">
        <v>4.5599999999999996</v>
      </c>
      <c r="F52" s="42" t="s">
        <v>147</v>
      </c>
      <c r="G52" s="43" t="s">
        <v>264</v>
      </c>
    </row>
    <row r="53" spans="1:7" ht="36" customHeight="1" x14ac:dyDescent="0.15">
      <c r="A53" s="38" t="s">
        <v>1102</v>
      </c>
      <c r="B53" s="39" t="s">
        <v>1103</v>
      </c>
      <c r="C53" s="40"/>
      <c r="D53" s="41">
        <v>1</v>
      </c>
      <c r="E53" s="40">
        <v>3.24</v>
      </c>
      <c r="F53" s="42" t="s">
        <v>223</v>
      </c>
      <c r="G53" s="43" t="s">
        <v>393</v>
      </c>
    </row>
    <row r="54" spans="1:7" ht="36" customHeight="1" x14ac:dyDescent="0.15">
      <c r="A54" s="38" t="s">
        <v>1104</v>
      </c>
      <c r="B54" s="39" t="s">
        <v>1105</v>
      </c>
      <c r="C54" s="40"/>
      <c r="D54" s="41">
        <v>1</v>
      </c>
      <c r="E54" s="40">
        <v>6.25</v>
      </c>
      <c r="F54" s="42" t="s">
        <v>223</v>
      </c>
      <c r="G54" s="43" t="s">
        <v>774</v>
      </c>
    </row>
    <row r="55" spans="1:7" ht="36" customHeight="1" x14ac:dyDescent="0.15">
      <c r="A55" s="38" t="s">
        <v>1106</v>
      </c>
      <c r="B55" s="39" t="s">
        <v>1107</v>
      </c>
      <c r="C55" s="40"/>
      <c r="D55" s="41">
        <v>1</v>
      </c>
      <c r="E55" s="40">
        <v>227.98</v>
      </c>
      <c r="F55" s="42" t="s">
        <v>223</v>
      </c>
      <c r="G55" s="43" t="s">
        <v>393</v>
      </c>
    </row>
    <row r="56" spans="1:7" ht="36" customHeight="1" x14ac:dyDescent="0.15">
      <c r="A56" s="38" t="s">
        <v>1108</v>
      </c>
      <c r="B56" s="39" t="s">
        <v>223</v>
      </c>
      <c r="C56" s="40"/>
      <c r="D56" s="41">
        <v>1</v>
      </c>
      <c r="E56" s="40">
        <v>4</v>
      </c>
      <c r="F56" s="42" t="s">
        <v>223</v>
      </c>
      <c r="G56" s="43" t="s">
        <v>789</v>
      </c>
    </row>
    <row r="57" spans="1:7" ht="36" customHeight="1" x14ac:dyDescent="0.15">
      <c r="A57" s="38" t="s">
        <v>1109</v>
      </c>
      <c r="B57" s="39" t="s">
        <v>223</v>
      </c>
      <c r="C57" s="40"/>
      <c r="D57" s="41">
        <v>1</v>
      </c>
      <c r="E57" s="40">
        <v>4</v>
      </c>
      <c r="F57" s="42" t="s">
        <v>223</v>
      </c>
      <c r="G57" s="43" t="s">
        <v>223</v>
      </c>
    </row>
    <row r="58" spans="1:7" ht="36" customHeight="1" x14ac:dyDescent="0.15">
      <c r="A58" s="38" t="s">
        <v>1110</v>
      </c>
      <c r="B58" s="39" t="s">
        <v>223</v>
      </c>
      <c r="C58" s="40">
        <v>142</v>
      </c>
      <c r="D58" s="41">
        <v>1</v>
      </c>
      <c r="E58" s="40">
        <v>4</v>
      </c>
      <c r="F58" s="42" t="s">
        <v>223</v>
      </c>
      <c r="G58" s="43"/>
    </row>
    <row r="59" spans="1:7" ht="36" customHeight="1" x14ac:dyDescent="0.15">
      <c r="A59" s="38" t="s">
        <v>1111</v>
      </c>
      <c r="B59" s="39" t="s">
        <v>223</v>
      </c>
      <c r="C59" s="40"/>
      <c r="D59" s="41">
        <v>1</v>
      </c>
      <c r="E59" s="40">
        <v>4</v>
      </c>
      <c r="F59" s="42" t="s">
        <v>223</v>
      </c>
      <c r="G59" s="43" t="s">
        <v>393</v>
      </c>
    </row>
    <row r="60" spans="1:7" ht="36" customHeight="1" x14ac:dyDescent="0.15">
      <c r="A60" s="38" t="s">
        <v>1112</v>
      </c>
      <c r="B60" s="39" t="s">
        <v>1113</v>
      </c>
      <c r="C60" s="40">
        <v>90.43</v>
      </c>
      <c r="D60" s="41">
        <v>1</v>
      </c>
      <c r="E60" s="40">
        <v>4</v>
      </c>
      <c r="F60" s="42" t="s">
        <v>223</v>
      </c>
      <c r="G60" s="43"/>
    </row>
    <row r="61" spans="1:7" ht="36" customHeight="1" x14ac:dyDescent="0.15">
      <c r="A61" s="38" t="s">
        <v>1114</v>
      </c>
      <c r="B61" s="39" t="s">
        <v>223</v>
      </c>
      <c r="C61" s="40">
        <v>45</v>
      </c>
      <c r="D61" s="41">
        <v>1</v>
      </c>
      <c r="E61" s="40">
        <v>4</v>
      </c>
      <c r="F61" s="42" t="s">
        <v>223</v>
      </c>
      <c r="G61" s="43"/>
    </row>
    <row r="62" spans="1:7" ht="36" customHeight="1" x14ac:dyDescent="0.15">
      <c r="A62" s="38" t="s">
        <v>1115</v>
      </c>
      <c r="B62" s="39" t="s">
        <v>1116</v>
      </c>
      <c r="C62" s="40"/>
      <c r="D62" s="41">
        <v>1</v>
      </c>
      <c r="E62" s="40">
        <v>6</v>
      </c>
      <c r="F62" s="42" t="s">
        <v>223</v>
      </c>
      <c r="G62" s="43" t="s">
        <v>393</v>
      </c>
    </row>
    <row r="63" spans="1:7" ht="36" customHeight="1" x14ac:dyDescent="0.15">
      <c r="A63" s="38" t="s">
        <v>1117</v>
      </c>
      <c r="B63" s="39" t="s">
        <v>1057</v>
      </c>
      <c r="C63" s="40"/>
      <c r="D63" s="41">
        <v>2</v>
      </c>
      <c r="E63" s="40">
        <v>113.64</v>
      </c>
      <c r="F63" s="42" t="s">
        <v>223</v>
      </c>
      <c r="G63" s="43" t="s">
        <v>1118</v>
      </c>
    </row>
    <row r="64" spans="1:7" ht="36" customHeight="1" x14ac:dyDescent="0.15">
      <c r="A64" s="38" t="s">
        <v>1119</v>
      </c>
      <c r="B64" s="39" t="s">
        <v>1120</v>
      </c>
      <c r="C64" s="40"/>
      <c r="D64" s="41">
        <v>1</v>
      </c>
      <c r="E64" s="40">
        <v>5.76</v>
      </c>
      <c r="F64" s="42" t="s">
        <v>223</v>
      </c>
      <c r="G64" s="43" t="s">
        <v>393</v>
      </c>
    </row>
    <row r="65" spans="1:7" ht="36" customHeight="1" x14ac:dyDescent="0.15">
      <c r="A65" s="38" t="s">
        <v>1121</v>
      </c>
      <c r="B65" s="39" t="s">
        <v>1122</v>
      </c>
      <c r="C65" s="40"/>
      <c r="D65" s="41">
        <v>1</v>
      </c>
      <c r="E65" s="40">
        <v>4.75</v>
      </c>
      <c r="F65" s="42" t="s">
        <v>223</v>
      </c>
      <c r="G65" s="43" t="s">
        <v>223</v>
      </c>
    </row>
    <row r="66" spans="1:7" ht="36" customHeight="1" x14ac:dyDescent="0.15">
      <c r="A66" s="38" t="s">
        <v>1123</v>
      </c>
      <c r="B66" s="39" t="s">
        <v>1101</v>
      </c>
      <c r="C66" s="40"/>
      <c r="D66" s="41">
        <v>1</v>
      </c>
      <c r="E66" s="40">
        <v>50</v>
      </c>
      <c r="F66" s="42" t="s">
        <v>223</v>
      </c>
      <c r="G66" s="43" t="s">
        <v>264</v>
      </c>
    </row>
    <row r="67" spans="1:7" ht="36" customHeight="1" x14ac:dyDescent="0.15">
      <c r="A67" s="38" t="s">
        <v>1124</v>
      </c>
      <c r="B67" s="39" t="s">
        <v>1053</v>
      </c>
      <c r="C67" s="40"/>
      <c r="D67" s="41">
        <v>1</v>
      </c>
      <c r="E67" s="40">
        <v>268.5</v>
      </c>
      <c r="F67" s="42" t="s">
        <v>223</v>
      </c>
      <c r="G67" s="43" t="s">
        <v>393</v>
      </c>
    </row>
    <row r="68" spans="1:7" ht="36" customHeight="1" x14ac:dyDescent="0.15">
      <c r="A68" s="38" t="s">
        <v>1125</v>
      </c>
      <c r="B68" s="39" t="s">
        <v>223</v>
      </c>
      <c r="C68" s="40"/>
      <c r="D68" s="41">
        <v>1</v>
      </c>
      <c r="E68" s="40">
        <v>3.45</v>
      </c>
      <c r="F68" s="42" t="s">
        <v>223</v>
      </c>
      <c r="G68" s="43" t="s">
        <v>223</v>
      </c>
    </row>
    <row r="69" spans="1:7" ht="36" customHeight="1" x14ac:dyDescent="0.15">
      <c r="A69" s="38" t="s">
        <v>1126</v>
      </c>
      <c r="B69" s="39" t="s">
        <v>223</v>
      </c>
      <c r="C69" s="40"/>
      <c r="D69" s="41">
        <v>1</v>
      </c>
      <c r="E69" s="40">
        <v>3.45</v>
      </c>
      <c r="F69" s="42" t="s">
        <v>223</v>
      </c>
      <c r="G69" s="43" t="s">
        <v>223</v>
      </c>
    </row>
    <row r="70" spans="1:7" ht="36" customHeight="1" x14ac:dyDescent="0.15">
      <c r="A70" s="38" t="s">
        <v>1127</v>
      </c>
      <c r="B70" s="39" t="s">
        <v>223</v>
      </c>
      <c r="C70" s="40"/>
      <c r="D70" s="41">
        <v>1</v>
      </c>
      <c r="E70" s="40">
        <v>3.45</v>
      </c>
      <c r="F70" s="42" t="s">
        <v>223</v>
      </c>
      <c r="G70" s="43" t="s">
        <v>223</v>
      </c>
    </row>
    <row r="71" spans="1:7" ht="36" customHeight="1" x14ac:dyDescent="0.15">
      <c r="A71" s="38" t="s">
        <v>1128</v>
      </c>
      <c r="B71" s="39" t="s">
        <v>1129</v>
      </c>
      <c r="C71" s="40"/>
      <c r="D71" s="41">
        <v>1</v>
      </c>
      <c r="E71" s="40">
        <v>193.57</v>
      </c>
      <c r="F71" s="42" t="s">
        <v>223</v>
      </c>
      <c r="G71" s="43" t="s">
        <v>223</v>
      </c>
    </row>
    <row r="72" spans="1:7" ht="36" customHeight="1" x14ac:dyDescent="0.15">
      <c r="A72" s="38" t="s">
        <v>1130</v>
      </c>
      <c r="B72" s="39" t="s">
        <v>2914</v>
      </c>
      <c r="C72" s="40"/>
      <c r="D72" s="41">
        <v>1</v>
      </c>
      <c r="E72" s="40">
        <v>3.6</v>
      </c>
      <c r="F72" s="42" t="s">
        <v>223</v>
      </c>
      <c r="G72" s="43" t="s">
        <v>223</v>
      </c>
    </row>
    <row r="73" spans="1:7" ht="36" customHeight="1" x14ac:dyDescent="0.15">
      <c r="A73" s="38" t="s">
        <v>1131</v>
      </c>
      <c r="B73" s="39" t="s">
        <v>2915</v>
      </c>
      <c r="C73" s="40"/>
      <c r="D73" s="41">
        <v>1</v>
      </c>
      <c r="E73" s="40">
        <v>3.6</v>
      </c>
      <c r="F73" s="42" t="s">
        <v>223</v>
      </c>
      <c r="G73" s="43" t="s">
        <v>223</v>
      </c>
    </row>
    <row r="74" spans="1:7" ht="36" customHeight="1" x14ac:dyDescent="0.15">
      <c r="A74" s="38" t="s">
        <v>1132</v>
      </c>
      <c r="B74" s="39" t="s">
        <v>2916</v>
      </c>
      <c r="C74" s="40"/>
      <c r="D74" s="41">
        <v>1</v>
      </c>
      <c r="E74" s="40">
        <v>3.6</v>
      </c>
      <c r="F74" s="42" t="s">
        <v>223</v>
      </c>
      <c r="G74" s="43" t="s">
        <v>223</v>
      </c>
    </row>
    <row r="75" spans="1:7" ht="36" customHeight="1" x14ac:dyDescent="0.15">
      <c r="A75" s="38" t="s">
        <v>1133</v>
      </c>
      <c r="B75" s="39" t="s">
        <v>2917</v>
      </c>
      <c r="C75" s="40"/>
      <c r="D75" s="41">
        <v>1</v>
      </c>
      <c r="E75" s="40">
        <v>3.6</v>
      </c>
      <c r="F75" s="42" t="s">
        <v>223</v>
      </c>
      <c r="G75" s="43" t="s">
        <v>223</v>
      </c>
    </row>
    <row r="76" spans="1:7" ht="36" customHeight="1" x14ac:dyDescent="0.15">
      <c r="A76" s="38" t="s">
        <v>1134</v>
      </c>
      <c r="B76" s="39" t="s">
        <v>2918</v>
      </c>
      <c r="C76" s="40"/>
      <c r="D76" s="41">
        <v>1</v>
      </c>
      <c r="E76" s="40">
        <v>3.6</v>
      </c>
      <c r="F76" s="42" t="s">
        <v>223</v>
      </c>
      <c r="G76" s="43" t="s">
        <v>223</v>
      </c>
    </row>
    <row r="77" spans="1:7" ht="36" customHeight="1" x14ac:dyDescent="0.15">
      <c r="A77" s="38" t="s">
        <v>1135</v>
      </c>
      <c r="B77" s="39" t="s">
        <v>2919</v>
      </c>
      <c r="C77" s="40"/>
      <c r="D77" s="41">
        <v>1</v>
      </c>
      <c r="E77" s="40">
        <v>3.6</v>
      </c>
      <c r="F77" s="42" t="s">
        <v>223</v>
      </c>
      <c r="G77" s="43" t="s">
        <v>223</v>
      </c>
    </row>
    <row r="78" spans="1:7" ht="36" customHeight="1" x14ac:dyDescent="0.15">
      <c r="A78" s="38" t="s">
        <v>1136</v>
      </c>
      <c r="B78" s="39" t="s">
        <v>1137</v>
      </c>
      <c r="C78" s="40">
        <v>438468.94</v>
      </c>
      <c r="D78" s="41">
        <v>8</v>
      </c>
      <c r="E78" s="40">
        <v>1655.21</v>
      </c>
      <c r="F78" s="42" t="s">
        <v>149</v>
      </c>
      <c r="G78" s="43"/>
    </row>
    <row r="79" spans="1:7" ht="36" customHeight="1" x14ac:dyDescent="0.15">
      <c r="A79" s="44" t="s">
        <v>184</v>
      </c>
      <c r="B79" s="45"/>
      <c r="C79" s="46">
        <f>SUM(C34:C78)</f>
        <v>518584.91</v>
      </c>
      <c r="D79" s="47">
        <f>SUM(D34:D78)</f>
        <v>95</v>
      </c>
      <c r="E79" s="46">
        <f>SUM(E34:E78)</f>
        <v>17874.22</v>
      </c>
      <c r="F79" s="45"/>
      <c r="G79" s="48"/>
    </row>
    <row r="81" spans="1:7" ht="36" customHeight="1" x14ac:dyDescent="0.15">
      <c r="A81" s="36" t="s">
        <v>803</v>
      </c>
    </row>
    <row r="82" spans="1:7" ht="36" customHeight="1" x14ac:dyDescent="0.15">
      <c r="A82" s="205" t="s">
        <v>232</v>
      </c>
      <c r="B82" s="206" t="s">
        <v>233</v>
      </c>
      <c r="C82" s="206" t="s">
        <v>234</v>
      </c>
      <c r="D82" s="207" t="s">
        <v>235</v>
      </c>
      <c r="E82" s="207"/>
      <c r="F82" s="206" t="s">
        <v>236</v>
      </c>
      <c r="G82" s="204" t="s">
        <v>237</v>
      </c>
    </row>
    <row r="83" spans="1:7" ht="36" customHeight="1" x14ac:dyDescent="0.15">
      <c r="A83" s="205"/>
      <c r="B83" s="206"/>
      <c r="C83" s="206"/>
      <c r="D83" s="37" t="s">
        <v>238</v>
      </c>
      <c r="E83" s="37" t="s">
        <v>239</v>
      </c>
      <c r="F83" s="206"/>
      <c r="G83" s="204"/>
    </row>
    <row r="84" spans="1:7" ht="36" customHeight="1" x14ac:dyDescent="0.15">
      <c r="A84" s="38" t="s">
        <v>1138</v>
      </c>
      <c r="B84" s="39" t="s">
        <v>1139</v>
      </c>
      <c r="C84" s="40">
        <v>26924</v>
      </c>
      <c r="D84" s="41">
        <v>20</v>
      </c>
      <c r="E84" s="40">
        <v>12114.22</v>
      </c>
      <c r="F84" s="42" t="s">
        <v>413</v>
      </c>
      <c r="G84" s="43"/>
    </row>
    <row r="85" spans="1:7" ht="36" customHeight="1" x14ac:dyDescent="0.15">
      <c r="A85" s="38" t="s">
        <v>1140</v>
      </c>
      <c r="B85" s="39" t="s">
        <v>223</v>
      </c>
      <c r="C85" s="40">
        <v>14620</v>
      </c>
      <c r="D85" s="41">
        <v>3</v>
      </c>
      <c r="E85" s="40">
        <v>75.2</v>
      </c>
      <c r="F85" s="42" t="s">
        <v>223</v>
      </c>
      <c r="G85" s="43"/>
    </row>
    <row r="86" spans="1:7" ht="36" customHeight="1" x14ac:dyDescent="0.15">
      <c r="A86" s="38" t="s">
        <v>1141</v>
      </c>
      <c r="B86" s="39" t="s">
        <v>1142</v>
      </c>
      <c r="C86" s="40">
        <v>29712</v>
      </c>
      <c r="D86" s="41">
        <v>18</v>
      </c>
      <c r="E86" s="40">
        <v>4499.53</v>
      </c>
      <c r="F86" s="42" t="s">
        <v>223</v>
      </c>
      <c r="G86" s="43"/>
    </row>
    <row r="87" spans="1:7" ht="36" customHeight="1" x14ac:dyDescent="0.15">
      <c r="A87" s="38" t="s">
        <v>1143</v>
      </c>
      <c r="B87" s="39" t="s">
        <v>223</v>
      </c>
      <c r="C87" s="40">
        <v>35.869999999999997</v>
      </c>
      <c r="D87" s="41"/>
      <c r="E87" s="40"/>
      <c r="F87" s="42" t="s">
        <v>223</v>
      </c>
      <c r="G87" s="43"/>
    </row>
    <row r="88" spans="1:7" ht="36" customHeight="1" x14ac:dyDescent="0.15">
      <c r="A88" s="38" t="s">
        <v>1144</v>
      </c>
      <c r="B88" s="39" t="s">
        <v>1063</v>
      </c>
      <c r="C88" s="40">
        <v>57468</v>
      </c>
      <c r="D88" s="41">
        <v>28</v>
      </c>
      <c r="E88" s="40">
        <v>8355.5300000000007</v>
      </c>
      <c r="F88" s="42" t="s">
        <v>223</v>
      </c>
      <c r="G88" s="43"/>
    </row>
    <row r="89" spans="1:7" ht="36" customHeight="1" x14ac:dyDescent="0.15">
      <c r="A89" s="38" t="s">
        <v>1145</v>
      </c>
      <c r="B89" s="39" t="s">
        <v>1092</v>
      </c>
      <c r="C89" s="40">
        <v>78914.27</v>
      </c>
      <c r="D89" s="41">
        <v>35</v>
      </c>
      <c r="E89" s="40">
        <v>15218.28</v>
      </c>
      <c r="F89" s="42" t="s">
        <v>223</v>
      </c>
      <c r="G89" s="43"/>
    </row>
    <row r="90" spans="1:7" ht="36" customHeight="1" x14ac:dyDescent="0.15">
      <c r="A90" s="38" t="s">
        <v>1146</v>
      </c>
      <c r="B90" s="39" t="s">
        <v>1147</v>
      </c>
      <c r="C90" s="40">
        <v>40430.78</v>
      </c>
      <c r="D90" s="41">
        <v>3</v>
      </c>
      <c r="E90" s="40">
        <v>619.72</v>
      </c>
      <c r="F90" s="42" t="s">
        <v>223</v>
      </c>
      <c r="G90" s="43"/>
    </row>
    <row r="91" spans="1:7" ht="36" customHeight="1" x14ac:dyDescent="0.15">
      <c r="A91" s="38" t="s">
        <v>1148</v>
      </c>
      <c r="B91" s="39" t="s">
        <v>1149</v>
      </c>
      <c r="C91" s="40">
        <v>5164</v>
      </c>
      <c r="D91" s="41"/>
      <c r="E91" s="40"/>
      <c r="F91" s="42" t="s">
        <v>223</v>
      </c>
      <c r="G91" s="43"/>
    </row>
    <row r="92" spans="1:7" ht="36" customHeight="1" x14ac:dyDescent="0.15">
      <c r="A92" s="38" t="s">
        <v>1150</v>
      </c>
      <c r="B92" s="39" t="s">
        <v>1120</v>
      </c>
      <c r="C92" s="40">
        <v>44662</v>
      </c>
      <c r="D92" s="41">
        <v>12</v>
      </c>
      <c r="E92" s="40">
        <v>18636.080000000002</v>
      </c>
      <c r="F92" s="42" t="s">
        <v>223</v>
      </c>
      <c r="G92" s="43"/>
    </row>
    <row r="93" spans="1:7" ht="36" customHeight="1" x14ac:dyDescent="0.15">
      <c r="A93" s="38" t="s">
        <v>1151</v>
      </c>
      <c r="B93" s="39" t="s">
        <v>223</v>
      </c>
      <c r="C93" s="40">
        <v>6703</v>
      </c>
      <c r="D93" s="41">
        <v>2</v>
      </c>
      <c r="E93" s="40">
        <v>31.52</v>
      </c>
      <c r="F93" s="42" t="s">
        <v>223</v>
      </c>
      <c r="G93" s="43"/>
    </row>
    <row r="94" spans="1:7" ht="36" customHeight="1" x14ac:dyDescent="0.15">
      <c r="A94" s="38" t="s">
        <v>1152</v>
      </c>
      <c r="B94" s="39" t="s">
        <v>223</v>
      </c>
      <c r="C94" s="40">
        <v>1319</v>
      </c>
      <c r="D94" s="41">
        <v>2</v>
      </c>
      <c r="E94" s="40">
        <v>1284.55</v>
      </c>
      <c r="F94" s="42" t="s">
        <v>223</v>
      </c>
      <c r="G94" s="43"/>
    </row>
    <row r="95" spans="1:7" ht="36" customHeight="1" x14ac:dyDescent="0.15">
      <c r="A95" s="38" t="s">
        <v>1153</v>
      </c>
      <c r="B95" s="39" t="s">
        <v>1073</v>
      </c>
      <c r="C95" s="40">
        <v>52034</v>
      </c>
      <c r="D95" s="41">
        <v>29</v>
      </c>
      <c r="E95" s="40">
        <v>9329.7999999999993</v>
      </c>
      <c r="F95" s="42" t="s">
        <v>223</v>
      </c>
      <c r="G95" s="43"/>
    </row>
    <row r="96" spans="1:7" ht="36" customHeight="1" x14ac:dyDescent="0.15">
      <c r="A96" s="38" t="s">
        <v>1154</v>
      </c>
      <c r="B96" s="39" t="s">
        <v>223</v>
      </c>
      <c r="C96" s="40">
        <v>8151</v>
      </c>
      <c r="D96" s="41"/>
      <c r="E96" s="40"/>
      <c r="F96" s="42" t="s">
        <v>223</v>
      </c>
      <c r="G96" s="43"/>
    </row>
    <row r="97" spans="1:7" ht="36" customHeight="1" x14ac:dyDescent="0.15">
      <c r="A97" s="38" t="s">
        <v>1155</v>
      </c>
      <c r="B97" s="39" t="s">
        <v>1092</v>
      </c>
      <c r="C97" s="40">
        <v>6690</v>
      </c>
      <c r="D97" s="41">
        <v>4</v>
      </c>
      <c r="E97" s="40">
        <v>1352.59</v>
      </c>
      <c r="F97" s="42" t="s">
        <v>223</v>
      </c>
      <c r="G97" s="43"/>
    </row>
    <row r="98" spans="1:7" ht="36" customHeight="1" x14ac:dyDescent="0.15">
      <c r="A98" s="38" t="s">
        <v>1156</v>
      </c>
      <c r="B98" s="39" t="s">
        <v>223</v>
      </c>
      <c r="C98" s="40">
        <v>1710</v>
      </c>
      <c r="D98" s="41">
        <v>2</v>
      </c>
      <c r="E98" s="40">
        <v>823.65</v>
      </c>
      <c r="F98" s="42" t="s">
        <v>223</v>
      </c>
      <c r="G98" s="43"/>
    </row>
    <row r="99" spans="1:7" ht="36" customHeight="1" x14ac:dyDescent="0.15">
      <c r="A99" s="38" t="s">
        <v>1157</v>
      </c>
      <c r="B99" s="39" t="s">
        <v>1158</v>
      </c>
      <c r="C99" s="40">
        <v>16024</v>
      </c>
      <c r="D99" s="41">
        <v>19</v>
      </c>
      <c r="E99" s="40">
        <v>3653.5</v>
      </c>
      <c r="F99" s="42" t="s">
        <v>223</v>
      </c>
      <c r="G99" s="43"/>
    </row>
    <row r="100" spans="1:7" ht="36" customHeight="1" x14ac:dyDescent="0.15">
      <c r="A100" s="44" t="s">
        <v>184</v>
      </c>
      <c r="B100" s="45"/>
      <c r="C100" s="46">
        <f>SUM(C84:C99)</f>
        <v>390561.92000000004</v>
      </c>
      <c r="D100" s="47">
        <f>SUM(D84:D99)</f>
        <v>177</v>
      </c>
      <c r="E100" s="46">
        <f>SUM(E84:E99)</f>
        <v>75994.17</v>
      </c>
      <c r="F100" s="45"/>
      <c r="G100" s="48"/>
    </row>
    <row r="102" spans="1:7" ht="36" customHeight="1" x14ac:dyDescent="0.15">
      <c r="A102" s="36" t="s">
        <v>825</v>
      </c>
    </row>
    <row r="103" spans="1:7" ht="36" customHeight="1" x14ac:dyDescent="0.15">
      <c r="A103" s="205" t="s">
        <v>232</v>
      </c>
      <c r="B103" s="206" t="s">
        <v>233</v>
      </c>
      <c r="C103" s="206" t="s">
        <v>234</v>
      </c>
      <c r="D103" s="207" t="s">
        <v>235</v>
      </c>
      <c r="E103" s="207"/>
      <c r="F103" s="206" t="s">
        <v>236</v>
      </c>
      <c r="G103" s="204" t="s">
        <v>237</v>
      </c>
    </row>
    <row r="104" spans="1:7" ht="36" customHeight="1" x14ac:dyDescent="0.15">
      <c r="A104" s="205"/>
      <c r="B104" s="206"/>
      <c r="C104" s="206"/>
      <c r="D104" s="37" t="s">
        <v>238</v>
      </c>
      <c r="E104" s="37" t="s">
        <v>239</v>
      </c>
      <c r="F104" s="206"/>
      <c r="G104" s="204"/>
    </row>
    <row r="105" spans="1:7" ht="36" customHeight="1" x14ac:dyDescent="0.15">
      <c r="A105" s="38" t="s">
        <v>1159</v>
      </c>
      <c r="B105" s="39" t="s">
        <v>9</v>
      </c>
      <c r="C105" s="40"/>
      <c r="D105" s="41">
        <v>1</v>
      </c>
      <c r="E105" s="40">
        <v>36</v>
      </c>
      <c r="F105" s="42" t="s">
        <v>526</v>
      </c>
      <c r="G105" s="43" t="s">
        <v>264</v>
      </c>
    </row>
    <row r="106" spans="1:7" ht="36" customHeight="1" x14ac:dyDescent="0.15">
      <c r="A106" s="38" t="s">
        <v>1160</v>
      </c>
      <c r="B106" s="39" t="s">
        <v>1096</v>
      </c>
      <c r="C106" s="40"/>
      <c r="D106" s="41">
        <v>1</v>
      </c>
      <c r="E106" s="40">
        <v>56</v>
      </c>
      <c r="F106" s="42" t="s">
        <v>223</v>
      </c>
      <c r="G106" s="43" t="s">
        <v>223</v>
      </c>
    </row>
    <row r="107" spans="1:7" ht="36" customHeight="1" x14ac:dyDescent="0.15">
      <c r="A107" s="38" t="s">
        <v>1161</v>
      </c>
      <c r="B107" s="39" t="s">
        <v>223</v>
      </c>
      <c r="C107" s="40"/>
      <c r="D107" s="41">
        <v>1</v>
      </c>
      <c r="E107" s="40">
        <v>40.96</v>
      </c>
      <c r="F107" s="42" t="s">
        <v>223</v>
      </c>
      <c r="G107" s="43" t="s">
        <v>223</v>
      </c>
    </row>
    <row r="108" spans="1:7" ht="36" customHeight="1" x14ac:dyDescent="0.15">
      <c r="A108" s="38" t="s">
        <v>1162</v>
      </c>
      <c r="B108" s="39" t="s">
        <v>1045</v>
      </c>
      <c r="C108" s="40"/>
      <c r="D108" s="41">
        <v>1</v>
      </c>
      <c r="E108" s="40">
        <v>33.6</v>
      </c>
      <c r="F108" s="42" t="s">
        <v>223</v>
      </c>
      <c r="G108" s="43" t="s">
        <v>223</v>
      </c>
    </row>
    <row r="109" spans="1:7" ht="36" customHeight="1" x14ac:dyDescent="0.15">
      <c r="A109" s="38" t="s">
        <v>1163</v>
      </c>
      <c r="B109" s="39" t="s">
        <v>1053</v>
      </c>
      <c r="C109" s="40"/>
      <c r="D109" s="41">
        <v>2</v>
      </c>
      <c r="E109" s="40">
        <v>373.54</v>
      </c>
      <c r="F109" s="42" t="s">
        <v>147</v>
      </c>
      <c r="G109" s="43" t="s">
        <v>223</v>
      </c>
    </row>
    <row r="110" spans="1:7" ht="36" customHeight="1" x14ac:dyDescent="0.15">
      <c r="A110" s="38" t="s">
        <v>1164</v>
      </c>
      <c r="B110" s="39" t="s">
        <v>1165</v>
      </c>
      <c r="C110" s="40"/>
      <c r="D110" s="41">
        <v>1</v>
      </c>
      <c r="E110" s="40">
        <v>121.89</v>
      </c>
      <c r="F110" s="42" t="s">
        <v>223</v>
      </c>
      <c r="G110" s="43" t="s">
        <v>1166</v>
      </c>
    </row>
    <row r="111" spans="1:7" ht="36" customHeight="1" x14ac:dyDescent="0.15">
      <c r="A111" s="44" t="s">
        <v>184</v>
      </c>
      <c r="B111" s="45"/>
      <c r="C111" s="46">
        <f>SUM(C105:C110)</f>
        <v>0</v>
      </c>
      <c r="D111" s="47">
        <f>SUM(D105:D110)</f>
        <v>7</v>
      </c>
      <c r="E111" s="46">
        <f>SUM(E105:E110)</f>
        <v>661.99</v>
      </c>
      <c r="F111" s="45"/>
      <c r="G111" s="48"/>
    </row>
    <row r="113" spans="1:7" ht="36" customHeight="1" x14ac:dyDescent="0.15">
      <c r="A113" s="36" t="s">
        <v>833</v>
      </c>
    </row>
    <row r="114" spans="1:7" ht="36" customHeight="1" x14ac:dyDescent="0.15">
      <c r="A114" s="205" t="s">
        <v>232</v>
      </c>
      <c r="B114" s="206" t="s">
        <v>233</v>
      </c>
      <c r="C114" s="206" t="s">
        <v>234</v>
      </c>
      <c r="D114" s="207" t="s">
        <v>235</v>
      </c>
      <c r="E114" s="207"/>
      <c r="F114" s="206" t="s">
        <v>236</v>
      </c>
      <c r="G114" s="204" t="s">
        <v>237</v>
      </c>
    </row>
    <row r="115" spans="1:7" ht="36" customHeight="1" x14ac:dyDescent="0.15">
      <c r="A115" s="205"/>
      <c r="B115" s="206"/>
      <c r="C115" s="206"/>
      <c r="D115" s="37" t="s">
        <v>238</v>
      </c>
      <c r="E115" s="37" t="s">
        <v>239</v>
      </c>
      <c r="F115" s="206"/>
      <c r="G115" s="204"/>
    </row>
    <row r="116" spans="1:7" ht="36" customHeight="1" x14ac:dyDescent="0.15">
      <c r="A116" s="38" t="s">
        <v>1167</v>
      </c>
      <c r="B116" s="39" t="s">
        <v>1168</v>
      </c>
      <c r="C116" s="40">
        <v>2374.19</v>
      </c>
      <c r="D116" s="41">
        <v>8</v>
      </c>
      <c r="E116" s="40">
        <v>766.19</v>
      </c>
      <c r="F116" s="42" t="s">
        <v>38</v>
      </c>
      <c r="G116" s="43"/>
    </row>
    <row r="117" spans="1:7" ht="36" customHeight="1" x14ac:dyDescent="0.15">
      <c r="A117" s="38" t="s">
        <v>1169</v>
      </c>
      <c r="B117" s="39" t="s">
        <v>223</v>
      </c>
      <c r="C117" s="40">
        <v>2306.08</v>
      </c>
      <c r="D117" s="41">
        <v>6</v>
      </c>
      <c r="E117" s="40">
        <v>865.86</v>
      </c>
      <c r="F117" s="42" t="s">
        <v>223</v>
      </c>
      <c r="G117" s="43"/>
    </row>
    <row r="118" spans="1:7" ht="36" customHeight="1" x14ac:dyDescent="0.15">
      <c r="A118" s="38" t="s">
        <v>1170</v>
      </c>
      <c r="B118" s="39" t="s">
        <v>223</v>
      </c>
      <c r="C118" s="40">
        <v>5421.42</v>
      </c>
      <c r="D118" s="41">
        <v>3</v>
      </c>
      <c r="E118" s="40">
        <v>2997.52</v>
      </c>
      <c r="F118" s="42" t="s">
        <v>223</v>
      </c>
      <c r="G118" s="43"/>
    </row>
    <row r="119" spans="1:7" ht="36" customHeight="1" x14ac:dyDescent="0.15">
      <c r="A119" s="38" t="s">
        <v>1171</v>
      </c>
      <c r="B119" s="39" t="s">
        <v>857</v>
      </c>
      <c r="C119" s="40">
        <v>1665.53</v>
      </c>
      <c r="D119" s="41">
        <v>1</v>
      </c>
      <c r="E119" s="40">
        <v>1344.39</v>
      </c>
      <c r="F119" s="42" t="s">
        <v>223</v>
      </c>
      <c r="G119" s="43"/>
    </row>
    <row r="120" spans="1:7" ht="36" customHeight="1" x14ac:dyDescent="0.15">
      <c r="A120" s="38" t="s">
        <v>1172</v>
      </c>
      <c r="B120" s="39" t="s">
        <v>9</v>
      </c>
      <c r="C120" s="40">
        <v>1112.53</v>
      </c>
      <c r="D120" s="41">
        <v>1</v>
      </c>
      <c r="E120" s="40">
        <v>910.08</v>
      </c>
      <c r="F120" s="42" t="s">
        <v>160</v>
      </c>
      <c r="G120" s="43"/>
    </row>
    <row r="121" spans="1:7" ht="36" customHeight="1" x14ac:dyDescent="0.15">
      <c r="A121" s="38" t="s">
        <v>1173</v>
      </c>
      <c r="B121" s="39" t="s">
        <v>223</v>
      </c>
      <c r="C121" s="40">
        <v>2634.45</v>
      </c>
      <c r="D121" s="41">
        <v>3</v>
      </c>
      <c r="E121" s="40">
        <v>1357.63</v>
      </c>
      <c r="F121" s="42" t="s">
        <v>223</v>
      </c>
      <c r="G121" s="43"/>
    </row>
    <row r="122" spans="1:7" ht="36" customHeight="1" thickBot="1" x14ac:dyDescent="0.2">
      <c r="A122" s="38" t="s">
        <v>1174</v>
      </c>
      <c r="B122" s="39" t="s">
        <v>223</v>
      </c>
      <c r="C122" s="40">
        <v>1662.09</v>
      </c>
      <c r="D122" s="41">
        <v>2</v>
      </c>
      <c r="E122" s="40">
        <v>958.8</v>
      </c>
      <c r="F122" s="42" t="s">
        <v>223</v>
      </c>
      <c r="G122" s="43"/>
    </row>
    <row r="123" spans="1:7" s="167" customFormat="1" ht="36" customHeight="1" thickBot="1" x14ac:dyDescent="0.2">
      <c r="A123" s="205" t="s">
        <v>232</v>
      </c>
      <c r="B123" s="206" t="s">
        <v>233</v>
      </c>
      <c r="C123" s="206" t="s">
        <v>234</v>
      </c>
      <c r="D123" s="207" t="s">
        <v>235</v>
      </c>
      <c r="E123" s="207"/>
      <c r="F123" s="206" t="s">
        <v>236</v>
      </c>
      <c r="G123" s="204" t="s">
        <v>237</v>
      </c>
    </row>
    <row r="124" spans="1:7" s="167" customFormat="1" ht="36" customHeight="1" thickBot="1" x14ac:dyDescent="0.2">
      <c r="A124" s="205"/>
      <c r="B124" s="206"/>
      <c r="C124" s="206"/>
      <c r="D124" s="37" t="s">
        <v>238</v>
      </c>
      <c r="E124" s="37" t="s">
        <v>239</v>
      </c>
      <c r="F124" s="206"/>
      <c r="G124" s="204"/>
    </row>
    <row r="125" spans="1:7" ht="36" customHeight="1" x14ac:dyDescent="0.15">
      <c r="A125" s="38" t="s">
        <v>1175</v>
      </c>
      <c r="B125" s="39" t="s">
        <v>3089</v>
      </c>
      <c r="C125" s="40">
        <v>602.67999999999995</v>
      </c>
      <c r="D125" s="41">
        <v>4</v>
      </c>
      <c r="E125" s="40">
        <v>446.6</v>
      </c>
      <c r="F125" s="42" t="s">
        <v>3013</v>
      </c>
      <c r="G125" s="43"/>
    </row>
    <row r="126" spans="1:7" ht="36" customHeight="1" x14ac:dyDescent="0.15">
      <c r="A126" s="38" t="s">
        <v>1176</v>
      </c>
      <c r="B126" s="39" t="s">
        <v>223</v>
      </c>
      <c r="C126" s="40">
        <v>1078.31</v>
      </c>
      <c r="D126" s="41">
        <v>3</v>
      </c>
      <c r="E126" s="40">
        <v>805.14</v>
      </c>
      <c r="F126" s="42" t="s">
        <v>223</v>
      </c>
      <c r="G126" s="43"/>
    </row>
    <row r="127" spans="1:7" ht="36" customHeight="1" x14ac:dyDescent="0.15">
      <c r="A127" s="38" t="s">
        <v>1177</v>
      </c>
      <c r="B127" s="39" t="s">
        <v>223</v>
      </c>
      <c r="C127" s="40"/>
      <c r="D127" s="41">
        <v>1</v>
      </c>
      <c r="E127" s="40">
        <v>186.72</v>
      </c>
      <c r="F127" s="42" t="s">
        <v>223</v>
      </c>
      <c r="G127" s="43" t="s">
        <v>264</v>
      </c>
    </row>
    <row r="128" spans="1:7" ht="36" customHeight="1" x14ac:dyDescent="0.15">
      <c r="A128" s="38" t="s">
        <v>1178</v>
      </c>
      <c r="B128" s="39" t="s">
        <v>1179</v>
      </c>
      <c r="C128" s="40">
        <v>204.65</v>
      </c>
      <c r="D128" s="41">
        <v>2</v>
      </c>
      <c r="E128" s="40">
        <v>93.04</v>
      </c>
      <c r="F128" s="42" t="s">
        <v>581</v>
      </c>
      <c r="G128" s="43"/>
    </row>
    <row r="129" spans="1:7" ht="36" customHeight="1" x14ac:dyDescent="0.15">
      <c r="A129" s="38" t="s">
        <v>1180</v>
      </c>
      <c r="B129" s="39" t="s">
        <v>1181</v>
      </c>
      <c r="C129" s="40">
        <v>3293.2</v>
      </c>
      <c r="D129" s="41">
        <v>2</v>
      </c>
      <c r="E129" s="40">
        <v>2084.5</v>
      </c>
      <c r="F129" s="42" t="s">
        <v>223</v>
      </c>
      <c r="G129" s="43"/>
    </row>
    <row r="130" spans="1:7" ht="36" customHeight="1" x14ac:dyDescent="0.15">
      <c r="A130" s="38" t="s">
        <v>1182</v>
      </c>
      <c r="B130" s="39" t="s">
        <v>1092</v>
      </c>
      <c r="C130" s="40">
        <v>3718.26</v>
      </c>
      <c r="D130" s="41"/>
      <c r="E130" s="40"/>
      <c r="F130" s="42" t="s">
        <v>223</v>
      </c>
      <c r="G130" s="43"/>
    </row>
    <row r="131" spans="1:7" ht="36" customHeight="1" x14ac:dyDescent="0.15">
      <c r="A131" s="38" t="s">
        <v>1183</v>
      </c>
      <c r="B131" s="39" t="s">
        <v>1120</v>
      </c>
      <c r="C131" s="40">
        <v>1005.22</v>
      </c>
      <c r="D131" s="41">
        <v>1</v>
      </c>
      <c r="E131" s="40">
        <v>812.67</v>
      </c>
      <c r="F131" s="42" t="s">
        <v>223</v>
      </c>
      <c r="G131" s="43"/>
    </row>
    <row r="132" spans="1:7" ht="36" customHeight="1" x14ac:dyDescent="0.15">
      <c r="A132" s="38" t="s">
        <v>1184</v>
      </c>
      <c r="B132" s="39" t="s">
        <v>1092</v>
      </c>
      <c r="C132" s="40">
        <v>2004.76</v>
      </c>
      <c r="D132" s="41">
        <v>3</v>
      </c>
      <c r="E132" s="40">
        <v>1002.75</v>
      </c>
      <c r="F132" s="42" t="s">
        <v>223</v>
      </c>
      <c r="G132" s="43"/>
    </row>
    <row r="133" spans="1:7" ht="36" customHeight="1" x14ac:dyDescent="0.15">
      <c r="A133" s="38" t="s">
        <v>1185</v>
      </c>
      <c r="B133" s="39" t="s">
        <v>1063</v>
      </c>
      <c r="C133" s="40">
        <v>2103.88</v>
      </c>
      <c r="D133" s="41">
        <v>16</v>
      </c>
      <c r="E133" s="40">
        <v>450.94</v>
      </c>
      <c r="F133" s="42" t="s">
        <v>223</v>
      </c>
      <c r="G133" s="43"/>
    </row>
    <row r="134" spans="1:7" ht="36" customHeight="1" x14ac:dyDescent="0.15">
      <c r="A134" s="38" t="s">
        <v>1188</v>
      </c>
      <c r="B134" s="39" t="s">
        <v>1063</v>
      </c>
      <c r="C134" s="40">
        <v>1169.9100000000001</v>
      </c>
      <c r="D134" s="41">
        <v>3</v>
      </c>
      <c r="E134" s="40">
        <v>107.71</v>
      </c>
      <c r="F134" s="42" t="s">
        <v>223</v>
      </c>
      <c r="G134" s="43"/>
    </row>
    <row r="135" spans="1:7" ht="36" customHeight="1" x14ac:dyDescent="0.15">
      <c r="A135" s="38" t="s">
        <v>1186</v>
      </c>
      <c r="B135" s="39" t="s">
        <v>1187</v>
      </c>
      <c r="C135" s="40">
        <v>794.75</v>
      </c>
      <c r="D135" s="41">
        <v>3</v>
      </c>
      <c r="E135" s="40">
        <v>211.79</v>
      </c>
      <c r="F135" s="42" t="s">
        <v>223</v>
      </c>
      <c r="G135" s="43"/>
    </row>
    <row r="136" spans="1:7" ht="36" customHeight="1" x14ac:dyDescent="0.15">
      <c r="A136" s="38" t="s">
        <v>1189</v>
      </c>
      <c r="B136" s="39" t="s">
        <v>1081</v>
      </c>
      <c r="C136" s="40">
        <v>1288.93</v>
      </c>
      <c r="D136" s="41">
        <v>4</v>
      </c>
      <c r="E136" s="40">
        <v>201</v>
      </c>
      <c r="F136" s="42" t="s">
        <v>223</v>
      </c>
      <c r="G136" s="43"/>
    </row>
    <row r="137" spans="1:7" ht="36" customHeight="1" x14ac:dyDescent="0.15">
      <c r="A137" s="38" t="s">
        <v>1190</v>
      </c>
      <c r="B137" s="39" t="s">
        <v>1139</v>
      </c>
      <c r="C137" s="40">
        <v>655.29999999999995</v>
      </c>
      <c r="D137" s="41">
        <v>2</v>
      </c>
      <c r="E137" s="40">
        <v>89.5</v>
      </c>
      <c r="F137" s="42" t="s">
        <v>413</v>
      </c>
      <c r="G137" s="43"/>
    </row>
    <row r="138" spans="1:7" ht="36" customHeight="1" x14ac:dyDescent="0.15">
      <c r="A138" s="38" t="s">
        <v>1191</v>
      </c>
      <c r="B138" s="39" t="s">
        <v>1081</v>
      </c>
      <c r="C138" s="40">
        <v>362.72</v>
      </c>
      <c r="D138" s="41">
        <v>2</v>
      </c>
      <c r="E138" s="40">
        <v>89.51</v>
      </c>
      <c r="F138" s="42" t="s">
        <v>223</v>
      </c>
      <c r="G138" s="43"/>
    </row>
    <row r="139" spans="1:7" ht="36" customHeight="1" x14ac:dyDescent="0.15">
      <c r="A139" s="38" t="s">
        <v>1192</v>
      </c>
      <c r="B139" s="39" t="s">
        <v>1142</v>
      </c>
      <c r="C139" s="40">
        <v>307.66000000000003</v>
      </c>
      <c r="D139" s="41">
        <v>1</v>
      </c>
      <c r="E139" s="40">
        <v>87.03</v>
      </c>
      <c r="F139" s="42" t="s">
        <v>223</v>
      </c>
      <c r="G139" s="43"/>
    </row>
    <row r="140" spans="1:7" ht="36" customHeight="1" x14ac:dyDescent="0.15">
      <c r="A140" s="38" t="s">
        <v>1193</v>
      </c>
      <c r="B140" s="39" t="s">
        <v>1063</v>
      </c>
      <c r="C140" s="40">
        <v>346</v>
      </c>
      <c r="D140" s="41">
        <v>2</v>
      </c>
      <c r="E140" s="40">
        <v>89.84</v>
      </c>
      <c r="F140" s="42" t="s">
        <v>223</v>
      </c>
      <c r="G140" s="43"/>
    </row>
    <row r="141" spans="1:7" ht="36" customHeight="1" x14ac:dyDescent="0.15">
      <c r="A141" s="38" t="s">
        <v>1194</v>
      </c>
      <c r="B141" s="39" t="s">
        <v>1149</v>
      </c>
      <c r="C141" s="40">
        <v>540</v>
      </c>
      <c r="D141" s="41">
        <v>1</v>
      </c>
      <c r="E141" s="40">
        <v>113.59</v>
      </c>
      <c r="F141" s="42" t="s">
        <v>223</v>
      </c>
      <c r="G141" s="43"/>
    </row>
    <row r="142" spans="1:7" ht="36" customHeight="1" x14ac:dyDescent="0.15">
      <c r="A142" s="38" t="s">
        <v>1195</v>
      </c>
      <c r="B142" s="39" t="s">
        <v>1120</v>
      </c>
      <c r="C142" s="40"/>
      <c r="D142" s="41">
        <v>2</v>
      </c>
      <c r="E142" s="40">
        <v>94.51</v>
      </c>
      <c r="F142" s="42" t="s">
        <v>223</v>
      </c>
      <c r="G142" s="43" t="s">
        <v>588</v>
      </c>
    </row>
    <row r="143" spans="1:7" ht="36" customHeight="1" x14ac:dyDescent="0.15">
      <c r="A143" s="38" t="s">
        <v>1196</v>
      </c>
      <c r="B143" s="39" t="s">
        <v>1073</v>
      </c>
      <c r="C143" s="40">
        <v>599.26</v>
      </c>
      <c r="D143" s="41">
        <v>1</v>
      </c>
      <c r="E143" s="40">
        <v>89.02</v>
      </c>
      <c r="F143" s="42" t="s">
        <v>223</v>
      </c>
      <c r="G143" s="43"/>
    </row>
    <row r="144" spans="1:7" ht="36" customHeight="1" x14ac:dyDescent="0.15">
      <c r="A144" s="38" t="s">
        <v>1197</v>
      </c>
      <c r="B144" s="39" t="s">
        <v>1158</v>
      </c>
      <c r="C144" s="40">
        <v>395.1</v>
      </c>
      <c r="D144" s="41">
        <v>2</v>
      </c>
      <c r="E144" s="40">
        <v>89.84</v>
      </c>
      <c r="F144" s="42" t="s">
        <v>223</v>
      </c>
      <c r="G144" s="43"/>
    </row>
    <row r="145" spans="1:7" ht="36" customHeight="1" x14ac:dyDescent="0.15">
      <c r="A145" s="44" t="s">
        <v>184</v>
      </c>
      <c r="B145" s="45"/>
      <c r="C145" s="46">
        <f>SUM(C116:C144)</f>
        <v>37646.880000000012</v>
      </c>
      <c r="D145" s="47">
        <f>SUM(D116:D144)</f>
        <v>79</v>
      </c>
      <c r="E145" s="46">
        <f>SUM(E116:E144)</f>
        <v>16346.170000000002</v>
      </c>
      <c r="F145" s="45"/>
      <c r="G145" s="48"/>
    </row>
    <row r="147" spans="1:7" ht="36" customHeight="1" x14ac:dyDescent="0.15">
      <c r="A147" s="36" t="s">
        <v>907</v>
      </c>
    </row>
    <row r="148" spans="1:7" ht="36" customHeight="1" x14ac:dyDescent="0.15">
      <c r="A148" s="205" t="s">
        <v>232</v>
      </c>
      <c r="B148" s="206" t="s">
        <v>233</v>
      </c>
      <c r="C148" s="206" t="s">
        <v>234</v>
      </c>
      <c r="D148" s="207" t="s">
        <v>235</v>
      </c>
      <c r="E148" s="207"/>
      <c r="F148" s="206" t="s">
        <v>236</v>
      </c>
      <c r="G148" s="204" t="s">
        <v>237</v>
      </c>
    </row>
    <row r="149" spans="1:7" ht="36" customHeight="1" x14ac:dyDescent="0.15">
      <c r="A149" s="205"/>
      <c r="B149" s="206"/>
      <c r="C149" s="206"/>
      <c r="D149" s="37" t="s">
        <v>238</v>
      </c>
      <c r="E149" s="37" t="s">
        <v>239</v>
      </c>
      <c r="F149" s="206"/>
      <c r="G149" s="204"/>
    </row>
    <row r="150" spans="1:7" ht="36" customHeight="1" x14ac:dyDescent="0.15">
      <c r="A150" s="38" t="s">
        <v>1198</v>
      </c>
      <c r="B150" s="39" t="s">
        <v>2920</v>
      </c>
      <c r="C150" s="40">
        <v>697.45</v>
      </c>
      <c r="D150" s="41">
        <v>2</v>
      </c>
      <c r="E150" s="40">
        <v>92.2</v>
      </c>
      <c r="F150" s="42" t="s">
        <v>242</v>
      </c>
      <c r="G150" s="43"/>
    </row>
    <row r="151" spans="1:7" ht="36" customHeight="1" x14ac:dyDescent="0.15">
      <c r="A151" s="38" t="s">
        <v>1199</v>
      </c>
      <c r="B151" s="39" t="s">
        <v>223</v>
      </c>
      <c r="C151" s="40">
        <v>605.62</v>
      </c>
      <c r="D151" s="41">
        <v>4</v>
      </c>
      <c r="E151" s="40">
        <v>181.54</v>
      </c>
      <c r="F151" s="42" t="s">
        <v>223</v>
      </c>
      <c r="G151" s="43"/>
    </row>
    <row r="152" spans="1:7" ht="36" customHeight="1" x14ac:dyDescent="0.15">
      <c r="A152" s="38" t="s">
        <v>1200</v>
      </c>
      <c r="B152" s="39" t="s">
        <v>1201</v>
      </c>
      <c r="C152" s="40">
        <v>11197</v>
      </c>
      <c r="D152" s="41"/>
      <c r="E152" s="40"/>
      <c r="F152" s="42" t="s">
        <v>1202</v>
      </c>
      <c r="G152" s="43"/>
    </row>
    <row r="153" spans="1:7" ht="36" customHeight="1" x14ac:dyDescent="0.15">
      <c r="A153" s="38" t="s">
        <v>1203</v>
      </c>
      <c r="B153" s="39" t="s">
        <v>1041</v>
      </c>
      <c r="C153" s="40">
        <v>416</v>
      </c>
      <c r="D153" s="41"/>
      <c r="E153" s="40"/>
      <c r="F153" s="42" t="s">
        <v>670</v>
      </c>
      <c r="G153" s="43"/>
    </row>
    <row r="154" spans="1:7" ht="36" customHeight="1" x14ac:dyDescent="0.15">
      <c r="A154" s="38" t="s">
        <v>1204</v>
      </c>
      <c r="B154" s="39" t="s">
        <v>1201</v>
      </c>
      <c r="C154" s="40">
        <v>11536</v>
      </c>
      <c r="D154" s="41">
        <v>13</v>
      </c>
      <c r="E154" s="40">
        <v>4843.83</v>
      </c>
      <c r="F154" s="42" t="s">
        <v>413</v>
      </c>
      <c r="G154" s="43"/>
    </row>
    <row r="155" spans="1:7" ht="36" customHeight="1" x14ac:dyDescent="0.15">
      <c r="A155" s="38" t="s">
        <v>1205</v>
      </c>
      <c r="B155" s="39" t="s">
        <v>2921</v>
      </c>
      <c r="C155" s="40">
        <v>21797</v>
      </c>
      <c r="D155" s="41">
        <v>13</v>
      </c>
      <c r="E155" s="40">
        <v>3839.16</v>
      </c>
      <c r="F155" s="42" t="s">
        <v>223</v>
      </c>
      <c r="G155" s="43"/>
    </row>
    <row r="156" spans="1:7" ht="36" customHeight="1" x14ac:dyDescent="0.15">
      <c r="A156" s="38" t="s">
        <v>1206</v>
      </c>
      <c r="B156" s="39" t="s">
        <v>2922</v>
      </c>
      <c r="C156" s="40">
        <v>1856.04</v>
      </c>
      <c r="D156" s="41"/>
      <c r="E156" s="40"/>
      <c r="F156" s="42" t="s">
        <v>223</v>
      </c>
      <c r="G156" s="43"/>
    </row>
    <row r="157" spans="1:7" ht="36" customHeight="1" x14ac:dyDescent="0.15">
      <c r="A157" s="44" t="s">
        <v>184</v>
      </c>
      <c r="B157" s="45"/>
      <c r="C157" s="46">
        <f>SUM(C150:C156)</f>
        <v>48105.11</v>
      </c>
      <c r="D157" s="47">
        <f>SUM(D150:D156)</f>
        <v>32</v>
      </c>
      <c r="E157" s="46">
        <f>SUM(E150:E156)</f>
        <v>8956.73</v>
      </c>
      <c r="F157" s="45"/>
      <c r="G157" s="48"/>
    </row>
    <row r="160" spans="1:7" ht="36" customHeight="1" x14ac:dyDescent="0.15">
      <c r="A160" s="49" t="s">
        <v>1207</v>
      </c>
      <c r="B160" s="50"/>
      <c r="C160" s="51">
        <f>C29+C79+C100+C111+C145+C157</f>
        <v>1003981.88</v>
      </c>
      <c r="D160" s="52">
        <f>D29+D79+D100+D111+D145+D157</f>
        <v>440</v>
      </c>
      <c r="E160" s="51">
        <f>E29+E79+E100+E111+E145+E157</f>
        <v>125714.52</v>
      </c>
      <c r="F160" s="50"/>
      <c r="G160" s="53"/>
    </row>
  </sheetData>
  <mergeCells count="48">
    <mergeCell ref="G4:G5"/>
    <mergeCell ref="A32:A33"/>
    <mergeCell ref="B32:B33"/>
    <mergeCell ref="C32:C33"/>
    <mergeCell ref="D32:E32"/>
    <mergeCell ref="F32:F33"/>
    <mergeCell ref="G32:G33"/>
    <mergeCell ref="A4:A5"/>
    <mergeCell ref="B4:B5"/>
    <mergeCell ref="C4:C5"/>
    <mergeCell ref="D4:E4"/>
    <mergeCell ref="F4:F5"/>
    <mergeCell ref="C103:C104"/>
    <mergeCell ref="D103:E103"/>
    <mergeCell ref="F103:F104"/>
    <mergeCell ref="G103:G104"/>
    <mergeCell ref="A82:A83"/>
    <mergeCell ref="B82:B83"/>
    <mergeCell ref="C82:C83"/>
    <mergeCell ref="D82:E82"/>
    <mergeCell ref="F82:F83"/>
    <mergeCell ref="G148:G149"/>
    <mergeCell ref="A114:A115"/>
    <mergeCell ref="B114:B115"/>
    <mergeCell ref="C114:C115"/>
    <mergeCell ref="D114:E114"/>
    <mergeCell ref="F114:F115"/>
    <mergeCell ref="A148:A149"/>
    <mergeCell ref="B148:B149"/>
    <mergeCell ref="C148:C149"/>
    <mergeCell ref="D148:E148"/>
    <mergeCell ref="F148:F149"/>
    <mergeCell ref="G41:G42"/>
    <mergeCell ref="A123:A124"/>
    <mergeCell ref="B123:B124"/>
    <mergeCell ref="C123:C124"/>
    <mergeCell ref="D123:E123"/>
    <mergeCell ref="F123:F124"/>
    <mergeCell ref="G123:G124"/>
    <mergeCell ref="A41:A42"/>
    <mergeCell ref="B41:B42"/>
    <mergeCell ref="C41:C42"/>
    <mergeCell ref="D41:E41"/>
    <mergeCell ref="F41:F42"/>
    <mergeCell ref="G114:G115"/>
    <mergeCell ref="G82:G83"/>
    <mergeCell ref="A103:A104"/>
    <mergeCell ref="B103:B104"/>
  </mergeCells>
  <phoneticPr fontId="21"/>
  <pageMargins left="0.74803149606299213" right="0.74803149606299213" top="0.98425196850393704" bottom="0.98425196850393704" header="0.51181102362204722" footer="0.51181102362204722"/>
  <pageSetup paperSize="9" scale="46" orientation="portrait" r:id="rId1"/>
  <headerFooter>
    <oddFooter xml:space="preserve">&amp;C
</oddFooter>
  </headerFooter>
  <rowBreaks count="3" manualBreakCount="3">
    <brk id="40" max="16383" man="1"/>
    <brk id="80" max="16383" man="1"/>
    <brk id="12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鹿市">
    <tabColor indexed="10"/>
  </sheetPr>
  <dimension ref="A2:G73"/>
  <sheetViews>
    <sheetView tabSelected="1" view="pageBreakPreview" topLeftCell="A31"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10</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1208</v>
      </c>
      <c r="B6" s="39" t="s">
        <v>1209</v>
      </c>
      <c r="C6" s="40">
        <v>5202.3</v>
      </c>
      <c r="D6" s="41">
        <v>3</v>
      </c>
      <c r="E6" s="40">
        <v>2661.8</v>
      </c>
      <c r="F6" s="42" t="s">
        <v>160</v>
      </c>
      <c r="G6" s="43"/>
    </row>
    <row r="7" spans="1:7" ht="36" customHeight="1" x14ac:dyDescent="0.15">
      <c r="A7" s="38" t="s">
        <v>1212</v>
      </c>
      <c r="B7" s="39" t="s">
        <v>10</v>
      </c>
      <c r="C7" s="40"/>
      <c r="D7" s="41">
        <v>2</v>
      </c>
      <c r="E7" s="40">
        <v>98.56</v>
      </c>
      <c r="F7" s="42" t="s">
        <v>223</v>
      </c>
      <c r="G7" s="43"/>
    </row>
    <row r="8" spans="1:7" ht="36" customHeight="1" x14ac:dyDescent="0.15">
      <c r="A8" s="38" t="s">
        <v>1210</v>
      </c>
      <c r="B8" s="39" t="s">
        <v>1211</v>
      </c>
      <c r="C8" s="40"/>
      <c r="D8" s="41">
        <v>2</v>
      </c>
      <c r="E8" s="40">
        <v>101.84</v>
      </c>
      <c r="F8" s="42" t="s">
        <v>223</v>
      </c>
      <c r="G8" s="43" t="s">
        <v>264</v>
      </c>
    </row>
    <row r="9" spans="1:7" ht="36" customHeight="1" x14ac:dyDescent="0.15">
      <c r="A9" s="38" t="s">
        <v>1213</v>
      </c>
      <c r="B9" s="39" t="s">
        <v>1214</v>
      </c>
      <c r="C9" s="40">
        <v>331.2</v>
      </c>
      <c r="D9" s="41">
        <v>2</v>
      </c>
      <c r="E9" s="40">
        <v>101.73</v>
      </c>
      <c r="F9" s="42" t="s">
        <v>223</v>
      </c>
      <c r="G9" s="43"/>
    </row>
    <row r="10" spans="1:7" ht="36" customHeight="1" x14ac:dyDescent="0.15">
      <c r="A10" s="38" t="s">
        <v>1215</v>
      </c>
      <c r="B10" s="39" t="s">
        <v>1216</v>
      </c>
      <c r="C10" s="40"/>
      <c r="D10" s="41">
        <v>1</v>
      </c>
      <c r="E10" s="40">
        <v>125.04</v>
      </c>
      <c r="F10" s="42" t="s">
        <v>223</v>
      </c>
      <c r="G10" s="43" t="s">
        <v>264</v>
      </c>
    </row>
    <row r="11" spans="1:7" ht="36" customHeight="1" x14ac:dyDescent="0.15">
      <c r="A11" s="38" t="s">
        <v>1217</v>
      </c>
      <c r="B11" s="39" t="s">
        <v>1218</v>
      </c>
      <c r="C11" s="40"/>
      <c r="D11" s="41">
        <v>2</v>
      </c>
      <c r="E11" s="40">
        <v>101.85</v>
      </c>
      <c r="F11" s="42" t="s">
        <v>223</v>
      </c>
      <c r="G11" s="43" t="s">
        <v>223</v>
      </c>
    </row>
    <row r="12" spans="1:7" ht="36" customHeight="1" x14ac:dyDescent="0.15">
      <c r="A12" s="44" t="s">
        <v>184</v>
      </c>
      <c r="B12" s="45"/>
      <c r="C12" s="46">
        <f>SUM(C6:C11)</f>
        <v>5533.5</v>
      </c>
      <c r="D12" s="47">
        <f>SUM(D6:D11)</f>
        <v>12</v>
      </c>
      <c r="E12" s="46">
        <f>SUM(E6:E11)</f>
        <v>3190.82</v>
      </c>
      <c r="F12" s="45"/>
      <c r="G12" s="48"/>
    </row>
    <row r="14" spans="1:7" ht="36" customHeight="1" x14ac:dyDescent="0.15">
      <c r="A14" s="36" t="s">
        <v>746</v>
      </c>
    </row>
    <row r="15" spans="1:7" ht="36" customHeight="1" x14ac:dyDescent="0.15">
      <c r="A15" s="205" t="s">
        <v>232</v>
      </c>
      <c r="B15" s="206" t="s">
        <v>233</v>
      </c>
      <c r="C15" s="206" t="s">
        <v>234</v>
      </c>
      <c r="D15" s="207" t="s">
        <v>235</v>
      </c>
      <c r="E15" s="207"/>
      <c r="F15" s="206" t="s">
        <v>236</v>
      </c>
      <c r="G15" s="204" t="s">
        <v>237</v>
      </c>
    </row>
    <row r="16" spans="1:7" ht="36" customHeight="1" x14ac:dyDescent="0.15">
      <c r="A16" s="205"/>
      <c r="B16" s="206"/>
      <c r="C16" s="206"/>
      <c r="D16" s="37" t="s">
        <v>238</v>
      </c>
      <c r="E16" s="37" t="s">
        <v>239</v>
      </c>
      <c r="F16" s="206"/>
      <c r="G16" s="204"/>
    </row>
    <row r="17" spans="1:7" ht="36" customHeight="1" x14ac:dyDescent="0.15">
      <c r="A17" s="38" t="s">
        <v>1219</v>
      </c>
      <c r="B17" s="39" t="s">
        <v>1220</v>
      </c>
      <c r="C17" s="40"/>
      <c r="D17" s="41">
        <v>1</v>
      </c>
      <c r="E17" s="40">
        <v>16.43</v>
      </c>
      <c r="F17" s="42" t="s">
        <v>351</v>
      </c>
      <c r="G17" s="43" t="s">
        <v>1006</v>
      </c>
    </row>
    <row r="18" spans="1:7" ht="36" customHeight="1" x14ac:dyDescent="0.15">
      <c r="A18" s="38" t="s">
        <v>1221</v>
      </c>
      <c r="B18" s="39" t="s">
        <v>223</v>
      </c>
      <c r="C18" s="40">
        <v>9964.49</v>
      </c>
      <c r="D18" s="41">
        <v>4</v>
      </c>
      <c r="E18" s="40">
        <v>3303.4</v>
      </c>
      <c r="F18" s="42" t="s">
        <v>242</v>
      </c>
      <c r="G18" s="43"/>
    </row>
    <row r="19" spans="1:7" ht="36" customHeight="1" x14ac:dyDescent="0.15">
      <c r="A19" s="38" t="s">
        <v>1222</v>
      </c>
      <c r="B19" s="39" t="s">
        <v>223</v>
      </c>
      <c r="C19" s="40">
        <v>444.85</v>
      </c>
      <c r="D19" s="41">
        <v>1</v>
      </c>
      <c r="E19" s="40">
        <v>280.2</v>
      </c>
      <c r="F19" s="42" t="s">
        <v>223</v>
      </c>
      <c r="G19" s="43"/>
    </row>
    <row r="20" spans="1:7" ht="36" customHeight="1" x14ac:dyDescent="0.15">
      <c r="A20" s="38" t="s">
        <v>1223</v>
      </c>
      <c r="B20" s="39" t="s">
        <v>3091</v>
      </c>
      <c r="C20" s="40"/>
      <c r="D20" s="41">
        <v>1</v>
      </c>
      <c r="E20" s="40">
        <v>8.64</v>
      </c>
      <c r="F20" s="42" t="s">
        <v>763</v>
      </c>
      <c r="G20" s="43" t="s">
        <v>264</v>
      </c>
    </row>
    <row r="21" spans="1:7" ht="36" customHeight="1" x14ac:dyDescent="0.15">
      <c r="A21" s="38" t="s">
        <v>1224</v>
      </c>
      <c r="B21" s="39" t="s">
        <v>1225</v>
      </c>
      <c r="C21" s="40">
        <v>2837.12</v>
      </c>
      <c r="D21" s="41">
        <v>4</v>
      </c>
      <c r="E21" s="40">
        <v>1024</v>
      </c>
      <c r="F21" s="42" t="s">
        <v>118</v>
      </c>
      <c r="G21" s="43"/>
    </row>
    <row r="22" spans="1:7" ht="36" customHeight="1" x14ac:dyDescent="0.15">
      <c r="A22" s="38" t="s">
        <v>1226</v>
      </c>
      <c r="B22" s="39" t="s">
        <v>1227</v>
      </c>
      <c r="C22" s="40"/>
      <c r="D22" s="41">
        <v>1</v>
      </c>
      <c r="E22" s="40">
        <v>120</v>
      </c>
      <c r="F22" s="42" t="s">
        <v>135</v>
      </c>
      <c r="G22" s="43" t="s">
        <v>264</v>
      </c>
    </row>
    <row r="23" spans="1:7" ht="36" customHeight="1" x14ac:dyDescent="0.15">
      <c r="A23" s="38" t="s">
        <v>1228</v>
      </c>
      <c r="B23" s="39" t="s">
        <v>1229</v>
      </c>
      <c r="C23" s="40"/>
      <c r="D23" s="41">
        <v>1</v>
      </c>
      <c r="E23" s="40">
        <v>4.68</v>
      </c>
      <c r="F23" s="42" t="s">
        <v>147</v>
      </c>
      <c r="G23" s="43" t="s">
        <v>393</v>
      </c>
    </row>
    <row r="24" spans="1:7" ht="36" customHeight="1" x14ac:dyDescent="0.15">
      <c r="A24" s="38" t="s">
        <v>1230</v>
      </c>
      <c r="B24" s="39" t="s">
        <v>1231</v>
      </c>
      <c r="C24" s="40">
        <v>54169</v>
      </c>
      <c r="D24" s="41">
        <v>10</v>
      </c>
      <c r="E24" s="40">
        <v>5962.68</v>
      </c>
      <c r="F24" s="42" t="s">
        <v>581</v>
      </c>
      <c r="G24" s="43"/>
    </row>
    <row r="25" spans="1:7" ht="36" customHeight="1" x14ac:dyDescent="0.15">
      <c r="A25" s="44" t="s">
        <v>184</v>
      </c>
      <c r="B25" s="45"/>
      <c r="C25" s="46">
        <f>SUM(C17:C24)</f>
        <v>67415.459999999992</v>
      </c>
      <c r="D25" s="47">
        <f>SUM(D17:D24)</f>
        <v>23</v>
      </c>
      <c r="E25" s="46">
        <f>SUM(E17:E24)</f>
        <v>10720.03</v>
      </c>
      <c r="F25" s="45"/>
      <c r="G25" s="48"/>
    </row>
    <row r="26" spans="1:7" ht="36" customHeight="1" x14ac:dyDescent="0.15">
      <c r="B26" s="177"/>
    </row>
    <row r="27" spans="1:7" ht="36" customHeight="1" x14ac:dyDescent="0.15">
      <c r="A27" s="36" t="s">
        <v>803</v>
      </c>
    </row>
    <row r="28" spans="1:7" ht="36" customHeight="1" x14ac:dyDescent="0.15">
      <c r="A28" s="205" t="s">
        <v>232</v>
      </c>
      <c r="B28" s="206" t="s">
        <v>233</v>
      </c>
      <c r="C28" s="206" t="s">
        <v>234</v>
      </c>
      <c r="D28" s="207" t="s">
        <v>235</v>
      </c>
      <c r="E28" s="207"/>
      <c r="F28" s="206" t="s">
        <v>236</v>
      </c>
      <c r="G28" s="204" t="s">
        <v>237</v>
      </c>
    </row>
    <row r="29" spans="1:7" ht="36" customHeight="1" x14ac:dyDescent="0.15">
      <c r="A29" s="205"/>
      <c r="B29" s="206"/>
      <c r="C29" s="206"/>
      <c r="D29" s="37" t="s">
        <v>238</v>
      </c>
      <c r="E29" s="37" t="s">
        <v>239</v>
      </c>
      <c r="F29" s="206"/>
      <c r="G29" s="204"/>
    </row>
    <row r="30" spans="1:7" ht="36" customHeight="1" x14ac:dyDescent="0.15">
      <c r="A30" s="38" t="s">
        <v>1232</v>
      </c>
      <c r="B30" s="39" t="s">
        <v>1233</v>
      </c>
      <c r="C30" s="40">
        <v>62886.92</v>
      </c>
      <c r="D30" s="41">
        <v>25</v>
      </c>
      <c r="E30" s="40">
        <v>15306.28</v>
      </c>
      <c r="F30" s="42" t="s">
        <v>413</v>
      </c>
      <c r="G30" s="43"/>
    </row>
    <row r="31" spans="1:7" ht="36" customHeight="1" x14ac:dyDescent="0.15">
      <c r="A31" s="38" t="s">
        <v>1234</v>
      </c>
      <c r="B31" s="39" t="s">
        <v>1225</v>
      </c>
      <c r="C31" s="40">
        <v>56641</v>
      </c>
      <c r="D31" s="41">
        <v>35</v>
      </c>
      <c r="E31" s="40">
        <v>17644.39</v>
      </c>
      <c r="F31" s="42" t="s">
        <v>223</v>
      </c>
      <c r="G31" s="43"/>
    </row>
    <row r="32" spans="1:7" ht="36" customHeight="1" x14ac:dyDescent="0.15">
      <c r="A32" s="38" t="s">
        <v>1235</v>
      </c>
      <c r="B32" s="39" t="s">
        <v>1216</v>
      </c>
      <c r="C32" s="40">
        <v>64142</v>
      </c>
      <c r="D32" s="41">
        <v>50</v>
      </c>
      <c r="E32" s="40">
        <v>13766.54</v>
      </c>
      <c r="F32" s="42" t="s">
        <v>223</v>
      </c>
      <c r="G32" s="43"/>
    </row>
    <row r="33" spans="1:7" ht="36" customHeight="1" x14ac:dyDescent="0.15">
      <c r="A33" s="38" t="s">
        <v>1236</v>
      </c>
      <c r="B33" s="39" t="s">
        <v>1237</v>
      </c>
      <c r="C33" s="40">
        <v>5713</v>
      </c>
      <c r="D33" s="41"/>
      <c r="E33" s="40"/>
      <c r="F33" s="42" t="s">
        <v>223</v>
      </c>
      <c r="G33" s="43"/>
    </row>
    <row r="34" spans="1:7" ht="36" customHeight="1" x14ac:dyDescent="0.15">
      <c r="A34" s="38" t="s">
        <v>1238</v>
      </c>
      <c r="B34" s="39" t="s">
        <v>1216</v>
      </c>
      <c r="C34" s="40">
        <v>1534</v>
      </c>
      <c r="D34" s="41"/>
      <c r="E34" s="40"/>
      <c r="F34" s="42" t="s">
        <v>223</v>
      </c>
      <c r="G34" s="43"/>
    </row>
    <row r="35" spans="1:7" ht="36" customHeight="1" x14ac:dyDescent="0.15">
      <c r="A35" s="38" t="s">
        <v>1239</v>
      </c>
      <c r="B35" s="39" t="s">
        <v>1240</v>
      </c>
      <c r="C35" s="40">
        <v>1883</v>
      </c>
      <c r="D35" s="41"/>
      <c r="E35" s="40"/>
      <c r="F35" s="42" t="s">
        <v>223</v>
      </c>
      <c r="G35" s="43"/>
    </row>
    <row r="36" spans="1:7" ht="36" customHeight="1" x14ac:dyDescent="0.15">
      <c r="A36" s="38" t="s">
        <v>1241</v>
      </c>
      <c r="B36" s="39" t="s">
        <v>1216</v>
      </c>
      <c r="C36" s="40">
        <v>22421</v>
      </c>
      <c r="D36" s="41">
        <v>7</v>
      </c>
      <c r="E36" s="40">
        <v>1279.69</v>
      </c>
      <c r="F36" s="42" t="s">
        <v>223</v>
      </c>
      <c r="G36" s="43"/>
    </row>
    <row r="37" spans="1:7" ht="36" customHeight="1" x14ac:dyDescent="0.15">
      <c r="A37" s="38" t="s">
        <v>1242</v>
      </c>
      <c r="B37" s="39" t="s">
        <v>1243</v>
      </c>
      <c r="C37" s="40"/>
      <c r="D37" s="41">
        <v>1</v>
      </c>
      <c r="E37" s="40">
        <v>1446.17</v>
      </c>
      <c r="F37" s="42" t="s">
        <v>223</v>
      </c>
      <c r="G37" s="43" t="s">
        <v>3092</v>
      </c>
    </row>
    <row r="38" spans="1:7" ht="36" customHeight="1" x14ac:dyDescent="0.15">
      <c r="A38" s="38" t="s">
        <v>1244</v>
      </c>
      <c r="B38" s="39" t="s">
        <v>2923</v>
      </c>
      <c r="C38" s="40">
        <v>21164.33</v>
      </c>
      <c r="D38" s="41">
        <v>10</v>
      </c>
      <c r="E38" s="40">
        <v>3441.72</v>
      </c>
      <c r="F38" s="42" t="s">
        <v>223</v>
      </c>
      <c r="G38" s="43"/>
    </row>
    <row r="39" spans="1:7" ht="36" customHeight="1" x14ac:dyDescent="0.15">
      <c r="A39" s="44" t="s">
        <v>184</v>
      </c>
      <c r="B39" s="45"/>
      <c r="C39" s="46">
        <f>SUM(C30:C38)</f>
        <v>236385.25</v>
      </c>
      <c r="D39" s="47">
        <f>SUM(D30:D38)</f>
        <v>128</v>
      </c>
      <c r="E39" s="46">
        <f>SUM(E30:E38)</f>
        <v>52884.79</v>
      </c>
      <c r="F39" s="45"/>
      <c r="G39" s="48"/>
    </row>
    <row r="41" spans="1:7" ht="36" customHeight="1" x14ac:dyDescent="0.15">
      <c r="A41" s="36" t="s">
        <v>825</v>
      </c>
    </row>
    <row r="42" spans="1:7" ht="36" customHeight="1" x14ac:dyDescent="0.15">
      <c r="A42" s="205" t="s">
        <v>232</v>
      </c>
      <c r="B42" s="206" t="s">
        <v>233</v>
      </c>
      <c r="C42" s="206" t="s">
        <v>234</v>
      </c>
      <c r="D42" s="207" t="s">
        <v>235</v>
      </c>
      <c r="E42" s="207"/>
      <c r="F42" s="206" t="s">
        <v>236</v>
      </c>
      <c r="G42" s="204" t="s">
        <v>237</v>
      </c>
    </row>
    <row r="43" spans="1:7" ht="36" customHeight="1" x14ac:dyDescent="0.15">
      <c r="A43" s="205"/>
      <c r="B43" s="206"/>
      <c r="C43" s="206"/>
      <c r="D43" s="37" t="s">
        <v>238</v>
      </c>
      <c r="E43" s="37" t="s">
        <v>239</v>
      </c>
      <c r="F43" s="206"/>
      <c r="G43" s="204"/>
    </row>
    <row r="44" spans="1:7" ht="36" customHeight="1" x14ac:dyDescent="0.15">
      <c r="A44" s="38" t="s">
        <v>1245</v>
      </c>
      <c r="B44" s="39" t="s">
        <v>1246</v>
      </c>
      <c r="C44" s="40"/>
      <c r="D44" s="41">
        <v>1</v>
      </c>
      <c r="E44" s="40">
        <v>25</v>
      </c>
      <c r="F44" s="42" t="s">
        <v>526</v>
      </c>
      <c r="G44" s="43" t="s">
        <v>264</v>
      </c>
    </row>
    <row r="45" spans="1:7" ht="36" customHeight="1" x14ac:dyDescent="0.15">
      <c r="A45" s="38" t="s">
        <v>1247</v>
      </c>
      <c r="B45" s="39" t="s">
        <v>1248</v>
      </c>
      <c r="C45" s="40">
        <v>30519</v>
      </c>
      <c r="D45" s="41">
        <v>1</v>
      </c>
      <c r="E45" s="40">
        <v>20.25</v>
      </c>
      <c r="F45" s="42" t="s">
        <v>408</v>
      </c>
      <c r="G45" s="43"/>
    </row>
    <row r="46" spans="1:7" ht="36" customHeight="1" x14ac:dyDescent="0.15">
      <c r="A46" s="38" t="s">
        <v>1249</v>
      </c>
      <c r="B46" s="39" t="s">
        <v>1250</v>
      </c>
      <c r="C46" s="40">
        <v>71010.12</v>
      </c>
      <c r="D46" s="41">
        <v>8</v>
      </c>
      <c r="E46" s="40">
        <v>3375.83</v>
      </c>
      <c r="F46" s="42" t="s">
        <v>223</v>
      </c>
      <c r="G46" s="43"/>
    </row>
    <row r="47" spans="1:7" ht="36" customHeight="1" x14ac:dyDescent="0.15">
      <c r="A47" s="38" t="s">
        <v>1251</v>
      </c>
      <c r="B47" s="39" t="s">
        <v>1252</v>
      </c>
      <c r="C47" s="193">
        <v>404688.34</v>
      </c>
      <c r="D47" s="41">
        <v>8</v>
      </c>
      <c r="E47" s="40">
        <v>1849.55</v>
      </c>
      <c r="F47" s="42" t="s">
        <v>223</v>
      </c>
      <c r="G47" s="43" t="s">
        <v>2924</v>
      </c>
    </row>
    <row r="48" spans="1:7" ht="36" customHeight="1" x14ac:dyDescent="0.15">
      <c r="A48" s="44" t="s">
        <v>184</v>
      </c>
      <c r="B48" s="45"/>
      <c r="C48" s="46">
        <f>SUM(C44:C47)</f>
        <v>506217.46</v>
      </c>
      <c r="D48" s="47">
        <f>SUM(D44:D47)</f>
        <v>18</v>
      </c>
      <c r="E48" s="46">
        <f>SUM(E44:E47)</f>
        <v>5270.63</v>
      </c>
      <c r="F48" s="45"/>
      <c r="G48" s="48"/>
    </row>
    <row r="50" spans="1:7" ht="36" customHeight="1" x14ac:dyDescent="0.15">
      <c r="A50" s="36" t="s">
        <v>833</v>
      </c>
    </row>
    <row r="51" spans="1:7" ht="36" customHeight="1" x14ac:dyDescent="0.15">
      <c r="A51" s="205" t="s">
        <v>232</v>
      </c>
      <c r="B51" s="206" t="s">
        <v>233</v>
      </c>
      <c r="C51" s="206" t="s">
        <v>234</v>
      </c>
      <c r="D51" s="207" t="s">
        <v>235</v>
      </c>
      <c r="E51" s="207"/>
      <c r="F51" s="206" t="s">
        <v>236</v>
      </c>
      <c r="G51" s="204" t="s">
        <v>237</v>
      </c>
    </row>
    <row r="52" spans="1:7" ht="36" customHeight="1" x14ac:dyDescent="0.15">
      <c r="A52" s="205"/>
      <c r="B52" s="206"/>
      <c r="C52" s="206"/>
      <c r="D52" s="37" t="s">
        <v>238</v>
      </c>
      <c r="E52" s="37" t="s">
        <v>239</v>
      </c>
      <c r="F52" s="206"/>
      <c r="G52" s="204"/>
    </row>
    <row r="53" spans="1:7" ht="36" customHeight="1" x14ac:dyDescent="0.15">
      <c r="A53" s="38" t="s">
        <v>1253</v>
      </c>
      <c r="B53" s="39" t="s">
        <v>10</v>
      </c>
      <c r="C53" s="40">
        <v>368.19</v>
      </c>
      <c r="D53" s="41">
        <v>1</v>
      </c>
      <c r="E53" s="40">
        <v>100.62</v>
      </c>
      <c r="F53" s="42" t="s">
        <v>160</v>
      </c>
      <c r="G53" s="43"/>
    </row>
    <row r="54" spans="1:7" ht="36" customHeight="1" x14ac:dyDescent="0.15">
      <c r="A54" s="38" t="s">
        <v>1254</v>
      </c>
      <c r="B54" s="39" t="s">
        <v>223</v>
      </c>
      <c r="C54" s="40">
        <v>2611.17</v>
      </c>
      <c r="D54" s="41">
        <v>3</v>
      </c>
      <c r="E54" s="40">
        <v>850.73</v>
      </c>
      <c r="F54" s="42" t="s">
        <v>223</v>
      </c>
      <c r="G54" s="43"/>
    </row>
    <row r="55" spans="1:7" ht="36" customHeight="1" x14ac:dyDescent="0.15">
      <c r="A55" s="38" t="s">
        <v>898</v>
      </c>
      <c r="B55" s="39" t="s">
        <v>223</v>
      </c>
      <c r="C55" s="40">
        <v>1700</v>
      </c>
      <c r="D55" s="41">
        <v>3</v>
      </c>
      <c r="E55" s="40">
        <v>1144.96</v>
      </c>
      <c r="F55" s="42" t="s">
        <v>223</v>
      </c>
      <c r="G55" s="43"/>
    </row>
    <row r="56" spans="1:7" ht="36" customHeight="1" x14ac:dyDescent="0.15">
      <c r="A56" s="38" t="s">
        <v>1255</v>
      </c>
      <c r="B56" s="39" t="s">
        <v>1216</v>
      </c>
      <c r="C56" s="40">
        <v>2006.59</v>
      </c>
      <c r="D56" s="41">
        <v>10</v>
      </c>
      <c r="E56" s="40">
        <v>546.6</v>
      </c>
      <c r="F56" s="42" t="s">
        <v>581</v>
      </c>
      <c r="G56" s="43"/>
    </row>
    <row r="57" spans="1:7" ht="36" customHeight="1" x14ac:dyDescent="0.15">
      <c r="A57" s="38" t="s">
        <v>1256</v>
      </c>
      <c r="B57" s="39" t="s">
        <v>1257</v>
      </c>
      <c r="C57" s="40">
        <v>628</v>
      </c>
      <c r="D57" s="41">
        <v>2</v>
      </c>
      <c r="E57" s="40">
        <v>118.3</v>
      </c>
      <c r="F57" s="42" t="s">
        <v>223</v>
      </c>
      <c r="G57" s="43"/>
    </row>
    <row r="58" spans="1:7" ht="36" customHeight="1" x14ac:dyDescent="0.15">
      <c r="A58" s="38" t="s">
        <v>1258</v>
      </c>
      <c r="B58" s="39" t="s">
        <v>1216</v>
      </c>
      <c r="C58" s="40">
        <v>1307.4000000000001</v>
      </c>
      <c r="D58" s="41">
        <v>6</v>
      </c>
      <c r="E58" s="40">
        <v>328</v>
      </c>
      <c r="F58" s="42" t="s">
        <v>223</v>
      </c>
      <c r="G58" s="43"/>
    </row>
    <row r="59" spans="1:7" ht="36" customHeight="1" x14ac:dyDescent="0.15">
      <c r="A59" s="38" t="s">
        <v>1259</v>
      </c>
      <c r="B59" s="39" t="s">
        <v>1257</v>
      </c>
      <c r="C59" s="40">
        <v>330.05</v>
      </c>
      <c r="D59" s="41">
        <v>1</v>
      </c>
      <c r="E59" s="40">
        <v>89.84</v>
      </c>
      <c r="F59" s="42" t="s">
        <v>413</v>
      </c>
      <c r="G59" s="43"/>
    </row>
    <row r="60" spans="1:7" ht="36" customHeight="1" x14ac:dyDescent="0.15">
      <c r="A60" s="38" t="s">
        <v>1260</v>
      </c>
      <c r="B60" s="39" t="s">
        <v>1225</v>
      </c>
      <c r="C60" s="40">
        <v>1213.04</v>
      </c>
      <c r="D60" s="41">
        <v>2</v>
      </c>
      <c r="E60" s="40">
        <v>89.5</v>
      </c>
      <c r="F60" s="42" t="s">
        <v>223</v>
      </c>
      <c r="G60" s="43"/>
    </row>
    <row r="61" spans="1:7" ht="36" customHeight="1" x14ac:dyDescent="0.15">
      <c r="A61" s="38" t="s">
        <v>1261</v>
      </c>
      <c r="B61" s="39" t="s">
        <v>1240</v>
      </c>
      <c r="C61" s="40">
        <v>481.42</v>
      </c>
      <c r="D61" s="41"/>
      <c r="E61" s="40"/>
      <c r="F61" s="42" t="s">
        <v>223</v>
      </c>
      <c r="G61" s="43"/>
    </row>
    <row r="62" spans="1:7" ht="36" customHeight="1" x14ac:dyDescent="0.15">
      <c r="A62" s="38" t="s">
        <v>1262</v>
      </c>
      <c r="B62" s="39" t="s">
        <v>1216</v>
      </c>
      <c r="C62" s="40">
        <v>827</v>
      </c>
      <c r="D62" s="41">
        <v>2</v>
      </c>
      <c r="E62" s="40">
        <v>94.6</v>
      </c>
      <c r="F62" s="42" t="s">
        <v>223</v>
      </c>
      <c r="G62" s="43"/>
    </row>
    <row r="63" spans="1:7" ht="36" customHeight="1" x14ac:dyDescent="0.15">
      <c r="A63" s="44" t="s">
        <v>184</v>
      </c>
      <c r="B63" s="45"/>
      <c r="C63" s="46">
        <f>SUM(C53:C62)</f>
        <v>11472.859999999999</v>
      </c>
      <c r="D63" s="47">
        <f>SUM(D53:D62)</f>
        <v>30</v>
      </c>
      <c r="E63" s="46">
        <f>SUM(E53:E62)</f>
        <v>3363.15</v>
      </c>
      <c r="F63" s="45"/>
      <c r="G63" s="48"/>
    </row>
    <row r="65" spans="1:7" ht="36" customHeight="1" x14ac:dyDescent="0.15">
      <c r="A65" s="36" t="s">
        <v>907</v>
      </c>
    </row>
    <row r="66" spans="1:7" ht="36" customHeight="1" x14ac:dyDescent="0.15">
      <c r="A66" s="205" t="s">
        <v>232</v>
      </c>
      <c r="B66" s="206" t="s">
        <v>233</v>
      </c>
      <c r="C66" s="206" t="s">
        <v>234</v>
      </c>
      <c r="D66" s="207" t="s">
        <v>235</v>
      </c>
      <c r="E66" s="207"/>
      <c r="F66" s="206" t="s">
        <v>236</v>
      </c>
      <c r="G66" s="204" t="s">
        <v>237</v>
      </c>
    </row>
    <row r="67" spans="1:7" ht="36" customHeight="1" x14ac:dyDescent="0.15">
      <c r="A67" s="205"/>
      <c r="B67" s="206"/>
      <c r="C67" s="206"/>
      <c r="D67" s="37" t="s">
        <v>238</v>
      </c>
      <c r="E67" s="37" t="s">
        <v>239</v>
      </c>
      <c r="F67" s="206"/>
      <c r="G67" s="204"/>
    </row>
    <row r="68" spans="1:7" ht="36" customHeight="1" x14ac:dyDescent="0.15">
      <c r="A68" s="38" t="s">
        <v>1263</v>
      </c>
      <c r="B68" s="39" t="s">
        <v>1264</v>
      </c>
      <c r="C68" s="40">
        <v>1478</v>
      </c>
      <c r="D68" s="41"/>
      <c r="E68" s="40"/>
      <c r="F68" s="42" t="s">
        <v>242</v>
      </c>
      <c r="G68" s="43"/>
    </row>
    <row r="69" spans="1:7" ht="36" customHeight="1" x14ac:dyDescent="0.15">
      <c r="A69" s="38" t="s">
        <v>1265</v>
      </c>
      <c r="B69" s="39" t="s">
        <v>2925</v>
      </c>
      <c r="C69" s="40">
        <v>2760.33</v>
      </c>
      <c r="D69" s="41">
        <v>10</v>
      </c>
      <c r="E69" s="40">
        <v>1027</v>
      </c>
      <c r="F69" s="42" t="s">
        <v>223</v>
      </c>
      <c r="G69" s="43"/>
    </row>
    <row r="70" spans="1:7" ht="36" customHeight="1" x14ac:dyDescent="0.15">
      <c r="A70" s="44" t="s">
        <v>184</v>
      </c>
      <c r="B70" s="45"/>
      <c r="C70" s="46">
        <f>SUM(C68:C69)</f>
        <v>4238.33</v>
      </c>
      <c r="D70" s="47">
        <f>SUM(D68:D69)</f>
        <v>10</v>
      </c>
      <c r="E70" s="46">
        <f>SUM(E68:E69)</f>
        <v>1027</v>
      </c>
      <c r="F70" s="45"/>
      <c r="G70" s="48"/>
    </row>
    <row r="73" spans="1:7" ht="36" customHeight="1" x14ac:dyDescent="0.15">
      <c r="A73" s="49" t="s">
        <v>1266</v>
      </c>
      <c r="B73" s="50"/>
      <c r="C73" s="51">
        <f>C12+C25+C39+C48+C63+C70</f>
        <v>831262.85999999987</v>
      </c>
      <c r="D73" s="52">
        <f>D12+D25+D39+D48+D63+D70</f>
        <v>221</v>
      </c>
      <c r="E73" s="51">
        <f>E12+E25+E39+E48+E63+E70</f>
        <v>76456.42</v>
      </c>
      <c r="F73" s="50"/>
      <c r="G73" s="53"/>
    </row>
  </sheetData>
  <mergeCells count="36">
    <mergeCell ref="G4:G5"/>
    <mergeCell ref="A15:A16"/>
    <mergeCell ref="B15:B16"/>
    <mergeCell ref="C15:C16"/>
    <mergeCell ref="D15:E15"/>
    <mergeCell ref="F15:F16"/>
    <mergeCell ref="G15:G16"/>
    <mergeCell ref="A4:A5"/>
    <mergeCell ref="B4:B5"/>
    <mergeCell ref="C4:C5"/>
    <mergeCell ref="D4:E4"/>
    <mergeCell ref="F4:F5"/>
    <mergeCell ref="G28:G29"/>
    <mergeCell ref="A42:A43"/>
    <mergeCell ref="B42:B43"/>
    <mergeCell ref="C42:C43"/>
    <mergeCell ref="D42:E42"/>
    <mergeCell ref="F42:F43"/>
    <mergeCell ref="G42:G43"/>
    <mergeCell ref="A28:A29"/>
    <mergeCell ref="B28:B29"/>
    <mergeCell ref="C28:C29"/>
    <mergeCell ref="D28:E28"/>
    <mergeCell ref="F28:F29"/>
    <mergeCell ref="G51:G52"/>
    <mergeCell ref="A66:A67"/>
    <mergeCell ref="B66:B67"/>
    <mergeCell ref="C66:C67"/>
    <mergeCell ref="D66:E66"/>
    <mergeCell ref="F66:F67"/>
    <mergeCell ref="G66:G67"/>
    <mergeCell ref="A51:A52"/>
    <mergeCell ref="B51:B52"/>
    <mergeCell ref="C51:C52"/>
    <mergeCell ref="D51:E51"/>
    <mergeCell ref="F51:F52"/>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rowBreaks count="1" manualBreakCount="1">
    <brk id="4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菊池市">
    <tabColor indexed="10"/>
  </sheetPr>
  <dimension ref="A2:G70"/>
  <sheetViews>
    <sheetView tabSelected="1" view="pageBreakPreview" topLeftCell="A16" zoomScale="60" zoomScaleNormal="9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11</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1267</v>
      </c>
      <c r="B6" s="39" t="s">
        <v>1268</v>
      </c>
      <c r="C6" s="40">
        <v>4154.0200000000004</v>
      </c>
      <c r="D6" s="41">
        <v>4</v>
      </c>
      <c r="E6" s="40">
        <v>2713.37</v>
      </c>
      <c r="F6" s="42" t="s">
        <v>160</v>
      </c>
      <c r="G6" s="43" t="s">
        <v>1269</v>
      </c>
    </row>
    <row r="7" spans="1:7" ht="36" customHeight="1" x14ac:dyDescent="0.15">
      <c r="A7" s="38" t="s">
        <v>1272</v>
      </c>
      <c r="B7" s="39" t="s">
        <v>11</v>
      </c>
      <c r="C7" s="40">
        <v>506.32</v>
      </c>
      <c r="D7" s="41">
        <v>2</v>
      </c>
      <c r="E7" s="40">
        <v>91.65</v>
      </c>
      <c r="F7" s="42" t="s">
        <v>223</v>
      </c>
      <c r="G7" s="43"/>
    </row>
    <row r="8" spans="1:7" ht="36" customHeight="1" x14ac:dyDescent="0.15">
      <c r="A8" s="38" t="s">
        <v>1277</v>
      </c>
      <c r="B8" s="39" t="s">
        <v>1278</v>
      </c>
      <c r="C8" s="40"/>
      <c r="D8" s="41">
        <v>1</v>
      </c>
      <c r="E8" s="40">
        <v>127.8</v>
      </c>
      <c r="F8" s="42" t="s">
        <v>223</v>
      </c>
      <c r="G8" s="43" t="s">
        <v>264</v>
      </c>
    </row>
    <row r="9" spans="1:7" ht="36" customHeight="1" x14ac:dyDescent="0.15">
      <c r="A9" s="38" t="s">
        <v>1270</v>
      </c>
      <c r="B9" s="39" t="s">
        <v>1271</v>
      </c>
      <c r="C9" s="40">
        <v>417.19</v>
      </c>
      <c r="D9" s="41">
        <v>2</v>
      </c>
      <c r="E9" s="40">
        <v>102.4</v>
      </c>
      <c r="F9" s="42" t="s">
        <v>223</v>
      </c>
      <c r="G9" s="43"/>
    </row>
    <row r="10" spans="1:7" ht="36" customHeight="1" x14ac:dyDescent="0.15">
      <c r="A10" s="38" t="s">
        <v>1273</v>
      </c>
      <c r="B10" s="39" t="s">
        <v>1274</v>
      </c>
      <c r="C10" s="40">
        <v>400</v>
      </c>
      <c r="D10" s="41">
        <v>2</v>
      </c>
      <c r="E10" s="40">
        <v>87.8</v>
      </c>
      <c r="F10" s="42" t="s">
        <v>223</v>
      </c>
      <c r="G10" s="43"/>
    </row>
    <row r="11" spans="1:7" ht="36" customHeight="1" x14ac:dyDescent="0.15">
      <c r="A11" s="38" t="s">
        <v>1275</v>
      </c>
      <c r="B11" s="39" t="s">
        <v>1276</v>
      </c>
      <c r="C11" s="40">
        <v>331.53</v>
      </c>
      <c r="D11" s="41">
        <v>2</v>
      </c>
      <c r="E11" s="40">
        <v>102.34</v>
      </c>
      <c r="F11" s="42" t="s">
        <v>223</v>
      </c>
      <c r="G11" s="43"/>
    </row>
    <row r="12" spans="1:7" ht="36" customHeight="1" x14ac:dyDescent="0.15">
      <c r="A12" s="38" t="s">
        <v>1279</v>
      </c>
      <c r="B12" s="39" t="s">
        <v>1280</v>
      </c>
      <c r="C12" s="40"/>
      <c r="D12" s="41">
        <v>2</v>
      </c>
      <c r="E12" s="40">
        <v>102.45</v>
      </c>
      <c r="F12" s="42" t="s">
        <v>223</v>
      </c>
      <c r="G12" s="43" t="s">
        <v>3019</v>
      </c>
    </row>
    <row r="13" spans="1:7" ht="36" customHeight="1" x14ac:dyDescent="0.15">
      <c r="A13" s="38" t="s">
        <v>2926</v>
      </c>
      <c r="B13" s="39" t="s">
        <v>2927</v>
      </c>
      <c r="C13" s="40">
        <v>330.33</v>
      </c>
      <c r="D13" s="41">
        <v>1</v>
      </c>
      <c r="E13" s="40">
        <v>101.86</v>
      </c>
      <c r="F13" s="42" t="s">
        <v>223</v>
      </c>
      <c r="G13" s="43"/>
    </row>
    <row r="14" spans="1:7" ht="36" customHeight="1" x14ac:dyDescent="0.15">
      <c r="A14" s="44" t="s">
        <v>184</v>
      </c>
      <c r="B14" s="45"/>
      <c r="C14" s="46">
        <f>SUM(C6:C13)</f>
        <v>6139.3899999999994</v>
      </c>
      <c r="D14" s="47">
        <f>SUM(D6:D13)</f>
        <v>16</v>
      </c>
      <c r="E14" s="46">
        <f>SUM(E6:E13)</f>
        <v>3429.6700000000005</v>
      </c>
      <c r="F14" s="45"/>
      <c r="G14" s="48"/>
    </row>
    <row r="16" spans="1:7" ht="36" customHeight="1" x14ac:dyDescent="0.15">
      <c r="A16" s="36" t="s">
        <v>746</v>
      </c>
    </row>
    <row r="17" spans="1:7" ht="36" customHeight="1" x14ac:dyDescent="0.15">
      <c r="A17" s="205" t="s">
        <v>232</v>
      </c>
      <c r="B17" s="206" t="s">
        <v>233</v>
      </c>
      <c r="C17" s="206" t="s">
        <v>234</v>
      </c>
      <c r="D17" s="207" t="s">
        <v>235</v>
      </c>
      <c r="E17" s="207"/>
      <c r="F17" s="206" t="s">
        <v>236</v>
      </c>
      <c r="G17" s="204" t="s">
        <v>237</v>
      </c>
    </row>
    <row r="18" spans="1:7" ht="36" customHeight="1" x14ac:dyDescent="0.15">
      <c r="A18" s="205"/>
      <c r="B18" s="206"/>
      <c r="C18" s="206"/>
      <c r="D18" s="37" t="s">
        <v>238</v>
      </c>
      <c r="E18" s="37" t="s">
        <v>239</v>
      </c>
      <c r="F18" s="206"/>
      <c r="G18" s="204"/>
    </row>
    <row r="19" spans="1:7" ht="36" customHeight="1" x14ac:dyDescent="0.15">
      <c r="A19" s="38" t="s">
        <v>1281</v>
      </c>
      <c r="B19" s="39" t="s">
        <v>1268</v>
      </c>
      <c r="C19" s="40"/>
      <c r="D19" s="41">
        <v>1</v>
      </c>
      <c r="E19" s="40">
        <v>17.149999999999999</v>
      </c>
      <c r="F19" s="42" t="s">
        <v>351</v>
      </c>
      <c r="G19" s="43" t="s">
        <v>1006</v>
      </c>
    </row>
    <row r="20" spans="1:7" ht="36" customHeight="1" x14ac:dyDescent="0.15">
      <c r="A20" s="38" t="s">
        <v>1282</v>
      </c>
      <c r="B20" s="39" t="s">
        <v>223</v>
      </c>
      <c r="C20" s="40">
        <v>16182.07</v>
      </c>
      <c r="D20" s="41">
        <v>7</v>
      </c>
      <c r="E20" s="40">
        <v>4421.1400000000003</v>
      </c>
      <c r="F20" s="42" t="s">
        <v>242</v>
      </c>
      <c r="G20" s="43"/>
    </row>
    <row r="21" spans="1:7" ht="36" customHeight="1" x14ac:dyDescent="0.15">
      <c r="A21" s="38" t="s">
        <v>1283</v>
      </c>
      <c r="B21" s="39" t="s">
        <v>223</v>
      </c>
      <c r="C21" s="40"/>
      <c r="D21" s="41">
        <v>6</v>
      </c>
      <c r="E21" s="40">
        <v>1163.6600000000001</v>
      </c>
      <c r="F21" s="42" t="s">
        <v>223</v>
      </c>
      <c r="G21" s="43" t="s">
        <v>1006</v>
      </c>
    </row>
    <row r="22" spans="1:7" ht="36" customHeight="1" x14ac:dyDescent="0.15">
      <c r="A22" s="38" t="s">
        <v>1284</v>
      </c>
      <c r="B22" s="39" t="s">
        <v>1285</v>
      </c>
      <c r="C22" s="40">
        <v>4363.13</v>
      </c>
      <c r="D22" s="41">
        <v>5</v>
      </c>
      <c r="E22" s="40">
        <v>1368.6</v>
      </c>
      <c r="F22" s="42" t="s">
        <v>60</v>
      </c>
      <c r="G22" s="43"/>
    </row>
    <row r="23" spans="1:7" ht="36" customHeight="1" x14ac:dyDescent="0.15">
      <c r="A23" s="38" t="s">
        <v>1286</v>
      </c>
      <c r="B23" s="39" t="s">
        <v>1278</v>
      </c>
      <c r="C23" s="40"/>
      <c r="D23" s="41">
        <v>1</v>
      </c>
      <c r="E23" s="40">
        <v>6.92</v>
      </c>
      <c r="F23" s="42" t="s">
        <v>361</v>
      </c>
      <c r="G23" s="43" t="s">
        <v>264</v>
      </c>
    </row>
    <row r="24" spans="1:7" ht="36" customHeight="1" x14ac:dyDescent="0.15">
      <c r="A24" s="38" t="s">
        <v>1287</v>
      </c>
      <c r="B24" s="39" t="s">
        <v>1280</v>
      </c>
      <c r="C24" s="40"/>
      <c r="D24" s="41">
        <v>1</v>
      </c>
      <c r="E24" s="40">
        <v>7.36</v>
      </c>
      <c r="F24" s="42" t="s">
        <v>223</v>
      </c>
      <c r="G24" s="43" t="s">
        <v>223</v>
      </c>
    </row>
    <row r="25" spans="1:7" ht="36" customHeight="1" x14ac:dyDescent="0.15">
      <c r="A25" s="38" t="s">
        <v>1288</v>
      </c>
      <c r="B25" s="39" t="s">
        <v>3093</v>
      </c>
      <c r="C25" s="40"/>
      <c r="D25" s="41">
        <v>1</v>
      </c>
      <c r="E25" s="40">
        <v>8.64</v>
      </c>
      <c r="F25" s="42" t="s">
        <v>763</v>
      </c>
      <c r="G25" s="43" t="s">
        <v>223</v>
      </c>
    </row>
    <row r="26" spans="1:7" ht="36" customHeight="1" x14ac:dyDescent="0.15">
      <c r="A26" s="38" t="s">
        <v>1289</v>
      </c>
      <c r="B26" s="39" t="s">
        <v>3036</v>
      </c>
      <c r="C26" s="40">
        <v>557.71</v>
      </c>
      <c r="D26" s="41">
        <v>1</v>
      </c>
      <c r="E26" s="40">
        <v>115.44</v>
      </c>
      <c r="F26" s="42" t="s">
        <v>135</v>
      </c>
      <c r="G26" s="43"/>
    </row>
    <row r="27" spans="1:7" ht="36" customHeight="1" x14ac:dyDescent="0.15">
      <c r="A27" s="38" t="s">
        <v>1290</v>
      </c>
      <c r="B27" s="39" t="s">
        <v>2928</v>
      </c>
      <c r="C27" s="40"/>
      <c r="D27" s="41">
        <v>1</v>
      </c>
      <c r="E27" s="40">
        <v>3.6</v>
      </c>
      <c r="F27" s="42" t="s">
        <v>147</v>
      </c>
      <c r="G27" s="43" t="s">
        <v>3083</v>
      </c>
    </row>
    <row r="28" spans="1:7" ht="36" customHeight="1" x14ac:dyDescent="0.15">
      <c r="A28" s="38" t="s">
        <v>1291</v>
      </c>
      <c r="B28" s="39" t="s">
        <v>2929</v>
      </c>
      <c r="C28" s="40"/>
      <c r="D28" s="41">
        <v>1</v>
      </c>
      <c r="E28" s="40">
        <v>3.6</v>
      </c>
      <c r="F28" s="42" t="s">
        <v>223</v>
      </c>
      <c r="G28" s="43" t="s">
        <v>3083</v>
      </c>
    </row>
    <row r="29" spans="1:7" ht="36" customHeight="1" x14ac:dyDescent="0.15">
      <c r="A29" s="44" t="s">
        <v>184</v>
      </c>
      <c r="B29" s="45"/>
      <c r="C29" s="46">
        <f>SUM(C19:C28)</f>
        <v>21102.91</v>
      </c>
      <c r="D29" s="47">
        <f>SUM(D19:D28)</f>
        <v>25</v>
      </c>
      <c r="E29" s="46">
        <f>SUM(E19:E28)</f>
        <v>7116.11</v>
      </c>
      <c r="F29" s="45"/>
      <c r="G29" s="48"/>
    </row>
    <row r="31" spans="1:7" ht="36" customHeight="1" x14ac:dyDescent="0.15">
      <c r="A31" s="36" t="s">
        <v>803</v>
      </c>
    </row>
    <row r="32" spans="1:7" ht="36" customHeight="1" x14ac:dyDescent="0.15">
      <c r="A32" s="205" t="s">
        <v>232</v>
      </c>
      <c r="B32" s="206" t="s">
        <v>233</v>
      </c>
      <c r="C32" s="206" t="s">
        <v>234</v>
      </c>
      <c r="D32" s="207" t="s">
        <v>235</v>
      </c>
      <c r="E32" s="207"/>
      <c r="F32" s="206" t="s">
        <v>236</v>
      </c>
      <c r="G32" s="204" t="s">
        <v>237</v>
      </c>
    </row>
    <row r="33" spans="1:7" ht="36" customHeight="1" x14ac:dyDescent="0.15">
      <c r="A33" s="205"/>
      <c r="B33" s="206"/>
      <c r="C33" s="206"/>
      <c r="D33" s="37" t="s">
        <v>238</v>
      </c>
      <c r="E33" s="37" t="s">
        <v>239</v>
      </c>
      <c r="F33" s="206"/>
      <c r="G33" s="204"/>
    </row>
    <row r="34" spans="1:7" ht="36" customHeight="1" x14ac:dyDescent="0.15">
      <c r="A34" s="38" t="s">
        <v>1292</v>
      </c>
      <c r="B34" s="39" t="s">
        <v>1268</v>
      </c>
      <c r="C34" s="40">
        <v>31976</v>
      </c>
      <c r="D34" s="41">
        <v>10</v>
      </c>
      <c r="E34" s="40">
        <v>13611.63</v>
      </c>
      <c r="F34" s="42" t="s">
        <v>413</v>
      </c>
      <c r="G34" s="43"/>
    </row>
    <row r="35" spans="1:7" ht="36" customHeight="1" x14ac:dyDescent="0.15">
      <c r="A35" s="38" t="s">
        <v>1293</v>
      </c>
      <c r="B35" s="39" t="s">
        <v>1294</v>
      </c>
      <c r="C35" s="40">
        <v>16927</v>
      </c>
      <c r="D35" s="41">
        <v>2</v>
      </c>
      <c r="E35" s="40">
        <v>49.01</v>
      </c>
      <c r="F35" s="42" t="s">
        <v>223</v>
      </c>
      <c r="G35" s="43"/>
    </row>
    <row r="36" spans="1:7" ht="36" customHeight="1" x14ac:dyDescent="0.15">
      <c r="A36" s="38" t="s">
        <v>1295</v>
      </c>
      <c r="B36" s="39" t="s">
        <v>1268</v>
      </c>
      <c r="C36" s="40">
        <v>8488</v>
      </c>
      <c r="D36" s="41">
        <v>3</v>
      </c>
      <c r="E36" s="40">
        <v>736.27</v>
      </c>
      <c r="F36" s="42" t="s">
        <v>223</v>
      </c>
      <c r="G36" s="43"/>
    </row>
    <row r="37" spans="1:7" ht="36" customHeight="1" x14ac:dyDescent="0.15">
      <c r="A37" s="38" t="s">
        <v>1296</v>
      </c>
      <c r="B37" s="39" t="s">
        <v>1278</v>
      </c>
      <c r="C37" s="40">
        <v>356829</v>
      </c>
      <c r="D37" s="41">
        <v>86</v>
      </c>
      <c r="E37" s="40">
        <v>28095.49</v>
      </c>
      <c r="F37" s="42" t="s">
        <v>223</v>
      </c>
      <c r="G37" s="43"/>
    </row>
    <row r="38" spans="1:7" ht="36" customHeight="1" x14ac:dyDescent="0.15">
      <c r="A38" s="44" t="s">
        <v>184</v>
      </c>
      <c r="B38" s="45"/>
      <c r="C38" s="46">
        <f>SUM(C34:C37)</f>
        <v>414220</v>
      </c>
      <c r="D38" s="47">
        <f>SUM(D34:D37)</f>
        <v>101</v>
      </c>
      <c r="E38" s="46">
        <f>SUM(E34:E37)</f>
        <v>42492.4</v>
      </c>
      <c r="F38" s="45"/>
      <c r="G38" s="48"/>
    </row>
    <row r="40" spans="1:7" ht="36" customHeight="1" x14ac:dyDescent="0.15">
      <c r="A40" s="36" t="s">
        <v>825</v>
      </c>
    </row>
    <row r="41" spans="1:7" ht="36" customHeight="1" x14ac:dyDescent="0.15">
      <c r="A41" s="205" t="s">
        <v>232</v>
      </c>
      <c r="B41" s="206" t="s">
        <v>233</v>
      </c>
      <c r="C41" s="206" t="s">
        <v>234</v>
      </c>
      <c r="D41" s="207" t="s">
        <v>235</v>
      </c>
      <c r="E41" s="207"/>
      <c r="F41" s="206" t="s">
        <v>236</v>
      </c>
      <c r="G41" s="204" t="s">
        <v>237</v>
      </c>
    </row>
    <row r="42" spans="1:7" ht="36" customHeight="1" x14ac:dyDescent="0.15">
      <c r="A42" s="205"/>
      <c r="B42" s="206"/>
      <c r="C42" s="206"/>
      <c r="D42" s="37" t="s">
        <v>238</v>
      </c>
      <c r="E42" s="37" t="s">
        <v>239</v>
      </c>
      <c r="F42" s="206"/>
      <c r="G42" s="204"/>
    </row>
    <row r="43" spans="1:7" ht="36" customHeight="1" x14ac:dyDescent="0.15">
      <c r="A43" s="38" t="s">
        <v>1297</v>
      </c>
      <c r="B43" s="39" t="s">
        <v>1298</v>
      </c>
      <c r="C43" s="40"/>
      <c r="D43" s="41">
        <v>1</v>
      </c>
      <c r="E43" s="40">
        <v>52.89</v>
      </c>
      <c r="F43" s="42" t="s">
        <v>526</v>
      </c>
      <c r="G43" s="43" t="s">
        <v>264</v>
      </c>
    </row>
    <row r="44" spans="1:7" ht="36" customHeight="1" x14ac:dyDescent="0.15">
      <c r="A44" s="38" t="s">
        <v>1299</v>
      </c>
      <c r="B44" s="39" t="s">
        <v>223</v>
      </c>
      <c r="C44" s="40">
        <v>81305</v>
      </c>
      <c r="D44" s="41">
        <v>17</v>
      </c>
      <c r="E44" s="40">
        <v>2847.54</v>
      </c>
      <c r="F44" s="42" t="s">
        <v>541</v>
      </c>
      <c r="G44" s="43"/>
    </row>
    <row r="45" spans="1:7" ht="36" customHeight="1" x14ac:dyDescent="0.15">
      <c r="A45" s="38" t="s">
        <v>1251</v>
      </c>
      <c r="B45" s="39" t="s">
        <v>2930</v>
      </c>
      <c r="C45" s="40">
        <v>44273</v>
      </c>
      <c r="D45" s="41"/>
      <c r="E45" s="40"/>
      <c r="F45" s="42" t="s">
        <v>408</v>
      </c>
      <c r="G45" s="43" t="s">
        <v>2931</v>
      </c>
    </row>
    <row r="46" spans="1:7" ht="36" customHeight="1" x14ac:dyDescent="0.15">
      <c r="A46" s="44" t="s">
        <v>184</v>
      </c>
      <c r="B46" s="45"/>
      <c r="C46" s="46">
        <f>SUM(C43:C45)</f>
        <v>125578</v>
      </c>
      <c r="D46" s="47">
        <f>SUM(D43:D45)</f>
        <v>18</v>
      </c>
      <c r="E46" s="46">
        <f>SUM(E43:E45)</f>
        <v>2900.43</v>
      </c>
      <c r="F46" s="45"/>
      <c r="G46" s="48"/>
    </row>
    <row r="47" spans="1:7" ht="36" customHeight="1" x14ac:dyDescent="0.15">
      <c r="C47" s="179"/>
    </row>
    <row r="48" spans="1:7" ht="36" customHeight="1" x14ac:dyDescent="0.15">
      <c r="A48" s="36" t="s">
        <v>833</v>
      </c>
    </row>
    <row r="49" spans="1:7" ht="36" customHeight="1" x14ac:dyDescent="0.15">
      <c r="A49" s="205" t="s">
        <v>232</v>
      </c>
      <c r="B49" s="206" t="s">
        <v>233</v>
      </c>
      <c r="C49" s="206" t="s">
        <v>234</v>
      </c>
      <c r="D49" s="207" t="s">
        <v>235</v>
      </c>
      <c r="E49" s="207"/>
      <c r="F49" s="206" t="s">
        <v>236</v>
      </c>
      <c r="G49" s="204" t="s">
        <v>237</v>
      </c>
    </row>
    <row r="50" spans="1:7" ht="36" customHeight="1" x14ac:dyDescent="0.15">
      <c r="A50" s="205"/>
      <c r="B50" s="206"/>
      <c r="C50" s="206"/>
      <c r="D50" s="37" t="s">
        <v>238</v>
      </c>
      <c r="E50" s="37" t="s">
        <v>239</v>
      </c>
      <c r="F50" s="206"/>
      <c r="G50" s="204"/>
    </row>
    <row r="51" spans="1:7" ht="36" customHeight="1" x14ac:dyDescent="0.15">
      <c r="A51" s="38" t="s">
        <v>1300</v>
      </c>
      <c r="B51" s="39" t="s">
        <v>11</v>
      </c>
      <c r="C51" s="40">
        <v>446.42</v>
      </c>
      <c r="D51" s="41">
        <v>2</v>
      </c>
      <c r="E51" s="40">
        <v>75.400000000000006</v>
      </c>
      <c r="F51" s="42" t="s">
        <v>160</v>
      </c>
      <c r="G51" s="43"/>
    </row>
    <row r="52" spans="1:7" ht="36" customHeight="1" x14ac:dyDescent="0.15">
      <c r="A52" s="38" t="s">
        <v>1301</v>
      </c>
      <c r="B52" s="39" t="s">
        <v>223</v>
      </c>
      <c r="C52" s="40">
        <v>1877.82</v>
      </c>
      <c r="D52" s="41">
        <v>1</v>
      </c>
      <c r="E52" s="40">
        <v>310.52</v>
      </c>
      <c r="F52" s="42" t="s">
        <v>223</v>
      </c>
      <c r="G52" s="43"/>
    </row>
    <row r="53" spans="1:7" ht="36" customHeight="1" x14ac:dyDescent="0.15">
      <c r="A53" s="38" t="s">
        <v>1303</v>
      </c>
      <c r="B53" s="39" t="s">
        <v>223</v>
      </c>
      <c r="C53" s="40">
        <v>716.97</v>
      </c>
      <c r="D53" s="41">
        <v>2</v>
      </c>
      <c r="E53" s="40">
        <v>154.63</v>
      </c>
      <c r="F53" s="42" t="s">
        <v>223</v>
      </c>
      <c r="G53" s="43"/>
    </row>
    <row r="54" spans="1:7" ht="36" customHeight="1" x14ac:dyDescent="0.15">
      <c r="A54" s="38" t="s">
        <v>1302</v>
      </c>
      <c r="B54" s="39" t="s">
        <v>223</v>
      </c>
      <c r="C54" s="40">
        <v>2693.66</v>
      </c>
      <c r="D54" s="41">
        <v>2</v>
      </c>
      <c r="E54" s="40">
        <v>692.68</v>
      </c>
      <c r="F54" s="42" t="s">
        <v>223</v>
      </c>
      <c r="G54" s="43"/>
    </row>
    <row r="55" spans="1:7" ht="36" customHeight="1" x14ac:dyDescent="0.15">
      <c r="A55" s="38" t="s">
        <v>1304</v>
      </c>
      <c r="B55" s="39" t="s">
        <v>1268</v>
      </c>
      <c r="C55" s="40">
        <v>1168.32</v>
      </c>
      <c r="D55" s="41">
        <v>3</v>
      </c>
      <c r="E55" s="40">
        <v>380.71</v>
      </c>
      <c r="F55" s="42" t="s">
        <v>581</v>
      </c>
      <c r="G55" s="43"/>
    </row>
    <row r="56" spans="1:7" ht="36" customHeight="1" x14ac:dyDescent="0.15">
      <c r="A56" s="38" t="s">
        <v>1305</v>
      </c>
      <c r="B56" s="39" t="s">
        <v>1306</v>
      </c>
      <c r="C56" s="40">
        <v>735.95</v>
      </c>
      <c r="D56" s="41">
        <v>4</v>
      </c>
      <c r="E56" s="40">
        <v>218.28</v>
      </c>
      <c r="F56" s="42" t="s">
        <v>223</v>
      </c>
      <c r="G56" s="43"/>
    </row>
    <row r="57" spans="1:7" ht="36" customHeight="1" x14ac:dyDescent="0.15">
      <c r="A57" s="38" t="s">
        <v>1307</v>
      </c>
      <c r="B57" s="39" t="s">
        <v>223</v>
      </c>
      <c r="C57" s="40">
        <v>1599.84</v>
      </c>
      <c r="D57" s="41">
        <v>4</v>
      </c>
      <c r="E57" s="40">
        <v>125.26</v>
      </c>
      <c r="F57" s="42" t="s">
        <v>223</v>
      </c>
      <c r="G57" s="43"/>
    </row>
    <row r="58" spans="1:7" ht="36" customHeight="1" x14ac:dyDescent="0.15">
      <c r="A58" s="38" t="s">
        <v>1308</v>
      </c>
      <c r="B58" s="39" t="s">
        <v>223</v>
      </c>
      <c r="C58" s="40">
        <v>362.87</v>
      </c>
      <c r="D58" s="41"/>
      <c r="E58" s="40"/>
      <c r="F58" s="42" t="s">
        <v>223</v>
      </c>
      <c r="G58" s="43"/>
    </row>
    <row r="59" spans="1:7" ht="36" customHeight="1" x14ac:dyDescent="0.15">
      <c r="A59" s="38" t="s">
        <v>1309</v>
      </c>
      <c r="B59" s="39" t="s">
        <v>1268</v>
      </c>
      <c r="C59" s="40">
        <v>424.79</v>
      </c>
      <c r="D59" s="41">
        <v>1</v>
      </c>
      <c r="E59" s="40">
        <v>89.43</v>
      </c>
      <c r="F59" s="42" t="s">
        <v>413</v>
      </c>
      <c r="G59" s="43" t="s">
        <v>588</v>
      </c>
    </row>
    <row r="60" spans="1:7" ht="36" customHeight="1" x14ac:dyDescent="0.15">
      <c r="A60" s="38" t="s">
        <v>1310</v>
      </c>
      <c r="B60" s="39" t="s">
        <v>1278</v>
      </c>
      <c r="C60" s="40"/>
      <c r="D60" s="41">
        <v>1</v>
      </c>
      <c r="E60" s="40">
        <v>89.34</v>
      </c>
      <c r="F60" s="42" t="s">
        <v>223</v>
      </c>
      <c r="G60" s="43" t="s">
        <v>223</v>
      </c>
    </row>
    <row r="61" spans="1:7" ht="36" customHeight="1" x14ac:dyDescent="0.15">
      <c r="A61" s="44" t="s">
        <v>184</v>
      </c>
      <c r="B61" s="45"/>
      <c r="C61" s="46">
        <f>SUM(C51:C60)</f>
        <v>10026.640000000001</v>
      </c>
      <c r="D61" s="47">
        <f>SUM(D51:D60)</f>
        <v>20</v>
      </c>
      <c r="E61" s="46">
        <f>SUM(E51:E60)</f>
        <v>2136.25</v>
      </c>
      <c r="F61" s="45"/>
      <c r="G61" s="48"/>
    </row>
    <row r="63" spans="1:7" ht="36" customHeight="1" x14ac:dyDescent="0.15">
      <c r="A63" s="36" t="s">
        <v>907</v>
      </c>
    </row>
    <row r="64" spans="1:7" ht="36" customHeight="1" x14ac:dyDescent="0.15">
      <c r="A64" s="205" t="s">
        <v>232</v>
      </c>
      <c r="B64" s="206" t="s">
        <v>233</v>
      </c>
      <c r="C64" s="206" t="s">
        <v>234</v>
      </c>
      <c r="D64" s="207" t="s">
        <v>235</v>
      </c>
      <c r="E64" s="207"/>
      <c r="F64" s="206" t="s">
        <v>236</v>
      </c>
      <c r="G64" s="204" t="s">
        <v>237</v>
      </c>
    </row>
    <row r="65" spans="1:7" ht="36" customHeight="1" x14ac:dyDescent="0.15">
      <c r="A65" s="205"/>
      <c r="B65" s="206"/>
      <c r="C65" s="206"/>
      <c r="D65" s="37" t="s">
        <v>238</v>
      </c>
      <c r="E65" s="37" t="s">
        <v>239</v>
      </c>
      <c r="F65" s="206"/>
      <c r="G65" s="204"/>
    </row>
    <row r="66" spans="1:7" ht="36" customHeight="1" x14ac:dyDescent="0.15">
      <c r="A66" s="38" t="s">
        <v>1311</v>
      </c>
      <c r="B66" s="39" t="s">
        <v>1312</v>
      </c>
      <c r="C66" s="40">
        <v>186</v>
      </c>
      <c r="D66" s="41"/>
      <c r="E66" s="40"/>
      <c r="F66" s="42" t="s">
        <v>670</v>
      </c>
      <c r="G66" s="43"/>
    </row>
    <row r="67" spans="1:7" ht="36" customHeight="1" x14ac:dyDescent="0.15">
      <c r="A67" s="44" t="s">
        <v>184</v>
      </c>
      <c r="B67" s="45"/>
      <c r="C67" s="46">
        <f>SUM(C66:C66)</f>
        <v>186</v>
      </c>
      <c r="D67" s="47">
        <f>SUM(D66:D66)</f>
        <v>0</v>
      </c>
      <c r="E67" s="46">
        <f>SUM(E66:E66)</f>
        <v>0</v>
      </c>
      <c r="F67" s="45"/>
      <c r="G67" s="48"/>
    </row>
    <row r="70" spans="1:7" ht="36" customHeight="1" x14ac:dyDescent="0.15">
      <c r="A70" s="49" t="s">
        <v>1313</v>
      </c>
      <c r="B70" s="50"/>
      <c r="C70" s="51">
        <f>C14+C29+C38+C46+C61+C67</f>
        <v>577252.94000000006</v>
      </c>
      <c r="D70" s="52">
        <f>D14+D29+D38+D46+D61+D67</f>
        <v>180</v>
      </c>
      <c r="E70" s="51">
        <f>E14+E29+E38+E46+E61+E67</f>
        <v>58074.86</v>
      </c>
      <c r="F70" s="50"/>
      <c r="G70" s="53"/>
    </row>
  </sheetData>
  <mergeCells count="36">
    <mergeCell ref="G4:G5"/>
    <mergeCell ref="A17:A18"/>
    <mergeCell ref="B17:B18"/>
    <mergeCell ref="C17:C18"/>
    <mergeCell ref="D17:E17"/>
    <mergeCell ref="F17:F18"/>
    <mergeCell ref="G17:G18"/>
    <mergeCell ref="A4:A5"/>
    <mergeCell ref="B4:B5"/>
    <mergeCell ref="C4:C5"/>
    <mergeCell ref="D4:E4"/>
    <mergeCell ref="F4:F5"/>
    <mergeCell ref="G32:G33"/>
    <mergeCell ref="A41:A42"/>
    <mergeCell ref="B41:B42"/>
    <mergeCell ref="C41:C42"/>
    <mergeCell ref="D41:E41"/>
    <mergeCell ref="F41:F42"/>
    <mergeCell ref="G41:G42"/>
    <mergeCell ref="A32:A33"/>
    <mergeCell ref="B32:B33"/>
    <mergeCell ref="C32:C33"/>
    <mergeCell ref="D32:E32"/>
    <mergeCell ref="F32:F33"/>
    <mergeCell ref="G49:G50"/>
    <mergeCell ref="A64:A65"/>
    <mergeCell ref="B64:B65"/>
    <mergeCell ref="C64:C65"/>
    <mergeCell ref="D64:E64"/>
    <mergeCell ref="F64:F65"/>
    <mergeCell ref="G64:G65"/>
    <mergeCell ref="A49:A50"/>
    <mergeCell ref="B49:B50"/>
    <mergeCell ref="C49:C50"/>
    <mergeCell ref="D49:E49"/>
    <mergeCell ref="F49:F50"/>
  </mergeCells>
  <phoneticPr fontId="21"/>
  <pageMargins left="0.74803149606299213" right="0.74803149606299213" top="0.98425196850393704" bottom="0.98425196850393704" header="0.51181102362204722" footer="0.51181102362204722"/>
  <pageSetup paperSize="9" scale="46" orientation="portrait" r:id="rId1"/>
  <headerFooter>
    <oddFooter xml:space="preserve">&amp;C
</oddFooter>
  </headerFooter>
  <rowBreaks count="1" manualBreakCount="1">
    <brk id="3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宇土市">
    <tabColor indexed="10"/>
  </sheetPr>
  <dimension ref="A2:G47"/>
  <sheetViews>
    <sheetView tabSelected="1" view="pageBreakPreview" topLeftCell="A13"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12</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1314</v>
      </c>
      <c r="B6" s="39" t="s">
        <v>1315</v>
      </c>
      <c r="C6" s="40">
        <v>408.78</v>
      </c>
      <c r="D6" s="41">
        <v>2</v>
      </c>
      <c r="E6" s="40">
        <v>106.66</v>
      </c>
      <c r="F6" s="42" t="s">
        <v>160</v>
      </c>
      <c r="G6" s="43"/>
    </row>
    <row r="7" spans="1:7" ht="36" customHeight="1" x14ac:dyDescent="0.15">
      <c r="A7" s="38" t="s">
        <v>1316</v>
      </c>
      <c r="B7" s="39" t="s">
        <v>1317</v>
      </c>
      <c r="C7" s="40">
        <v>254.86</v>
      </c>
      <c r="D7" s="41">
        <v>2</v>
      </c>
      <c r="E7" s="40">
        <v>107.19</v>
      </c>
      <c r="F7" s="42" t="s">
        <v>223</v>
      </c>
      <c r="G7" s="43"/>
    </row>
    <row r="8" spans="1:7" ht="36" customHeight="1" x14ac:dyDescent="0.15">
      <c r="A8" s="38" t="s">
        <v>1318</v>
      </c>
      <c r="B8" s="39" t="s">
        <v>1319</v>
      </c>
      <c r="C8" s="40">
        <v>337.33</v>
      </c>
      <c r="D8" s="41">
        <v>2</v>
      </c>
      <c r="E8" s="40">
        <v>101.88</v>
      </c>
      <c r="F8" s="42" t="s">
        <v>223</v>
      </c>
      <c r="G8" s="43"/>
    </row>
    <row r="9" spans="1:7" ht="36" customHeight="1" x14ac:dyDescent="0.15">
      <c r="A9" s="38" t="s">
        <v>1320</v>
      </c>
      <c r="B9" s="39" t="s">
        <v>1321</v>
      </c>
      <c r="C9" s="40">
        <v>329.99</v>
      </c>
      <c r="D9" s="41">
        <v>1</v>
      </c>
      <c r="E9" s="40">
        <v>101.85</v>
      </c>
      <c r="F9" s="42" t="s">
        <v>223</v>
      </c>
      <c r="G9" s="43"/>
    </row>
    <row r="10" spans="1:7" ht="36" customHeight="1" x14ac:dyDescent="0.15">
      <c r="A10" s="44" t="s">
        <v>184</v>
      </c>
      <c r="B10" s="45"/>
      <c r="C10" s="46">
        <f>SUM(C6:C9)</f>
        <v>1330.96</v>
      </c>
      <c r="D10" s="47">
        <f>SUM(D6:D9)</f>
        <v>7</v>
      </c>
      <c r="E10" s="46">
        <f>SUM(E6:E9)</f>
        <v>417.58000000000004</v>
      </c>
      <c r="F10" s="45"/>
      <c r="G10" s="48"/>
    </row>
    <row r="12" spans="1:7" ht="36" customHeight="1" x14ac:dyDescent="0.15">
      <c r="A12" s="36" t="s">
        <v>746</v>
      </c>
    </row>
    <row r="13" spans="1:7" ht="36" customHeight="1" x14ac:dyDescent="0.15">
      <c r="A13" s="205" t="s">
        <v>232</v>
      </c>
      <c r="B13" s="206" t="s">
        <v>233</v>
      </c>
      <c r="C13" s="206" t="s">
        <v>234</v>
      </c>
      <c r="D13" s="207" t="s">
        <v>235</v>
      </c>
      <c r="E13" s="207"/>
      <c r="F13" s="206" t="s">
        <v>236</v>
      </c>
      <c r="G13" s="204" t="s">
        <v>237</v>
      </c>
    </row>
    <row r="14" spans="1:7" ht="36" customHeight="1" x14ac:dyDescent="0.15">
      <c r="A14" s="205"/>
      <c r="B14" s="206"/>
      <c r="C14" s="206"/>
      <c r="D14" s="37" t="s">
        <v>238</v>
      </c>
      <c r="E14" s="37" t="s">
        <v>239</v>
      </c>
      <c r="F14" s="206"/>
      <c r="G14" s="204"/>
    </row>
    <row r="15" spans="1:7" ht="36" customHeight="1" x14ac:dyDescent="0.15">
      <c r="A15" s="38" t="s">
        <v>1322</v>
      </c>
      <c r="B15" s="39" t="s">
        <v>1323</v>
      </c>
      <c r="C15" s="40">
        <v>22998.74</v>
      </c>
      <c r="D15" s="41">
        <v>6</v>
      </c>
      <c r="E15" s="40">
        <v>5784.98</v>
      </c>
      <c r="F15" s="42" t="s">
        <v>519</v>
      </c>
      <c r="G15" s="43"/>
    </row>
    <row r="16" spans="1:7" ht="36" customHeight="1" x14ac:dyDescent="0.15">
      <c r="A16" s="38" t="s">
        <v>1324</v>
      </c>
      <c r="B16" s="39" t="s">
        <v>3094</v>
      </c>
      <c r="C16" s="40"/>
      <c r="D16" s="41">
        <v>1</v>
      </c>
      <c r="E16" s="40">
        <v>9.6999999999999993</v>
      </c>
      <c r="F16" s="42" t="s">
        <v>763</v>
      </c>
      <c r="G16" s="43" t="s">
        <v>264</v>
      </c>
    </row>
    <row r="17" spans="1:7" ht="36" customHeight="1" x14ac:dyDescent="0.15">
      <c r="A17" s="38" t="s">
        <v>1325</v>
      </c>
      <c r="B17" s="39" t="s">
        <v>1326</v>
      </c>
      <c r="C17" s="40"/>
      <c r="D17" s="41">
        <v>1</v>
      </c>
      <c r="E17" s="40">
        <v>4.5599999999999996</v>
      </c>
      <c r="F17" s="42" t="s">
        <v>147</v>
      </c>
      <c r="G17" s="43" t="s">
        <v>1327</v>
      </c>
    </row>
    <row r="18" spans="1:7" ht="36" customHeight="1" x14ac:dyDescent="0.15">
      <c r="A18" s="38" t="s">
        <v>1328</v>
      </c>
      <c r="B18" s="39" t="s">
        <v>2932</v>
      </c>
      <c r="C18" s="40"/>
      <c r="D18" s="41">
        <v>1</v>
      </c>
      <c r="E18" s="40">
        <v>3.6</v>
      </c>
      <c r="F18" s="42" t="s">
        <v>223</v>
      </c>
      <c r="G18" s="43" t="s">
        <v>3083</v>
      </c>
    </row>
    <row r="19" spans="1:7" ht="36" customHeight="1" x14ac:dyDescent="0.15">
      <c r="A19" s="44" t="s">
        <v>184</v>
      </c>
      <c r="B19" s="45"/>
      <c r="C19" s="46">
        <f>SUM(C15:C18)</f>
        <v>22998.74</v>
      </c>
      <c r="D19" s="47">
        <f>SUM(D15:D18)</f>
        <v>9</v>
      </c>
      <c r="E19" s="46">
        <f>SUM(E15:E18)</f>
        <v>5802.84</v>
      </c>
      <c r="F19" s="45"/>
      <c r="G19" s="48"/>
    </row>
    <row r="21" spans="1:7" ht="36" customHeight="1" x14ac:dyDescent="0.15">
      <c r="A21" s="36" t="s">
        <v>803</v>
      </c>
    </row>
    <row r="22" spans="1:7" ht="36" customHeight="1" x14ac:dyDescent="0.15">
      <c r="A22" s="205" t="s">
        <v>232</v>
      </c>
      <c r="B22" s="206" t="s">
        <v>233</v>
      </c>
      <c r="C22" s="206" t="s">
        <v>234</v>
      </c>
      <c r="D22" s="207" t="s">
        <v>235</v>
      </c>
      <c r="E22" s="207"/>
      <c r="F22" s="206" t="s">
        <v>236</v>
      </c>
      <c r="G22" s="204" t="s">
        <v>237</v>
      </c>
    </row>
    <row r="23" spans="1:7" ht="36" customHeight="1" x14ac:dyDescent="0.15">
      <c r="A23" s="205"/>
      <c r="B23" s="206"/>
      <c r="C23" s="206"/>
      <c r="D23" s="37" t="s">
        <v>238</v>
      </c>
      <c r="E23" s="37" t="s">
        <v>239</v>
      </c>
      <c r="F23" s="206"/>
      <c r="G23" s="204"/>
    </row>
    <row r="24" spans="1:7" ht="36" customHeight="1" x14ac:dyDescent="0.15">
      <c r="A24" s="38" t="s">
        <v>1329</v>
      </c>
      <c r="B24" s="39" t="s">
        <v>419</v>
      </c>
      <c r="C24" s="40">
        <v>55991</v>
      </c>
      <c r="D24" s="41">
        <v>41</v>
      </c>
      <c r="E24" s="40">
        <v>15267.57</v>
      </c>
      <c r="F24" s="42" t="s">
        <v>413</v>
      </c>
      <c r="G24" s="43"/>
    </row>
    <row r="25" spans="1:7" ht="36" customHeight="1" x14ac:dyDescent="0.15">
      <c r="A25" s="38" t="s">
        <v>1330</v>
      </c>
      <c r="B25" s="39" t="s">
        <v>223</v>
      </c>
      <c r="C25" s="40"/>
      <c r="D25" s="41">
        <v>3</v>
      </c>
      <c r="E25" s="40">
        <v>1250.68</v>
      </c>
      <c r="F25" s="42" t="s">
        <v>223</v>
      </c>
      <c r="G25" s="43" t="s">
        <v>756</v>
      </c>
    </row>
    <row r="26" spans="1:7" ht="36" customHeight="1" x14ac:dyDescent="0.15">
      <c r="A26" s="38" t="s">
        <v>1331</v>
      </c>
      <c r="B26" s="39" t="s">
        <v>3037</v>
      </c>
      <c r="C26" s="40">
        <v>14562</v>
      </c>
      <c r="D26" s="41">
        <v>1</v>
      </c>
      <c r="E26" s="40">
        <v>83.93</v>
      </c>
      <c r="F26" s="42" t="s">
        <v>223</v>
      </c>
      <c r="G26" s="43"/>
    </row>
    <row r="27" spans="1:7" ht="36" customHeight="1" x14ac:dyDescent="0.15">
      <c r="A27" s="44" t="s">
        <v>184</v>
      </c>
      <c r="B27" s="45"/>
      <c r="C27" s="46">
        <f>SUM(C24:C26)</f>
        <v>70553</v>
      </c>
      <c r="D27" s="47">
        <f>SUM(D24:D26)</f>
        <v>45</v>
      </c>
      <c r="E27" s="46">
        <f>SUM(E24:E26)</f>
        <v>16602.18</v>
      </c>
      <c r="F27" s="45"/>
      <c r="G27" s="48"/>
    </row>
    <row r="29" spans="1:7" ht="36" customHeight="1" x14ac:dyDescent="0.15">
      <c r="A29" s="36" t="s">
        <v>934</v>
      </c>
    </row>
    <row r="30" spans="1:7" ht="36" customHeight="1" x14ac:dyDescent="0.15">
      <c r="A30" s="205" t="s">
        <v>232</v>
      </c>
      <c r="B30" s="206" t="s">
        <v>233</v>
      </c>
      <c r="C30" s="206" t="s">
        <v>234</v>
      </c>
      <c r="D30" s="207" t="s">
        <v>235</v>
      </c>
      <c r="E30" s="207"/>
      <c r="F30" s="206" t="s">
        <v>236</v>
      </c>
      <c r="G30" s="204" t="s">
        <v>237</v>
      </c>
    </row>
    <row r="31" spans="1:7" ht="36" customHeight="1" x14ac:dyDescent="0.15">
      <c r="A31" s="205"/>
      <c r="B31" s="206"/>
      <c r="C31" s="206"/>
      <c r="D31" s="37" t="s">
        <v>238</v>
      </c>
      <c r="E31" s="37" t="s">
        <v>239</v>
      </c>
      <c r="F31" s="206"/>
      <c r="G31" s="204"/>
    </row>
    <row r="32" spans="1:7" ht="36" customHeight="1" x14ac:dyDescent="0.15">
      <c r="A32" s="38" t="s">
        <v>1332</v>
      </c>
      <c r="B32" s="39" t="s">
        <v>1333</v>
      </c>
      <c r="C32" s="40">
        <v>12736.07</v>
      </c>
      <c r="D32" s="41">
        <v>18</v>
      </c>
      <c r="E32" s="40">
        <v>2719.74</v>
      </c>
      <c r="F32" s="42" t="s">
        <v>157</v>
      </c>
      <c r="G32" s="43"/>
    </row>
    <row r="33" spans="1:7" ht="36" customHeight="1" x14ac:dyDescent="0.15">
      <c r="A33" s="44" t="s">
        <v>184</v>
      </c>
      <c r="B33" s="45"/>
      <c r="C33" s="46">
        <f>SUM(C32:C32)</f>
        <v>12736.07</v>
      </c>
      <c r="D33" s="47">
        <f>SUM(D32:D32)</f>
        <v>18</v>
      </c>
      <c r="E33" s="46">
        <f>SUM(E32:E32)</f>
        <v>2719.74</v>
      </c>
      <c r="F33" s="45"/>
      <c r="G33" s="48"/>
    </row>
    <row r="35" spans="1:7" ht="36" customHeight="1" x14ac:dyDescent="0.15">
      <c r="A35" s="36" t="s">
        <v>833</v>
      </c>
    </row>
    <row r="36" spans="1:7" ht="36" customHeight="1" x14ac:dyDescent="0.15">
      <c r="A36" s="205" t="s">
        <v>232</v>
      </c>
      <c r="B36" s="206" t="s">
        <v>233</v>
      </c>
      <c r="C36" s="206" t="s">
        <v>234</v>
      </c>
      <c r="D36" s="207" t="s">
        <v>235</v>
      </c>
      <c r="E36" s="207"/>
      <c r="F36" s="206" t="s">
        <v>236</v>
      </c>
      <c r="G36" s="204" t="s">
        <v>237</v>
      </c>
    </row>
    <row r="37" spans="1:7" ht="36" customHeight="1" x14ac:dyDescent="0.15">
      <c r="A37" s="205"/>
      <c r="B37" s="206"/>
      <c r="C37" s="206"/>
      <c r="D37" s="37" t="s">
        <v>238</v>
      </c>
      <c r="E37" s="37" t="s">
        <v>239</v>
      </c>
      <c r="F37" s="206"/>
      <c r="G37" s="204"/>
    </row>
    <row r="38" spans="1:7" ht="36" customHeight="1" x14ac:dyDescent="0.15">
      <c r="A38" s="38" t="s">
        <v>1334</v>
      </c>
      <c r="B38" s="39" t="s">
        <v>12</v>
      </c>
      <c r="C38" s="40">
        <v>801.47</v>
      </c>
      <c r="D38" s="41">
        <v>2</v>
      </c>
      <c r="E38" s="40">
        <v>126.73</v>
      </c>
      <c r="F38" s="42" t="s">
        <v>160</v>
      </c>
      <c r="G38" s="43"/>
    </row>
    <row r="39" spans="1:7" ht="36" customHeight="1" x14ac:dyDescent="0.15">
      <c r="A39" s="38" t="s">
        <v>1335</v>
      </c>
      <c r="B39" s="39" t="s">
        <v>223</v>
      </c>
      <c r="C39" s="40">
        <v>432.33</v>
      </c>
      <c r="D39" s="41">
        <v>1</v>
      </c>
      <c r="E39" s="40">
        <v>116.62</v>
      </c>
      <c r="F39" s="42" t="s">
        <v>223</v>
      </c>
      <c r="G39" s="43"/>
    </row>
    <row r="40" spans="1:7" ht="36" customHeight="1" x14ac:dyDescent="0.15">
      <c r="A40" s="38" t="s">
        <v>1336</v>
      </c>
      <c r="B40" s="39" t="s">
        <v>223</v>
      </c>
      <c r="C40" s="40"/>
      <c r="D40" s="41">
        <v>1</v>
      </c>
      <c r="E40" s="40">
        <v>52.21</v>
      </c>
      <c r="F40" s="42" t="s">
        <v>223</v>
      </c>
      <c r="G40" s="43" t="s">
        <v>1337</v>
      </c>
    </row>
    <row r="41" spans="1:7" ht="36" customHeight="1" x14ac:dyDescent="0.15">
      <c r="A41" s="38" t="s">
        <v>1338</v>
      </c>
      <c r="B41" s="39" t="s">
        <v>1339</v>
      </c>
      <c r="C41" s="40">
        <v>1048.6600000000001</v>
      </c>
      <c r="D41" s="41"/>
      <c r="E41" s="40"/>
      <c r="F41" s="42" t="s">
        <v>581</v>
      </c>
      <c r="G41" s="43"/>
    </row>
    <row r="42" spans="1:7" ht="36" customHeight="1" x14ac:dyDescent="0.15">
      <c r="A42" s="38" t="s">
        <v>1340</v>
      </c>
      <c r="B42" s="39" t="s">
        <v>419</v>
      </c>
      <c r="C42" s="40">
        <v>808</v>
      </c>
      <c r="D42" s="41">
        <v>2</v>
      </c>
      <c r="E42" s="40">
        <v>89.49</v>
      </c>
      <c r="F42" s="42" t="s">
        <v>413</v>
      </c>
      <c r="G42" s="43"/>
    </row>
    <row r="43" spans="1:7" ht="36" customHeight="1" x14ac:dyDescent="0.15">
      <c r="A43" s="44" t="s">
        <v>184</v>
      </c>
      <c r="B43" s="45"/>
      <c r="C43" s="46">
        <f>SUM(C38:C42)</f>
        <v>3090.46</v>
      </c>
      <c r="D43" s="47">
        <f>SUM(D38:D42)</f>
        <v>6</v>
      </c>
      <c r="E43" s="46">
        <f>SUM(E38:E42)</f>
        <v>385.05</v>
      </c>
      <c r="F43" s="45"/>
      <c r="G43" s="48"/>
    </row>
    <row r="46" spans="1:7" ht="36" customHeight="1" x14ac:dyDescent="0.15">
      <c r="A46" s="49" t="s">
        <v>1341</v>
      </c>
      <c r="B46" s="50"/>
      <c r="C46" s="51">
        <f>C10+C19+C27+C33+C43</f>
        <v>110709.23</v>
      </c>
      <c r="D46" s="52">
        <f>D10+D19+D27+D33+D43</f>
        <v>85</v>
      </c>
      <c r="E46" s="51">
        <f>E10+E19+E27+E33+E43</f>
        <v>25927.389999999996</v>
      </c>
      <c r="F46" s="50"/>
      <c r="G46" s="53"/>
    </row>
    <row r="47" spans="1:7" ht="36" customHeight="1" x14ac:dyDescent="0.15">
      <c r="C47" s="179"/>
    </row>
  </sheetData>
  <mergeCells count="30">
    <mergeCell ref="G4:G5"/>
    <mergeCell ref="A13:A14"/>
    <mergeCell ref="B13:B14"/>
    <mergeCell ref="C13:C14"/>
    <mergeCell ref="D13:E13"/>
    <mergeCell ref="F13:F14"/>
    <mergeCell ref="G13:G14"/>
    <mergeCell ref="A4:A5"/>
    <mergeCell ref="B4:B5"/>
    <mergeCell ref="C4:C5"/>
    <mergeCell ref="D4:E4"/>
    <mergeCell ref="F4:F5"/>
    <mergeCell ref="G22:G23"/>
    <mergeCell ref="A30:A31"/>
    <mergeCell ref="B30:B31"/>
    <mergeCell ref="C30:C31"/>
    <mergeCell ref="D30:E30"/>
    <mergeCell ref="F30:F31"/>
    <mergeCell ref="G30:G31"/>
    <mergeCell ref="A22:A23"/>
    <mergeCell ref="B22:B23"/>
    <mergeCell ref="C22:C23"/>
    <mergeCell ref="D22:E22"/>
    <mergeCell ref="F22:F23"/>
    <mergeCell ref="G36:G37"/>
    <mergeCell ref="A36:A37"/>
    <mergeCell ref="B36:B37"/>
    <mergeCell ref="C36:C37"/>
    <mergeCell ref="D36:E36"/>
    <mergeCell ref="F36:F37"/>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rowBreaks count="1" manualBreakCount="1">
    <brk id="3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上天草市">
    <tabColor indexed="10"/>
  </sheetPr>
  <dimension ref="A2:G55"/>
  <sheetViews>
    <sheetView tabSelected="1" view="pageBreakPreview" topLeftCell="B17" zoomScaleNormal="100" zoomScaleSheetLayoutView="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13</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1342</v>
      </c>
      <c r="B6" s="39" t="s">
        <v>1343</v>
      </c>
      <c r="C6" s="40"/>
      <c r="D6" s="41">
        <v>1</v>
      </c>
      <c r="E6" s="40">
        <v>27</v>
      </c>
      <c r="F6" s="42" t="s">
        <v>160</v>
      </c>
      <c r="G6" s="43"/>
    </row>
    <row r="7" spans="1:7" ht="36" customHeight="1" x14ac:dyDescent="0.15">
      <c r="A7" s="38" t="s">
        <v>1344</v>
      </c>
      <c r="B7" s="39" t="s">
        <v>223</v>
      </c>
      <c r="C7" s="40">
        <v>5521.64</v>
      </c>
      <c r="D7" s="41">
        <v>3</v>
      </c>
      <c r="E7" s="40">
        <v>1220.04</v>
      </c>
      <c r="F7" s="42" t="s">
        <v>223</v>
      </c>
      <c r="G7" s="43"/>
    </row>
    <row r="8" spans="1:7" ht="36" customHeight="1" x14ac:dyDescent="0.15">
      <c r="A8" s="38" t="s">
        <v>1349</v>
      </c>
      <c r="B8" s="39" t="s">
        <v>13</v>
      </c>
      <c r="C8" s="40">
        <v>359.29</v>
      </c>
      <c r="D8" s="41">
        <v>2</v>
      </c>
      <c r="E8" s="40">
        <v>92.33</v>
      </c>
      <c r="F8" s="42" t="s">
        <v>223</v>
      </c>
      <c r="G8" s="43"/>
    </row>
    <row r="9" spans="1:7" ht="36" customHeight="1" x14ac:dyDescent="0.15">
      <c r="A9" s="38" t="s">
        <v>1345</v>
      </c>
      <c r="B9" s="39" t="s">
        <v>1346</v>
      </c>
      <c r="C9" s="40"/>
      <c r="D9" s="41">
        <v>1</v>
      </c>
      <c r="E9" s="40">
        <v>70.25</v>
      </c>
      <c r="F9" s="42" t="s">
        <v>223</v>
      </c>
      <c r="G9" s="43" t="s">
        <v>264</v>
      </c>
    </row>
    <row r="10" spans="1:7" ht="36" customHeight="1" x14ac:dyDescent="0.15">
      <c r="A10" s="38" t="s">
        <v>1347</v>
      </c>
      <c r="B10" s="39" t="s">
        <v>1348</v>
      </c>
      <c r="C10" s="40">
        <v>244.52</v>
      </c>
      <c r="D10" s="41">
        <v>2</v>
      </c>
      <c r="E10" s="40">
        <v>77.33</v>
      </c>
      <c r="F10" s="42" t="s">
        <v>223</v>
      </c>
      <c r="G10" s="43"/>
    </row>
    <row r="11" spans="1:7" ht="36" customHeight="1" x14ac:dyDescent="0.15">
      <c r="A11" s="38" t="s">
        <v>1350</v>
      </c>
      <c r="B11" s="39" t="s">
        <v>1351</v>
      </c>
      <c r="C11" s="40"/>
      <c r="D11" s="41">
        <v>2</v>
      </c>
      <c r="E11" s="40">
        <v>102.45</v>
      </c>
      <c r="F11" s="42" t="s">
        <v>223</v>
      </c>
      <c r="G11" s="43" t="s">
        <v>264</v>
      </c>
    </row>
    <row r="12" spans="1:7" ht="36" customHeight="1" x14ac:dyDescent="0.15">
      <c r="A12" s="44" t="s">
        <v>184</v>
      </c>
      <c r="B12" s="45"/>
      <c r="C12" s="46">
        <f>SUM(C6:C11)</f>
        <v>6125.4500000000007</v>
      </c>
      <c r="D12" s="47">
        <f>SUM(D6:D11)</f>
        <v>11</v>
      </c>
      <c r="E12" s="46">
        <f>SUM(E6:E11)</f>
        <v>1589.3999999999999</v>
      </c>
      <c r="F12" s="45"/>
      <c r="G12" s="48"/>
    </row>
    <row r="14" spans="1:7" ht="36" customHeight="1" x14ac:dyDescent="0.15">
      <c r="A14" s="36" t="s">
        <v>746</v>
      </c>
    </row>
    <row r="15" spans="1:7" ht="36" customHeight="1" x14ac:dyDescent="0.15">
      <c r="A15" s="205" t="s">
        <v>232</v>
      </c>
      <c r="B15" s="206" t="s">
        <v>233</v>
      </c>
      <c r="C15" s="206" t="s">
        <v>234</v>
      </c>
      <c r="D15" s="207" t="s">
        <v>235</v>
      </c>
      <c r="E15" s="207"/>
      <c r="F15" s="206" t="s">
        <v>236</v>
      </c>
      <c r="G15" s="204" t="s">
        <v>237</v>
      </c>
    </row>
    <row r="16" spans="1:7" ht="36" customHeight="1" x14ac:dyDescent="0.15">
      <c r="A16" s="205"/>
      <c r="B16" s="206"/>
      <c r="C16" s="206"/>
      <c r="D16" s="37" t="s">
        <v>238</v>
      </c>
      <c r="E16" s="37" t="s">
        <v>239</v>
      </c>
      <c r="F16" s="206"/>
      <c r="G16" s="204"/>
    </row>
    <row r="17" spans="1:7" ht="36" customHeight="1" x14ac:dyDescent="0.15">
      <c r="A17" s="38" t="s">
        <v>1352</v>
      </c>
      <c r="B17" s="39" t="s">
        <v>1343</v>
      </c>
      <c r="C17" s="40">
        <v>31984.74</v>
      </c>
      <c r="D17" s="41">
        <v>9</v>
      </c>
      <c r="E17" s="40">
        <v>2694.58</v>
      </c>
      <c r="F17" s="42" t="s">
        <v>390</v>
      </c>
      <c r="G17" s="43"/>
    </row>
    <row r="18" spans="1:7" ht="36" customHeight="1" x14ac:dyDescent="0.15">
      <c r="A18" s="38" t="s">
        <v>1353</v>
      </c>
      <c r="B18" s="39" t="s">
        <v>223</v>
      </c>
      <c r="C18" s="40">
        <v>29778.27</v>
      </c>
      <c r="D18" s="41">
        <v>11</v>
      </c>
      <c r="E18" s="40">
        <v>6895.43</v>
      </c>
      <c r="F18" s="42" t="s">
        <v>223</v>
      </c>
      <c r="G18" s="43"/>
    </row>
    <row r="19" spans="1:7" ht="36" customHeight="1" x14ac:dyDescent="0.15">
      <c r="A19" s="38" t="s">
        <v>1354</v>
      </c>
      <c r="B19" s="39" t="s">
        <v>1355</v>
      </c>
      <c r="C19" s="40"/>
      <c r="D19" s="41">
        <v>1</v>
      </c>
      <c r="E19" s="40">
        <v>4.5599999999999996</v>
      </c>
      <c r="F19" s="42" t="s">
        <v>147</v>
      </c>
      <c r="G19" s="43" t="s">
        <v>264</v>
      </c>
    </row>
    <row r="20" spans="1:7" ht="36" customHeight="1" x14ac:dyDescent="0.15">
      <c r="A20" s="38" t="s">
        <v>1356</v>
      </c>
      <c r="B20" s="39" t="s">
        <v>2933</v>
      </c>
      <c r="C20" s="40"/>
      <c r="D20" s="41">
        <v>1</v>
      </c>
      <c r="E20" s="40">
        <v>3.6</v>
      </c>
      <c r="F20" s="42" t="s">
        <v>223</v>
      </c>
      <c r="G20" s="43" t="s">
        <v>3083</v>
      </c>
    </row>
    <row r="21" spans="1:7" ht="36" customHeight="1" x14ac:dyDescent="0.15">
      <c r="A21" s="38" t="s">
        <v>1357</v>
      </c>
      <c r="B21" s="39" t="s">
        <v>2934</v>
      </c>
      <c r="C21" s="40"/>
      <c r="D21" s="41">
        <v>1</v>
      </c>
      <c r="E21" s="40">
        <v>3.6</v>
      </c>
      <c r="F21" s="42" t="s">
        <v>223</v>
      </c>
      <c r="G21" s="42" t="s">
        <v>223</v>
      </c>
    </row>
    <row r="22" spans="1:7" ht="36" customHeight="1" x14ac:dyDescent="0.15">
      <c r="A22" s="44" t="s">
        <v>184</v>
      </c>
      <c r="B22" s="45"/>
      <c r="C22" s="46">
        <f>SUM(C17:C21)</f>
        <v>61763.01</v>
      </c>
      <c r="D22" s="47">
        <f>SUM(D17:D21)</f>
        <v>23</v>
      </c>
      <c r="E22" s="46">
        <f>SUM(E17:E21)</f>
        <v>9601.77</v>
      </c>
      <c r="F22" s="45"/>
      <c r="G22" s="48"/>
    </row>
    <row r="24" spans="1:7" ht="36" customHeight="1" x14ac:dyDescent="0.15">
      <c r="A24" s="36" t="s">
        <v>803</v>
      </c>
    </row>
    <row r="25" spans="1:7" ht="36" customHeight="1" x14ac:dyDescent="0.15">
      <c r="A25" s="205" t="s">
        <v>232</v>
      </c>
      <c r="B25" s="206" t="s">
        <v>233</v>
      </c>
      <c r="C25" s="206" t="s">
        <v>234</v>
      </c>
      <c r="D25" s="207" t="s">
        <v>235</v>
      </c>
      <c r="E25" s="207"/>
      <c r="F25" s="206" t="s">
        <v>236</v>
      </c>
      <c r="G25" s="204" t="s">
        <v>237</v>
      </c>
    </row>
    <row r="26" spans="1:7" ht="36" customHeight="1" x14ac:dyDescent="0.15">
      <c r="A26" s="205"/>
      <c r="B26" s="206"/>
      <c r="C26" s="206"/>
      <c r="D26" s="37" t="s">
        <v>238</v>
      </c>
      <c r="E26" s="37" t="s">
        <v>239</v>
      </c>
      <c r="F26" s="206"/>
      <c r="G26" s="204"/>
    </row>
    <row r="27" spans="1:7" ht="36" customHeight="1" x14ac:dyDescent="0.15">
      <c r="A27" s="38" t="s">
        <v>1358</v>
      </c>
      <c r="B27" s="39" t="s">
        <v>1343</v>
      </c>
      <c r="C27" s="40">
        <v>40199.129999999997</v>
      </c>
      <c r="D27" s="41">
        <v>30</v>
      </c>
      <c r="E27" s="40">
        <v>9145.23</v>
      </c>
      <c r="F27" s="42" t="s">
        <v>413</v>
      </c>
      <c r="G27" s="43"/>
    </row>
    <row r="28" spans="1:7" ht="36" customHeight="1" x14ac:dyDescent="0.15">
      <c r="A28" s="38" t="s">
        <v>1359</v>
      </c>
      <c r="B28" s="39" t="s">
        <v>223</v>
      </c>
      <c r="C28" s="40">
        <v>18366</v>
      </c>
      <c r="D28" s="41">
        <v>3</v>
      </c>
      <c r="E28" s="40">
        <v>78.19</v>
      </c>
      <c r="F28" s="42" t="s">
        <v>223</v>
      </c>
      <c r="G28" s="43"/>
    </row>
    <row r="29" spans="1:7" ht="36" customHeight="1" x14ac:dyDescent="0.15">
      <c r="A29" s="38" t="s">
        <v>1360</v>
      </c>
      <c r="B29" s="39" t="s">
        <v>1361</v>
      </c>
      <c r="C29" s="40">
        <v>49378</v>
      </c>
      <c r="D29" s="41">
        <v>23</v>
      </c>
      <c r="E29" s="40">
        <v>5928.55</v>
      </c>
      <c r="F29" s="42" t="s">
        <v>223</v>
      </c>
      <c r="G29" s="43"/>
    </row>
    <row r="30" spans="1:7" ht="36" customHeight="1" x14ac:dyDescent="0.15">
      <c r="A30" s="44" t="s">
        <v>184</v>
      </c>
      <c r="B30" s="45"/>
      <c r="C30" s="46">
        <f>SUM(C27:C29)</f>
        <v>107943.13</v>
      </c>
      <c r="D30" s="47">
        <f>SUM(D27:D29)</f>
        <v>56</v>
      </c>
      <c r="E30" s="46">
        <f>SUM(E27:E29)</f>
        <v>15151.970000000001</v>
      </c>
      <c r="F30" s="45"/>
      <c r="G30" s="48"/>
    </row>
    <row r="32" spans="1:7" ht="36" customHeight="1" x14ac:dyDescent="0.15">
      <c r="A32" s="36" t="s">
        <v>825</v>
      </c>
    </row>
    <row r="33" spans="1:7" ht="36" customHeight="1" x14ac:dyDescent="0.15">
      <c r="A33" s="205" t="s">
        <v>232</v>
      </c>
      <c r="B33" s="206" t="s">
        <v>233</v>
      </c>
      <c r="C33" s="206" t="s">
        <v>234</v>
      </c>
      <c r="D33" s="207" t="s">
        <v>235</v>
      </c>
      <c r="E33" s="207"/>
      <c r="F33" s="206" t="s">
        <v>236</v>
      </c>
      <c r="G33" s="204" t="s">
        <v>237</v>
      </c>
    </row>
    <row r="34" spans="1:7" ht="36" customHeight="1" x14ac:dyDescent="0.15">
      <c r="A34" s="205"/>
      <c r="B34" s="206"/>
      <c r="C34" s="206"/>
      <c r="D34" s="37" t="s">
        <v>238</v>
      </c>
      <c r="E34" s="37" t="s">
        <v>239</v>
      </c>
      <c r="F34" s="206"/>
      <c r="G34" s="204"/>
    </row>
    <row r="35" spans="1:7" ht="36" customHeight="1" x14ac:dyDescent="0.15">
      <c r="A35" s="38" t="s">
        <v>1362</v>
      </c>
      <c r="B35" s="39" t="s">
        <v>1346</v>
      </c>
      <c r="C35" s="40"/>
      <c r="D35" s="41">
        <v>3</v>
      </c>
      <c r="E35" s="40">
        <v>43.34</v>
      </c>
      <c r="F35" s="42" t="s">
        <v>526</v>
      </c>
      <c r="G35" s="43" t="s">
        <v>264</v>
      </c>
    </row>
    <row r="36" spans="1:7" ht="36" customHeight="1" x14ac:dyDescent="0.15">
      <c r="A36" s="38" t="s">
        <v>1363</v>
      </c>
      <c r="B36" s="39" t="s">
        <v>1348</v>
      </c>
      <c r="C36" s="40"/>
      <c r="D36" s="41">
        <v>1</v>
      </c>
      <c r="E36" s="40">
        <v>16</v>
      </c>
      <c r="F36" s="42" t="s">
        <v>223</v>
      </c>
      <c r="G36" s="43" t="s">
        <v>223</v>
      </c>
    </row>
    <row r="37" spans="1:7" ht="36" customHeight="1" x14ac:dyDescent="0.15">
      <c r="A37" s="38" t="s">
        <v>1364</v>
      </c>
      <c r="B37" s="39" t="s">
        <v>2935</v>
      </c>
      <c r="C37" s="40"/>
      <c r="D37" s="41">
        <v>1</v>
      </c>
      <c r="E37" s="40">
        <v>36</v>
      </c>
      <c r="F37" s="42" t="s">
        <v>223</v>
      </c>
      <c r="G37" s="43" t="s">
        <v>223</v>
      </c>
    </row>
    <row r="38" spans="1:7" ht="36" customHeight="1" x14ac:dyDescent="0.15">
      <c r="A38" s="38" t="s">
        <v>1365</v>
      </c>
      <c r="B38" s="39" t="s">
        <v>1346</v>
      </c>
      <c r="C38" s="40"/>
      <c r="D38" s="41">
        <v>3</v>
      </c>
      <c r="E38" s="40">
        <v>487.82</v>
      </c>
      <c r="F38" s="42" t="s">
        <v>223</v>
      </c>
      <c r="G38" s="43" t="s">
        <v>223</v>
      </c>
    </row>
    <row r="39" spans="1:7" ht="36" customHeight="1" x14ac:dyDescent="0.15">
      <c r="A39" s="38" t="s">
        <v>1366</v>
      </c>
      <c r="B39" s="39" t="s">
        <v>223</v>
      </c>
      <c r="C39" s="40">
        <v>168557</v>
      </c>
      <c r="D39" s="41">
        <v>23</v>
      </c>
      <c r="E39" s="40">
        <v>7437.14</v>
      </c>
      <c r="F39" s="42" t="s">
        <v>541</v>
      </c>
      <c r="G39" s="43"/>
    </row>
    <row r="40" spans="1:7" ht="36" customHeight="1" x14ac:dyDescent="0.15">
      <c r="A40" s="44" t="s">
        <v>184</v>
      </c>
      <c r="B40" s="45"/>
      <c r="C40" s="46">
        <f>SUM(C35:C39)</f>
        <v>168557</v>
      </c>
      <c r="D40" s="47">
        <f>SUM(D35:D39)</f>
        <v>31</v>
      </c>
      <c r="E40" s="46">
        <f>SUM(E35:E39)</f>
        <v>8020.3</v>
      </c>
      <c r="F40" s="45"/>
      <c r="G40" s="48"/>
    </row>
    <row r="42" spans="1:7" ht="36" customHeight="1" x14ac:dyDescent="0.15">
      <c r="A42" s="36" t="s">
        <v>833</v>
      </c>
    </row>
    <row r="43" spans="1:7" ht="36" customHeight="1" x14ac:dyDescent="0.15">
      <c r="A43" s="205" t="s">
        <v>232</v>
      </c>
      <c r="B43" s="206" t="s">
        <v>233</v>
      </c>
      <c r="C43" s="206" t="s">
        <v>234</v>
      </c>
      <c r="D43" s="207" t="s">
        <v>235</v>
      </c>
      <c r="E43" s="207"/>
      <c r="F43" s="206" t="s">
        <v>236</v>
      </c>
      <c r="G43" s="204" t="s">
        <v>237</v>
      </c>
    </row>
    <row r="44" spans="1:7" ht="36" customHeight="1" x14ac:dyDescent="0.15">
      <c r="A44" s="205"/>
      <c r="B44" s="206"/>
      <c r="C44" s="206"/>
      <c r="D44" s="37" t="s">
        <v>238</v>
      </c>
      <c r="E44" s="37" t="s">
        <v>239</v>
      </c>
      <c r="F44" s="206"/>
      <c r="G44" s="204"/>
    </row>
    <row r="45" spans="1:7" ht="36" customHeight="1" x14ac:dyDescent="0.15">
      <c r="A45" s="38" t="s">
        <v>898</v>
      </c>
      <c r="B45" s="39" t="s">
        <v>13</v>
      </c>
      <c r="C45" s="40">
        <v>1586.13</v>
      </c>
      <c r="D45" s="41">
        <v>2</v>
      </c>
      <c r="E45" s="40">
        <v>772.32</v>
      </c>
      <c r="F45" s="42" t="s">
        <v>160</v>
      </c>
      <c r="G45" s="43"/>
    </row>
    <row r="46" spans="1:7" ht="36" customHeight="1" x14ac:dyDescent="0.15">
      <c r="A46" s="38" t="s">
        <v>1367</v>
      </c>
      <c r="B46" s="39" t="s">
        <v>223</v>
      </c>
      <c r="C46" s="40">
        <v>859.23</v>
      </c>
      <c r="D46" s="41">
        <v>1</v>
      </c>
      <c r="E46" s="40">
        <v>314.66000000000003</v>
      </c>
      <c r="F46" s="42" t="s">
        <v>223</v>
      </c>
      <c r="G46" s="43"/>
    </row>
    <row r="47" spans="1:7" ht="36" customHeight="1" x14ac:dyDescent="0.15">
      <c r="A47" s="38" t="s">
        <v>1368</v>
      </c>
      <c r="B47" s="39" t="s">
        <v>223</v>
      </c>
      <c r="C47" s="193">
        <v>543.70000000000005</v>
      </c>
      <c r="D47" s="41">
        <v>1</v>
      </c>
      <c r="E47" s="40">
        <v>95.01</v>
      </c>
      <c r="F47" s="42" t="s">
        <v>223</v>
      </c>
      <c r="G47" s="43"/>
    </row>
    <row r="48" spans="1:7" ht="36" customHeight="1" x14ac:dyDescent="0.15">
      <c r="A48" s="38" t="s">
        <v>1369</v>
      </c>
      <c r="B48" s="39" t="s">
        <v>223</v>
      </c>
      <c r="C48" s="40"/>
      <c r="D48" s="41">
        <v>1</v>
      </c>
      <c r="E48" s="40">
        <v>339.3</v>
      </c>
      <c r="F48" s="42" t="s">
        <v>223</v>
      </c>
      <c r="G48" s="43" t="s">
        <v>264</v>
      </c>
    </row>
    <row r="49" spans="1:7" ht="36" customHeight="1" x14ac:dyDescent="0.15">
      <c r="A49" s="38" t="s">
        <v>1370</v>
      </c>
      <c r="B49" s="39" t="s">
        <v>1343</v>
      </c>
      <c r="C49" s="40">
        <v>1082.27</v>
      </c>
      <c r="D49" s="41">
        <v>4</v>
      </c>
      <c r="E49" s="40">
        <v>218.6</v>
      </c>
      <c r="F49" s="42" t="s">
        <v>581</v>
      </c>
      <c r="G49" s="43"/>
    </row>
    <row r="50" spans="1:7" ht="36" customHeight="1" x14ac:dyDescent="0.15">
      <c r="A50" s="38" t="s">
        <v>1371</v>
      </c>
      <c r="B50" s="39" t="s">
        <v>223</v>
      </c>
      <c r="C50" s="40">
        <v>296.33</v>
      </c>
      <c r="D50" s="41">
        <v>2</v>
      </c>
      <c r="E50" s="40">
        <v>95.07</v>
      </c>
      <c r="F50" s="42" t="s">
        <v>413</v>
      </c>
      <c r="G50" s="43"/>
    </row>
    <row r="51" spans="1:7" ht="36" customHeight="1" x14ac:dyDescent="0.15">
      <c r="A51" s="38" t="s">
        <v>1372</v>
      </c>
      <c r="B51" s="39" t="s">
        <v>1361</v>
      </c>
      <c r="C51" s="40">
        <v>552.62</v>
      </c>
      <c r="D51" s="41">
        <v>2</v>
      </c>
      <c r="E51" s="40">
        <v>90.98</v>
      </c>
      <c r="F51" s="42" t="s">
        <v>223</v>
      </c>
      <c r="G51" s="43"/>
    </row>
    <row r="52" spans="1:7" ht="36" customHeight="1" x14ac:dyDescent="0.15">
      <c r="A52" s="44" t="s">
        <v>184</v>
      </c>
      <c r="B52" s="45"/>
      <c r="C52" s="46">
        <f>SUM(C45:C51)</f>
        <v>4920.2800000000007</v>
      </c>
      <c r="D52" s="47">
        <f>SUM(D45:D51)</f>
        <v>13</v>
      </c>
      <c r="E52" s="46">
        <f>SUM(E45:E51)</f>
        <v>1925.9399999999998</v>
      </c>
      <c r="F52" s="45"/>
      <c r="G52" s="48"/>
    </row>
    <row r="55" spans="1:7" ht="36" customHeight="1" x14ac:dyDescent="0.15">
      <c r="A55" s="49" t="s">
        <v>1373</v>
      </c>
      <c r="B55" s="50"/>
      <c r="C55" s="51">
        <f>C12+C22+C30+C40+C52</f>
        <v>349308.87000000005</v>
      </c>
      <c r="D55" s="52">
        <f>D12+D22+D30+D40+D52</f>
        <v>134</v>
      </c>
      <c r="E55" s="51">
        <f>E12+E22+E30+E40+E52</f>
        <v>36289.380000000005</v>
      </c>
      <c r="F55" s="50"/>
      <c r="G55" s="53"/>
    </row>
  </sheetData>
  <mergeCells count="30">
    <mergeCell ref="G4:G5"/>
    <mergeCell ref="A15:A16"/>
    <mergeCell ref="B15:B16"/>
    <mergeCell ref="C15:C16"/>
    <mergeCell ref="D15:E15"/>
    <mergeCell ref="F15:F16"/>
    <mergeCell ref="G15:G16"/>
    <mergeCell ref="A4:A5"/>
    <mergeCell ref="B4:B5"/>
    <mergeCell ref="C4:C5"/>
    <mergeCell ref="D4:E4"/>
    <mergeCell ref="F4:F5"/>
    <mergeCell ref="G25:G26"/>
    <mergeCell ref="A33:A34"/>
    <mergeCell ref="B33:B34"/>
    <mergeCell ref="C33:C34"/>
    <mergeCell ref="D33:E33"/>
    <mergeCell ref="F33:F34"/>
    <mergeCell ref="G33:G34"/>
    <mergeCell ref="A25:A26"/>
    <mergeCell ref="B25:B26"/>
    <mergeCell ref="C25:C26"/>
    <mergeCell ref="D25:E25"/>
    <mergeCell ref="F25:F26"/>
    <mergeCell ref="G43:G44"/>
    <mergeCell ref="A43:A44"/>
    <mergeCell ref="B43:B44"/>
    <mergeCell ref="C43:C44"/>
    <mergeCell ref="D43:E43"/>
    <mergeCell ref="F43:F44"/>
  </mergeCells>
  <phoneticPr fontId="21"/>
  <pageMargins left="0.74803149606299213" right="0.74803149606299213" top="0.98425196850393704" bottom="0.98425196850393704" header="0.51181102362204722" footer="0.51181102362204722"/>
  <pageSetup paperSize="9" scale="46" orientation="portrait" r:id="rId1"/>
  <headerFooter>
    <oddFooter xml:space="preserve">&amp;C
</oddFooter>
  </headerFooter>
  <rowBreaks count="1" manualBreakCount="1">
    <brk id="4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宇城市">
    <tabColor indexed="10"/>
  </sheetPr>
  <dimension ref="A2:G92"/>
  <sheetViews>
    <sheetView tabSelected="1" view="pageBreakPreview" topLeftCell="A13"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14</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1374</v>
      </c>
      <c r="B6" s="39" t="s">
        <v>1375</v>
      </c>
      <c r="C6" s="40">
        <v>9202.1</v>
      </c>
      <c r="D6" s="41">
        <v>9</v>
      </c>
      <c r="E6" s="40">
        <v>2741.05</v>
      </c>
      <c r="F6" s="42" t="s">
        <v>160</v>
      </c>
      <c r="G6" s="43"/>
    </row>
    <row r="7" spans="1:7" ht="36" customHeight="1" x14ac:dyDescent="0.15">
      <c r="A7" s="38" t="s">
        <v>1378</v>
      </c>
      <c r="B7" s="39" t="s">
        <v>1379</v>
      </c>
      <c r="C7" s="40"/>
      <c r="D7" s="41">
        <v>1</v>
      </c>
      <c r="E7" s="40">
        <v>74.180000000000007</v>
      </c>
      <c r="F7" s="42" t="s">
        <v>223</v>
      </c>
      <c r="G7" s="43" t="s">
        <v>264</v>
      </c>
    </row>
    <row r="8" spans="1:7" ht="36" customHeight="1" x14ac:dyDescent="0.15">
      <c r="A8" s="38" t="s">
        <v>1380</v>
      </c>
      <c r="B8" s="39" t="s">
        <v>1381</v>
      </c>
      <c r="C8" s="40">
        <v>427.22</v>
      </c>
      <c r="D8" s="41">
        <v>1</v>
      </c>
      <c r="E8" s="40">
        <v>71.69</v>
      </c>
      <c r="F8" s="42" t="s">
        <v>223</v>
      </c>
      <c r="G8" s="43"/>
    </row>
    <row r="9" spans="1:7" ht="36" customHeight="1" x14ac:dyDescent="0.15">
      <c r="A9" s="38" t="s">
        <v>1382</v>
      </c>
      <c r="B9" s="39" t="s">
        <v>1383</v>
      </c>
      <c r="C9" s="40">
        <v>331</v>
      </c>
      <c r="D9" s="41">
        <v>1</v>
      </c>
      <c r="E9" s="40">
        <v>127.03</v>
      </c>
      <c r="F9" s="42" t="s">
        <v>223</v>
      </c>
      <c r="G9" s="43"/>
    </row>
    <row r="10" spans="1:7" ht="36" customHeight="1" x14ac:dyDescent="0.15">
      <c r="A10" s="38" t="s">
        <v>1376</v>
      </c>
      <c r="B10" s="39" t="s">
        <v>1377</v>
      </c>
      <c r="C10" s="40">
        <v>357.5</v>
      </c>
      <c r="D10" s="41">
        <v>2</v>
      </c>
      <c r="E10" s="40">
        <v>102.06</v>
      </c>
      <c r="F10" s="42" t="s">
        <v>223</v>
      </c>
      <c r="G10" s="43"/>
    </row>
    <row r="11" spans="1:7" ht="36" customHeight="1" x14ac:dyDescent="0.15">
      <c r="A11" s="44" t="s">
        <v>184</v>
      </c>
      <c r="B11" s="45"/>
      <c r="C11" s="46">
        <f>SUM(C6:C10)</f>
        <v>10317.82</v>
      </c>
      <c r="D11" s="47">
        <f t="shared" ref="D11:E11" si="0">SUM(D6:D10)</f>
        <v>14</v>
      </c>
      <c r="E11" s="46">
        <f t="shared" si="0"/>
        <v>3116.01</v>
      </c>
      <c r="F11" s="45"/>
      <c r="G11" s="48"/>
    </row>
    <row r="13" spans="1:7" ht="36" customHeight="1" x14ac:dyDescent="0.15">
      <c r="A13" s="36" t="s">
        <v>746</v>
      </c>
    </row>
    <row r="14" spans="1:7" ht="36" customHeight="1" x14ac:dyDescent="0.15">
      <c r="A14" s="205" t="s">
        <v>232</v>
      </c>
      <c r="B14" s="206" t="s">
        <v>233</v>
      </c>
      <c r="C14" s="206" t="s">
        <v>234</v>
      </c>
      <c r="D14" s="207" t="s">
        <v>235</v>
      </c>
      <c r="E14" s="207"/>
      <c r="F14" s="206" t="s">
        <v>236</v>
      </c>
      <c r="G14" s="204" t="s">
        <v>237</v>
      </c>
    </row>
    <row r="15" spans="1:7" ht="36" customHeight="1" x14ac:dyDescent="0.15">
      <c r="A15" s="205"/>
      <c r="B15" s="206"/>
      <c r="C15" s="206"/>
      <c r="D15" s="37" t="s">
        <v>238</v>
      </c>
      <c r="E15" s="37" t="s">
        <v>239</v>
      </c>
      <c r="F15" s="206"/>
      <c r="G15" s="204"/>
    </row>
    <row r="16" spans="1:7" ht="36" customHeight="1" x14ac:dyDescent="0.15">
      <c r="A16" s="38" t="s">
        <v>1384</v>
      </c>
      <c r="B16" s="39" t="s">
        <v>1375</v>
      </c>
      <c r="C16" s="40"/>
      <c r="D16" s="41">
        <v>1</v>
      </c>
      <c r="E16" s="40">
        <v>17.68</v>
      </c>
      <c r="F16" s="42" t="s">
        <v>351</v>
      </c>
      <c r="G16" s="43" t="s">
        <v>1006</v>
      </c>
    </row>
    <row r="17" spans="1:7" ht="36" customHeight="1" x14ac:dyDescent="0.15">
      <c r="A17" s="38" t="s">
        <v>1385</v>
      </c>
      <c r="B17" s="39" t="s">
        <v>223</v>
      </c>
      <c r="C17" s="40">
        <v>13479.09</v>
      </c>
      <c r="D17" s="41">
        <v>6</v>
      </c>
      <c r="E17" s="40">
        <v>4560.8900000000003</v>
      </c>
      <c r="F17" s="42" t="s">
        <v>242</v>
      </c>
      <c r="G17" s="43"/>
    </row>
    <row r="18" spans="1:7" ht="36" customHeight="1" x14ac:dyDescent="0.15">
      <c r="A18" s="38" t="s">
        <v>1386</v>
      </c>
      <c r="B18" s="39" t="s">
        <v>223</v>
      </c>
      <c r="C18" s="40"/>
      <c r="D18" s="41">
        <v>4</v>
      </c>
      <c r="E18" s="40">
        <v>1191.27</v>
      </c>
      <c r="F18" s="42" t="s">
        <v>223</v>
      </c>
      <c r="G18" s="43" t="s">
        <v>1006</v>
      </c>
    </row>
    <row r="19" spans="1:7" ht="36" customHeight="1" x14ac:dyDescent="0.15">
      <c r="A19" s="38" t="s">
        <v>1387</v>
      </c>
      <c r="B19" s="39" t="s">
        <v>1388</v>
      </c>
      <c r="C19" s="40">
        <v>1057.55</v>
      </c>
      <c r="D19" s="41">
        <v>2</v>
      </c>
      <c r="E19" s="40">
        <v>380.2</v>
      </c>
      <c r="F19" s="42" t="s">
        <v>223</v>
      </c>
      <c r="G19" s="43"/>
    </row>
    <row r="20" spans="1:7" ht="36" customHeight="1" x14ac:dyDescent="0.15">
      <c r="A20" s="38" t="s">
        <v>1389</v>
      </c>
      <c r="B20" s="39" t="s">
        <v>223</v>
      </c>
      <c r="C20" s="40">
        <v>61917.4</v>
      </c>
      <c r="D20" s="41">
        <v>6</v>
      </c>
      <c r="E20" s="40">
        <v>3861.38</v>
      </c>
      <c r="F20" s="42" t="s">
        <v>516</v>
      </c>
      <c r="G20" s="43"/>
    </row>
    <row r="21" spans="1:7" ht="36" customHeight="1" x14ac:dyDescent="0.15">
      <c r="A21" s="38" t="s">
        <v>1390</v>
      </c>
      <c r="B21" s="39" t="s">
        <v>2936</v>
      </c>
      <c r="C21" s="40">
        <v>10030.48</v>
      </c>
      <c r="D21" s="41"/>
      <c r="E21" s="40"/>
      <c r="F21" s="42" t="s">
        <v>60</v>
      </c>
      <c r="G21" s="43"/>
    </row>
    <row r="22" spans="1:7" ht="36" customHeight="1" x14ac:dyDescent="0.15">
      <c r="A22" s="38" t="s">
        <v>1391</v>
      </c>
      <c r="B22" s="39" t="s">
        <v>1388</v>
      </c>
      <c r="C22" s="40">
        <v>241926.91</v>
      </c>
      <c r="D22" s="41">
        <v>30</v>
      </c>
      <c r="E22" s="40">
        <v>7733.91</v>
      </c>
      <c r="F22" s="42" t="s">
        <v>771</v>
      </c>
      <c r="G22" s="43"/>
    </row>
    <row r="23" spans="1:7" ht="36" customHeight="1" x14ac:dyDescent="0.15">
      <c r="A23" s="38" t="s">
        <v>1392</v>
      </c>
      <c r="B23" s="39" t="s">
        <v>1381</v>
      </c>
      <c r="C23" s="40"/>
      <c r="D23" s="41">
        <v>1</v>
      </c>
      <c r="E23" s="40">
        <v>322.85000000000002</v>
      </c>
      <c r="F23" s="42" t="s">
        <v>390</v>
      </c>
      <c r="G23" s="43" t="s">
        <v>774</v>
      </c>
    </row>
    <row r="24" spans="1:7" ht="36" customHeight="1" x14ac:dyDescent="0.15">
      <c r="A24" s="38" t="s">
        <v>1393</v>
      </c>
      <c r="B24" s="39" t="s">
        <v>1394</v>
      </c>
      <c r="C24" s="40">
        <v>705</v>
      </c>
      <c r="D24" s="41">
        <v>1</v>
      </c>
      <c r="E24" s="40">
        <v>115.44</v>
      </c>
      <c r="F24" s="42" t="s">
        <v>135</v>
      </c>
      <c r="G24" s="43"/>
    </row>
    <row r="25" spans="1:7" ht="36" customHeight="1" x14ac:dyDescent="0.15">
      <c r="A25" s="38" t="s">
        <v>1395</v>
      </c>
      <c r="B25" s="39" t="s">
        <v>1396</v>
      </c>
      <c r="C25" s="40"/>
      <c r="D25" s="41">
        <v>1</v>
      </c>
      <c r="E25" s="40">
        <v>115.5</v>
      </c>
      <c r="F25" s="42" t="s">
        <v>223</v>
      </c>
      <c r="G25" s="43" t="s">
        <v>393</v>
      </c>
    </row>
    <row r="26" spans="1:7" ht="36" customHeight="1" x14ac:dyDescent="0.15">
      <c r="A26" s="38" t="s">
        <v>1397</v>
      </c>
      <c r="B26" s="39" t="s">
        <v>3038</v>
      </c>
      <c r="C26" s="40">
        <v>94.44</v>
      </c>
      <c r="D26" s="41"/>
      <c r="E26" s="40"/>
      <c r="F26" s="42" t="s">
        <v>147</v>
      </c>
      <c r="G26" s="43" t="s">
        <v>2995</v>
      </c>
    </row>
    <row r="27" spans="1:7" ht="36" customHeight="1" x14ac:dyDescent="0.15">
      <c r="A27" s="38" t="s">
        <v>1398</v>
      </c>
      <c r="B27" s="39" t="s">
        <v>1399</v>
      </c>
      <c r="C27" s="40"/>
      <c r="D27" s="41">
        <v>1</v>
      </c>
      <c r="E27" s="40">
        <v>3.24</v>
      </c>
      <c r="F27" s="42" t="s">
        <v>223</v>
      </c>
      <c r="G27" s="43" t="s">
        <v>393</v>
      </c>
    </row>
    <row r="28" spans="1:7" ht="36" customHeight="1" x14ac:dyDescent="0.15">
      <c r="A28" s="38" t="s">
        <v>1400</v>
      </c>
      <c r="B28" s="39" t="s">
        <v>2937</v>
      </c>
      <c r="C28" s="40"/>
      <c r="D28" s="41">
        <v>1</v>
      </c>
      <c r="E28" s="40">
        <v>3.6</v>
      </c>
      <c r="F28" s="42" t="s">
        <v>223</v>
      </c>
      <c r="G28" s="42" t="s">
        <v>223</v>
      </c>
    </row>
    <row r="29" spans="1:7" ht="36" customHeight="1" x14ac:dyDescent="0.15">
      <c r="A29" s="38" t="s">
        <v>1401</v>
      </c>
      <c r="B29" s="39" t="s">
        <v>1402</v>
      </c>
      <c r="C29" s="40"/>
      <c r="D29" s="41">
        <v>2</v>
      </c>
      <c r="E29" s="40">
        <v>726.11</v>
      </c>
      <c r="F29" s="42" t="s">
        <v>223</v>
      </c>
      <c r="G29" s="42" t="s">
        <v>223</v>
      </c>
    </row>
    <row r="30" spans="1:7" ht="36" customHeight="1" x14ac:dyDescent="0.15">
      <c r="A30" s="38" t="s">
        <v>1403</v>
      </c>
      <c r="B30" s="39" t="s">
        <v>2938</v>
      </c>
      <c r="C30" s="40"/>
      <c r="D30" s="41">
        <v>1</v>
      </c>
      <c r="E30" s="40">
        <v>3.6</v>
      </c>
      <c r="F30" s="42" t="s">
        <v>223</v>
      </c>
      <c r="G30" s="42" t="s">
        <v>223</v>
      </c>
    </row>
    <row r="31" spans="1:7" ht="36" customHeight="1" x14ac:dyDescent="0.15">
      <c r="A31" s="38" t="s">
        <v>1404</v>
      </c>
      <c r="B31" s="39" t="s">
        <v>2939</v>
      </c>
      <c r="C31" s="40"/>
      <c r="D31" s="41">
        <v>1</v>
      </c>
      <c r="E31" s="40">
        <v>3.6</v>
      </c>
      <c r="F31" s="42" t="s">
        <v>223</v>
      </c>
      <c r="G31" s="42" t="s">
        <v>223</v>
      </c>
    </row>
    <row r="32" spans="1:7" ht="36" customHeight="1" x14ac:dyDescent="0.15">
      <c r="A32" s="38" t="s">
        <v>1405</v>
      </c>
      <c r="B32" s="39" t="s">
        <v>2940</v>
      </c>
      <c r="C32" s="40"/>
      <c r="D32" s="41">
        <v>1</v>
      </c>
      <c r="E32" s="40">
        <v>3.6</v>
      </c>
      <c r="F32" s="42" t="s">
        <v>223</v>
      </c>
      <c r="G32" s="42" t="s">
        <v>223</v>
      </c>
    </row>
    <row r="33" spans="1:7" ht="36" customHeight="1" x14ac:dyDescent="0.15">
      <c r="A33" s="38" t="s">
        <v>1406</v>
      </c>
      <c r="B33" s="39" t="s">
        <v>2941</v>
      </c>
      <c r="C33" s="40"/>
      <c r="D33" s="41">
        <v>1</v>
      </c>
      <c r="E33" s="40">
        <v>3.6</v>
      </c>
      <c r="F33" s="42" t="s">
        <v>223</v>
      </c>
      <c r="G33" s="42" t="s">
        <v>223</v>
      </c>
    </row>
    <row r="34" spans="1:7" ht="36" customHeight="1" x14ac:dyDescent="0.15">
      <c r="A34" s="38" t="s">
        <v>1407</v>
      </c>
      <c r="B34" s="39" t="s">
        <v>2942</v>
      </c>
      <c r="C34" s="40"/>
      <c r="D34" s="41">
        <v>1</v>
      </c>
      <c r="E34" s="40">
        <v>3.6</v>
      </c>
      <c r="F34" s="42" t="s">
        <v>223</v>
      </c>
      <c r="G34" s="42" t="s">
        <v>223</v>
      </c>
    </row>
    <row r="35" spans="1:7" ht="36" customHeight="1" x14ac:dyDescent="0.15">
      <c r="A35" s="44" t="s">
        <v>184</v>
      </c>
      <c r="B35" s="45"/>
      <c r="C35" s="46">
        <f>SUM(C16:C34)</f>
        <v>329210.87</v>
      </c>
      <c r="D35" s="47">
        <f>SUM(D16:D34)</f>
        <v>61</v>
      </c>
      <c r="E35" s="46">
        <f>SUM(E16:E34)</f>
        <v>19050.069999999992</v>
      </c>
      <c r="F35" s="45"/>
      <c r="G35" s="48"/>
    </row>
    <row r="37" spans="1:7" ht="36" customHeight="1" x14ac:dyDescent="0.15">
      <c r="A37" s="36" t="s">
        <v>803</v>
      </c>
    </row>
    <row r="38" spans="1:7" ht="36" customHeight="1" x14ac:dyDescent="0.15">
      <c r="A38" s="205" t="s">
        <v>232</v>
      </c>
      <c r="B38" s="206" t="s">
        <v>233</v>
      </c>
      <c r="C38" s="206" t="s">
        <v>234</v>
      </c>
      <c r="D38" s="207" t="s">
        <v>235</v>
      </c>
      <c r="E38" s="207"/>
      <c r="F38" s="206" t="s">
        <v>236</v>
      </c>
      <c r="G38" s="204" t="s">
        <v>237</v>
      </c>
    </row>
    <row r="39" spans="1:7" ht="36" customHeight="1" x14ac:dyDescent="0.15">
      <c r="A39" s="205"/>
      <c r="B39" s="206"/>
      <c r="C39" s="206"/>
      <c r="D39" s="37" t="s">
        <v>238</v>
      </c>
      <c r="E39" s="37" t="s">
        <v>239</v>
      </c>
      <c r="F39" s="206"/>
      <c r="G39" s="204"/>
    </row>
    <row r="40" spans="1:7" ht="36" customHeight="1" x14ac:dyDescent="0.15">
      <c r="A40" s="38" t="s">
        <v>1408</v>
      </c>
      <c r="B40" s="39" t="s">
        <v>1375</v>
      </c>
      <c r="C40" s="40">
        <v>66968</v>
      </c>
      <c r="D40" s="41">
        <v>36</v>
      </c>
      <c r="E40" s="40">
        <v>16555.099999999999</v>
      </c>
      <c r="F40" s="42" t="s">
        <v>413</v>
      </c>
      <c r="G40" s="43"/>
    </row>
    <row r="41" spans="1:7" ht="36" customHeight="1" x14ac:dyDescent="0.15">
      <c r="A41" s="38" t="s">
        <v>1409</v>
      </c>
      <c r="B41" s="39" t="s">
        <v>1410</v>
      </c>
      <c r="C41" s="40">
        <v>69373</v>
      </c>
      <c r="D41" s="41">
        <v>43</v>
      </c>
      <c r="E41" s="40">
        <v>15926.07</v>
      </c>
      <c r="F41" s="42" t="s">
        <v>223</v>
      </c>
      <c r="G41" s="43"/>
    </row>
    <row r="42" spans="1:7" ht="36" customHeight="1" x14ac:dyDescent="0.15">
      <c r="A42" s="38" t="s">
        <v>1411</v>
      </c>
      <c r="B42" s="39" t="s">
        <v>1412</v>
      </c>
      <c r="C42" s="40">
        <v>32856.97</v>
      </c>
      <c r="D42" s="41">
        <v>36</v>
      </c>
      <c r="E42" s="40">
        <v>7209.98</v>
      </c>
      <c r="F42" s="42" t="s">
        <v>223</v>
      </c>
      <c r="G42" s="43"/>
    </row>
    <row r="43" spans="1:7" ht="36" customHeight="1" x14ac:dyDescent="0.15">
      <c r="A43" s="38" t="s">
        <v>1413</v>
      </c>
      <c r="B43" s="39" t="s">
        <v>1414</v>
      </c>
      <c r="C43" s="40">
        <v>437</v>
      </c>
      <c r="D43" s="41"/>
      <c r="E43" s="40"/>
      <c r="F43" s="42" t="s">
        <v>223</v>
      </c>
      <c r="G43" s="43"/>
    </row>
    <row r="44" spans="1:7" ht="36" customHeight="1" x14ac:dyDescent="0.15">
      <c r="A44" s="38" t="s">
        <v>1415</v>
      </c>
      <c r="B44" s="39" t="s">
        <v>1388</v>
      </c>
      <c r="C44" s="40">
        <v>13552</v>
      </c>
      <c r="D44" s="41">
        <v>24</v>
      </c>
      <c r="E44" s="40">
        <v>3325.66</v>
      </c>
      <c r="F44" s="42" t="s">
        <v>223</v>
      </c>
      <c r="G44" s="43" t="s">
        <v>1416</v>
      </c>
    </row>
    <row r="45" spans="1:7" ht="36" customHeight="1" x14ac:dyDescent="0.15">
      <c r="A45" s="38" t="s">
        <v>1417</v>
      </c>
      <c r="B45" s="39" t="s">
        <v>1418</v>
      </c>
      <c r="C45" s="40">
        <v>15574.24</v>
      </c>
      <c r="D45" s="41">
        <v>15</v>
      </c>
      <c r="E45" s="40">
        <v>5673.68</v>
      </c>
      <c r="F45" s="42" t="s">
        <v>223</v>
      </c>
      <c r="G45" s="43"/>
    </row>
    <row r="46" spans="1:7" ht="36" customHeight="1" x14ac:dyDescent="0.15">
      <c r="A46" s="44" t="s">
        <v>184</v>
      </c>
      <c r="B46" s="45"/>
      <c r="C46" s="46">
        <f>SUM(C40:C45)</f>
        <v>198761.21</v>
      </c>
      <c r="D46" s="47">
        <f>SUM(D40:D45)</f>
        <v>154</v>
      </c>
      <c r="E46" s="46">
        <f>SUM(E40:E45)</f>
        <v>48690.49</v>
      </c>
      <c r="F46" s="45"/>
      <c r="G46" s="48"/>
    </row>
    <row r="47" spans="1:7" ht="36" customHeight="1" x14ac:dyDescent="0.15">
      <c r="C47" s="179"/>
    </row>
    <row r="48" spans="1:7" ht="36" customHeight="1" x14ac:dyDescent="0.15">
      <c r="A48" s="36" t="s">
        <v>825</v>
      </c>
    </row>
    <row r="49" spans="1:7" ht="36" customHeight="1" x14ac:dyDescent="0.15">
      <c r="A49" s="205" t="s">
        <v>232</v>
      </c>
      <c r="B49" s="206" t="s">
        <v>233</v>
      </c>
      <c r="C49" s="206" t="s">
        <v>234</v>
      </c>
      <c r="D49" s="207" t="s">
        <v>235</v>
      </c>
      <c r="E49" s="207"/>
      <c r="F49" s="206" t="s">
        <v>236</v>
      </c>
      <c r="G49" s="204" t="s">
        <v>237</v>
      </c>
    </row>
    <row r="50" spans="1:7" ht="36" customHeight="1" x14ac:dyDescent="0.15">
      <c r="A50" s="205"/>
      <c r="B50" s="206"/>
      <c r="C50" s="206"/>
      <c r="D50" s="37" t="s">
        <v>238</v>
      </c>
      <c r="E50" s="37" t="s">
        <v>239</v>
      </c>
      <c r="F50" s="206"/>
      <c r="G50" s="204"/>
    </row>
    <row r="51" spans="1:7" ht="36" customHeight="1" x14ac:dyDescent="0.15">
      <c r="A51" s="38" t="s">
        <v>1419</v>
      </c>
      <c r="B51" s="39" t="s">
        <v>1388</v>
      </c>
      <c r="C51" s="40">
        <v>45799.73</v>
      </c>
      <c r="D51" s="41">
        <v>1</v>
      </c>
      <c r="E51" s="40">
        <v>32</v>
      </c>
      <c r="F51" s="42" t="s">
        <v>67</v>
      </c>
      <c r="G51" s="43"/>
    </row>
    <row r="52" spans="1:7" ht="36" customHeight="1" x14ac:dyDescent="0.15">
      <c r="A52" s="38" t="s">
        <v>1420</v>
      </c>
      <c r="B52" s="39" t="s">
        <v>223</v>
      </c>
      <c r="C52" s="40">
        <v>53560.37</v>
      </c>
      <c r="D52" s="41">
        <v>9</v>
      </c>
      <c r="E52" s="40">
        <v>8152.96</v>
      </c>
      <c r="F52" s="42" t="s">
        <v>223</v>
      </c>
      <c r="G52" s="43"/>
    </row>
    <row r="53" spans="1:7" ht="36" customHeight="1" x14ac:dyDescent="0.15">
      <c r="A53" s="38" t="s">
        <v>1421</v>
      </c>
      <c r="B53" s="39" t="s">
        <v>1422</v>
      </c>
      <c r="C53" s="40"/>
      <c r="D53" s="41">
        <v>1</v>
      </c>
      <c r="E53" s="40">
        <v>25</v>
      </c>
      <c r="F53" s="42" t="s">
        <v>526</v>
      </c>
      <c r="G53" s="43" t="s">
        <v>264</v>
      </c>
    </row>
    <row r="54" spans="1:7" ht="36" customHeight="1" x14ac:dyDescent="0.15">
      <c r="A54" s="38" t="s">
        <v>1421</v>
      </c>
      <c r="B54" s="39" t="s">
        <v>1423</v>
      </c>
      <c r="C54" s="40"/>
      <c r="D54" s="41">
        <v>1</v>
      </c>
      <c r="E54" s="40">
        <v>16</v>
      </c>
      <c r="F54" s="42" t="s">
        <v>223</v>
      </c>
      <c r="G54" s="43" t="s">
        <v>223</v>
      </c>
    </row>
    <row r="55" spans="1:7" ht="36" customHeight="1" x14ac:dyDescent="0.15">
      <c r="A55" s="38" t="s">
        <v>1424</v>
      </c>
      <c r="B55" s="39" t="s">
        <v>1394</v>
      </c>
      <c r="C55" s="40">
        <v>101286</v>
      </c>
      <c r="D55" s="41">
        <v>13</v>
      </c>
      <c r="E55" s="40">
        <v>3189.72</v>
      </c>
      <c r="F55" s="42" t="s">
        <v>541</v>
      </c>
      <c r="G55" s="43"/>
    </row>
    <row r="56" spans="1:7" ht="36" customHeight="1" x14ac:dyDescent="0.15">
      <c r="A56" s="44" t="s">
        <v>184</v>
      </c>
      <c r="B56" s="45"/>
      <c r="C56" s="46">
        <f>SUM(C51:C55)</f>
        <v>200646.1</v>
      </c>
      <c r="D56" s="47">
        <f>SUM(D51:D55)</f>
        <v>25</v>
      </c>
      <c r="E56" s="46">
        <f>SUM(E51:E55)</f>
        <v>11415.679999999998</v>
      </c>
      <c r="F56" s="45"/>
      <c r="G56" s="48"/>
    </row>
    <row r="58" spans="1:7" ht="36" customHeight="1" x14ac:dyDescent="0.15">
      <c r="A58" s="36" t="s">
        <v>833</v>
      </c>
    </row>
    <row r="59" spans="1:7" ht="36" customHeight="1" x14ac:dyDescent="0.15">
      <c r="A59" s="205" t="s">
        <v>232</v>
      </c>
      <c r="B59" s="206" t="s">
        <v>233</v>
      </c>
      <c r="C59" s="206" t="s">
        <v>234</v>
      </c>
      <c r="D59" s="207" t="s">
        <v>235</v>
      </c>
      <c r="E59" s="207"/>
      <c r="F59" s="206" t="s">
        <v>236</v>
      </c>
      <c r="G59" s="204" t="s">
        <v>237</v>
      </c>
    </row>
    <row r="60" spans="1:7" ht="36" customHeight="1" x14ac:dyDescent="0.15">
      <c r="A60" s="205"/>
      <c r="B60" s="206"/>
      <c r="C60" s="206"/>
      <c r="D60" s="37" t="s">
        <v>238</v>
      </c>
      <c r="E60" s="37" t="s">
        <v>239</v>
      </c>
      <c r="F60" s="206"/>
      <c r="G60" s="204"/>
    </row>
    <row r="61" spans="1:7" ht="36" customHeight="1" x14ac:dyDescent="0.15">
      <c r="A61" s="38" t="s">
        <v>898</v>
      </c>
      <c r="B61" s="39" t="s">
        <v>14</v>
      </c>
      <c r="C61" s="40"/>
      <c r="D61" s="41">
        <v>1</v>
      </c>
      <c r="E61" s="40">
        <v>695</v>
      </c>
      <c r="F61" s="42" t="s">
        <v>160</v>
      </c>
      <c r="G61" s="43"/>
    </row>
    <row r="62" spans="1:7" ht="36" customHeight="1" x14ac:dyDescent="0.15">
      <c r="A62" s="38" t="s">
        <v>1335</v>
      </c>
      <c r="B62" s="39" t="s">
        <v>223</v>
      </c>
      <c r="C62" s="40">
        <v>1320</v>
      </c>
      <c r="D62" s="41">
        <v>2</v>
      </c>
      <c r="E62" s="40">
        <v>466.52</v>
      </c>
      <c r="F62" s="42" t="s">
        <v>223</v>
      </c>
      <c r="G62" s="43"/>
    </row>
    <row r="63" spans="1:7" ht="36" customHeight="1" x14ac:dyDescent="0.15">
      <c r="A63" s="38" t="s">
        <v>1336</v>
      </c>
      <c r="B63" s="39" t="s">
        <v>223</v>
      </c>
      <c r="C63" s="40">
        <v>988.74</v>
      </c>
      <c r="D63" s="41">
        <v>2</v>
      </c>
      <c r="E63" s="40">
        <v>216.08</v>
      </c>
      <c r="F63" s="42" t="s">
        <v>223</v>
      </c>
      <c r="G63" s="43"/>
    </row>
    <row r="64" spans="1:7" ht="36" customHeight="1" x14ac:dyDescent="0.15">
      <c r="A64" s="38" t="s">
        <v>1425</v>
      </c>
      <c r="B64" s="39" t="s">
        <v>223</v>
      </c>
      <c r="C64" s="40">
        <v>1015.18</v>
      </c>
      <c r="D64" s="41">
        <v>2</v>
      </c>
      <c r="E64" s="40">
        <v>197.34</v>
      </c>
      <c r="F64" s="42" t="s">
        <v>223</v>
      </c>
      <c r="G64" s="43"/>
    </row>
    <row r="65" spans="1:7" ht="36" customHeight="1" x14ac:dyDescent="0.15">
      <c r="A65" s="38" t="s">
        <v>1426</v>
      </c>
      <c r="B65" s="39" t="s">
        <v>223</v>
      </c>
      <c r="C65" s="40"/>
      <c r="D65" s="41">
        <v>1</v>
      </c>
      <c r="E65" s="40">
        <v>52.62</v>
      </c>
      <c r="F65" s="42" t="s">
        <v>223</v>
      </c>
      <c r="G65" s="43"/>
    </row>
    <row r="66" spans="1:7" ht="36" customHeight="1" x14ac:dyDescent="0.15">
      <c r="A66" s="38" t="s">
        <v>1334</v>
      </c>
      <c r="B66" s="39" t="s">
        <v>223</v>
      </c>
      <c r="C66" s="40">
        <v>487.88</v>
      </c>
      <c r="D66" s="41">
        <v>2</v>
      </c>
      <c r="E66" s="40">
        <v>153.15</v>
      </c>
      <c r="F66" s="42" t="s">
        <v>223</v>
      </c>
      <c r="G66" s="43"/>
    </row>
    <row r="67" spans="1:7" ht="36" customHeight="1" x14ac:dyDescent="0.15">
      <c r="A67" s="38" t="s">
        <v>1427</v>
      </c>
      <c r="B67" s="39" t="s">
        <v>1418</v>
      </c>
      <c r="C67" s="40">
        <v>2028.02</v>
      </c>
      <c r="D67" s="41">
        <v>6</v>
      </c>
      <c r="E67" s="40">
        <v>250.52</v>
      </c>
      <c r="F67" s="42" t="s">
        <v>581</v>
      </c>
      <c r="G67" s="43"/>
    </row>
    <row r="68" spans="1:7" ht="36" customHeight="1" x14ac:dyDescent="0.15">
      <c r="A68" s="38" t="s">
        <v>1428</v>
      </c>
      <c r="B68" s="39" t="s">
        <v>1429</v>
      </c>
      <c r="C68" s="40">
        <v>439.25</v>
      </c>
      <c r="D68" s="41">
        <v>1</v>
      </c>
      <c r="E68" s="40">
        <v>92.17</v>
      </c>
      <c r="F68" s="42" t="s">
        <v>413</v>
      </c>
      <c r="G68" s="43"/>
    </row>
    <row r="69" spans="1:7" ht="36" customHeight="1" x14ac:dyDescent="0.15">
      <c r="A69" s="38" t="s">
        <v>1430</v>
      </c>
      <c r="B69" s="39" t="s">
        <v>1410</v>
      </c>
      <c r="C69" s="40"/>
      <c r="D69" s="41">
        <v>2</v>
      </c>
      <c r="E69" s="40">
        <v>89.07</v>
      </c>
      <c r="F69" s="42" t="s">
        <v>223</v>
      </c>
      <c r="G69" s="43" t="s">
        <v>588</v>
      </c>
    </row>
    <row r="70" spans="1:7" ht="36" customHeight="1" x14ac:dyDescent="0.15">
      <c r="A70" s="38" t="s">
        <v>1431</v>
      </c>
      <c r="B70" s="39" t="s">
        <v>1412</v>
      </c>
      <c r="C70" s="40">
        <v>362</v>
      </c>
      <c r="D70" s="41">
        <v>1</v>
      </c>
      <c r="E70" s="40">
        <v>108.9</v>
      </c>
      <c r="F70" s="42" t="s">
        <v>223</v>
      </c>
      <c r="G70" s="43"/>
    </row>
    <row r="71" spans="1:7" ht="36" customHeight="1" x14ac:dyDescent="0.15">
      <c r="A71" s="38" t="s">
        <v>1432</v>
      </c>
      <c r="B71" s="39" t="s">
        <v>1375</v>
      </c>
      <c r="C71" s="40">
        <v>297.48</v>
      </c>
      <c r="D71" s="41">
        <v>2</v>
      </c>
      <c r="E71" s="40">
        <v>90.75</v>
      </c>
      <c r="F71" s="42" t="s">
        <v>223</v>
      </c>
      <c r="G71" s="43"/>
    </row>
    <row r="72" spans="1:7" ht="36" customHeight="1" x14ac:dyDescent="0.15">
      <c r="A72" s="38" t="s">
        <v>1433</v>
      </c>
      <c r="B72" s="39" t="s">
        <v>1418</v>
      </c>
      <c r="C72" s="40">
        <v>334.83</v>
      </c>
      <c r="D72" s="41">
        <v>2</v>
      </c>
      <c r="E72" s="40">
        <v>89.5</v>
      </c>
      <c r="F72" s="42" t="s">
        <v>223</v>
      </c>
      <c r="G72" s="43"/>
    </row>
    <row r="73" spans="1:7" ht="36" customHeight="1" x14ac:dyDescent="0.15">
      <c r="A73" s="44" t="s">
        <v>184</v>
      </c>
      <c r="B73" s="45"/>
      <c r="C73" s="46">
        <f>SUM(C61:C72)</f>
        <v>7273.3799999999992</v>
      </c>
      <c r="D73" s="47">
        <f>SUM(D61:D72)</f>
        <v>24</v>
      </c>
      <c r="E73" s="46">
        <f>SUM(E61:E72)</f>
        <v>2501.62</v>
      </c>
      <c r="F73" s="45"/>
      <c r="G73" s="48"/>
    </row>
    <row r="75" spans="1:7" ht="36" customHeight="1" x14ac:dyDescent="0.15">
      <c r="A75" s="36" t="s">
        <v>855</v>
      </c>
    </row>
    <row r="76" spans="1:7" ht="36" customHeight="1" x14ac:dyDescent="0.15">
      <c r="A76" s="205" t="s">
        <v>232</v>
      </c>
      <c r="B76" s="206" t="s">
        <v>233</v>
      </c>
      <c r="C76" s="206" t="s">
        <v>234</v>
      </c>
      <c r="D76" s="207" t="s">
        <v>235</v>
      </c>
      <c r="E76" s="207"/>
      <c r="F76" s="206" t="s">
        <v>236</v>
      </c>
      <c r="G76" s="204" t="s">
        <v>237</v>
      </c>
    </row>
    <row r="77" spans="1:7" ht="36" customHeight="1" x14ac:dyDescent="0.15">
      <c r="A77" s="205"/>
      <c r="B77" s="206"/>
      <c r="C77" s="206"/>
      <c r="D77" s="37" t="s">
        <v>238</v>
      </c>
      <c r="E77" s="37" t="s">
        <v>239</v>
      </c>
      <c r="F77" s="206"/>
      <c r="G77" s="204"/>
    </row>
    <row r="78" spans="1:7" ht="36" customHeight="1" x14ac:dyDescent="0.15">
      <c r="A78" s="38" t="s">
        <v>1434</v>
      </c>
      <c r="B78" s="39" t="s">
        <v>1381</v>
      </c>
      <c r="C78" s="40">
        <v>265.23</v>
      </c>
      <c r="D78" s="41"/>
      <c r="E78" s="40"/>
      <c r="F78" s="42" t="s">
        <v>242</v>
      </c>
      <c r="G78" s="43"/>
    </row>
    <row r="79" spans="1:7" ht="36" customHeight="1" x14ac:dyDescent="0.15">
      <c r="A79" s="38" t="s">
        <v>1435</v>
      </c>
      <c r="B79" s="39" t="s">
        <v>1388</v>
      </c>
      <c r="C79" s="40">
        <v>140.6</v>
      </c>
      <c r="D79" s="41"/>
      <c r="E79" s="40"/>
      <c r="F79" s="42" t="s">
        <v>67</v>
      </c>
      <c r="G79" s="43"/>
    </row>
    <row r="80" spans="1:7" ht="36" customHeight="1" x14ac:dyDescent="0.15">
      <c r="A80" s="38" t="s">
        <v>1436</v>
      </c>
      <c r="B80" s="39" t="s">
        <v>223</v>
      </c>
      <c r="C80" s="40">
        <v>11461.72</v>
      </c>
      <c r="D80" s="41"/>
      <c r="E80" s="40"/>
      <c r="F80" s="42" t="s">
        <v>223</v>
      </c>
      <c r="G80" s="43"/>
    </row>
    <row r="81" spans="1:7" ht="36" customHeight="1" x14ac:dyDescent="0.15">
      <c r="A81" s="38" t="s">
        <v>1437</v>
      </c>
      <c r="B81" s="39" t="s">
        <v>223</v>
      </c>
      <c r="C81" s="40">
        <v>2970.02</v>
      </c>
      <c r="D81" s="41"/>
      <c r="E81" s="40"/>
      <c r="F81" s="42" t="s">
        <v>223</v>
      </c>
      <c r="G81" s="43"/>
    </row>
    <row r="82" spans="1:7" ht="36" customHeight="1" x14ac:dyDescent="0.15">
      <c r="A82" s="38" t="s">
        <v>1438</v>
      </c>
      <c r="B82" s="39" t="s">
        <v>223</v>
      </c>
      <c r="C82" s="40">
        <v>5376.9</v>
      </c>
      <c r="D82" s="41"/>
      <c r="E82" s="40"/>
      <c r="F82" s="42" t="s">
        <v>223</v>
      </c>
      <c r="G82" s="43"/>
    </row>
    <row r="83" spans="1:7" ht="36" customHeight="1" x14ac:dyDescent="0.15">
      <c r="A83" s="38" t="s">
        <v>1439</v>
      </c>
      <c r="B83" s="39" t="s">
        <v>223</v>
      </c>
      <c r="C83" s="40">
        <v>1892.92</v>
      </c>
      <c r="D83" s="41"/>
      <c r="E83" s="40"/>
      <c r="F83" s="42" t="s">
        <v>223</v>
      </c>
      <c r="G83" s="43"/>
    </row>
    <row r="84" spans="1:7" ht="36" customHeight="1" x14ac:dyDescent="0.15">
      <c r="A84" s="38" t="s">
        <v>1440</v>
      </c>
      <c r="B84" s="39" t="s">
        <v>223</v>
      </c>
      <c r="C84" s="40">
        <v>2809.35</v>
      </c>
      <c r="D84" s="41"/>
      <c r="E84" s="40"/>
      <c r="F84" s="42" t="s">
        <v>223</v>
      </c>
      <c r="G84" s="43"/>
    </row>
    <row r="85" spans="1:7" ht="36" customHeight="1" x14ac:dyDescent="0.15">
      <c r="A85" s="38" t="s">
        <v>1441</v>
      </c>
      <c r="B85" s="39" t="s">
        <v>223</v>
      </c>
      <c r="C85" s="40">
        <v>18100.02</v>
      </c>
      <c r="D85" s="41"/>
      <c r="E85" s="40"/>
      <c r="F85" s="42" t="s">
        <v>223</v>
      </c>
      <c r="G85" s="43"/>
    </row>
    <row r="86" spans="1:7" ht="36" customHeight="1" x14ac:dyDescent="0.15">
      <c r="A86" s="38" t="s">
        <v>1442</v>
      </c>
      <c r="B86" s="39" t="s">
        <v>223</v>
      </c>
      <c r="C86" s="40">
        <v>5717.09</v>
      </c>
      <c r="D86" s="41"/>
      <c r="E86" s="40"/>
      <c r="F86" s="42" t="s">
        <v>223</v>
      </c>
      <c r="G86" s="43"/>
    </row>
    <row r="87" spans="1:7" ht="36" customHeight="1" x14ac:dyDescent="0.15">
      <c r="A87" s="38" t="s">
        <v>1443</v>
      </c>
      <c r="B87" s="39" t="s">
        <v>2943</v>
      </c>
      <c r="C87" s="40">
        <v>3033</v>
      </c>
      <c r="D87" s="41"/>
      <c r="E87" s="40"/>
      <c r="F87" s="42" t="s">
        <v>223</v>
      </c>
      <c r="G87" s="43"/>
    </row>
    <row r="88" spans="1:7" ht="36" customHeight="1" x14ac:dyDescent="0.15">
      <c r="A88" s="38" t="s">
        <v>1444</v>
      </c>
      <c r="B88" s="39" t="s">
        <v>223</v>
      </c>
      <c r="C88" s="40">
        <v>5368</v>
      </c>
      <c r="D88" s="41"/>
      <c r="E88" s="40"/>
      <c r="F88" s="42" t="s">
        <v>223</v>
      </c>
      <c r="G88" s="43"/>
    </row>
    <row r="89" spans="1:7" ht="36" customHeight="1" x14ac:dyDescent="0.15">
      <c r="A89" s="44" t="s">
        <v>184</v>
      </c>
      <c r="B89" s="45"/>
      <c r="C89" s="46">
        <f>SUM(C78:C88)</f>
        <v>57134.849999999991</v>
      </c>
      <c r="D89" s="47">
        <f>SUM(D78:D88)</f>
        <v>0</v>
      </c>
      <c r="E89" s="46">
        <f>SUM(E78:E88)</f>
        <v>0</v>
      </c>
      <c r="F89" s="45"/>
      <c r="G89" s="48"/>
    </row>
    <row r="92" spans="1:7" ht="36" customHeight="1" x14ac:dyDescent="0.15">
      <c r="A92" s="49" t="s">
        <v>1445</v>
      </c>
      <c r="B92" s="50"/>
      <c r="C92" s="51">
        <f>C11+C35+C46+C56+C73+C89</f>
        <v>803344.23</v>
      </c>
      <c r="D92" s="52">
        <f>D11+D35+D46+D56+D73+D89</f>
        <v>278</v>
      </c>
      <c r="E92" s="51">
        <f>E11+E35+E46+E56+E73+E89</f>
        <v>84773.869999999981</v>
      </c>
      <c r="F92" s="50"/>
      <c r="G92" s="53"/>
    </row>
  </sheetData>
  <mergeCells count="36">
    <mergeCell ref="G4:G5"/>
    <mergeCell ref="A14:A15"/>
    <mergeCell ref="B14:B15"/>
    <mergeCell ref="C14:C15"/>
    <mergeCell ref="D14:E14"/>
    <mergeCell ref="F14:F15"/>
    <mergeCell ref="G14:G15"/>
    <mergeCell ref="A4:A5"/>
    <mergeCell ref="B4:B5"/>
    <mergeCell ref="C4:C5"/>
    <mergeCell ref="D4:E4"/>
    <mergeCell ref="F4:F5"/>
    <mergeCell ref="G38:G39"/>
    <mergeCell ref="A49:A50"/>
    <mergeCell ref="B49:B50"/>
    <mergeCell ref="C49:C50"/>
    <mergeCell ref="D49:E49"/>
    <mergeCell ref="F49:F50"/>
    <mergeCell ref="G49:G50"/>
    <mergeCell ref="A38:A39"/>
    <mergeCell ref="B38:B39"/>
    <mergeCell ref="C38:C39"/>
    <mergeCell ref="D38:E38"/>
    <mergeCell ref="F38:F39"/>
    <mergeCell ref="G59:G60"/>
    <mergeCell ref="A76:A77"/>
    <mergeCell ref="B76:B77"/>
    <mergeCell ref="C76:C77"/>
    <mergeCell ref="D76:E76"/>
    <mergeCell ref="F76:F77"/>
    <mergeCell ref="G76:G77"/>
    <mergeCell ref="A59:A60"/>
    <mergeCell ref="B59:B60"/>
    <mergeCell ref="C59:C60"/>
    <mergeCell ref="D59:E59"/>
    <mergeCell ref="F59:F60"/>
  </mergeCells>
  <phoneticPr fontId="21"/>
  <pageMargins left="0.74803149606299213" right="0.74803149606299213" top="0.98425196850393704" bottom="0.98425196850393704" header="0.51181102362204722" footer="0.51181102362204722"/>
  <pageSetup paperSize="9" scale="46" orientation="portrait" r:id="rId1"/>
  <headerFooter>
    <oddFooter xml:space="preserve">&amp;C
</oddFooter>
  </headerFooter>
  <rowBreaks count="2" manualBreakCount="2">
    <brk id="36" max="16383" man="1"/>
    <brk id="7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阿蘇市">
    <tabColor indexed="10"/>
  </sheetPr>
  <dimension ref="A2:G90"/>
  <sheetViews>
    <sheetView tabSelected="1" view="pageBreakPreview" topLeftCell="A73"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15</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1455</v>
      </c>
      <c r="B6" s="39" t="s">
        <v>2944</v>
      </c>
      <c r="C6" s="40">
        <v>7227.05</v>
      </c>
      <c r="D6" s="41">
        <v>4</v>
      </c>
      <c r="E6" s="40">
        <v>3052.42</v>
      </c>
      <c r="F6" s="42" t="s">
        <v>160</v>
      </c>
      <c r="G6" s="43"/>
    </row>
    <row r="7" spans="1:7" ht="36" customHeight="1" x14ac:dyDescent="0.15">
      <c r="A7" s="38" t="s">
        <v>1446</v>
      </c>
      <c r="B7" s="39" t="s">
        <v>1447</v>
      </c>
      <c r="C7" s="40">
        <v>263.45999999999998</v>
      </c>
      <c r="D7" s="41">
        <v>2</v>
      </c>
      <c r="E7" s="40">
        <v>117.8</v>
      </c>
      <c r="F7" s="42" t="s">
        <v>223</v>
      </c>
      <c r="G7" s="43"/>
    </row>
    <row r="8" spans="1:7" ht="36" customHeight="1" x14ac:dyDescent="0.15">
      <c r="A8" s="38" t="s">
        <v>1448</v>
      </c>
      <c r="B8" s="39" t="s">
        <v>1449</v>
      </c>
      <c r="C8" s="40">
        <v>250.33</v>
      </c>
      <c r="D8" s="41">
        <v>1</v>
      </c>
      <c r="E8" s="40">
        <v>115.08</v>
      </c>
      <c r="F8" s="42" t="s">
        <v>223</v>
      </c>
      <c r="G8" s="43" t="s">
        <v>267</v>
      </c>
    </row>
    <row r="9" spans="1:7" ht="36" customHeight="1" x14ac:dyDescent="0.15">
      <c r="A9" s="38" t="s">
        <v>1450</v>
      </c>
      <c r="B9" s="39" t="s">
        <v>1447</v>
      </c>
      <c r="C9" s="40"/>
      <c r="D9" s="41">
        <v>1</v>
      </c>
      <c r="E9" s="40">
        <v>46</v>
      </c>
      <c r="F9" s="42" t="s">
        <v>223</v>
      </c>
      <c r="G9" s="43" t="s">
        <v>264</v>
      </c>
    </row>
    <row r="10" spans="1:7" ht="36" customHeight="1" x14ac:dyDescent="0.15">
      <c r="A10" s="38" t="s">
        <v>1451</v>
      </c>
      <c r="B10" s="39" t="s">
        <v>1452</v>
      </c>
      <c r="C10" s="40">
        <v>360.97</v>
      </c>
      <c r="D10" s="41">
        <v>2</v>
      </c>
      <c r="E10" s="40">
        <v>100.79</v>
      </c>
      <c r="F10" s="42" t="s">
        <v>223</v>
      </c>
      <c r="G10" s="43"/>
    </row>
    <row r="11" spans="1:7" ht="36" customHeight="1" x14ac:dyDescent="0.15">
      <c r="A11" s="38" t="s">
        <v>1453</v>
      </c>
      <c r="B11" s="39" t="s">
        <v>1454</v>
      </c>
      <c r="C11" s="40">
        <v>400</v>
      </c>
      <c r="D11" s="41">
        <v>1</v>
      </c>
      <c r="E11" s="40">
        <v>102.02</v>
      </c>
      <c r="F11" s="42" t="s">
        <v>223</v>
      </c>
      <c r="G11" s="43"/>
    </row>
    <row r="12" spans="1:7" ht="36" customHeight="1" x14ac:dyDescent="0.15">
      <c r="A12" s="44" t="s">
        <v>184</v>
      </c>
      <c r="B12" s="45"/>
      <c r="C12" s="46">
        <f>SUM(C6:C11)</f>
        <v>8501.8100000000013</v>
      </c>
      <c r="D12" s="47">
        <f t="shared" ref="D12:E12" si="0">SUM(D6:D11)</f>
        <v>11</v>
      </c>
      <c r="E12" s="46">
        <f t="shared" si="0"/>
        <v>3534.11</v>
      </c>
      <c r="F12" s="45"/>
      <c r="G12" s="48"/>
    </row>
    <row r="14" spans="1:7" ht="36" customHeight="1" x14ac:dyDescent="0.15">
      <c r="A14" s="36" t="s">
        <v>746</v>
      </c>
    </row>
    <row r="15" spans="1:7" ht="36" customHeight="1" x14ac:dyDescent="0.15">
      <c r="A15" s="205" t="s">
        <v>232</v>
      </c>
      <c r="B15" s="206" t="s">
        <v>233</v>
      </c>
      <c r="C15" s="206" t="s">
        <v>234</v>
      </c>
      <c r="D15" s="207" t="s">
        <v>235</v>
      </c>
      <c r="E15" s="207"/>
      <c r="F15" s="206" t="s">
        <v>236</v>
      </c>
      <c r="G15" s="204" t="s">
        <v>237</v>
      </c>
    </row>
    <row r="16" spans="1:7" ht="36" customHeight="1" x14ac:dyDescent="0.15">
      <c r="A16" s="205"/>
      <c r="B16" s="206"/>
      <c r="C16" s="206"/>
      <c r="D16" s="37" t="s">
        <v>238</v>
      </c>
      <c r="E16" s="37" t="s">
        <v>239</v>
      </c>
      <c r="F16" s="206"/>
      <c r="G16" s="204"/>
    </row>
    <row r="17" spans="1:7" ht="36" customHeight="1" x14ac:dyDescent="0.15">
      <c r="A17" s="38" t="s">
        <v>1456</v>
      </c>
      <c r="B17" s="39" t="s">
        <v>1457</v>
      </c>
      <c r="C17" s="40"/>
      <c r="D17" s="41">
        <v>1</v>
      </c>
      <c r="E17" s="40">
        <v>86.32</v>
      </c>
      <c r="F17" s="42" t="s">
        <v>351</v>
      </c>
      <c r="G17" s="43" t="s">
        <v>264</v>
      </c>
    </row>
    <row r="18" spans="1:7" ht="36" customHeight="1" x14ac:dyDescent="0.15">
      <c r="A18" s="38" t="s">
        <v>1458</v>
      </c>
      <c r="B18" s="39" t="s">
        <v>1459</v>
      </c>
      <c r="C18" s="40"/>
      <c r="D18" s="41">
        <v>1</v>
      </c>
      <c r="E18" s="40">
        <v>16.43</v>
      </c>
      <c r="F18" s="42" t="s">
        <v>223</v>
      </c>
      <c r="G18" s="43" t="s">
        <v>1006</v>
      </c>
    </row>
    <row r="19" spans="1:7" ht="36" customHeight="1" x14ac:dyDescent="0.15">
      <c r="A19" s="38" t="s">
        <v>1460</v>
      </c>
      <c r="B19" s="39" t="s">
        <v>223</v>
      </c>
      <c r="C19" s="40">
        <v>11424.71</v>
      </c>
      <c r="D19" s="41">
        <v>9</v>
      </c>
      <c r="E19" s="40">
        <v>4879.43</v>
      </c>
      <c r="F19" s="42" t="s">
        <v>242</v>
      </c>
      <c r="G19" s="43"/>
    </row>
    <row r="20" spans="1:7" ht="36" customHeight="1" x14ac:dyDescent="0.15">
      <c r="A20" s="38" t="s">
        <v>1461</v>
      </c>
      <c r="B20" s="39" t="s">
        <v>1449</v>
      </c>
      <c r="C20" s="40">
        <v>3604.38</v>
      </c>
      <c r="D20" s="41">
        <v>5</v>
      </c>
      <c r="E20" s="40">
        <v>1078.33</v>
      </c>
      <c r="F20" s="42" t="s">
        <v>223</v>
      </c>
      <c r="G20" s="43"/>
    </row>
    <row r="21" spans="1:7" ht="36" customHeight="1" x14ac:dyDescent="0.15">
      <c r="A21" s="38" t="s">
        <v>1462</v>
      </c>
      <c r="B21" s="39" t="s">
        <v>1459</v>
      </c>
      <c r="C21" s="40"/>
      <c r="D21" s="41">
        <v>1</v>
      </c>
      <c r="E21" s="40">
        <v>3.03</v>
      </c>
      <c r="F21" s="42" t="s">
        <v>361</v>
      </c>
      <c r="G21" s="43" t="s">
        <v>1463</v>
      </c>
    </row>
    <row r="22" spans="1:7" ht="36" customHeight="1" x14ac:dyDescent="0.15">
      <c r="A22" s="38" t="s">
        <v>1464</v>
      </c>
      <c r="B22" s="39" t="s">
        <v>1465</v>
      </c>
      <c r="C22" s="40">
        <v>2343437</v>
      </c>
      <c r="D22" s="41">
        <v>22</v>
      </c>
      <c r="E22" s="40">
        <v>9390.4699999999993</v>
      </c>
      <c r="F22" s="42" t="s">
        <v>771</v>
      </c>
      <c r="G22" s="43"/>
    </row>
    <row r="23" spans="1:7" ht="36" customHeight="1" x14ac:dyDescent="0.15">
      <c r="A23" s="38" t="s">
        <v>1466</v>
      </c>
      <c r="B23" s="39" t="s">
        <v>1459</v>
      </c>
      <c r="C23" s="40">
        <v>43166.03</v>
      </c>
      <c r="D23" s="41">
        <v>14</v>
      </c>
      <c r="E23" s="40">
        <v>1962.94</v>
      </c>
      <c r="F23" s="42" t="s">
        <v>223</v>
      </c>
      <c r="G23" s="43"/>
    </row>
    <row r="24" spans="1:7" ht="36" customHeight="1" x14ac:dyDescent="0.15">
      <c r="A24" s="38" t="s">
        <v>1467</v>
      </c>
      <c r="B24" s="39" t="s">
        <v>223</v>
      </c>
      <c r="C24" s="40">
        <v>2751.33</v>
      </c>
      <c r="D24" s="41">
        <v>4</v>
      </c>
      <c r="E24" s="40">
        <v>936.53</v>
      </c>
      <c r="F24" s="42" t="s">
        <v>118</v>
      </c>
      <c r="G24" s="43"/>
    </row>
    <row r="25" spans="1:7" ht="36" customHeight="1" x14ac:dyDescent="0.15">
      <c r="A25" s="38" t="s">
        <v>1468</v>
      </c>
      <c r="B25" s="39" t="s">
        <v>223</v>
      </c>
      <c r="C25" s="40">
        <v>983</v>
      </c>
      <c r="D25" s="41"/>
      <c r="E25" s="40"/>
      <c r="F25" s="42" t="s">
        <v>135</v>
      </c>
      <c r="G25" s="43"/>
    </row>
    <row r="26" spans="1:7" ht="36" customHeight="1" x14ac:dyDescent="0.15">
      <c r="A26" s="38" t="s">
        <v>1469</v>
      </c>
      <c r="B26" s="39" t="s">
        <v>3039</v>
      </c>
      <c r="C26" s="40">
        <v>116.82</v>
      </c>
      <c r="D26" s="41">
        <v>1</v>
      </c>
      <c r="E26" s="40">
        <v>115.44</v>
      </c>
      <c r="F26" s="42" t="s">
        <v>223</v>
      </c>
      <c r="G26" s="43"/>
    </row>
    <row r="27" spans="1:7" ht="36" customHeight="1" x14ac:dyDescent="0.15">
      <c r="A27" s="38" t="s">
        <v>1470</v>
      </c>
      <c r="B27" s="39" t="s">
        <v>1459</v>
      </c>
      <c r="C27" s="40"/>
      <c r="D27" s="41">
        <v>1</v>
      </c>
      <c r="E27" s="40">
        <v>4.5599999999999996</v>
      </c>
      <c r="F27" s="42" t="s">
        <v>147</v>
      </c>
      <c r="G27" s="43" t="s">
        <v>393</v>
      </c>
    </row>
    <row r="28" spans="1:7" ht="36" customHeight="1" x14ac:dyDescent="0.15">
      <c r="A28" s="38" t="s">
        <v>1471</v>
      </c>
      <c r="B28" s="39" t="s">
        <v>1449</v>
      </c>
      <c r="C28" s="40"/>
      <c r="D28" s="41">
        <v>1</v>
      </c>
      <c r="E28" s="40">
        <v>3.24</v>
      </c>
      <c r="F28" s="42" t="s">
        <v>223</v>
      </c>
      <c r="G28" s="43" t="s">
        <v>223</v>
      </c>
    </row>
    <row r="29" spans="1:7" ht="36" customHeight="1" x14ac:dyDescent="0.15">
      <c r="A29" s="44" t="s">
        <v>184</v>
      </c>
      <c r="B29" s="45"/>
      <c r="C29" s="46">
        <f>SUM(C17:C28)</f>
        <v>2405483.2699999996</v>
      </c>
      <c r="D29" s="47">
        <f>SUM(D17:D28)</f>
        <v>60</v>
      </c>
      <c r="E29" s="46">
        <f>SUM(E17:E28)</f>
        <v>18476.719999999998</v>
      </c>
      <c r="F29" s="45"/>
      <c r="G29" s="48"/>
    </row>
    <row r="31" spans="1:7" ht="36" customHeight="1" x14ac:dyDescent="0.15">
      <c r="A31" s="36" t="s">
        <v>803</v>
      </c>
    </row>
    <row r="32" spans="1:7" ht="36" customHeight="1" x14ac:dyDescent="0.15">
      <c r="A32" s="205" t="s">
        <v>232</v>
      </c>
      <c r="B32" s="206" t="s">
        <v>233</v>
      </c>
      <c r="C32" s="206" t="s">
        <v>234</v>
      </c>
      <c r="D32" s="207" t="s">
        <v>235</v>
      </c>
      <c r="E32" s="207"/>
      <c r="F32" s="206" t="s">
        <v>236</v>
      </c>
      <c r="G32" s="204" t="s">
        <v>237</v>
      </c>
    </row>
    <row r="33" spans="1:7" ht="36" customHeight="1" x14ac:dyDescent="0.15">
      <c r="A33" s="205"/>
      <c r="B33" s="206"/>
      <c r="C33" s="206"/>
      <c r="D33" s="37" t="s">
        <v>238</v>
      </c>
      <c r="E33" s="37" t="s">
        <v>239</v>
      </c>
      <c r="F33" s="206"/>
      <c r="G33" s="204"/>
    </row>
    <row r="34" spans="1:7" ht="36" customHeight="1" x14ac:dyDescent="0.15">
      <c r="A34" s="38" t="s">
        <v>1472</v>
      </c>
      <c r="B34" s="39" t="s">
        <v>1459</v>
      </c>
      <c r="C34" s="40">
        <v>30890</v>
      </c>
      <c r="D34" s="41">
        <v>28</v>
      </c>
      <c r="E34" s="40">
        <v>12520.88</v>
      </c>
      <c r="F34" s="42" t="s">
        <v>413</v>
      </c>
      <c r="G34" s="43"/>
    </row>
    <row r="35" spans="1:7" ht="36" customHeight="1" x14ac:dyDescent="0.15">
      <c r="A35" s="38" t="s">
        <v>1473</v>
      </c>
      <c r="B35" s="39" t="s">
        <v>223</v>
      </c>
      <c r="C35" s="40">
        <v>1276.43</v>
      </c>
      <c r="D35" s="41">
        <v>3</v>
      </c>
      <c r="E35" s="40">
        <v>587.59</v>
      </c>
      <c r="F35" s="42" t="s">
        <v>223</v>
      </c>
      <c r="G35" s="43"/>
    </row>
    <row r="36" spans="1:7" ht="36" customHeight="1" x14ac:dyDescent="0.15">
      <c r="A36" s="38" t="s">
        <v>1474</v>
      </c>
      <c r="B36" s="39" t="s">
        <v>223</v>
      </c>
      <c r="C36" s="40">
        <v>17318</v>
      </c>
      <c r="D36" s="41">
        <v>3</v>
      </c>
      <c r="E36" s="40">
        <v>770.14</v>
      </c>
      <c r="F36" s="42" t="s">
        <v>223</v>
      </c>
      <c r="G36" s="43"/>
    </row>
    <row r="37" spans="1:7" ht="36" customHeight="1" x14ac:dyDescent="0.15">
      <c r="A37" s="38" t="s">
        <v>1475</v>
      </c>
      <c r="B37" s="39" t="s">
        <v>223</v>
      </c>
      <c r="C37" s="40">
        <v>78500</v>
      </c>
      <c r="D37" s="41">
        <v>41</v>
      </c>
      <c r="E37" s="40">
        <v>15072.1</v>
      </c>
      <c r="F37" s="42" t="s">
        <v>223</v>
      </c>
      <c r="G37" s="43"/>
    </row>
    <row r="38" spans="1:7" ht="36" customHeight="1" x14ac:dyDescent="0.15">
      <c r="A38" s="38" t="s">
        <v>1476</v>
      </c>
      <c r="B38" s="39" t="s">
        <v>1477</v>
      </c>
      <c r="C38" s="40">
        <v>60326</v>
      </c>
      <c r="D38" s="41">
        <v>27</v>
      </c>
      <c r="E38" s="40">
        <v>6036.66</v>
      </c>
      <c r="F38" s="42" t="s">
        <v>223</v>
      </c>
      <c r="G38" s="43"/>
    </row>
    <row r="39" spans="1:7" ht="36" customHeight="1" x14ac:dyDescent="0.15">
      <c r="A39" s="38" t="s">
        <v>1478</v>
      </c>
      <c r="B39" s="39" t="s">
        <v>1459</v>
      </c>
      <c r="C39" s="40">
        <v>15946</v>
      </c>
      <c r="D39" s="41"/>
      <c r="E39" s="40"/>
      <c r="F39" s="42" t="s">
        <v>223</v>
      </c>
      <c r="G39" s="43"/>
    </row>
    <row r="40" spans="1:7" ht="36" customHeight="1" x14ac:dyDescent="0.15">
      <c r="A40" s="38" t="s">
        <v>1479</v>
      </c>
      <c r="B40" s="39" t="s">
        <v>223</v>
      </c>
      <c r="C40" s="40">
        <v>41475</v>
      </c>
      <c r="D40" s="41"/>
      <c r="E40" s="40"/>
      <c r="F40" s="42" t="s">
        <v>223</v>
      </c>
      <c r="G40" s="43"/>
    </row>
    <row r="41" spans="1:7" ht="36" customHeight="1" x14ac:dyDescent="0.15">
      <c r="A41" s="38" t="s">
        <v>1480</v>
      </c>
      <c r="B41" s="39" t="s">
        <v>1481</v>
      </c>
      <c r="C41" s="40">
        <v>247933</v>
      </c>
      <c r="D41" s="41">
        <v>2</v>
      </c>
      <c r="E41" s="40">
        <v>459.2</v>
      </c>
      <c r="F41" s="42" t="s">
        <v>223</v>
      </c>
      <c r="G41" s="43"/>
    </row>
    <row r="42" spans="1:7" ht="36" customHeight="1" x14ac:dyDescent="0.15">
      <c r="A42" s="44" t="s">
        <v>184</v>
      </c>
      <c r="B42" s="45"/>
      <c r="C42" s="46">
        <f>SUM(C34:C41)</f>
        <v>493664.43</v>
      </c>
      <c r="D42" s="47">
        <f>SUM(D34:D41)</f>
        <v>104</v>
      </c>
      <c r="E42" s="46">
        <f>SUM(E34:E41)</f>
        <v>35446.569999999992</v>
      </c>
      <c r="F42" s="45"/>
      <c r="G42" s="48"/>
    </row>
    <row r="44" spans="1:7" ht="36" customHeight="1" x14ac:dyDescent="0.15">
      <c r="A44" s="36" t="s">
        <v>825</v>
      </c>
    </row>
    <row r="45" spans="1:7" ht="36" customHeight="1" x14ac:dyDescent="0.15">
      <c r="A45" s="205" t="s">
        <v>232</v>
      </c>
      <c r="B45" s="206" t="s">
        <v>233</v>
      </c>
      <c r="C45" s="206" t="s">
        <v>234</v>
      </c>
      <c r="D45" s="207" t="s">
        <v>235</v>
      </c>
      <c r="E45" s="207"/>
      <c r="F45" s="206" t="s">
        <v>236</v>
      </c>
      <c r="G45" s="204" t="s">
        <v>237</v>
      </c>
    </row>
    <row r="46" spans="1:7" ht="36" customHeight="1" x14ac:dyDescent="0.15">
      <c r="A46" s="205"/>
      <c r="B46" s="206"/>
      <c r="C46" s="206"/>
      <c r="D46" s="37" t="s">
        <v>238</v>
      </c>
      <c r="E46" s="37" t="s">
        <v>239</v>
      </c>
      <c r="F46" s="206"/>
      <c r="G46" s="204"/>
    </row>
    <row r="47" spans="1:7" ht="36" customHeight="1" x14ac:dyDescent="0.2">
      <c r="A47" s="38" t="s">
        <v>1482</v>
      </c>
      <c r="B47" s="39" t="s">
        <v>1447</v>
      </c>
      <c r="C47" s="185"/>
      <c r="D47" s="41">
        <v>7</v>
      </c>
      <c r="E47" s="40">
        <v>69.599999999999994</v>
      </c>
      <c r="F47" s="42" t="s">
        <v>526</v>
      </c>
      <c r="G47" s="43" t="s">
        <v>264</v>
      </c>
    </row>
    <row r="48" spans="1:7" ht="36" customHeight="1" x14ac:dyDescent="0.15">
      <c r="A48" s="38" t="s">
        <v>1483</v>
      </c>
      <c r="B48" s="39" t="s">
        <v>2945</v>
      </c>
      <c r="C48" s="40">
        <v>7790</v>
      </c>
      <c r="D48" s="41">
        <v>1</v>
      </c>
      <c r="E48" s="40">
        <v>106.33</v>
      </c>
      <c r="F48" s="42" t="s">
        <v>223</v>
      </c>
      <c r="G48" s="42" t="s">
        <v>223</v>
      </c>
    </row>
    <row r="49" spans="1:7" ht="36" customHeight="1" x14ac:dyDescent="0.15">
      <c r="A49" s="38" t="s">
        <v>1484</v>
      </c>
      <c r="B49" s="39" t="s">
        <v>1459</v>
      </c>
      <c r="C49" s="40"/>
      <c r="D49" s="41">
        <v>2</v>
      </c>
      <c r="E49" s="40">
        <v>264.39999999999998</v>
      </c>
      <c r="F49" s="42" t="s">
        <v>223</v>
      </c>
      <c r="G49" s="42" t="s">
        <v>223</v>
      </c>
    </row>
    <row r="50" spans="1:7" ht="36" customHeight="1" x14ac:dyDescent="0.15">
      <c r="A50" s="38" t="s">
        <v>1485</v>
      </c>
      <c r="B50" s="39" t="s">
        <v>1447</v>
      </c>
      <c r="C50" s="40"/>
      <c r="D50" s="41">
        <v>12</v>
      </c>
      <c r="E50" s="40">
        <v>1115.0999999999999</v>
      </c>
      <c r="F50" s="42" t="s">
        <v>223</v>
      </c>
      <c r="G50" s="43" t="s">
        <v>223</v>
      </c>
    </row>
    <row r="51" spans="1:7" ht="36" customHeight="1" x14ac:dyDescent="0.15">
      <c r="A51" s="38" t="s">
        <v>1486</v>
      </c>
      <c r="B51" s="39" t="s">
        <v>1026</v>
      </c>
      <c r="C51" s="40"/>
      <c r="D51" s="41">
        <v>1</v>
      </c>
      <c r="E51" s="40">
        <v>81.19</v>
      </c>
      <c r="F51" s="42" t="s">
        <v>223</v>
      </c>
      <c r="G51" s="43" t="s">
        <v>223</v>
      </c>
    </row>
    <row r="52" spans="1:7" ht="36" customHeight="1" x14ac:dyDescent="0.15">
      <c r="A52" s="38" t="s">
        <v>1487</v>
      </c>
      <c r="B52" s="39" t="s">
        <v>1488</v>
      </c>
      <c r="C52" s="40"/>
      <c r="D52" s="41">
        <v>1</v>
      </c>
      <c r="E52" s="40">
        <v>16</v>
      </c>
      <c r="F52" s="42" t="s">
        <v>223</v>
      </c>
      <c r="G52" s="43" t="s">
        <v>223</v>
      </c>
    </row>
    <row r="53" spans="1:7" ht="36" customHeight="1" x14ac:dyDescent="0.15">
      <c r="A53" s="38" t="s">
        <v>1489</v>
      </c>
      <c r="B53" s="39" t="s">
        <v>1490</v>
      </c>
      <c r="C53" s="40"/>
      <c r="D53" s="41">
        <v>1</v>
      </c>
      <c r="E53" s="40">
        <v>38.9</v>
      </c>
      <c r="F53" s="42" t="s">
        <v>223</v>
      </c>
      <c r="G53" s="43" t="s">
        <v>223</v>
      </c>
    </row>
    <row r="54" spans="1:7" ht="36" customHeight="1" x14ac:dyDescent="0.15">
      <c r="A54" s="38" t="s">
        <v>1491</v>
      </c>
      <c r="B54" s="39" t="s">
        <v>1488</v>
      </c>
      <c r="C54" s="40"/>
      <c r="D54" s="41">
        <v>1</v>
      </c>
      <c r="E54" s="40">
        <v>63.95</v>
      </c>
      <c r="F54" s="42" t="s">
        <v>223</v>
      </c>
      <c r="G54" s="43" t="s">
        <v>223</v>
      </c>
    </row>
    <row r="55" spans="1:7" ht="36" customHeight="1" x14ac:dyDescent="0.15">
      <c r="A55" s="38" t="s">
        <v>1492</v>
      </c>
      <c r="B55" s="39" t="s">
        <v>1493</v>
      </c>
      <c r="C55" s="40">
        <v>100111</v>
      </c>
      <c r="D55" s="41">
        <v>1</v>
      </c>
      <c r="E55" s="40">
        <v>15</v>
      </c>
      <c r="F55" s="42" t="s">
        <v>386</v>
      </c>
      <c r="G55" s="43" t="s">
        <v>966</v>
      </c>
    </row>
    <row r="56" spans="1:7" ht="36" customHeight="1" x14ac:dyDescent="0.15">
      <c r="A56" s="38" t="s">
        <v>1494</v>
      </c>
      <c r="B56" s="39" t="s">
        <v>223</v>
      </c>
      <c r="C56" s="40"/>
      <c r="D56" s="41">
        <v>1</v>
      </c>
      <c r="E56" s="40">
        <v>181</v>
      </c>
      <c r="F56" s="42" t="s">
        <v>223</v>
      </c>
      <c r="G56" s="43" t="s">
        <v>264</v>
      </c>
    </row>
    <row r="57" spans="1:7" ht="36" customHeight="1" x14ac:dyDescent="0.15">
      <c r="A57" s="38" t="s">
        <v>1495</v>
      </c>
      <c r="B57" s="39" t="s">
        <v>223</v>
      </c>
      <c r="C57" s="40"/>
      <c r="D57" s="41">
        <v>1</v>
      </c>
      <c r="E57" s="40">
        <v>6.4</v>
      </c>
      <c r="F57" s="42" t="s">
        <v>223</v>
      </c>
      <c r="G57" s="42" t="s">
        <v>223</v>
      </c>
    </row>
    <row r="58" spans="1:7" ht="36" customHeight="1" x14ac:dyDescent="0.15">
      <c r="A58" s="44" t="s">
        <v>184</v>
      </c>
      <c r="B58" s="45"/>
      <c r="C58" s="46">
        <f>SUM(C47:C57)</f>
        <v>107901</v>
      </c>
      <c r="D58" s="47">
        <f>SUM(D47:D57)</f>
        <v>29</v>
      </c>
      <c r="E58" s="46">
        <f>SUM(E47:E57)</f>
        <v>1957.8700000000001</v>
      </c>
      <c r="F58" s="45"/>
      <c r="G58" s="48"/>
    </row>
    <row r="60" spans="1:7" ht="36" customHeight="1" x14ac:dyDescent="0.15">
      <c r="A60" s="36" t="s">
        <v>833</v>
      </c>
    </row>
    <row r="61" spans="1:7" ht="36" customHeight="1" x14ac:dyDescent="0.15">
      <c r="A61" s="205" t="s">
        <v>232</v>
      </c>
      <c r="B61" s="206" t="s">
        <v>233</v>
      </c>
      <c r="C61" s="206" t="s">
        <v>234</v>
      </c>
      <c r="D61" s="207" t="s">
        <v>235</v>
      </c>
      <c r="E61" s="207"/>
      <c r="F61" s="206" t="s">
        <v>236</v>
      </c>
      <c r="G61" s="204" t="s">
        <v>237</v>
      </c>
    </row>
    <row r="62" spans="1:7" ht="36" customHeight="1" x14ac:dyDescent="0.15">
      <c r="A62" s="205"/>
      <c r="B62" s="206"/>
      <c r="C62" s="206"/>
      <c r="D62" s="37" t="s">
        <v>238</v>
      </c>
      <c r="E62" s="37" t="s">
        <v>239</v>
      </c>
      <c r="F62" s="206"/>
      <c r="G62" s="204"/>
    </row>
    <row r="63" spans="1:7" ht="36" customHeight="1" x14ac:dyDescent="0.15">
      <c r="A63" s="38" t="s">
        <v>1496</v>
      </c>
      <c r="B63" s="39" t="s">
        <v>1459</v>
      </c>
      <c r="C63" s="40">
        <v>2471.46</v>
      </c>
      <c r="D63" s="41">
        <v>2</v>
      </c>
      <c r="E63" s="40">
        <v>904.95</v>
      </c>
      <c r="F63" s="42" t="s">
        <v>38</v>
      </c>
      <c r="G63" s="43"/>
    </row>
    <row r="64" spans="1:7" ht="36" customHeight="1" x14ac:dyDescent="0.15">
      <c r="A64" s="38" t="s">
        <v>1497</v>
      </c>
      <c r="B64" s="39" t="s">
        <v>15</v>
      </c>
      <c r="C64" s="40">
        <v>744.81</v>
      </c>
      <c r="D64" s="41">
        <v>2</v>
      </c>
      <c r="E64" s="40">
        <v>156.06</v>
      </c>
      <c r="F64" s="42" t="s">
        <v>160</v>
      </c>
      <c r="G64" s="43"/>
    </row>
    <row r="65" spans="1:7" ht="36" customHeight="1" x14ac:dyDescent="0.15">
      <c r="A65" s="38" t="s">
        <v>1498</v>
      </c>
      <c r="B65" s="39" t="s">
        <v>223</v>
      </c>
      <c r="C65" s="40">
        <v>1152.7</v>
      </c>
      <c r="D65" s="41">
        <v>2</v>
      </c>
      <c r="E65" s="40">
        <v>339.3</v>
      </c>
      <c r="F65" s="42" t="s">
        <v>223</v>
      </c>
      <c r="G65" s="43"/>
    </row>
    <row r="66" spans="1:7" ht="36" customHeight="1" x14ac:dyDescent="0.15">
      <c r="A66" s="38" t="s">
        <v>1499</v>
      </c>
      <c r="B66" s="39" t="s">
        <v>223</v>
      </c>
      <c r="C66" s="40">
        <v>916.56</v>
      </c>
      <c r="D66" s="41">
        <v>2</v>
      </c>
      <c r="E66" s="40">
        <v>350.72</v>
      </c>
      <c r="F66" s="42" t="s">
        <v>223</v>
      </c>
      <c r="G66" s="43"/>
    </row>
    <row r="67" spans="1:7" ht="36" customHeight="1" x14ac:dyDescent="0.15">
      <c r="A67" s="38" t="s">
        <v>1500</v>
      </c>
      <c r="B67" s="39" t="s">
        <v>223</v>
      </c>
      <c r="C67" s="40">
        <v>726.43</v>
      </c>
      <c r="D67" s="41">
        <v>1</v>
      </c>
      <c r="E67" s="40">
        <v>311.22000000000003</v>
      </c>
      <c r="F67" s="42" t="s">
        <v>223</v>
      </c>
      <c r="G67" s="43"/>
    </row>
    <row r="68" spans="1:7" ht="36" customHeight="1" x14ac:dyDescent="0.15">
      <c r="A68" s="38" t="s">
        <v>898</v>
      </c>
      <c r="B68" s="39" t="s">
        <v>223</v>
      </c>
      <c r="C68" s="40">
        <v>1447.14</v>
      </c>
      <c r="D68" s="41">
        <v>2</v>
      </c>
      <c r="E68" s="40">
        <v>865.73</v>
      </c>
      <c r="F68" s="42" t="s">
        <v>223</v>
      </c>
      <c r="G68" s="43"/>
    </row>
    <row r="69" spans="1:7" ht="36" customHeight="1" x14ac:dyDescent="0.15">
      <c r="A69" s="38" t="s">
        <v>1501</v>
      </c>
      <c r="B69" s="39" t="s">
        <v>1459</v>
      </c>
      <c r="C69" s="40">
        <v>891</v>
      </c>
      <c r="D69" s="41">
        <v>1</v>
      </c>
      <c r="E69" s="40">
        <v>376</v>
      </c>
      <c r="F69" s="42" t="s">
        <v>581</v>
      </c>
      <c r="G69" s="43"/>
    </row>
    <row r="70" spans="1:7" ht="36" customHeight="1" x14ac:dyDescent="0.15">
      <c r="A70" s="38" t="s">
        <v>1503</v>
      </c>
      <c r="B70" s="39" t="s">
        <v>223</v>
      </c>
      <c r="C70" s="40">
        <v>1596.29</v>
      </c>
      <c r="D70" s="41">
        <v>10</v>
      </c>
      <c r="E70" s="40">
        <v>375.79</v>
      </c>
      <c r="F70" s="42" t="s">
        <v>223</v>
      </c>
      <c r="G70" s="43"/>
    </row>
    <row r="71" spans="1:7" ht="36" customHeight="1" x14ac:dyDescent="0.15">
      <c r="A71" s="38" t="s">
        <v>1504</v>
      </c>
      <c r="B71" s="39" t="s">
        <v>223</v>
      </c>
      <c r="C71" s="40">
        <v>972.48</v>
      </c>
      <c r="D71" s="41">
        <v>5</v>
      </c>
      <c r="E71" s="40">
        <v>187.89</v>
      </c>
      <c r="F71" s="42" t="s">
        <v>223</v>
      </c>
      <c r="G71" s="43"/>
    </row>
    <row r="72" spans="1:7" ht="36" customHeight="1" x14ac:dyDescent="0.15">
      <c r="A72" s="38" t="s">
        <v>1502</v>
      </c>
      <c r="B72" s="39" t="s">
        <v>223</v>
      </c>
      <c r="C72" s="40">
        <v>1328.43</v>
      </c>
      <c r="D72" s="41">
        <v>6</v>
      </c>
      <c r="E72" s="40">
        <v>250.52</v>
      </c>
      <c r="F72" s="42" t="s">
        <v>223</v>
      </c>
      <c r="G72" s="43"/>
    </row>
    <row r="73" spans="1:7" ht="36" customHeight="1" x14ac:dyDescent="0.15">
      <c r="A73" s="38" t="s">
        <v>1505</v>
      </c>
      <c r="B73" s="39" t="s">
        <v>223</v>
      </c>
      <c r="C73" s="40">
        <v>298.42</v>
      </c>
      <c r="D73" s="41">
        <v>1</v>
      </c>
      <c r="E73" s="40">
        <v>110.24</v>
      </c>
      <c r="F73" s="42" t="s">
        <v>413</v>
      </c>
      <c r="G73" s="43"/>
    </row>
    <row r="74" spans="1:7" ht="36" customHeight="1" x14ac:dyDescent="0.15">
      <c r="A74" s="38" t="s">
        <v>1506</v>
      </c>
      <c r="B74" s="39" t="s">
        <v>223</v>
      </c>
      <c r="C74" s="40">
        <v>1062</v>
      </c>
      <c r="D74" s="41">
        <v>2</v>
      </c>
      <c r="E74" s="40">
        <v>89.84</v>
      </c>
      <c r="F74" s="42" t="s">
        <v>223</v>
      </c>
      <c r="G74" s="43"/>
    </row>
    <row r="75" spans="1:7" ht="36" customHeight="1" x14ac:dyDescent="0.15">
      <c r="A75" s="44" t="s">
        <v>184</v>
      </c>
      <c r="B75" s="45"/>
      <c r="C75" s="46">
        <f>SUM(C63:C74)</f>
        <v>13607.720000000003</v>
      </c>
      <c r="D75" s="47">
        <f>SUM(D63:D74)</f>
        <v>36</v>
      </c>
      <c r="E75" s="46">
        <f>SUM(E63:E74)</f>
        <v>4318.26</v>
      </c>
      <c r="F75" s="45"/>
      <c r="G75" s="48"/>
    </row>
    <row r="77" spans="1:7" ht="36" customHeight="1" x14ac:dyDescent="0.15">
      <c r="A77" s="36" t="s">
        <v>855</v>
      </c>
    </row>
    <row r="78" spans="1:7" ht="36" customHeight="1" x14ac:dyDescent="0.15">
      <c r="A78" s="205" t="s">
        <v>232</v>
      </c>
      <c r="B78" s="206" t="s">
        <v>233</v>
      </c>
      <c r="C78" s="206" t="s">
        <v>234</v>
      </c>
      <c r="D78" s="207" t="s">
        <v>235</v>
      </c>
      <c r="E78" s="207"/>
      <c r="F78" s="206" t="s">
        <v>236</v>
      </c>
      <c r="G78" s="204" t="s">
        <v>237</v>
      </c>
    </row>
    <row r="79" spans="1:7" ht="36" customHeight="1" x14ac:dyDescent="0.15">
      <c r="A79" s="205"/>
      <c r="B79" s="206"/>
      <c r="C79" s="206"/>
      <c r="D79" s="37" t="s">
        <v>238</v>
      </c>
      <c r="E79" s="37" t="s">
        <v>239</v>
      </c>
      <c r="F79" s="206"/>
      <c r="G79" s="204"/>
    </row>
    <row r="80" spans="1:7" ht="36" customHeight="1" x14ac:dyDescent="0.15">
      <c r="A80" s="38" t="s">
        <v>1507</v>
      </c>
      <c r="B80" s="39" t="s">
        <v>1493</v>
      </c>
      <c r="C80" s="40">
        <v>117470</v>
      </c>
      <c r="D80" s="41"/>
      <c r="E80" s="40"/>
      <c r="F80" s="42" t="s">
        <v>386</v>
      </c>
      <c r="G80" s="43"/>
    </row>
    <row r="81" spans="1:7" ht="36" customHeight="1" x14ac:dyDescent="0.15">
      <c r="A81" s="44" t="s">
        <v>184</v>
      </c>
      <c r="B81" s="45"/>
      <c r="C81" s="46">
        <f>SUM(C80:C80)</f>
        <v>117470</v>
      </c>
      <c r="D81" s="47">
        <f>SUM(D80:D80)</f>
        <v>0</v>
      </c>
      <c r="E81" s="46">
        <f>SUM(E80:E80)</f>
        <v>0</v>
      </c>
      <c r="F81" s="45"/>
      <c r="G81" s="48"/>
    </row>
    <row r="83" spans="1:7" ht="36" customHeight="1" x14ac:dyDescent="0.15">
      <c r="A83" s="36" t="s">
        <v>860</v>
      </c>
    </row>
    <row r="84" spans="1:7" ht="36" customHeight="1" x14ac:dyDescent="0.15">
      <c r="A84" s="205" t="s">
        <v>232</v>
      </c>
      <c r="B84" s="206" t="s">
        <v>233</v>
      </c>
      <c r="C84" s="206" t="s">
        <v>234</v>
      </c>
      <c r="D84" s="207" t="s">
        <v>235</v>
      </c>
      <c r="E84" s="207"/>
      <c r="F84" s="206" t="s">
        <v>236</v>
      </c>
      <c r="G84" s="204" t="s">
        <v>237</v>
      </c>
    </row>
    <row r="85" spans="1:7" ht="36" customHeight="1" x14ac:dyDescent="0.15">
      <c r="A85" s="205"/>
      <c r="B85" s="206"/>
      <c r="C85" s="206"/>
      <c r="D85" s="37" t="s">
        <v>238</v>
      </c>
      <c r="E85" s="37" t="s">
        <v>239</v>
      </c>
      <c r="F85" s="206"/>
      <c r="G85" s="204"/>
    </row>
    <row r="86" spans="1:7" ht="36" customHeight="1" x14ac:dyDescent="0.15">
      <c r="A86" s="38" t="s">
        <v>1508</v>
      </c>
      <c r="B86" s="39" t="s">
        <v>2946</v>
      </c>
      <c r="C86" s="40">
        <v>5055.13</v>
      </c>
      <c r="D86" s="41">
        <v>5</v>
      </c>
      <c r="E86" s="40">
        <v>1462.94</v>
      </c>
      <c r="F86" s="42" t="s">
        <v>160</v>
      </c>
      <c r="G86" s="43" t="s">
        <v>3084</v>
      </c>
    </row>
    <row r="87" spans="1:7" ht="36" customHeight="1" x14ac:dyDescent="0.15">
      <c r="A87" s="44" t="s">
        <v>184</v>
      </c>
      <c r="B87" s="45"/>
      <c r="C87" s="46">
        <f>SUM(C86:C86)</f>
        <v>5055.13</v>
      </c>
      <c r="D87" s="47">
        <f>SUM(D86:D86)</f>
        <v>5</v>
      </c>
      <c r="E87" s="46">
        <f>SUM(E86:E86)</f>
        <v>1462.94</v>
      </c>
      <c r="F87" s="45"/>
      <c r="G87" s="48"/>
    </row>
    <row r="90" spans="1:7" ht="36" customHeight="1" x14ac:dyDescent="0.15">
      <c r="A90" s="49" t="s">
        <v>1509</v>
      </c>
      <c r="B90" s="50"/>
      <c r="C90" s="51">
        <f>C12+C29+C42+C58+C75+C81+C87</f>
        <v>3151683.36</v>
      </c>
      <c r="D90" s="52">
        <f>D12+D29+D42+D58+D75+D81+D87</f>
        <v>245</v>
      </c>
      <c r="E90" s="51">
        <f>E12+E29+E42+E58+E75+E81+E87</f>
        <v>65196.47</v>
      </c>
      <c r="F90" s="50"/>
      <c r="G90" s="53"/>
    </row>
  </sheetData>
  <mergeCells count="42">
    <mergeCell ref="G4:G5"/>
    <mergeCell ref="A15:A16"/>
    <mergeCell ref="B15:B16"/>
    <mergeCell ref="C15:C16"/>
    <mergeCell ref="D15:E15"/>
    <mergeCell ref="F15:F16"/>
    <mergeCell ref="G15:G16"/>
    <mergeCell ref="A4:A5"/>
    <mergeCell ref="B4:B5"/>
    <mergeCell ref="C4:C5"/>
    <mergeCell ref="D4:E4"/>
    <mergeCell ref="F4:F5"/>
    <mergeCell ref="G32:G33"/>
    <mergeCell ref="A45:A46"/>
    <mergeCell ref="B45:B46"/>
    <mergeCell ref="C45:C46"/>
    <mergeCell ref="D45:E45"/>
    <mergeCell ref="F45:F46"/>
    <mergeCell ref="G45:G46"/>
    <mergeCell ref="A32:A33"/>
    <mergeCell ref="B32:B33"/>
    <mergeCell ref="C32:C33"/>
    <mergeCell ref="D32:E32"/>
    <mergeCell ref="F32:F33"/>
    <mergeCell ref="G61:G62"/>
    <mergeCell ref="A78:A79"/>
    <mergeCell ref="B78:B79"/>
    <mergeCell ref="C78:C79"/>
    <mergeCell ref="D78:E78"/>
    <mergeCell ref="F78:F79"/>
    <mergeCell ref="G78:G79"/>
    <mergeCell ref="A61:A62"/>
    <mergeCell ref="B61:B62"/>
    <mergeCell ref="C61:C62"/>
    <mergeCell ref="D61:E61"/>
    <mergeCell ref="F61:F62"/>
    <mergeCell ref="G84:G85"/>
    <mergeCell ref="A84:A85"/>
    <mergeCell ref="B84:B85"/>
    <mergeCell ref="C84:C85"/>
    <mergeCell ref="D84:E84"/>
    <mergeCell ref="F84:F85"/>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rowBreaks count="2" manualBreakCount="2">
    <brk id="42" max="16383" man="1"/>
    <brk id="8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目次"/>
  <dimension ref="A1:D46"/>
  <sheetViews>
    <sheetView tabSelected="1" view="pageBreakPreview" topLeftCell="A22" zoomScaleNormal="100" zoomScaleSheetLayoutView="100" workbookViewId="0">
      <selection activeCell="C47" sqref="C47"/>
    </sheetView>
  </sheetViews>
  <sheetFormatPr defaultColWidth="9.25" defaultRowHeight="14.25" x14ac:dyDescent="0.15"/>
  <cols>
    <col min="1" max="1" width="5.75" customWidth="1"/>
    <col min="2" max="2" width="20.5" customWidth="1"/>
    <col min="3" max="3" width="61.375" customWidth="1"/>
    <col min="4" max="4" width="5.75" customWidth="1"/>
    <col min="5" max="5" width="3.625" customWidth="1"/>
    <col min="6" max="6" width="0.375" customWidth="1"/>
  </cols>
  <sheetData>
    <row r="1" spans="1:4" ht="24" customHeight="1" x14ac:dyDescent="0.25">
      <c r="A1" s="194" t="s">
        <v>2</v>
      </c>
      <c r="B1" s="195"/>
      <c r="C1" s="195"/>
      <c r="D1" s="195"/>
    </row>
    <row r="2" spans="1:4" x14ac:dyDescent="0.15">
      <c r="A2" s="174"/>
      <c r="B2" s="187"/>
      <c r="C2" s="174"/>
      <c r="D2" s="174"/>
    </row>
    <row r="3" spans="1:4" ht="19.5" customHeight="1" x14ac:dyDescent="0.15">
      <c r="A3" s="196" t="s">
        <v>3104</v>
      </c>
      <c r="B3" s="196"/>
      <c r="C3" s="188" t="s">
        <v>3046</v>
      </c>
      <c r="D3" s="4">
        <v>3</v>
      </c>
    </row>
    <row r="4" spans="1:4" ht="19.5" customHeight="1" x14ac:dyDescent="0.15">
      <c r="A4" s="196" t="s">
        <v>3105</v>
      </c>
      <c r="B4" s="196"/>
      <c r="C4" s="188"/>
      <c r="D4" s="174"/>
    </row>
    <row r="5" spans="1:4" ht="19.5" customHeight="1" x14ac:dyDescent="0.15">
      <c r="A5" s="174"/>
      <c r="B5" s="189" t="s">
        <v>2893</v>
      </c>
      <c r="C5" s="188" t="s">
        <v>3046</v>
      </c>
      <c r="D5" s="4">
        <v>6</v>
      </c>
    </row>
    <row r="6" spans="1:4" ht="19.5" customHeight="1" x14ac:dyDescent="0.15">
      <c r="A6" s="174"/>
      <c r="B6" s="190" t="s">
        <v>4</v>
      </c>
      <c r="C6" s="188" t="s">
        <v>3061</v>
      </c>
      <c r="D6" s="4">
        <v>14</v>
      </c>
    </row>
    <row r="7" spans="1:4" ht="19.5" customHeight="1" x14ac:dyDescent="0.15">
      <c r="A7" s="174"/>
      <c r="B7" s="190" t="s">
        <v>5</v>
      </c>
      <c r="C7" s="188" t="s">
        <v>3046</v>
      </c>
      <c r="D7" s="4">
        <v>18</v>
      </c>
    </row>
    <row r="8" spans="1:4" ht="19.5" customHeight="1" x14ac:dyDescent="0.15">
      <c r="A8" s="174"/>
      <c r="B8" s="190" t="s">
        <v>6</v>
      </c>
      <c r="C8" s="188" t="s">
        <v>3046</v>
      </c>
      <c r="D8" s="4">
        <v>20</v>
      </c>
    </row>
    <row r="9" spans="1:4" ht="19.5" customHeight="1" x14ac:dyDescent="0.15">
      <c r="A9" s="174"/>
      <c r="B9" s="190" t="s">
        <v>7</v>
      </c>
      <c r="C9" s="188" t="s">
        <v>3046</v>
      </c>
      <c r="D9" s="4">
        <v>22</v>
      </c>
    </row>
    <row r="10" spans="1:4" ht="19.5" customHeight="1" x14ac:dyDescent="0.15">
      <c r="A10" s="174"/>
      <c r="B10" s="190" t="s">
        <v>8</v>
      </c>
      <c r="C10" s="188" t="s">
        <v>3046</v>
      </c>
      <c r="D10" s="4">
        <v>24</v>
      </c>
    </row>
    <row r="11" spans="1:4" ht="19.5" customHeight="1" x14ac:dyDescent="0.15">
      <c r="A11" s="174"/>
      <c r="B11" s="189" t="s">
        <v>3064</v>
      </c>
      <c r="C11" s="188" t="s">
        <v>3046</v>
      </c>
      <c r="D11" s="4">
        <v>26</v>
      </c>
    </row>
    <row r="12" spans="1:4" ht="19.5" customHeight="1" x14ac:dyDescent="0.15">
      <c r="A12" s="174"/>
      <c r="B12" s="189" t="s">
        <v>3065</v>
      </c>
      <c r="C12" s="188" t="s">
        <v>3046</v>
      </c>
      <c r="D12" s="4">
        <v>30</v>
      </c>
    </row>
    <row r="13" spans="1:4" ht="19.5" customHeight="1" x14ac:dyDescent="0.15">
      <c r="A13" s="174"/>
      <c r="B13" s="189" t="s">
        <v>3066</v>
      </c>
      <c r="C13" s="188" t="s">
        <v>3061</v>
      </c>
      <c r="D13" s="4">
        <v>32</v>
      </c>
    </row>
    <row r="14" spans="1:4" ht="19.5" customHeight="1" x14ac:dyDescent="0.15">
      <c r="A14" s="174"/>
      <c r="B14" s="189" t="s">
        <v>3067</v>
      </c>
      <c r="C14" s="188" t="s">
        <v>3046</v>
      </c>
      <c r="D14" s="4">
        <v>34</v>
      </c>
    </row>
    <row r="15" spans="1:4" ht="19.5" customHeight="1" x14ac:dyDescent="0.15">
      <c r="A15" s="174"/>
      <c r="B15" s="189" t="s">
        <v>3068</v>
      </c>
      <c r="C15" s="188" t="s">
        <v>3046</v>
      </c>
      <c r="D15" s="4">
        <v>36</v>
      </c>
    </row>
    <row r="16" spans="1:4" ht="19.5" customHeight="1" x14ac:dyDescent="0.15">
      <c r="A16" s="174"/>
      <c r="B16" s="189" t="s">
        <v>3069</v>
      </c>
      <c r="C16" s="188" t="s">
        <v>3046</v>
      </c>
      <c r="D16" s="4">
        <v>38</v>
      </c>
    </row>
    <row r="17" spans="1:4" ht="19.5" customHeight="1" x14ac:dyDescent="0.15">
      <c r="A17" s="174"/>
      <c r="B17" s="189" t="s">
        <v>3070</v>
      </c>
      <c r="C17" s="188" t="s">
        <v>3061</v>
      </c>
      <c r="D17" s="4">
        <v>41</v>
      </c>
    </row>
    <row r="18" spans="1:4" ht="19.5" customHeight="1" x14ac:dyDescent="0.15">
      <c r="A18" s="174"/>
      <c r="B18" s="190" t="s">
        <v>16</v>
      </c>
      <c r="C18" s="188" t="s">
        <v>3046</v>
      </c>
      <c r="D18" s="4">
        <v>44</v>
      </c>
    </row>
    <row r="19" spans="1:4" ht="19.5" customHeight="1" x14ac:dyDescent="0.15">
      <c r="A19" s="174"/>
      <c r="B19" s="189" t="s">
        <v>3047</v>
      </c>
      <c r="C19" s="188" t="s">
        <v>3048</v>
      </c>
      <c r="D19" s="4">
        <v>46</v>
      </c>
    </row>
    <row r="20" spans="1:4" ht="19.5" customHeight="1" x14ac:dyDescent="0.15">
      <c r="A20" s="174"/>
      <c r="B20" s="189" t="s">
        <v>3049</v>
      </c>
      <c r="C20" s="186" t="s">
        <v>3062</v>
      </c>
      <c r="D20" s="4">
        <v>47</v>
      </c>
    </row>
    <row r="21" spans="1:4" ht="19.5" customHeight="1" x14ac:dyDescent="0.15">
      <c r="A21" s="174"/>
      <c r="B21" s="189" t="s">
        <v>3050</v>
      </c>
      <c r="C21" s="188" t="s">
        <v>3051</v>
      </c>
      <c r="D21" s="4">
        <v>48</v>
      </c>
    </row>
    <row r="22" spans="1:4" ht="19.5" customHeight="1" x14ac:dyDescent="0.15">
      <c r="A22" s="174"/>
      <c r="B22" s="189" t="s">
        <v>3052</v>
      </c>
      <c r="C22" s="186" t="s">
        <v>3053</v>
      </c>
      <c r="D22" s="4">
        <v>50</v>
      </c>
    </row>
    <row r="23" spans="1:4" ht="19.5" customHeight="1" x14ac:dyDescent="0.15">
      <c r="A23" s="174"/>
      <c r="B23" s="189" t="s">
        <v>3054</v>
      </c>
      <c r="C23" s="186" t="s">
        <v>3055</v>
      </c>
      <c r="D23" s="4">
        <v>52</v>
      </c>
    </row>
    <row r="24" spans="1:4" ht="19.5" customHeight="1" x14ac:dyDescent="0.15">
      <c r="A24" s="174"/>
      <c r="B24" s="189" t="s">
        <v>3063</v>
      </c>
      <c r="C24" s="186" t="s">
        <v>3056</v>
      </c>
      <c r="D24" s="4">
        <v>55</v>
      </c>
    </row>
    <row r="25" spans="1:4" ht="19.5" customHeight="1" x14ac:dyDescent="0.15">
      <c r="A25" s="174"/>
      <c r="B25" s="189" t="s">
        <v>3057</v>
      </c>
      <c r="C25" s="186" t="s">
        <v>3058</v>
      </c>
      <c r="D25" s="4">
        <v>56</v>
      </c>
    </row>
    <row r="26" spans="1:4" s="174" customFormat="1" ht="19.5" customHeight="1" x14ac:dyDescent="0.15">
      <c r="B26" s="189" t="s">
        <v>3071</v>
      </c>
      <c r="C26" s="191" t="s">
        <v>3072</v>
      </c>
      <c r="D26" s="4"/>
    </row>
    <row r="27" spans="1:4" s="174" customFormat="1" ht="19.5" customHeight="1" x14ac:dyDescent="0.15">
      <c r="B27" s="189"/>
      <c r="C27" s="186" t="s">
        <v>3073</v>
      </c>
      <c r="D27" s="4">
        <v>58</v>
      </c>
    </row>
    <row r="28" spans="1:4" ht="19.5" customHeight="1" x14ac:dyDescent="0.15">
      <c r="A28" s="174"/>
      <c r="B28" s="189" t="s">
        <v>3059</v>
      </c>
      <c r="C28" s="186" t="s">
        <v>3060</v>
      </c>
      <c r="D28" s="4">
        <v>61</v>
      </c>
    </row>
    <row r="29" spans="1:4" ht="19.5" customHeight="1" x14ac:dyDescent="0.15">
      <c r="A29" s="174"/>
      <c r="B29" s="190" t="s">
        <v>17</v>
      </c>
      <c r="C29" s="186" t="s">
        <v>3046</v>
      </c>
      <c r="D29" s="4">
        <v>63</v>
      </c>
    </row>
    <row r="30" spans="1:4" ht="19.5" customHeight="1" x14ac:dyDescent="0.15">
      <c r="A30" s="174"/>
      <c r="B30" s="190" t="s">
        <v>18</v>
      </c>
      <c r="C30" s="186" t="s">
        <v>3046</v>
      </c>
      <c r="D30" s="4">
        <v>63</v>
      </c>
    </row>
    <row r="31" spans="1:4" ht="19.5" customHeight="1" x14ac:dyDescent="0.15">
      <c r="A31" s="174"/>
      <c r="B31" s="190" t="s">
        <v>19</v>
      </c>
      <c r="C31" s="186" t="s">
        <v>3046</v>
      </c>
      <c r="D31" s="4">
        <v>63</v>
      </c>
    </row>
    <row r="32" spans="1:4" ht="19.5" customHeight="1" x14ac:dyDescent="0.15">
      <c r="A32" s="175" t="s">
        <v>3106</v>
      </c>
      <c r="B32" s="187"/>
      <c r="C32" s="186"/>
      <c r="D32" s="174"/>
    </row>
    <row r="33" spans="1:4" ht="19.5" customHeight="1" x14ac:dyDescent="0.15">
      <c r="A33" s="174" t="s">
        <v>20</v>
      </c>
      <c r="B33" s="187"/>
      <c r="C33" s="186" t="s">
        <v>3046</v>
      </c>
      <c r="D33" s="4">
        <v>64</v>
      </c>
    </row>
    <row r="34" spans="1:4" ht="19.5" customHeight="1" x14ac:dyDescent="0.15">
      <c r="A34" s="174" t="s">
        <v>21</v>
      </c>
      <c r="B34" s="187"/>
      <c r="C34" s="186" t="s">
        <v>3046</v>
      </c>
      <c r="D34" s="4">
        <v>68</v>
      </c>
    </row>
    <row r="35" spans="1:4" ht="19.5" customHeight="1" x14ac:dyDescent="0.15">
      <c r="A35" s="175" t="s">
        <v>3107</v>
      </c>
      <c r="B35" s="187"/>
      <c r="C35" s="186"/>
      <c r="D35" s="174"/>
    </row>
    <row r="36" spans="1:4" ht="19.5" customHeight="1" x14ac:dyDescent="0.15">
      <c r="A36" s="174" t="s">
        <v>22</v>
      </c>
      <c r="B36" s="187"/>
      <c r="C36" s="186" t="s">
        <v>3046</v>
      </c>
      <c r="D36" s="4">
        <v>72</v>
      </c>
    </row>
    <row r="37" spans="1:4" ht="19.5" customHeight="1" x14ac:dyDescent="0.15">
      <c r="A37" s="174" t="s">
        <v>23</v>
      </c>
      <c r="B37" s="187"/>
      <c r="C37" s="186" t="s">
        <v>3046</v>
      </c>
      <c r="D37" s="4">
        <v>72</v>
      </c>
    </row>
    <row r="38" spans="1:4" ht="19.5" customHeight="1" x14ac:dyDescent="0.15">
      <c r="A38" s="174" t="s">
        <v>24</v>
      </c>
      <c r="B38" s="187"/>
      <c r="C38" s="186" t="s">
        <v>3046</v>
      </c>
      <c r="D38" s="4">
        <v>72</v>
      </c>
    </row>
    <row r="39" spans="1:4" ht="19.5" customHeight="1" x14ac:dyDescent="0.15">
      <c r="A39" s="175" t="s">
        <v>3108</v>
      </c>
      <c r="B39" s="187"/>
      <c r="C39" s="186" t="s">
        <v>3046</v>
      </c>
      <c r="D39" s="4">
        <v>72</v>
      </c>
    </row>
    <row r="40" spans="1:4" ht="19.5" customHeight="1" x14ac:dyDescent="0.15">
      <c r="A40" s="175" t="s">
        <v>3109</v>
      </c>
      <c r="B40" s="187"/>
      <c r="C40" s="186" t="s">
        <v>3046</v>
      </c>
      <c r="D40" s="4">
        <v>73</v>
      </c>
    </row>
    <row r="41" spans="1:4" ht="19.5" customHeight="1" x14ac:dyDescent="0.15">
      <c r="A41" s="175" t="s">
        <v>3110</v>
      </c>
      <c r="B41" s="187"/>
      <c r="C41" s="186" t="s">
        <v>3046</v>
      </c>
      <c r="D41" s="4">
        <v>82</v>
      </c>
    </row>
    <row r="42" spans="1:4" ht="19.5" customHeight="1" x14ac:dyDescent="0.15">
      <c r="A42" s="175" t="s">
        <v>3111</v>
      </c>
      <c r="B42" s="187"/>
      <c r="C42" s="186" t="s">
        <v>3046</v>
      </c>
      <c r="D42" s="4">
        <v>83</v>
      </c>
    </row>
    <row r="43" spans="1:4" ht="19.5" customHeight="1" x14ac:dyDescent="0.15">
      <c r="A43" s="175" t="s">
        <v>3112</v>
      </c>
      <c r="B43" s="187"/>
      <c r="C43" s="186" t="s">
        <v>3046</v>
      </c>
      <c r="D43" s="4">
        <v>86</v>
      </c>
    </row>
    <row r="44" spans="1:4" ht="15" customHeight="1" x14ac:dyDescent="0.15">
      <c r="A44" s="197" t="s">
        <v>3074</v>
      </c>
      <c r="B44" s="198"/>
      <c r="C44" s="198"/>
      <c r="D44" s="198"/>
    </row>
    <row r="45" spans="1:4" x14ac:dyDescent="0.15">
      <c r="A45" s="198"/>
      <c r="B45" s="198"/>
      <c r="C45" s="198"/>
      <c r="D45" s="198"/>
    </row>
    <row r="46" spans="1:4" x14ac:dyDescent="0.15">
      <c r="C46" s="179"/>
    </row>
  </sheetData>
  <mergeCells count="4">
    <mergeCell ref="A1:D1"/>
    <mergeCell ref="A3:B3"/>
    <mergeCell ref="A44:D45"/>
    <mergeCell ref="A4:B4"/>
  </mergeCells>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合志市">
    <tabColor indexed="10"/>
  </sheetPr>
  <dimension ref="A2:G68"/>
  <sheetViews>
    <sheetView tabSelected="1" view="pageBreakPreview" topLeftCell="A28"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16</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1510</v>
      </c>
      <c r="B6" s="39" t="s">
        <v>16</v>
      </c>
      <c r="C6" s="40">
        <v>264</v>
      </c>
      <c r="D6" s="41">
        <v>2</v>
      </c>
      <c r="E6" s="40">
        <v>90.54</v>
      </c>
      <c r="F6" s="42" t="s">
        <v>160</v>
      </c>
      <c r="G6" s="43"/>
    </row>
    <row r="7" spans="1:7" ht="36" customHeight="1" x14ac:dyDescent="0.15">
      <c r="A7" s="38" t="s">
        <v>1511</v>
      </c>
      <c r="B7" s="39" t="s">
        <v>2947</v>
      </c>
      <c r="C7" s="40">
        <v>421.78</v>
      </c>
      <c r="D7" s="41">
        <v>1</v>
      </c>
      <c r="E7" s="40">
        <v>150.76</v>
      </c>
      <c r="F7" s="42" t="s">
        <v>223</v>
      </c>
      <c r="G7" s="43"/>
    </row>
    <row r="8" spans="1:7" ht="36" customHeight="1" x14ac:dyDescent="0.15">
      <c r="A8" s="38" t="s">
        <v>1512</v>
      </c>
      <c r="B8" s="39" t="s">
        <v>2948</v>
      </c>
      <c r="C8" s="40"/>
      <c r="D8" s="41">
        <v>1</v>
      </c>
      <c r="E8" s="40">
        <v>124.66</v>
      </c>
      <c r="F8" s="42" t="s">
        <v>223</v>
      </c>
      <c r="G8" s="43" t="s">
        <v>3095</v>
      </c>
    </row>
    <row r="9" spans="1:7" ht="36" customHeight="1" x14ac:dyDescent="0.15">
      <c r="A9" s="38" t="s">
        <v>1513</v>
      </c>
      <c r="B9" s="39" t="s">
        <v>2949</v>
      </c>
      <c r="C9" s="40">
        <v>338.69</v>
      </c>
      <c r="D9" s="41">
        <v>2</v>
      </c>
      <c r="E9" s="40">
        <v>91.08</v>
      </c>
      <c r="F9" s="42" t="s">
        <v>223</v>
      </c>
      <c r="G9" s="43"/>
    </row>
    <row r="10" spans="1:7" ht="36" customHeight="1" x14ac:dyDescent="0.15">
      <c r="A10" s="38" t="s">
        <v>1514</v>
      </c>
      <c r="B10" s="39" t="s">
        <v>2950</v>
      </c>
      <c r="C10" s="40"/>
      <c r="D10" s="41">
        <v>2</v>
      </c>
      <c r="E10" s="40">
        <v>116.75</v>
      </c>
      <c r="F10" s="42" t="s">
        <v>223</v>
      </c>
      <c r="G10" s="43" t="s">
        <v>3092</v>
      </c>
    </row>
    <row r="11" spans="1:7" ht="36" customHeight="1" x14ac:dyDescent="0.15">
      <c r="A11" s="44" t="s">
        <v>184</v>
      </c>
      <c r="B11" s="45"/>
      <c r="C11" s="46">
        <f>SUM(C6:C10)</f>
        <v>1024.47</v>
      </c>
      <c r="D11" s="47">
        <f>SUM(D6:D10)</f>
        <v>8</v>
      </c>
      <c r="E11" s="46">
        <f>SUM(E6:E10)</f>
        <v>573.79</v>
      </c>
      <c r="F11" s="45"/>
      <c r="G11" s="48"/>
    </row>
    <row r="13" spans="1:7" ht="36" customHeight="1" x14ac:dyDescent="0.15">
      <c r="A13" s="36" t="s">
        <v>746</v>
      </c>
    </row>
    <row r="14" spans="1:7" ht="36" customHeight="1" x14ac:dyDescent="0.15">
      <c r="A14" s="205" t="s">
        <v>232</v>
      </c>
      <c r="B14" s="206" t="s">
        <v>233</v>
      </c>
      <c r="C14" s="206" t="s">
        <v>234</v>
      </c>
      <c r="D14" s="207" t="s">
        <v>235</v>
      </c>
      <c r="E14" s="207"/>
      <c r="F14" s="206" t="s">
        <v>236</v>
      </c>
      <c r="G14" s="204" t="s">
        <v>237</v>
      </c>
    </row>
    <row r="15" spans="1:7" ht="36" customHeight="1" x14ac:dyDescent="0.15">
      <c r="A15" s="205"/>
      <c r="B15" s="206"/>
      <c r="C15" s="206"/>
      <c r="D15" s="37" t="s">
        <v>238</v>
      </c>
      <c r="E15" s="37" t="s">
        <v>239</v>
      </c>
      <c r="F15" s="206"/>
      <c r="G15" s="204"/>
    </row>
    <row r="16" spans="1:7" ht="36" customHeight="1" x14ac:dyDescent="0.15">
      <c r="A16" s="38" t="s">
        <v>1515</v>
      </c>
      <c r="B16" s="39" t="s">
        <v>1516</v>
      </c>
      <c r="C16" s="40"/>
      <c r="D16" s="41">
        <v>1</v>
      </c>
      <c r="E16" s="40">
        <v>1.2</v>
      </c>
      <c r="F16" s="42" t="s">
        <v>361</v>
      </c>
      <c r="G16" s="43" t="s">
        <v>264</v>
      </c>
    </row>
    <row r="17" spans="1:7" ht="36" customHeight="1" x14ac:dyDescent="0.15">
      <c r="A17" s="38" t="s">
        <v>1517</v>
      </c>
      <c r="B17" s="39" t="s">
        <v>1518</v>
      </c>
      <c r="C17" s="40"/>
      <c r="D17" s="41">
        <v>1</v>
      </c>
      <c r="E17" s="40">
        <v>3.2</v>
      </c>
      <c r="F17" s="42" t="s">
        <v>223</v>
      </c>
      <c r="G17" s="43" t="s">
        <v>223</v>
      </c>
    </row>
    <row r="18" spans="1:7" ht="36" customHeight="1" x14ac:dyDescent="0.15">
      <c r="A18" s="38" t="s">
        <v>1519</v>
      </c>
      <c r="B18" s="39" t="s">
        <v>1520</v>
      </c>
      <c r="C18" s="40">
        <v>1033262.93</v>
      </c>
      <c r="D18" s="41">
        <v>3</v>
      </c>
      <c r="E18" s="40">
        <v>8198.69</v>
      </c>
      <c r="F18" s="42" t="s">
        <v>771</v>
      </c>
      <c r="G18" s="43"/>
    </row>
    <row r="19" spans="1:7" ht="36" customHeight="1" x14ac:dyDescent="0.15">
      <c r="A19" s="38" t="s">
        <v>1521</v>
      </c>
      <c r="B19" s="39" t="s">
        <v>223</v>
      </c>
      <c r="C19" s="40"/>
      <c r="D19" s="41">
        <v>88</v>
      </c>
      <c r="E19" s="40">
        <v>17757.59</v>
      </c>
      <c r="F19" s="42" t="s">
        <v>223</v>
      </c>
      <c r="G19" s="43" t="s">
        <v>1522</v>
      </c>
    </row>
    <row r="20" spans="1:7" ht="36" customHeight="1" x14ac:dyDescent="0.15">
      <c r="A20" s="38" t="s">
        <v>1523</v>
      </c>
      <c r="B20" s="39" t="s">
        <v>223</v>
      </c>
      <c r="C20" s="40"/>
      <c r="D20" s="41">
        <v>71</v>
      </c>
      <c r="E20" s="40">
        <v>25065.47</v>
      </c>
      <c r="F20" s="42" t="s">
        <v>223</v>
      </c>
      <c r="G20" s="43" t="s">
        <v>223</v>
      </c>
    </row>
    <row r="21" spans="1:7" ht="36" customHeight="1" x14ac:dyDescent="0.15">
      <c r="A21" s="38" t="s">
        <v>1524</v>
      </c>
      <c r="B21" s="39" t="s">
        <v>223</v>
      </c>
      <c r="C21" s="40"/>
      <c r="D21" s="41">
        <v>14</v>
      </c>
      <c r="E21" s="40">
        <v>3829.5</v>
      </c>
      <c r="F21" s="42" t="s">
        <v>223</v>
      </c>
      <c r="G21" s="43" t="s">
        <v>223</v>
      </c>
    </row>
    <row r="22" spans="1:7" ht="36" customHeight="1" x14ac:dyDescent="0.15">
      <c r="A22" s="38" t="s">
        <v>1525</v>
      </c>
      <c r="B22" s="39" t="s">
        <v>223</v>
      </c>
      <c r="C22" s="40"/>
      <c r="D22" s="41">
        <v>1</v>
      </c>
      <c r="E22" s="40">
        <v>363.96</v>
      </c>
      <c r="F22" s="42" t="s">
        <v>118</v>
      </c>
      <c r="G22" s="43" t="s">
        <v>223</v>
      </c>
    </row>
    <row r="23" spans="1:7" ht="36" customHeight="1" x14ac:dyDescent="0.15">
      <c r="A23" s="38" t="s">
        <v>1526</v>
      </c>
      <c r="B23" s="39" t="s">
        <v>223</v>
      </c>
      <c r="C23" s="40"/>
      <c r="D23" s="41">
        <v>1</v>
      </c>
      <c r="E23" s="40">
        <v>642.24</v>
      </c>
      <c r="F23" s="42" t="s">
        <v>223</v>
      </c>
      <c r="G23" s="43" t="s">
        <v>223</v>
      </c>
    </row>
    <row r="24" spans="1:7" ht="36" customHeight="1" x14ac:dyDescent="0.15">
      <c r="A24" s="38" t="s">
        <v>1527</v>
      </c>
      <c r="B24" s="39" t="s">
        <v>223</v>
      </c>
      <c r="C24" s="40"/>
      <c r="D24" s="41">
        <v>1</v>
      </c>
      <c r="E24" s="40">
        <v>4.75</v>
      </c>
      <c r="F24" s="42" t="s">
        <v>147</v>
      </c>
      <c r="G24" s="43" t="s">
        <v>223</v>
      </c>
    </row>
    <row r="25" spans="1:7" ht="36" customHeight="1" x14ac:dyDescent="0.15">
      <c r="A25" s="38" t="s">
        <v>1528</v>
      </c>
      <c r="B25" s="39" t="s">
        <v>2951</v>
      </c>
      <c r="C25" s="40"/>
      <c r="D25" s="41">
        <v>1</v>
      </c>
      <c r="E25" s="40">
        <v>3.6</v>
      </c>
      <c r="F25" s="42" t="s">
        <v>223</v>
      </c>
      <c r="G25" s="43" t="s">
        <v>3083</v>
      </c>
    </row>
    <row r="26" spans="1:7" ht="36" customHeight="1" x14ac:dyDescent="0.15">
      <c r="A26" s="44" t="s">
        <v>184</v>
      </c>
      <c r="B26" s="45"/>
      <c r="C26" s="46">
        <f>SUM(C16:C25)</f>
        <v>1033262.93</v>
      </c>
      <c r="D26" s="47">
        <f>SUM(D16:D25)</f>
        <v>182</v>
      </c>
      <c r="E26" s="46">
        <f>SUM(E16:E25)</f>
        <v>55870.2</v>
      </c>
      <c r="F26" s="45"/>
      <c r="G26" s="48"/>
    </row>
    <row r="28" spans="1:7" ht="36" customHeight="1" x14ac:dyDescent="0.15">
      <c r="A28" s="36" t="s">
        <v>803</v>
      </c>
    </row>
    <row r="29" spans="1:7" ht="36" customHeight="1" x14ac:dyDescent="0.15">
      <c r="A29" s="205" t="s">
        <v>232</v>
      </c>
      <c r="B29" s="206" t="s">
        <v>233</v>
      </c>
      <c r="C29" s="206" t="s">
        <v>234</v>
      </c>
      <c r="D29" s="207" t="s">
        <v>235</v>
      </c>
      <c r="E29" s="207"/>
      <c r="F29" s="206" t="s">
        <v>236</v>
      </c>
      <c r="G29" s="204" t="s">
        <v>237</v>
      </c>
    </row>
    <row r="30" spans="1:7" ht="36" customHeight="1" x14ac:dyDescent="0.15">
      <c r="A30" s="205"/>
      <c r="B30" s="206"/>
      <c r="C30" s="206"/>
      <c r="D30" s="37" t="s">
        <v>238</v>
      </c>
      <c r="E30" s="37" t="s">
        <v>239</v>
      </c>
      <c r="F30" s="206"/>
      <c r="G30" s="204"/>
    </row>
    <row r="31" spans="1:7" ht="36" customHeight="1" x14ac:dyDescent="0.15">
      <c r="A31" s="38" t="s">
        <v>1529</v>
      </c>
      <c r="B31" s="39" t="s">
        <v>1530</v>
      </c>
      <c r="C31" s="40">
        <v>45945.09</v>
      </c>
      <c r="D31" s="41">
        <v>23</v>
      </c>
      <c r="E31" s="40">
        <v>3980.6</v>
      </c>
      <c r="F31" s="42" t="s">
        <v>413</v>
      </c>
      <c r="G31" s="43" t="s">
        <v>1531</v>
      </c>
    </row>
    <row r="32" spans="1:7" ht="36" customHeight="1" x14ac:dyDescent="0.15">
      <c r="A32" s="38" t="s">
        <v>1532</v>
      </c>
      <c r="B32" s="39" t="s">
        <v>1533</v>
      </c>
      <c r="C32" s="40">
        <v>10707</v>
      </c>
      <c r="D32" s="41">
        <v>19</v>
      </c>
      <c r="E32" s="40">
        <v>5004.8999999999996</v>
      </c>
      <c r="F32" s="42" t="s">
        <v>223</v>
      </c>
      <c r="G32" s="43" t="s">
        <v>267</v>
      </c>
    </row>
    <row r="33" spans="1:7" ht="36" customHeight="1" x14ac:dyDescent="0.15">
      <c r="A33" s="38" t="s">
        <v>1534</v>
      </c>
      <c r="B33" s="39" t="s">
        <v>1530</v>
      </c>
      <c r="C33" s="40">
        <v>40056</v>
      </c>
      <c r="D33" s="41">
        <v>20</v>
      </c>
      <c r="E33" s="40">
        <v>7152.63</v>
      </c>
      <c r="F33" s="42" t="s">
        <v>223</v>
      </c>
      <c r="G33" s="43"/>
    </row>
    <row r="34" spans="1:7" ht="36" customHeight="1" x14ac:dyDescent="0.15">
      <c r="A34" s="44" t="s">
        <v>184</v>
      </c>
      <c r="B34" s="45"/>
      <c r="C34" s="46">
        <f>SUM(C31:C33)</f>
        <v>96708.09</v>
      </c>
      <c r="D34" s="47">
        <f>SUM(D31:D33)</f>
        <v>62</v>
      </c>
      <c r="E34" s="46">
        <f>SUM(E31:E33)</f>
        <v>16138.130000000001</v>
      </c>
      <c r="F34" s="45"/>
      <c r="G34" s="48"/>
    </row>
    <row r="36" spans="1:7" ht="36" customHeight="1" x14ac:dyDescent="0.15">
      <c r="A36" s="36" t="s">
        <v>934</v>
      </c>
    </row>
    <row r="37" spans="1:7" ht="36" customHeight="1" x14ac:dyDescent="0.15">
      <c r="A37" s="205" t="s">
        <v>232</v>
      </c>
      <c r="B37" s="206" t="s">
        <v>233</v>
      </c>
      <c r="C37" s="206" t="s">
        <v>234</v>
      </c>
      <c r="D37" s="207" t="s">
        <v>235</v>
      </c>
      <c r="E37" s="207"/>
      <c r="F37" s="206" t="s">
        <v>236</v>
      </c>
      <c r="G37" s="204" t="s">
        <v>237</v>
      </c>
    </row>
    <row r="38" spans="1:7" ht="36" customHeight="1" x14ac:dyDescent="0.15">
      <c r="A38" s="205"/>
      <c r="B38" s="206"/>
      <c r="C38" s="206"/>
      <c r="D38" s="37" t="s">
        <v>238</v>
      </c>
      <c r="E38" s="37" t="s">
        <v>239</v>
      </c>
      <c r="F38" s="206"/>
      <c r="G38" s="204"/>
    </row>
    <row r="39" spans="1:7" ht="36" customHeight="1" x14ac:dyDescent="0.15">
      <c r="A39" s="38" t="s">
        <v>1535</v>
      </c>
      <c r="B39" s="39" t="s">
        <v>1533</v>
      </c>
      <c r="C39" s="40">
        <v>16242.56</v>
      </c>
      <c r="D39" s="41">
        <v>10</v>
      </c>
      <c r="E39" s="40">
        <v>9296.51</v>
      </c>
      <c r="F39" s="42" t="s">
        <v>157</v>
      </c>
      <c r="G39" s="43"/>
    </row>
    <row r="40" spans="1:7" ht="36" customHeight="1" x14ac:dyDescent="0.15">
      <c r="A40" s="44" t="s">
        <v>184</v>
      </c>
      <c r="B40" s="45"/>
      <c r="C40" s="46">
        <f>SUM(C39:C39)</f>
        <v>16242.56</v>
      </c>
      <c r="D40" s="47">
        <f>SUM(D39:D39)</f>
        <v>10</v>
      </c>
      <c r="E40" s="46">
        <f>SUM(E39:E39)</f>
        <v>9296.51</v>
      </c>
      <c r="F40" s="45"/>
      <c r="G40" s="48"/>
    </row>
    <row r="42" spans="1:7" ht="36" customHeight="1" x14ac:dyDescent="0.15">
      <c r="A42" s="36" t="s">
        <v>937</v>
      </c>
    </row>
    <row r="43" spans="1:7" ht="36" customHeight="1" x14ac:dyDescent="0.15">
      <c r="A43" s="205" t="s">
        <v>232</v>
      </c>
      <c r="B43" s="206" t="s">
        <v>233</v>
      </c>
      <c r="C43" s="206" t="s">
        <v>234</v>
      </c>
      <c r="D43" s="207" t="s">
        <v>235</v>
      </c>
      <c r="E43" s="207"/>
      <c r="F43" s="206" t="s">
        <v>236</v>
      </c>
      <c r="G43" s="204" t="s">
        <v>237</v>
      </c>
    </row>
    <row r="44" spans="1:7" ht="36" customHeight="1" x14ac:dyDescent="0.15">
      <c r="A44" s="205"/>
      <c r="B44" s="206"/>
      <c r="C44" s="206"/>
      <c r="D44" s="37" t="s">
        <v>238</v>
      </c>
      <c r="E44" s="37" t="s">
        <v>239</v>
      </c>
      <c r="F44" s="206"/>
      <c r="G44" s="204"/>
    </row>
    <row r="45" spans="1:7" ht="36" customHeight="1" x14ac:dyDescent="0.15">
      <c r="A45" s="38" t="s">
        <v>1536</v>
      </c>
      <c r="B45" s="39" t="s">
        <v>1537</v>
      </c>
      <c r="C45" s="40">
        <v>1432.61</v>
      </c>
      <c r="D45" s="41"/>
      <c r="E45" s="40"/>
      <c r="F45" s="42" t="s">
        <v>532</v>
      </c>
      <c r="G45" s="43" t="s">
        <v>2996</v>
      </c>
    </row>
    <row r="46" spans="1:7" ht="36" customHeight="1" x14ac:dyDescent="0.15">
      <c r="A46" s="38" t="s">
        <v>1538</v>
      </c>
      <c r="B46" s="39" t="s">
        <v>1520</v>
      </c>
      <c r="C46" s="40">
        <v>278775.74</v>
      </c>
      <c r="D46" s="41">
        <v>25</v>
      </c>
      <c r="E46" s="40">
        <v>6005.34</v>
      </c>
      <c r="F46" s="42" t="s">
        <v>109</v>
      </c>
      <c r="G46" s="43"/>
    </row>
    <row r="47" spans="1:7" ht="36" customHeight="1" x14ac:dyDescent="0.15">
      <c r="A47" s="38" t="s">
        <v>1539</v>
      </c>
      <c r="B47" s="39" t="s">
        <v>223</v>
      </c>
      <c r="C47" s="193">
        <v>289635.59000000003</v>
      </c>
      <c r="D47" s="41">
        <v>46</v>
      </c>
      <c r="E47" s="40">
        <v>21407.98</v>
      </c>
      <c r="F47" s="42" t="s">
        <v>1540</v>
      </c>
      <c r="G47" s="43"/>
    </row>
    <row r="48" spans="1:7" ht="36" customHeight="1" x14ac:dyDescent="0.15">
      <c r="A48" s="44" t="s">
        <v>184</v>
      </c>
      <c r="B48" s="45"/>
      <c r="C48" s="46">
        <f>SUM(C45:C47)</f>
        <v>569843.93999999994</v>
      </c>
      <c r="D48" s="47">
        <f>SUM(D45:D47)</f>
        <v>71</v>
      </c>
      <c r="E48" s="46">
        <f>SUM(E45:E47)</f>
        <v>27413.32</v>
      </c>
      <c r="F48" s="45"/>
      <c r="G48" s="48"/>
    </row>
    <row r="50" spans="1:7" ht="36" customHeight="1" x14ac:dyDescent="0.15">
      <c r="A50" s="36" t="s">
        <v>940</v>
      </c>
    </row>
    <row r="51" spans="1:7" ht="36" customHeight="1" x14ac:dyDescent="0.15">
      <c r="A51" s="205" t="s">
        <v>232</v>
      </c>
      <c r="B51" s="206" t="s">
        <v>233</v>
      </c>
      <c r="C51" s="206" t="s">
        <v>234</v>
      </c>
      <c r="D51" s="207" t="s">
        <v>235</v>
      </c>
      <c r="E51" s="207"/>
      <c r="F51" s="206" t="s">
        <v>236</v>
      </c>
      <c r="G51" s="204" t="s">
        <v>237</v>
      </c>
    </row>
    <row r="52" spans="1:7" ht="36" customHeight="1" x14ac:dyDescent="0.15">
      <c r="A52" s="205"/>
      <c r="B52" s="206"/>
      <c r="C52" s="206"/>
      <c r="D52" s="37" t="s">
        <v>238</v>
      </c>
      <c r="E52" s="37" t="s">
        <v>239</v>
      </c>
      <c r="F52" s="206"/>
      <c r="G52" s="204"/>
    </row>
    <row r="53" spans="1:7" ht="36" customHeight="1" x14ac:dyDescent="0.15">
      <c r="A53" s="38" t="s">
        <v>1541</v>
      </c>
      <c r="B53" s="39" t="s">
        <v>1542</v>
      </c>
      <c r="C53" s="40">
        <v>361.35</v>
      </c>
      <c r="D53" s="41">
        <v>1</v>
      </c>
      <c r="E53" s="40">
        <v>85.77</v>
      </c>
      <c r="F53" s="42" t="s">
        <v>413</v>
      </c>
      <c r="G53" s="43"/>
    </row>
    <row r="54" spans="1:7" ht="36" customHeight="1" x14ac:dyDescent="0.15">
      <c r="A54" s="38" t="s">
        <v>1543</v>
      </c>
      <c r="B54" s="39" t="s">
        <v>223</v>
      </c>
      <c r="C54" s="40">
        <v>452.91</v>
      </c>
      <c r="D54" s="41">
        <v>2</v>
      </c>
      <c r="E54" s="40">
        <v>89.5</v>
      </c>
      <c r="F54" s="42" t="s">
        <v>223</v>
      </c>
      <c r="G54" s="43"/>
    </row>
    <row r="55" spans="1:7" ht="36" customHeight="1" x14ac:dyDescent="0.15">
      <c r="A55" s="38" t="s">
        <v>1544</v>
      </c>
      <c r="B55" s="39" t="s">
        <v>1530</v>
      </c>
      <c r="C55" s="40"/>
      <c r="D55" s="41">
        <v>1</v>
      </c>
      <c r="E55" s="40">
        <v>89.43</v>
      </c>
      <c r="F55" s="42" t="s">
        <v>223</v>
      </c>
      <c r="G55" s="43" t="s">
        <v>588</v>
      </c>
    </row>
    <row r="56" spans="1:7" ht="36" customHeight="1" x14ac:dyDescent="0.15">
      <c r="A56" s="44" t="s">
        <v>184</v>
      </c>
      <c r="B56" s="45"/>
      <c r="C56" s="46">
        <f>SUM(C53:C55)</f>
        <v>814.26</v>
      </c>
      <c r="D56" s="47">
        <f>SUM(D53:D55)</f>
        <v>4</v>
      </c>
      <c r="E56" s="46">
        <f>SUM(E53:E55)</f>
        <v>264.7</v>
      </c>
      <c r="F56" s="45"/>
      <c r="G56" s="48"/>
    </row>
    <row r="58" spans="1:7" ht="36" customHeight="1" x14ac:dyDescent="0.15">
      <c r="A58" s="36" t="s">
        <v>1545</v>
      </c>
    </row>
    <row r="59" spans="1:7" ht="36" customHeight="1" x14ac:dyDescent="0.15">
      <c r="A59" s="205" t="s">
        <v>232</v>
      </c>
      <c r="B59" s="206" t="s">
        <v>233</v>
      </c>
      <c r="C59" s="206" t="s">
        <v>234</v>
      </c>
      <c r="D59" s="207" t="s">
        <v>235</v>
      </c>
      <c r="E59" s="207"/>
      <c r="F59" s="206" t="s">
        <v>236</v>
      </c>
      <c r="G59" s="204" t="s">
        <v>237</v>
      </c>
    </row>
    <row r="60" spans="1:7" ht="36" customHeight="1" x14ac:dyDescent="0.15">
      <c r="A60" s="205"/>
      <c r="B60" s="206"/>
      <c r="C60" s="206"/>
      <c r="D60" s="37" t="s">
        <v>238</v>
      </c>
      <c r="E60" s="37" t="s">
        <v>239</v>
      </c>
      <c r="F60" s="206"/>
      <c r="G60" s="204"/>
    </row>
    <row r="61" spans="1:7" ht="36" customHeight="1" x14ac:dyDescent="0.15">
      <c r="A61" s="38" t="s">
        <v>1546</v>
      </c>
      <c r="B61" s="39" t="s">
        <v>1533</v>
      </c>
      <c r="C61" s="40">
        <v>1229518.79</v>
      </c>
      <c r="D61" s="41"/>
      <c r="E61" s="40"/>
      <c r="F61" s="42" t="s">
        <v>242</v>
      </c>
      <c r="G61" s="43"/>
    </row>
    <row r="62" spans="1:7" ht="36" customHeight="1" x14ac:dyDescent="0.15">
      <c r="A62" s="38" t="s">
        <v>1547</v>
      </c>
      <c r="B62" s="39" t="s">
        <v>223</v>
      </c>
      <c r="C62" s="40">
        <v>350114.77</v>
      </c>
      <c r="D62" s="41"/>
      <c r="E62" s="40"/>
      <c r="F62" s="42" t="s">
        <v>223</v>
      </c>
      <c r="G62" s="43"/>
    </row>
    <row r="63" spans="1:7" ht="36" customHeight="1" x14ac:dyDescent="0.15">
      <c r="A63" s="38" t="s">
        <v>1548</v>
      </c>
      <c r="B63" s="39" t="s">
        <v>223</v>
      </c>
      <c r="C63" s="40">
        <v>25506.080000000002</v>
      </c>
      <c r="D63" s="41"/>
      <c r="E63" s="40"/>
      <c r="F63" s="42" t="s">
        <v>223</v>
      </c>
      <c r="G63" s="43"/>
    </row>
    <row r="64" spans="1:7" ht="36" customHeight="1" x14ac:dyDescent="0.15">
      <c r="A64" s="38" t="s">
        <v>1549</v>
      </c>
      <c r="B64" s="39" t="s">
        <v>1530</v>
      </c>
      <c r="C64" s="40">
        <v>1943.12</v>
      </c>
      <c r="D64" s="41"/>
      <c r="E64" s="40"/>
      <c r="F64" s="42" t="s">
        <v>447</v>
      </c>
      <c r="G64" s="43"/>
    </row>
    <row r="65" spans="1:7" ht="36" customHeight="1" x14ac:dyDescent="0.15">
      <c r="A65" s="44" t="s">
        <v>184</v>
      </c>
      <c r="B65" s="45"/>
      <c r="C65" s="46">
        <f>SUM(C61:C64)</f>
        <v>1607082.7600000002</v>
      </c>
      <c r="D65" s="47">
        <f>SUM(D61:D64)</f>
        <v>0</v>
      </c>
      <c r="E65" s="46">
        <f>SUM(E61:E64)</f>
        <v>0</v>
      </c>
      <c r="F65" s="45"/>
      <c r="G65" s="48"/>
    </row>
    <row r="68" spans="1:7" ht="36" customHeight="1" x14ac:dyDescent="0.15">
      <c r="A68" s="49" t="s">
        <v>1550</v>
      </c>
      <c r="B68" s="50"/>
      <c r="C68" s="51">
        <f>C11+C26+C34+C40+C48+C56+C65</f>
        <v>3324979.0100000002</v>
      </c>
      <c r="D68" s="52">
        <f>D11+D26+D34+D40+D48+D56+D65</f>
        <v>337</v>
      </c>
      <c r="E68" s="51">
        <f>E11+E26+E34+E40+E48+E56+E65</f>
        <v>109556.64999999998</v>
      </c>
      <c r="F68" s="50"/>
      <c r="G68" s="53"/>
    </row>
  </sheetData>
  <mergeCells count="42">
    <mergeCell ref="G4:G5"/>
    <mergeCell ref="A14:A15"/>
    <mergeCell ref="B14:B15"/>
    <mergeCell ref="C14:C15"/>
    <mergeCell ref="D14:E14"/>
    <mergeCell ref="F14:F15"/>
    <mergeCell ref="G14:G15"/>
    <mergeCell ref="A4:A5"/>
    <mergeCell ref="B4:B5"/>
    <mergeCell ref="C4:C5"/>
    <mergeCell ref="D4:E4"/>
    <mergeCell ref="F4:F5"/>
    <mergeCell ref="G29:G30"/>
    <mergeCell ref="A37:A38"/>
    <mergeCell ref="B37:B38"/>
    <mergeCell ref="C37:C38"/>
    <mergeCell ref="D37:E37"/>
    <mergeCell ref="F37:F38"/>
    <mergeCell ref="G37:G38"/>
    <mergeCell ref="A29:A30"/>
    <mergeCell ref="B29:B30"/>
    <mergeCell ref="C29:C30"/>
    <mergeCell ref="D29:E29"/>
    <mergeCell ref="F29:F30"/>
    <mergeCell ref="G43:G44"/>
    <mergeCell ref="A51:A52"/>
    <mergeCell ref="B51:B52"/>
    <mergeCell ref="C51:C52"/>
    <mergeCell ref="D51:E51"/>
    <mergeCell ref="F51:F52"/>
    <mergeCell ref="G51:G52"/>
    <mergeCell ref="A43:A44"/>
    <mergeCell ref="B43:B44"/>
    <mergeCell ref="C43:C44"/>
    <mergeCell ref="D43:E43"/>
    <mergeCell ref="F43:F44"/>
    <mergeCell ref="G59:G60"/>
    <mergeCell ref="A59:A60"/>
    <mergeCell ref="B59:B60"/>
    <mergeCell ref="C59:C60"/>
    <mergeCell ref="D59:E59"/>
    <mergeCell ref="F59:F60"/>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rowBreaks count="1" manualBreakCount="1">
    <brk id="4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下益城郡">
    <tabColor rgb="FFC00000"/>
  </sheetPr>
  <dimension ref="A2:G47"/>
  <sheetViews>
    <sheetView tabSelected="1" view="pageBreakPreview"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1551</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1552</v>
      </c>
      <c r="B6" s="39" t="s">
        <v>1553</v>
      </c>
      <c r="C6" s="40">
        <v>614.16</v>
      </c>
      <c r="D6" s="41">
        <v>2</v>
      </c>
      <c r="E6" s="40">
        <v>102.24</v>
      </c>
      <c r="F6" s="42" t="s">
        <v>160</v>
      </c>
      <c r="G6" s="43"/>
    </row>
    <row r="7" spans="1:7" ht="36" customHeight="1" x14ac:dyDescent="0.15">
      <c r="A7" s="38" t="s">
        <v>1554</v>
      </c>
      <c r="B7" s="39" t="s">
        <v>1555</v>
      </c>
      <c r="C7" s="40">
        <v>316.60000000000002</v>
      </c>
      <c r="D7" s="41">
        <v>1</v>
      </c>
      <c r="E7" s="40">
        <v>125.09</v>
      </c>
      <c r="F7" s="42" t="s">
        <v>223</v>
      </c>
      <c r="G7" s="43"/>
    </row>
    <row r="8" spans="1:7" ht="36" customHeight="1" x14ac:dyDescent="0.15">
      <c r="A8" s="44" t="s">
        <v>184</v>
      </c>
      <c r="B8" s="45"/>
      <c r="C8" s="46">
        <f>SUM(C6:C7)</f>
        <v>930.76</v>
      </c>
      <c r="D8" s="47">
        <f>SUM(D6:D7)</f>
        <v>3</v>
      </c>
      <c r="E8" s="46">
        <f>SUM(E6:E7)</f>
        <v>227.32999999999998</v>
      </c>
      <c r="F8" s="45"/>
      <c r="G8" s="48"/>
    </row>
    <row r="10" spans="1:7" ht="36" customHeight="1" x14ac:dyDescent="0.15">
      <c r="A10" s="36" t="s">
        <v>746</v>
      </c>
    </row>
    <row r="11" spans="1:7" ht="36" customHeight="1" x14ac:dyDescent="0.15">
      <c r="A11" s="205" t="s">
        <v>232</v>
      </c>
      <c r="B11" s="206" t="s">
        <v>233</v>
      </c>
      <c r="C11" s="206" t="s">
        <v>234</v>
      </c>
      <c r="D11" s="207" t="s">
        <v>235</v>
      </c>
      <c r="E11" s="207"/>
      <c r="F11" s="206" t="s">
        <v>236</v>
      </c>
      <c r="G11" s="204" t="s">
        <v>237</v>
      </c>
    </row>
    <row r="12" spans="1:7" ht="36" customHeight="1" x14ac:dyDescent="0.15">
      <c r="A12" s="205"/>
      <c r="B12" s="206"/>
      <c r="C12" s="206"/>
      <c r="D12" s="37" t="s">
        <v>238</v>
      </c>
      <c r="E12" s="37" t="s">
        <v>239</v>
      </c>
      <c r="F12" s="206"/>
      <c r="G12" s="204"/>
    </row>
    <row r="13" spans="1:7" ht="36" customHeight="1" x14ac:dyDescent="0.15">
      <c r="A13" s="38" t="s">
        <v>1556</v>
      </c>
      <c r="B13" s="39" t="s">
        <v>1557</v>
      </c>
      <c r="C13" s="40">
        <v>306</v>
      </c>
      <c r="D13" s="41"/>
      <c r="E13" s="40"/>
      <c r="F13" s="42" t="s">
        <v>351</v>
      </c>
      <c r="G13" s="43"/>
    </row>
    <row r="14" spans="1:7" ht="36" customHeight="1" x14ac:dyDescent="0.15">
      <c r="A14" s="38" t="s">
        <v>1397</v>
      </c>
      <c r="B14" s="39" t="s">
        <v>2952</v>
      </c>
      <c r="C14" s="40">
        <v>195.7</v>
      </c>
      <c r="D14" s="41">
        <v>1</v>
      </c>
      <c r="E14" s="40">
        <v>3.61</v>
      </c>
      <c r="F14" s="42" t="s">
        <v>147</v>
      </c>
      <c r="G14" s="43" t="s">
        <v>2953</v>
      </c>
    </row>
    <row r="15" spans="1:7" ht="36" customHeight="1" x14ac:dyDescent="0.15">
      <c r="A15" s="44" t="s">
        <v>184</v>
      </c>
      <c r="B15" s="45"/>
      <c r="C15" s="46">
        <f>SUM(C13:C14)</f>
        <v>501.7</v>
      </c>
      <c r="D15" s="47">
        <f>SUM(D13:D14)</f>
        <v>1</v>
      </c>
      <c r="E15" s="46">
        <f>SUM(E13:E14)</f>
        <v>3.61</v>
      </c>
      <c r="F15" s="45"/>
      <c r="G15" s="48"/>
    </row>
    <row r="17" spans="1:7" ht="36" customHeight="1" x14ac:dyDescent="0.15">
      <c r="A17" s="36" t="s">
        <v>1558</v>
      </c>
    </row>
    <row r="18" spans="1:7" ht="36" customHeight="1" x14ac:dyDescent="0.15">
      <c r="A18" s="205" t="s">
        <v>232</v>
      </c>
      <c r="B18" s="206" t="s">
        <v>233</v>
      </c>
      <c r="C18" s="206" t="s">
        <v>234</v>
      </c>
      <c r="D18" s="207" t="s">
        <v>235</v>
      </c>
      <c r="E18" s="207"/>
      <c r="F18" s="206" t="s">
        <v>236</v>
      </c>
      <c r="G18" s="204" t="s">
        <v>237</v>
      </c>
    </row>
    <row r="19" spans="1:7" ht="36" customHeight="1" x14ac:dyDescent="0.15">
      <c r="A19" s="205"/>
      <c r="B19" s="206"/>
      <c r="C19" s="206"/>
      <c r="D19" s="37" t="s">
        <v>238</v>
      </c>
      <c r="E19" s="37" t="s">
        <v>239</v>
      </c>
      <c r="F19" s="206"/>
      <c r="G19" s="204"/>
    </row>
    <row r="20" spans="1:7" ht="36" customHeight="1" x14ac:dyDescent="0.15">
      <c r="A20" s="38" t="s">
        <v>1559</v>
      </c>
      <c r="B20" s="39" t="s">
        <v>1560</v>
      </c>
      <c r="C20" s="40">
        <v>189.26</v>
      </c>
      <c r="D20" s="41"/>
      <c r="E20" s="40"/>
      <c r="F20" s="42" t="s">
        <v>670</v>
      </c>
      <c r="G20" s="43"/>
    </row>
    <row r="21" spans="1:7" ht="36" customHeight="1" x14ac:dyDescent="0.15">
      <c r="A21" s="44" t="s">
        <v>184</v>
      </c>
      <c r="B21" s="45"/>
      <c r="C21" s="46">
        <f>SUM(C20:C20)</f>
        <v>189.26</v>
      </c>
      <c r="D21" s="47">
        <f>SUM(D20:D20)</f>
        <v>0</v>
      </c>
      <c r="E21" s="46">
        <f>SUM(E20:E20)</f>
        <v>0</v>
      </c>
      <c r="F21" s="45"/>
      <c r="G21" s="48"/>
    </row>
    <row r="24" spans="1:7" ht="36" customHeight="1" x14ac:dyDescent="0.15">
      <c r="A24" s="49" t="s">
        <v>1561</v>
      </c>
      <c r="B24" s="50"/>
      <c r="C24" s="51">
        <f>C8+C15+C21</f>
        <v>1621.72</v>
      </c>
      <c r="D24" s="52">
        <f>D8+D15+D21</f>
        <v>4</v>
      </c>
      <c r="E24" s="51">
        <f>E8+E15+E21</f>
        <v>230.94</v>
      </c>
      <c r="F24" s="50"/>
      <c r="G24" s="53"/>
    </row>
    <row r="26" spans="1:7" ht="36" customHeight="1" x14ac:dyDescent="0.15">
      <c r="B26" s="177"/>
    </row>
    <row r="47" spans="3:3" ht="36" customHeight="1" x14ac:dyDescent="0.15">
      <c r="C47" s="179"/>
    </row>
  </sheetData>
  <mergeCells count="18">
    <mergeCell ref="G4:G5"/>
    <mergeCell ref="A11:A12"/>
    <mergeCell ref="B11:B12"/>
    <mergeCell ref="C11:C12"/>
    <mergeCell ref="D11:E11"/>
    <mergeCell ref="F11:F12"/>
    <mergeCell ref="G11:G12"/>
    <mergeCell ref="A4:A5"/>
    <mergeCell ref="B4:B5"/>
    <mergeCell ref="C4:C5"/>
    <mergeCell ref="D4:E4"/>
    <mergeCell ref="F4:F5"/>
    <mergeCell ref="G18:G19"/>
    <mergeCell ref="A18:A19"/>
    <mergeCell ref="B18:B19"/>
    <mergeCell ref="C18:C19"/>
    <mergeCell ref="D18:E18"/>
    <mergeCell ref="F18:F19"/>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玉名郡">
    <tabColor rgb="FFC00000"/>
  </sheetPr>
  <dimension ref="A2:G47"/>
  <sheetViews>
    <sheetView tabSelected="1" view="pageBreakPreview"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1562</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thickBot="1" x14ac:dyDescent="0.2">
      <c r="A5" s="205"/>
      <c r="B5" s="206"/>
      <c r="C5" s="206"/>
      <c r="D5" s="37" t="s">
        <v>238</v>
      </c>
      <c r="E5" s="37" t="s">
        <v>239</v>
      </c>
      <c r="F5" s="206"/>
      <c r="G5" s="204"/>
    </row>
    <row r="6" spans="1:7" ht="36" customHeight="1" x14ac:dyDescent="0.15">
      <c r="A6" s="38" t="s">
        <v>1565</v>
      </c>
      <c r="B6" s="39" t="s">
        <v>1566</v>
      </c>
      <c r="C6" s="40">
        <v>974.91</v>
      </c>
      <c r="D6" s="41">
        <v>2</v>
      </c>
      <c r="E6" s="40">
        <v>166.5</v>
      </c>
      <c r="F6" s="42" t="s">
        <v>160</v>
      </c>
      <c r="G6" s="43"/>
    </row>
    <row r="7" spans="1:7" ht="36" customHeight="1" x14ac:dyDescent="0.15">
      <c r="A7" s="38" t="s">
        <v>1571</v>
      </c>
      <c r="B7" s="39" t="s">
        <v>1572</v>
      </c>
      <c r="C7" s="40">
        <v>1020.13</v>
      </c>
      <c r="D7" s="41">
        <v>1</v>
      </c>
      <c r="E7" s="40">
        <v>152.55000000000001</v>
      </c>
      <c r="F7" s="42" t="s">
        <v>223</v>
      </c>
      <c r="G7" s="43"/>
    </row>
    <row r="8" spans="1:7" ht="36" customHeight="1" x14ac:dyDescent="0.15">
      <c r="A8" s="38" t="s">
        <v>1563</v>
      </c>
      <c r="B8" s="39" t="s">
        <v>1564</v>
      </c>
      <c r="C8" s="40"/>
      <c r="D8" s="41">
        <v>2</v>
      </c>
      <c r="E8" s="40">
        <v>102.04</v>
      </c>
      <c r="F8" s="42" t="s">
        <v>223</v>
      </c>
      <c r="G8" s="43" t="s">
        <v>264</v>
      </c>
    </row>
    <row r="9" spans="1:7" ht="36" customHeight="1" x14ac:dyDescent="0.15">
      <c r="A9" s="38" t="s">
        <v>1567</v>
      </c>
      <c r="B9" s="39" t="s">
        <v>1568</v>
      </c>
      <c r="C9" s="40">
        <v>399.98</v>
      </c>
      <c r="D9" s="41">
        <v>2</v>
      </c>
      <c r="E9" s="40">
        <v>102.06</v>
      </c>
      <c r="F9" s="42" t="s">
        <v>223</v>
      </c>
      <c r="G9" s="43"/>
    </row>
    <row r="10" spans="1:7" ht="36" customHeight="1" x14ac:dyDescent="0.15">
      <c r="A10" s="38" t="s">
        <v>1569</v>
      </c>
      <c r="B10" s="39" t="s">
        <v>1570</v>
      </c>
      <c r="C10" s="40"/>
      <c r="D10" s="41">
        <v>2</v>
      </c>
      <c r="E10" s="40">
        <v>102.26</v>
      </c>
      <c r="F10" s="42" t="s">
        <v>223</v>
      </c>
      <c r="G10" s="43" t="s">
        <v>264</v>
      </c>
    </row>
    <row r="11" spans="1:7" ht="36" customHeight="1" thickBot="1" x14ac:dyDescent="0.2">
      <c r="A11" s="38" t="s">
        <v>1573</v>
      </c>
      <c r="B11" s="39" t="s">
        <v>1574</v>
      </c>
      <c r="C11" s="40">
        <v>355.96</v>
      </c>
      <c r="D11" s="41">
        <v>2</v>
      </c>
      <c r="E11" s="40">
        <v>102.06</v>
      </c>
      <c r="F11" s="42" t="s">
        <v>223</v>
      </c>
      <c r="G11" s="43"/>
    </row>
    <row r="12" spans="1:7" ht="36" customHeight="1" x14ac:dyDescent="0.15">
      <c r="A12" s="44" t="s">
        <v>184</v>
      </c>
      <c r="B12" s="45"/>
      <c r="C12" s="46">
        <f>SUM(C6:C11)</f>
        <v>2750.98</v>
      </c>
      <c r="D12" s="47">
        <f>SUM(D6:D11)</f>
        <v>11</v>
      </c>
      <c r="E12" s="46">
        <f>SUM(E6:E11)</f>
        <v>727.47</v>
      </c>
      <c r="F12" s="45"/>
      <c r="G12" s="48"/>
    </row>
    <row r="14" spans="1:7" ht="36" customHeight="1" x14ac:dyDescent="0.15">
      <c r="A14" s="36" t="s">
        <v>746</v>
      </c>
    </row>
    <row r="15" spans="1:7" ht="36" customHeight="1" x14ac:dyDescent="0.15">
      <c r="A15" s="205" t="s">
        <v>232</v>
      </c>
      <c r="B15" s="206" t="s">
        <v>233</v>
      </c>
      <c r="C15" s="206" t="s">
        <v>234</v>
      </c>
      <c r="D15" s="207" t="s">
        <v>235</v>
      </c>
      <c r="E15" s="207"/>
      <c r="F15" s="206" t="s">
        <v>236</v>
      </c>
      <c r="G15" s="204" t="s">
        <v>237</v>
      </c>
    </row>
    <row r="16" spans="1:7" ht="36" customHeight="1" x14ac:dyDescent="0.15">
      <c r="A16" s="205"/>
      <c r="B16" s="206"/>
      <c r="C16" s="206"/>
      <c r="D16" s="37" t="s">
        <v>238</v>
      </c>
      <c r="E16" s="37" t="s">
        <v>239</v>
      </c>
      <c r="F16" s="206"/>
      <c r="G16" s="204"/>
    </row>
    <row r="17" spans="1:7" ht="36" customHeight="1" x14ac:dyDescent="0.15">
      <c r="A17" s="38" t="s">
        <v>1575</v>
      </c>
      <c r="B17" s="39" t="s">
        <v>1572</v>
      </c>
      <c r="C17" s="40"/>
      <c r="D17" s="41">
        <v>1</v>
      </c>
      <c r="E17" s="40">
        <v>5.47</v>
      </c>
      <c r="F17" s="42" t="s">
        <v>361</v>
      </c>
      <c r="G17" s="43" t="s">
        <v>264</v>
      </c>
    </row>
    <row r="18" spans="1:7" ht="36" customHeight="1" x14ac:dyDescent="0.15">
      <c r="A18" s="38" t="s">
        <v>1576</v>
      </c>
      <c r="B18" s="39" t="s">
        <v>1564</v>
      </c>
      <c r="C18" s="40"/>
      <c r="D18" s="41">
        <v>1</v>
      </c>
      <c r="E18" s="40">
        <v>115.5</v>
      </c>
      <c r="F18" s="42" t="s">
        <v>135</v>
      </c>
      <c r="G18" s="43" t="s">
        <v>393</v>
      </c>
    </row>
    <row r="19" spans="1:7" ht="36" customHeight="1" x14ac:dyDescent="0.15">
      <c r="A19" s="38" t="s">
        <v>1577</v>
      </c>
      <c r="B19" s="39" t="s">
        <v>1578</v>
      </c>
      <c r="C19" s="40">
        <v>34.26</v>
      </c>
      <c r="D19" s="41">
        <v>1</v>
      </c>
      <c r="E19" s="40">
        <v>4.5599999999999996</v>
      </c>
      <c r="F19" s="42" t="s">
        <v>147</v>
      </c>
      <c r="G19" s="43"/>
    </row>
    <row r="20" spans="1:7" ht="36" customHeight="1" x14ac:dyDescent="0.15">
      <c r="A20" s="38" t="s">
        <v>1579</v>
      </c>
      <c r="B20" s="39" t="s">
        <v>1572</v>
      </c>
      <c r="C20" s="40"/>
      <c r="D20" s="41">
        <v>1</v>
      </c>
      <c r="E20" s="40">
        <v>3.6</v>
      </c>
      <c r="F20" s="42" t="s">
        <v>223</v>
      </c>
      <c r="G20" s="43" t="s">
        <v>774</v>
      </c>
    </row>
    <row r="21" spans="1:7" ht="36" customHeight="1" x14ac:dyDescent="0.15">
      <c r="A21" s="38" t="s">
        <v>1580</v>
      </c>
      <c r="B21" s="39" t="s">
        <v>1581</v>
      </c>
      <c r="C21" s="40"/>
      <c r="D21" s="41">
        <v>1</v>
      </c>
      <c r="E21" s="40">
        <v>4.75</v>
      </c>
      <c r="F21" s="42" t="s">
        <v>223</v>
      </c>
      <c r="G21" s="43" t="s">
        <v>393</v>
      </c>
    </row>
    <row r="22" spans="1:7" ht="36" customHeight="1" x14ac:dyDescent="0.15">
      <c r="A22" s="38" t="s">
        <v>1582</v>
      </c>
      <c r="B22" s="39" t="s">
        <v>2954</v>
      </c>
      <c r="C22" s="40"/>
      <c r="D22" s="41">
        <v>1</v>
      </c>
      <c r="E22" s="40">
        <v>3.6</v>
      </c>
      <c r="F22" s="42" t="s">
        <v>223</v>
      </c>
      <c r="G22" s="43" t="s">
        <v>393</v>
      </c>
    </row>
    <row r="23" spans="1:7" ht="36" customHeight="1" x14ac:dyDescent="0.15">
      <c r="A23" s="38" t="s">
        <v>1583</v>
      </c>
      <c r="B23" s="39" t="s">
        <v>2955</v>
      </c>
      <c r="C23" s="40"/>
      <c r="D23" s="41">
        <v>1</v>
      </c>
      <c r="E23" s="40">
        <v>3.6</v>
      </c>
      <c r="F23" s="42" t="s">
        <v>223</v>
      </c>
      <c r="G23" s="43" t="s">
        <v>393</v>
      </c>
    </row>
    <row r="24" spans="1:7" ht="36" customHeight="1" x14ac:dyDescent="0.15">
      <c r="A24" s="38" t="s">
        <v>1584</v>
      </c>
      <c r="B24" s="39" t="s">
        <v>2956</v>
      </c>
      <c r="C24" s="40"/>
      <c r="D24" s="41">
        <v>1</v>
      </c>
      <c r="E24" s="40">
        <v>3.6</v>
      </c>
      <c r="F24" s="42" t="s">
        <v>223</v>
      </c>
      <c r="G24" s="43" t="s">
        <v>393</v>
      </c>
    </row>
    <row r="25" spans="1:7" ht="36" customHeight="1" x14ac:dyDescent="0.15">
      <c r="A25" s="44" t="s">
        <v>184</v>
      </c>
      <c r="B25" s="45"/>
      <c r="C25" s="46">
        <f>SUM(C17:C24)</f>
        <v>34.26</v>
      </c>
      <c r="D25" s="47">
        <f>SUM(D17:D24)</f>
        <v>8</v>
      </c>
      <c r="E25" s="46">
        <f>SUM(E17:E24)</f>
        <v>144.67999999999998</v>
      </c>
      <c r="F25" s="45"/>
      <c r="G25" s="48"/>
    </row>
    <row r="26" spans="1:7" ht="36" customHeight="1" x14ac:dyDescent="0.15">
      <c r="B26" s="177"/>
    </row>
    <row r="27" spans="1:7" ht="36" customHeight="1" x14ac:dyDescent="0.15">
      <c r="A27" s="36" t="s">
        <v>1585</v>
      </c>
    </row>
    <row r="28" spans="1:7" ht="36" customHeight="1" x14ac:dyDescent="0.15">
      <c r="A28" s="205" t="s">
        <v>232</v>
      </c>
      <c r="B28" s="206" t="s">
        <v>233</v>
      </c>
      <c r="C28" s="206" t="s">
        <v>234</v>
      </c>
      <c r="D28" s="207" t="s">
        <v>235</v>
      </c>
      <c r="E28" s="207"/>
      <c r="F28" s="206" t="s">
        <v>236</v>
      </c>
      <c r="G28" s="204" t="s">
        <v>237</v>
      </c>
    </row>
    <row r="29" spans="1:7" ht="36" customHeight="1" x14ac:dyDescent="0.15">
      <c r="A29" s="205"/>
      <c r="B29" s="206"/>
      <c r="C29" s="206"/>
      <c r="D29" s="37" t="s">
        <v>238</v>
      </c>
      <c r="E29" s="37" t="s">
        <v>239</v>
      </c>
      <c r="F29" s="206"/>
      <c r="G29" s="204"/>
    </row>
    <row r="30" spans="1:7" ht="36" customHeight="1" x14ac:dyDescent="0.15">
      <c r="A30" s="38" t="s">
        <v>1586</v>
      </c>
      <c r="B30" s="39" t="s">
        <v>1587</v>
      </c>
      <c r="C30" s="40"/>
      <c r="D30" s="41">
        <v>2</v>
      </c>
      <c r="E30" s="40">
        <v>119.2</v>
      </c>
      <c r="F30" s="42" t="s">
        <v>408</v>
      </c>
      <c r="G30" s="43" t="s">
        <v>264</v>
      </c>
    </row>
    <row r="31" spans="1:7" ht="36" customHeight="1" x14ac:dyDescent="0.15">
      <c r="A31" s="38" t="s">
        <v>1588</v>
      </c>
      <c r="B31" s="39" t="s">
        <v>1564</v>
      </c>
      <c r="C31" s="40">
        <v>65053</v>
      </c>
      <c r="D31" s="41">
        <v>2</v>
      </c>
      <c r="E31" s="40">
        <v>107.73</v>
      </c>
      <c r="F31" s="42" t="s">
        <v>223</v>
      </c>
      <c r="G31" s="43"/>
    </row>
    <row r="32" spans="1:7" ht="36" customHeight="1" x14ac:dyDescent="0.15">
      <c r="A32" s="44" t="s">
        <v>184</v>
      </c>
      <c r="B32" s="45"/>
      <c r="C32" s="46">
        <f>SUM(C30:C31)</f>
        <v>65053</v>
      </c>
      <c r="D32" s="47">
        <f>SUM(D30:D31)</f>
        <v>4</v>
      </c>
      <c r="E32" s="46">
        <f>SUM(E30:E31)</f>
        <v>226.93</v>
      </c>
      <c r="F32" s="45"/>
      <c r="G32" s="48"/>
    </row>
    <row r="34" spans="1:7" ht="36" customHeight="1" x14ac:dyDescent="0.15">
      <c r="A34" s="36" t="s">
        <v>1589</v>
      </c>
    </row>
    <row r="35" spans="1:7" ht="36" customHeight="1" x14ac:dyDescent="0.15">
      <c r="A35" s="205" t="s">
        <v>232</v>
      </c>
      <c r="B35" s="206" t="s">
        <v>233</v>
      </c>
      <c r="C35" s="206" t="s">
        <v>234</v>
      </c>
      <c r="D35" s="207" t="s">
        <v>235</v>
      </c>
      <c r="E35" s="207"/>
      <c r="F35" s="206" t="s">
        <v>236</v>
      </c>
      <c r="G35" s="204" t="s">
        <v>237</v>
      </c>
    </row>
    <row r="36" spans="1:7" ht="36" customHeight="1" x14ac:dyDescent="0.15">
      <c r="A36" s="205"/>
      <c r="B36" s="206"/>
      <c r="C36" s="206"/>
      <c r="D36" s="37" t="s">
        <v>238</v>
      </c>
      <c r="E36" s="37" t="s">
        <v>239</v>
      </c>
      <c r="F36" s="206"/>
      <c r="G36" s="204"/>
    </row>
    <row r="37" spans="1:7" ht="36" customHeight="1" x14ac:dyDescent="0.15">
      <c r="A37" s="38" t="s">
        <v>1590</v>
      </c>
      <c r="B37" s="39" t="s">
        <v>1591</v>
      </c>
      <c r="C37" s="40">
        <v>61330.400000000001</v>
      </c>
      <c r="D37" s="41"/>
      <c r="E37" s="40"/>
      <c r="F37" s="42" t="s">
        <v>664</v>
      </c>
      <c r="G37" s="43"/>
    </row>
    <row r="38" spans="1:7" ht="36" customHeight="1" x14ac:dyDescent="0.15">
      <c r="A38" s="44" t="s">
        <v>184</v>
      </c>
      <c r="B38" s="45"/>
      <c r="C38" s="46">
        <f>SUM(C37:C37)</f>
        <v>61330.400000000001</v>
      </c>
      <c r="D38" s="47">
        <f>SUM(D37:D37)</f>
        <v>0</v>
      </c>
      <c r="E38" s="46">
        <f>SUM(E37:E37)</f>
        <v>0</v>
      </c>
      <c r="F38" s="45"/>
      <c r="G38" s="48"/>
    </row>
    <row r="41" spans="1:7" ht="36" customHeight="1" x14ac:dyDescent="0.15">
      <c r="A41" s="49" t="s">
        <v>1592</v>
      </c>
      <c r="B41" s="50"/>
      <c r="C41" s="51">
        <f>C12+C25+C32+C38</f>
        <v>129168.64000000001</v>
      </c>
      <c r="D41" s="52">
        <f>D12+D25+D32+D38</f>
        <v>23</v>
      </c>
      <c r="E41" s="51">
        <f>E12+E25+E32+E38</f>
        <v>1099.08</v>
      </c>
      <c r="F41" s="50"/>
      <c r="G41" s="53"/>
    </row>
    <row r="47" spans="1:7" ht="36" customHeight="1" x14ac:dyDescent="0.15">
      <c r="C47" s="179"/>
    </row>
  </sheetData>
  <mergeCells count="24">
    <mergeCell ref="G4:G5"/>
    <mergeCell ref="A15:A16"/>
    <mergeCell ref="B15:B16"/>
    <mergeCell ref="C15:C16"/>
    <mergeCell ref="D15:E15"/>
    <mergeCell ref="F15:F16"/>
    <mergeCell ref="G15:G16"/>
    <mergeCell ref="A4:A5"/>
    <mergeCell ref="B4:B5"/>
    <mergeCell ref="C4:C5"/>
    <mergeCell ref="D4:E4"/>
    <mergeCell ref="F4:F5"/>
    <mergeCell ref="G28:G29"/>
    <mergeCell ref="A35:A36"/>
    <mergeCell ref="B35:B36"/>
    <mergeCell ref="C35:C36"/>
    <mergeCell ref="D35:E35"/>
    <mergeCell ref="F35:F36"/>
    <mergeCell ref="G35:G36"/>
    <mergeCell ref="A28:A29"/>
    <mergeCell ref="B28:B29"/>
    <mergeCell ref="C28:C29"/>
    <mergeCell ref="D28:E28"/>
    <mergeCell ref="F28:F29"/>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菊池郡">
    <tabColor rgb="FFC00000"/>
  </sheetPr>
  <dimension ref="A2:G76"/>
  <sheetViews>
    <sheetView tabSelected="1" view="pageBreakPreview" topLeftCell="A28" zoomScale="60" zoomScaleNormal="8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1593</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1594</v>
      </c>
      <c r="B6" s="39" t="s">
        <v>2957</v>
      </c>
      <c r="C6" s="40"/>
      <c r="D6" s="41">
        <v>2</v>
      </c>
      <c r="E6" s="40">
        <v>1176.74</v>
      </c>
      <c r="F6" s="42" t="s">
        <v>1595</v>
      </c>
      <c r="G6" s="43" t="s">
        <v>3096</v>
      </c>
    </row>
    <row r="7" spans="1:7" ht="36" customHeight="1" x14ac:dyDescent="0.15">
      <c r="A7" s="38" t="s">
        <v>1596</v>
      </c>
      <c r="B7" s="39" t="s">
        <v>1597</v>
      </c>
      <c r="C7" s="40">
        <v>149241.73000000001</v>
      </c>
      <c r="D7" s="41">
        <v>7</v>
      </c>
      <c r="E7" s="40">
        <v>13760.73</v>
      </c>
      <c r="F7" s="42" t="s">
        <v>160</v>
      </c>
      <c r="G7" s="43"/>
    </row>
    <row r="8" spans="1:7" ht="36" customHeight="1" x14ac:dyDescent="0.15">
      <c r="A8" s="38" t="s">
        <v>1598</v>
      </c>
      <c r="B8" s="39" t="s">
        <v>1599</v>
      </c>
      <c r="C8" s="40">
        <v>5993.12</v>
      </c>
      <c r="D8" s="41">
        <v>4</v>
      </c>
      <c r="E8" s="40">
        <v>2398.63</v>
      </c>
      <c r="F8" s="42" t="s">
        <v>223</v>
      </c>
      <c r="G8" s="43"/>
    </row>
    <row r="9" spans="1:7" ht="36" customHeight="1" x14ac:dyDescent="0.15">
      <c r="A9" s="38" t="s">
        <v>1600</v>
      </c>
      <c r="B9" s="39" t="s">
        <v>1601</v>
      </c>
      <c r="C9" s="40">
        <v>410.9</v>
      </c>
      <c r="D9" s="41">
        <v>2</v>
      </c>
      <c r="E9" s="40">
        <v>101.13</v>
      </c>
      <c r="F9" s="42" t="s">
        <v>223</v>
      </c>
      <c r="G9" s="43"/>
    </row>
    <row r="10" spans="1:7" ht="36" customHeight="1" x14ac:dyDescent="0.15">
      <c r="A10" s="38" t="s">
        <v>1606</v>
      </c>
      <c r="B10" s="39" t="s">
        <v>1599</v>
      </c>
      <c r="C10" s="40"/>
      <c r="D10" s="41">
        <v>1</v>
      </c>
      <c r="E10" s="40">
        <v>142.41999999999999</v>
      </c>
      <c r="F10" s="42" t="s">
        <v>223</v>
      </c>
      <c r="G10" s="43" t="s">
        <v>264</v>
      </c>
    </row>
    <row r="11" spans="1:7" ht="36" customHeight="1" x14ac:dyDescent="0.15">
      <c r="A11" s="38" t="s">
        <v>1607</v>
      </c>
      <c r="B11" s="39" t="s">
        <v>2958</v>
      </c>
      <c r="C11" s="40"/>
      <c r="D11" s="41">
        <v>1</v>
      </c>
      <c r="E11" s="40">
        <v>143.04</v>
      </c>
      <c r="F11" s="42" t="s">
        <v>223</v>
      </c>
      <c r="G11" s="42" t="s">
        <v>223</v>
      </c>
    </row>
    <row r="12" spans="1:7" ht="36" customHeight="1" x14ac:dyDescent="0.15">
      <c r="A12" s="38" t="s">
        <v>1602</v>
      </c>
      <c r="B12" s="39" t="s">
        <v>1603</v>
      </c>
      <c r="C12" s="40">
        <v>327.67</v>
      </c>
      <c r="D12" s="41">
        <v>2</v>
      </c>
      <c r="E12" s="40">
        <v>102.05</v>
      </c>
      <c r="F12" s="42" t="s">
        <v>223</v>
      </c>
      <c r="G12" s="43"/>
    </row>
    <row r="13" spans="1:7" ht="36" customHeight="1" x14ac:dyDescent="0.15">
      <c r="A13" s="38" t="s">
        <v>1604</v>
      </c>
      <c r="B13" s="39" t="s">
        <v>1605</v>
      </c>
      <c r="C13" s="40">
        <v>298.14999999999998</v>
      </c>
      <c r="D13" s="41">
        <v>2</v>
      </c>
      <c r="E13" s="40">
        <v>85.7</v>
      </c>
      <c r="F13" s="42" t="s">
        <v>223</v>
      </c>
      <c r="G13" s="43"/>
    </row>
    <row r="14" spans="1:7" ht="36" customHeight="1" thickBot="1" x14ac:dyDescent="0.2">
      <c r="A14" s="38" t="s">
        <v>1608</v>
      </c>
      <c r="B14" s="39" t="s">
        <v>2957</v>
      </c>
      <c r="C14" s="40"/>
      <c r="D14" s="41">
        <v>1</v>
      </c>
      <c r="E14" s="40">
        <v>732.81</v>
      </c>
      <c r="F14" s="42" t="s">
        <v>223</v>
      </c>
      <c r="G14" s="43" t="s">
        <v>3096</v>
      </c>
    </row>
    <row r="15" spans="1:7" ht="36" customHeight="1" thickTop="1" thickBot="1" x14ac:dyDescent="0.2">
      <c r="A15" s="44" t="s">
        <v>184</v>
      </c>
      <c r="B15" s="45"/>
      <c r="C15" s="46">
        <f>SUM(C6:C14)</f>
        <v>156271.57</v>
      </c>
      <c r="D15" s="47">
        <f>SUM(D6:D14)</f>
        <v>22</v>
      </c>
      <c r="E15" s="46">
        <f>SUM(E6:E14)</f>
        <v>18643.25</v>
      </c>
      <c r="F15" s="45"/>
      <c r="G15" s="48"/>
    </row>
    <row r="17" spans="1:7" ht="36" customHeight="1" x14ac:dyDescent="0.15">
      <c r="A17" s="36" t="s">
        <v>746</v>
      </c>
    </row>
    <row r="18" spans="1:7" ht="36" customHeight="1" x14ac:dyDescent="0.15">
      <c r="A18" s="205" t="s">
        <v>232</v>
      </c>
      <c r="B18" s="206" t="s">
        <v>233</v>
      </c>
      <c r="C18" s="206" t="s">
        <v>234</v>
      </c>
      <c r="D18" s="207" t="s">
        <v>235</v>
      </c>
      <c r="E18" s="207"/>
      <c r="F18" s="206" t="s">
        <v>236</v>
      </c>
      <c r="G18" s="204" t="s">
        <v>237</v>
      </c>
    </row>
    <row r="19" spans="1:7" ht="36" customHeight="1" x14ac:dyDescent="0.15">
      <c r="A19" s="205"/>
      <c r="B19" s="206"/>
      <c r="C19" s="206"/>
      <c r="D19" s="37" t="s">
        <v>238</v>
      </c>
      <c r="E19" s="37" t="s">
        <v>239</v>
      </c>
      <c r="F19" s="206"/>
      <c r="G19" s="204"/>
    </row>
    <row r="20" spans="1:7" ht="36" customHeight="1" x14ac:dyDescent="0.15">
      <c r="A20" s="38" t="s">
        <v>1609</v>
      </c>
      <c r="B20" s="39" t="s">
        <v>1597</v>
      </c>
      <c r="C20" s="40"/>
      <c r="D20" s="41">
        <v>1</v>
      </c>
      <c r="E20" s="40">
        <v>1.5</v>
      </c>
      <c r="F20" s="42" t="s">
        <v>361</v>
      </c>
      <c r="G20" s="43" t="s">
        <v>264</v>
      </c>
    </row>
    <row r="21" spans="1:7" ht="36" customHeight="1" x14ac:dyDescent="0.15">
      <c r="A21" s="38" t="s">
        <v>1610</v>
      </c>
      <c r="B21" s="39" t="s">
        <v>1611</v>
      </c>
      <c r="C21" s="40"/>
      <c r="D21" s="41">
        <v>1</v>
      </c>
      <c r="E21" s="40">
        <v>4.57</v>
      </c>
      <c r="F21" s="42" t="s">
        <v>223</v>
      </c>
      <c r="G21" s="43" t="s">
        <v>223</v>
      </c>
    </row>
    <row r="22" spans="1:7" ht="36" customHeight="1" x14ac:dyDescent="0.15">
      <c r="A22" s="38" t="s">
        <v>1612</v>
      </c>
      <c r="B22" s="39" t="s">
        <v>1613</v>
      </c>
      <c r="C22" s="40"/>
      <c r="D22" s="41">
        <v>1</v>
      </c>
      <c r="E22" s="40">
        <v>5.67</v>
      </c>
      <c r="F22" s="42" t="s">
        <v>763</v>
      </c>
      <c r="G22" s="43" t="s">
        <v>223</v>
      </c>
    </row>
    <row r="23" spans="1:7" ht="36" customHeight="1" x14ac:dyDescent="0.15">
      <c r="A23" s="38" t="s">
        <v>1614</v>
      </c>
      <c r="B23" s="39" t="s">
        <v>1615</v>
      </c>
      <c r="C23" s="40"/>
      <c r="D23" s="41">
        <v>3</v>
      </c>
      <c r="E23" s="40">
        <v>92.31</v>
      </c>
      <c r="F23" s="42" t="s">
        <v>378</v>
      </c>
      <c r="G23" s="43" t="s">
        <v>1616</v>
      </c>
    </row>
    <row r="24" spans="1:7" ht="36" customHeight="1" x14ac:dyDescent="0.15">
      <c r="A24" s="38" t="s">
        <v>1617</v>
      </c>
      <c r="B24" s="39" t="s">
        <v>2959</v>
      </c>
      <c r="C24" s="40">
        <v>503.66</v>
      </c>
      <c r="D24" s="41"/>
      <c r="E24" s="40"/>
      <c r="F24" s="42" t="s">
        <v>151</v>
      </c>
      <c r="G24" s="43"/>
    </row>
    <row r="25" spans="1:7" ht="36" customHeight="1" x14ac:dyDescent="0.15">
      <c r="A25" s="44" t="s">
        <v>184</v>
      </c>
      <c r="B25" s="45"/>
      <c r="C25" s="46">
        <f>SUM(C20:C24)</f>
        <v>503.66</v>
      </c>
      <c r="D25" s="47">
        <f>SUM(D20:D24)</f>
        <v>6</v>
      </c>
      <c r="E25" s="46">
        <f>SUM(E20:E24)</f>
        <v>104.05</v>
      </c>
      <c r="F25" s="45"/>
      <c r="G25" s="48"/>
    </row>
    <row r="26" spans="1:7" ht="36" customHeight="1" x14ac:dyDescent="0.15">
      <c r="B26" s="177"/>
    </row>
    <row r="27" spans="1:7" ht="36" customHeight="1" x14ac:dyDescent="0.15">
      <c r="A27" s="36" t="s">
        <v>803</v>
      </c>
    </row>
    <row r="28" spans="1:7" ht="36" customHeight="1" x14ac:dyDescent="0.15">
      <c r="A28" s="205" t="s">
        <v>232</v>
      </c>
      <c r="B28" s="206" t="s">
        <v>233</v>
      </c>
      <c r="C28" s="206" t="s">
        <v>234</v>
      </c>
      <c r="D28" s="207" t="s">
        <v>235</v>
      </c>
      <c r="E28" s="207"/>
      <c r="F28" s="206" t="s">
        <v>236</v>
      </c>
      <c r="G28" s="204" t="s">
        <v>237</v>
      </c>
    </row>
    <row r="29" spans="1:7" ht="36" customHeight="1" x14ac:dyDescent="0.15">
      <c r="A29" s="205"/>
      <c r="B29" s="206"/>
      <c r="C29" s="206"/>
      <c r="D29" s="37" t="s">
        <v>238</v>
      </c>
      <c r="E29" s="37" t="s">
        <v>239</v>
      </c>
      <c r="F29" s="206"/>
      <c r="G29" s="204"/>
    </row>
    <row r="30" spans="1:7" ht="36" customHeight="1" x14ac:dyDescent="0.15">
      <c r="A30" s="38" t="s">
        <v>1618</v>
      </c>
      <c r="B30" s="39" t="s">
        <v>1619</v>
      </c>
      <c r="C30" s="40">
        <v>57229</v>
      </c>
      <c r="D30" s="41">
        <v>25</v>
      </c>
      <c r="E30" s="40">
        <v>13761.55</v>
      </c>
      <c r="F30" s="42" t="s">
        <v>413</v>
      </c>
      <c r="G30" s="43"/>
    </row>
    <row r="31" spans="1:7" ht="36" customHeight="1" x14ac:dyDescent="0.15">
      <c r="A31" s="38" t="s">
        <v>1620</v>
      </c>
      <c r="B31" s="39" t="s">
        <v>1599</v>
      </c>
      <c r="C31" s="40">
        <v>94543</v>
      </c>
      <c r="D31" s="41">
        <v>32</v>
      </c>
      <c r="E31" s="40">
        <v>21473.759999999998</v>
      </c>
      <c r="F31" s="42" t="s">
        <v>223</v>
      </c>
      <c r="G31" s="43"/>
    </row>
    <row r="32" spans="1:7" ht="36" customHeight="1" x14ac:dyDescent="0.15">
      <c r="A32" s="38" t="s">
        <v>1621</v>
      </c>
      <c r="B32" s="39" t="s">
        <v>1619</v>
      </c>
      <c r="C32" s="40">
        <v>37730</v>
      </c>
      <c r="D32" s="41"/>
      <c r="E32" s="40"/>
      <c r="F32" s="42" t="s">
        <v>223</v>
      </c>
      <c r="G32" s="43" t="s">
        <v>966</v>
      </c>
    </row>
    <row r="33" spans="1:7" ht="36" customHeight="1" x14ac:dyDescent="0.15">
      <c r="A33" s="38" t="s">
        <v>1622</v>
      </c>
      <c r="B33" s="39" t="s">
        <v>1599</v>
      </c>
      <c r="C33" s="40">
        <v>19476.689999999999</v>
      </c>
      <c r="D33" s="41">
        <v>27</v>
      </c>
      <c r="E33" s="40">
        <v>5248.54</v>
      </c>
      <c r="F33" s="42" t="s">
        <v>223</v>
      </c>
      <c r="G33" s="43"/>
    </row>
    <row r="34" spans="1:7" ht="36" customHeight="1" x14ac:dyDescent="0.15">
      <c r="A34" s="44" t="s">
        <v>184</v>
      </c>
      <c r="B34" s="45"/>
      <c r="C34" s="46">
        <f>SUM(C30:C33)</f>
        <v>208978.69</v>
      </c>
      <c r="D34" s="47">
        <f>SUM(D30:D33)</f>
        <v>84</v>
      </c>
      <c r="E34" s="46">
        <f>SUM(E30:E33)</f>
        <v>40483.85</v>
      </c>
      <c r="F34" s="45"/>
      <c r="G34" s="48"/>
    </row>
    <row r="36" spans="1:7" ht="36" customHeight="1" x14ac:dyDescent="0.15">
      <c r="A36" s="36" t="s">
        <v>934</v>
      </c>
    </row>
    <row r="37" spans="1:7" ht="36" customHeight="1" x14ac:dyDescent="0.15">
      <c r="A37" s="205" t="s">
        <v>232</v>
      </c>
      <c r="B37" s="206" t="s">
        <v>233</v>
      </c>
      <c r="C37" s="206" t="s">
        <v>234</v>
      </c>
      <c r="D37" s="207" t="s">
        <v>235</v>
      </c>
      <c r="E37" s="207"/>
      <c r="F37" s="206" t="s">
        <v>236</v>
      </c>
      <c r="G37" s="204" t="s">
        <v>237</v>
      </c>
    </row>
    <row r="38" spans="1:7" ht="36" customHeight="1" x14ac:dyDescent="0.15">
      <c r="A38" s="205"/>
      <c r="B38" s="206"/>
      <c r="C38" s="206"/>
      <c r="D38" s="37" t="s">
        <v>238</v>
      </c>
      <c r="E38" s="37" t="s">
        <v>239</v>
      </c>
      <c r="F38" s="206"/>
      <c r="G38" s="204"/>
    </row>
    <row r="39" spans="1:7" ht="36" customHeight="1" x14ac:dyDescent="0.15">
      <c r="A39" s="38" t="s">
        <v>1623</v>
      </c>
      <c r="B39" s="39" t="s">
        <v>1603</v>
      </c>
      <c r="C39" s="40">
        <v>94912.9</v>
      </c>
      <c r="D39" s="41">
        <v>55</v>
      </c>
      <c r="E39" s="40">
        <v>74103.81</v>
      </c>
      <c r="F39" s="42" t="s">
        <v>157</v>
      </c>
      <c r="G39" s="43"/>
    </row>
    <row r="40" spans="1:7" ht="36" customHeight="1" x14ac:dyDescent="0.15">
      <c r="A40" s="44" t="s">
        <v>184</v>
      </c>
      <c r="B40" s="45"/>
      <c r="C40" s="46">
        <f>SUM(C39:C39)</f>
        <v>94912.9</v>
      </c>
      <c r="D40" s="47">
        <f>SUM(D39:D39)</f>
        <v>55</v>
      </c>
      <c r="E40" s="46">
        <f>SUM(E39:E39)</f>
        <v>74103.81</v>
      </c>
      <c r="F40" s="45"/>
      <c r="G40" s="48"/>
    </row>
    <row r="42" spans="1:7" ht="36" customHeight="1" x14ac:dyDescent="0.15">
      <c r="A42" s="36" t="s">
        <v>937</v>
      </c>
    </row>
    <row r="43" spans="1:7" ht="36" customHeight="1" x14ac:dyDescent="0.15">
      <c r="A43" s="205" t="s">
        <v>232</v>
      </c>
      <c r="B43" s="206" t="s">
        <v>233</v>
      </c>
      <c r="C43" s="206" t="s">
        <v>234</v>
      </c>
      <c r="D43" s="207" t="s">
        <v>235</v>
      </c>
      <c r="E43" s="207"/>
      <c r="F43" s="206" t="s">
        <v>236</v>
      </c>
      <c r="G43" s="204" t="s">
        <v>237</v>
      </c>
    </row>
    <row r="44" spans="1:7" ht="36" customHeight="1" x14ac:dyDescent="0.15">
      <c r="A44" s="205"/>
      <c r="B44" s="206"/>
      <c r="C44" s="206"/>
      <c r="D44" s="37" t="s">
        <v>238</v>
      </c>
      <c r="E44" s="37" t="s">
        <v>239</v>
      </c>
      <c r="F44" s="206"/>
      <c r="G44" s="204"/>
    </row>
    <row r="45" spans="1:7" ht="36" customHeight="1" x14ac:dyDescent="0.15">
      <c r="A45" s="38" t="s">
        <v>1624</v>
      </c>
      <c r="B45" s="39" t="s">
        <v>1625</v>
      </c>
      <c r="C45" s="40">
        <v>63966.2</v>
      </c>
      <c r="D45" s="41"/>
      <c r="E45" s="40"/>
      <c r="F45" s="42" t="s">
        <v>1626</v>
      </c>
      <c r="G45" s="43"/>
    </row>
    <row r="46" spans="1:7" ht="36" customHeight="1" x14ac:dyDescent="0.15">
      <c r="A46" s="38" t="s">
        <v>1627</v>
      </c>
      <c r="B46" s="39" t="s">
        <v>1628</v>
      </c>
      <c r="C46" s="40">
        <v>135.24</v>
      </c>
      <c r="D46" s="41"/>
      <c r="E46" s="40"/>
      <c r="F46" s="42" t="s">
        <v>223</v>
      </c>
      <c r="G46" s="43"/>
    </row>
    <row r="47" spans="1:7" ht="36" customHeight="1" thickBot="1" x14ac:dyDescent="0.2">
      <c r="A47" s="38" t="s">
        <v>1536</v>
      </c>
      <c r="B47" s="39" t="s">
        <v>2997</v>
      </c>
      <c r="C47" s="193">
        <v>58592.4</v>
      </c>
      <c r="D47" s="41">
        <v>10</v>
      </c>
      <c r="E47" s="40">
        <v>12393.31</v>
      </c>
      <c r="F47" s="42" t="s">
        <v>532</v>
      </c>
      <c r="G47" s="43" t="s">
        <v>2998</v>
      </c>
    </row>
    <row r="48" spans="1:7" ht="36" customHeight="1" thickTop="1" thickBot="1" x14ac:dyDescent="0.2">
      <c r="A48" s="44" t="s">
        <v>184</v>
      </c>
      <c r="B48" s="45"/>
      <c r="C48" s="46">
        <f>SUM(C45:C47)</f>
        <v>122693.84</v>
      </c>
      <c r="D48" s="47">
        <f>SUM(D45:D47)</f>
        <v>10</v>
      </c>
      <c r="E48" s="46">
        <f>SUM(E45:E47)</f>
        <v>12393.31</v>
      </c>
      <c r="F48" s="45"/>
      <c r="G48" s="48"/>
    </row>
    <row r="50" spans="1:7" ht="36" customHeight="1" x14ac:dyDescent="0.15">
      <c r="A50" s="36" t="s">
        <v>940</v>
      </c>
    </row>
    <row r="51" spans="1:7" ht="36" customHeight="1" x14ac:dyDescent="0.15">
      <c r="A51" s="205" t="s">
        <v>232</v>
      </c>
      <c r="B51" s="206" t="s">
        <v>233</v>
      </c>
      <c r="C51" s="206" t="s">
        <v>234</v>
      </c>
      <c r="D51" s="207" t="s">
        <v>235</v>
      </c>
      <c r="E51" s="207"/>
      <c r="F51" s="206" t="s">
        <v>236</v>
      </c>
      <c r="G51" s="204" t="s">
        <v>237</v>
      </c>
    </row>
    <row r="52" spans="1:7" ht="36" customHeight="1" x14ac:dyDescent="0.15">
      <c r="A52" s="205"/>
      <c r="B52" s="206"/>
      <c r="C52" s="206"/>
      <c r="D52" s="37" t="s">
        <v>238</v>
      </c>
      <c r="E52" s="37" t="s">
        <v>239</v>
      </c>
      <c r="F52" s="206"/>
      <c r="G52" s="204"/>
    </row>
    <row r="53" spans="1:7" ht="36" customHeight="1" x14ac:dyDescent="0.15">
      <c r="A53" s="38" t="s">
        <v>898</v>
      </c>
      <c r="B53" s="39" t="s">
        <v>1601</v>
      </c>
      <c r="C53" s="40">
        <v>1540.21</v>
      </c>
      <c r="D53" s="41">
        <v>2</v>
      </c>
      <c r="E53" s="40">
        <v>772.8</v>
      </c>
      <c r="F53" s="42" t="s">
        <v>160</v>
      </c>
      <c r="G53" s="43"/>
    </row>
    <row r="54" spans="1:7" ht="36" customHeight="1" x14ac:dyDescent="0.15">
      <c r="A54" s="38" t="s">
        <v>1629</v>
      </c>
      <c r="B54" s="39" t="s">
        <v>223</v>
      </c>
      <c r="C54" s="40"/>
      <c r="D54" s="41">
        <v>1</v>
      </c>
      <c r="E54" s="40">
        <v>313.02</v>
      </c>
      <c r="F54" s="42" t="s">
        <v>223</v>
      </c>
      <c r="G54" s="43" t="s">
        <v>264</v>
      </c>
    </row>
    <row r="55" spans="1:7" ht="36" customHeight="1" x14ac:dyDescent="0.15">
      <c r="A55" s="38" t="s">
        <v>1630</v>
      </c>
      <c r="B55" s="39" t="s">
        <v>1599</v>
      </c>
      <c r="C55" s="40">
        <v>759.14</v>
      </c>
      <c r="D55" s="41">
        <v>1</v>
      </c>
      <c r="E55" s="40">
        <v>376.9</v>
      </c>
      <c r="F55" s="42" t="s">
        <v>581</v>
      </c>
      <c r="G55" s="43"/>
    </row>
    <row r="56" spans="1:7" ht="36" customHeight="1" x14ac:dyDescent="0.15">
      <c r="A56" s="38" t="s">
        <v>1631</v>
      </c>
      <c r="B56" s="39" t="s">
        <v>1632</v>
      </c>
      <c r="C56" s="40">
        <v>1000.95</v>
      </c>
      <c r="D56" s="41">
        <v>3</v>
      </c>
      <c r="E56" s="40">
        <v>211.46</v>
      </c>
      <c r="F56" s="42" t="s">
        <v>223</v>
      </c>
      <c r="G56" s="43"/>
    </row>
    <row r="57" spans="1:7" ht="36" customHeight="1" x14ac:dyDescent="0.15">
      <c r="A57" s="38" t="s">
        <v>1633</v>
      </c>
      <c r="B57" s="39" t="s">
        <v>1619</v>
      </c>
      <c r="C57" s="40">
        <v>332.34</v>
      </c>
      <c r="D57" s="41">
        <v>2</v>
      </c>
      <c r="E57" s="40">
        <v>95.07</v>
      </c>
      <c r="F57" s="42" t="s">
        <v>413</v>
      </c>
      <c r="G57" s="43"/>
    </row>
    <row r="58" spans="1:7" ht="36" customHeight="1" x14ac:dyDescent="0.15">
      <c r="A58" s="38" t="s">
        <v>1634</v>
      </c>
      <c r="B58" s="39" t="s">
        <v>1599</v>
      </c>
      <c r="C58" s="40">
        <v>458.68</v>
      </c>
      <c r="D58" s="41">
        <v>2</v>
      </c>
      <c r="E58" s="40">
        <v>90.75</v>
      </c>
      <c r="F58" s="42" t="s">
        <v>223</v>
      </c>
      <c r="G58" s="43"/>
    </row>
    <row r="59" spans="1:7" ht="36" customHeight="1" x14ac:dyDescent="0.15">
      <c r="A59" s="44" t="s">
        <v>184</v>
      </c>
      <c r="B59" s="45"/>
      <c r="C59" s="46">
        <f>SUM(C53:C58)</f>
        <v>4091.32</v>
      </c>
      <c r="D59" s="47">
        <f>SUM(D53:D58)</f>
        <v>11</v>
      </c>
      <c r="E59" s="46">
        <f>SUM(E53:E58)</f>
        <v>1859.9999999999998</v>
      </c>
      <c r="F59" s="45"/>
      <c r="G59" s="48"/>
    </row>
    <row r="61" spans="1:7" ht="36" customHeight="1" x14ac:dyDescent="0.15">
      <c r="A61" s="36" t="s">
        <v>860</v>
      </c>
    </row>
    <row r="62" spans="1:7" ht="36" customHeight="1" x14ac:dyDescent="0.15">
      <c r="A62" s="205" t="s">
        <v>232</v>
      </c>
      <c r="B62" s="206" t="s">
        <v>233</v>
      </c>
      <c r="C62" s="206" t="s">
        <v>234</v>
      </c>
      <c r="D62" s="207" t="s">
        <v>235</v>
      </c>
      <c r="E62" s="207"/>
      <c r="F62" s="206" t="s">
        <v>236</v>
      </c>
      <c r="G62" s="204" t="s">
        <v>237</v>
      </c>
    </row>
    <row r="63" spans="1:7" ht="36" customHeight="1" x14ac:dyDescent="0.15">
      <c r="A63" s="205"/>
      <c r="B63" s="206"/>
      <c r="C63" s="206"/>
      <c r="D63" s="37" t="s">
        <v>238</v>
      </c>
      <c r="E63" s="37" t="s">
        <v>239</v>
      </c>
      <c r="F63" s="206"/>
      <c r="G63" s="204"/>
    </row>
    <row r="64" spans="1:7" ht="36" customHeight="1" x14ac:dyDescent="0.15">
      <c r="A64" s="38" t="s">
        <v>1635</v>
      </c>
      <c r="B64" s="39" t="s">
        <v>3001</v>
      </c>
      <c r="C64" s="40">
        <v>926907.62</v>
      </c>
      <c r="D64" s="41"/>
      <c r="E64" s="40"/>
      <c r="F64" s="42" t="s">
        <v>1626</v>
      </c>
      <c r="G64" s="43" t="s">
        <v>2999</v>
      </c>
    </row>
    <row r="65" spans="1:7" ht="36" customHeight="1" x14ac:dyDescent="0.15">
      <c r="A65" s="38" t="s">
        <v>1636</v>
      </c>
      <c r="B65" s="39" t="s">
        <v>3003</v>
      </c>
      <c r="C65" s="40">
        <v>79202.850000000006</v>
      </c>
      <c r="D65" s="41"/>
      <c r="E65" s="40"/>
      <c r="F65" s="42" t="s">
        <v>223</v>
      </c>
      <c r="G65" s="43" t="s">
        <v>3004</v>
      </c>
    </row>
    <row r="66" spans="1:7" ht="36" customHeight="1" x14ac:dyDescent="0.15">
      <c r="A66" s="38" t="s">
        <v>1637</v>
      </c>
      <c r="B66" s="39" t="s">
        <v>3002</v>
      </c>
      <c r="C66" s="40">
        <v>97695.42</v>
      </c>
      <c r="D66" s="41"/>
      <c r="E66" s="40"/>
      <c r="F66" s="42" t="s">
        <v>223</v>
      </c>
      <c r="G66" s="43" t="s">
        <v>223</v>
      </c>
    </row>
    <row r="67" spans="1:7" ht="36" customHeight="1" x14ac:dyDescent="0.15">
      <c r="A67" s="38" t="s">
        <v>1638</v>
      </c>
      <c r="B67" s="39" t="s">
        <v>1639</v>
      </c>
      <c r="C67" s="40">
        <v>59212.47</v>
      </c>
      <c r="D67" s="41"/>
      <c r="E67" s="40"/>
      <c r="F67" s="42" t="s">
        <v>223</v>
      </c>
      <c r="G67" s="43" t="s">
        <v>3000</v>
      </c>
    </row>
    <row r="68" spans="1:7" ht="36" customHeight="1" x14ac:dyDescent="0.15">
      <c r="A68" s="38" t="s">
        <v>1640</v>
      </c>
      <c r="B68" s="39" t="s">
        <v>1641</v>
      </c>
      <c r="C68" s="40">
        <v>84699</v>
      </c>
      <c r="D68" s="41"/>
      <c r="E68" s="40"/>
      <c r="F68" s="42" t="s">
        <v>1202</v>
      </c>
      <c r="G68" s="43"/>
    </row>
    <row r="69" spans="1:7" ht="36" customHeight="1" x14ac:dyDescent="0.15">
      <c r="A69" s="38" t="s">
        <v>1642</v>
      </c>
      <c r="B69" s="39" t="s">
        <v>1643</v>
      </c>
      <c r="C69" s="40">
        <v>8297</v>
      </c>
      <c r="D69" s="41"/>
      <c r="E69" s="40"/>
      <c r="F69" s="42" t="s">
        <v>664</v>
      </c>
      <c r="G69" s="43" t="s">
        <v>1644</v>
      </c>
    </row>
    <row r="70" spans="1:7" ht="36" customHeight="1" x14ac:dyDescent="0.15">
      <c r="A70" s="38" t="s">
        <v>1645</v>
      </c>
      <c r="B70" s="39" t="s">
        <v>1646</v>
      </c>
      <c r="C70" s="40">
        <v>90750.37</v>
      </c>
      <c r="D70" s="41"/>
      <c r="E70" s="40"/>
      <c r="F70" s="42" t="s">
        <v>378</v>
      </c>
      <c r="G70" s="43"/>
    </row>
    <row r="71" spans="1:7" ht="36" customHeight="1" x14ac:dyDescent="0.15">
      <c r="A71" s="38" t="s">
        <v>1647</v>
      </c>
      <c r="B71" s="39" t="s">
        <v>1648</v>
      </c>
      <c r="C71" s="40">
        <v>356</v>
      </c>
      <c r="D71" s="41"/>
      <c r="E71" s="40"/>
      <c r="F71" s="42" t="s">
        <v>670</v>
      </c>
      <c r="G71" s="43"/>
    </row>
    <row r="72" spans="1:7" ht="36" customHeight="1" x14ac:dyDescent="0.15">
      <c r="A72" s="38" t="s">
        <v>1649</v>
      </c>
      <c r="B72" s="39" t="s">
        <v>1603</v>
      </c>
      <c r="C72" s="40">
        <v>38606.49</v>
      </c>
      <c r="D72" s="41"/>
      <c r="E72" s="40"/>
      <c r="F72" s="42" t="s">
        <v>147</v>
      </c>
      <c r="G72" s="43"/>
    </row>
    <row r="73" spans="1:7" ht="36" customHeight="1" x14ac:dyDescent="0.15">
      <c r="A73" s="44" t="s">
        <v>184</v>
      </c>
      <c r="B73" s="45"/>
      <c r="C73" s="46">
        <f>SUM(C64:C72)</f>
        <v>1385727.22</v>
      </c>
      <c r="D73" s="47">
        <f>SUM(D64:D72)</f>
        <v>0</v>
      </c>
      <c r="E73" s="46">
        <f>SUM(E64:E72)</f>
        <v>0</v>
      </c>
      <c r="F73" s="45"/>
      <c r="G73" s="48"/>
    </row>
    <row r="76" spans="1:7" ht="36" customHeight="1" x14ac:dyDescent="0.15">
      <c r="A76" s="49" t="s">
        <v>1650</v>
      </c>
      <c r="B76" s="50"/>
      <c r="C76" s="51">
        <f>C15+C25+C34+C40+C48+C59+C73</f>
        <v>1973179.2</v>
      </c>
      <c r="D76" s="52">
        <f>D15+D25+D34+D40+D48+D59+D73</f>
        <v>188</v>
      </c>
      <c r="E76" s="51">
        <f>E15+E25+E34+E40+E48+E59+E73</f>
        <v>147588.26999999999</v>
      </c>
      <c r="F76" s="50"/>
      <c r="G76" s="53"/>
    </row>
  </sheetData>
  <mergeCells count="42">
    <mergeCell ref="G4:G5"/>
    <mergeCell ref="A18:A19"/>
    <mergeCell ref="B18:B19"/>
    <mergeCell ref="C18:C19"/>
    <mergeCell ref="D18:E18"/>
    <mergeCell ref="F18:F19"/>
    <mergeCell ref="G18:G19"/>
    <mergeCell ref="A4:A5"/>
    <mergeCell ref="B4:B5"/>
    <mergeCell ref="C4:C5"/>
    <mergeCell ref="D4:E4"/>
    <mergeCell ref="F4:F5"/>
    <mergeCell ref="G28:G29"/>
    <mergeCell ref="A37:A38"/>
    <mergeCell ref="B37:B38"/>
    <mergeCell ref="C37:C38"/>
    <mergeCell ref="D37:E37"/>
    <mergeCell ref="F37:F38"/>
    <mergeCell ref="G37:G38"/>
    <mergeCell ref="A28:A29"/>
    <mergeCell ref="B28:B29"/>
    <mergeCell ref="C28:C29"/>
    <mergeCell ref="D28:E28"/>
    <mergeCell ref="F28:F29"/>
    <mergeCell ref="G43:G44"/>
    <mergeCell ref="A51:A52"/>
    <mergeCell ref="B51:B52"/>
    <mergeCell ref="C51:C52"/>
    <mergeCell ref="D51:E51"/>
    <mergeCell ref="F51:F52"/>
    <mergeCell ref="G51:G52"/>
    <mergeCell ref="A43:A44"/>
    <mergeCell ref="B43:B44"/>
    <mergeCell ref="C43:C44"/>
    <mergeCell ref="D43:E43"/>
    <mergeCell ref="F43:F44"/>
    <mergeCell ref="G62:G63"/>
    <mergeCell ref="A62:A63"/>
    <mergeCell ref="B62:B63"/>
    <mergeCell ref="C62:C63"/>
    <mergeCell ref="D62:E62"/>
    <mergeCell ref="F62:F63"/>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rowBreaks count="1" manualBreakCount="1">
    <brk id="4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阿蘇郡">
    <tabColor rgb="FFC00000"/>
  </sheetPr>
  <dimension ref="A2:G89"/>
  <sheetViews>
    <sheetView tabSelected="1" view="pageBreakPreview" topLeftCell="A37"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1651</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1652</v>
      </c>
      <c r="B6" s="39" t="s">
        <v>1653</v>
      </c>
      <c r="C6" s="40"/>
      <c r="D6" s="41">
        <v>2</v>
      </c>
      <c r="E6" s="40">
        <v>102.27</v>
      </c>
      <c r="F6" s="42" t="s">
        <v>160</v>
      </c>
      <c r="G6" s="43" t="s">
        <v>264</v>
      </c>
    </row>
    <row r="7" spans="1:7" ht="36" customHeight="1" x14ac:dyDescent="0.15">
      <c r="A7" s="38" t="s">
        <v>1654</v>
      </c>
      <c r="B7" s="39" t="s">
        <v>1655</v>
      </c>
      <c r="C7" s="40">
        <v>4199.09</v>
      </c>
      <c r="D7" s="41">
        <v>3</v>
      </c>
      <c r="E7" s="40">
        <v>1635.88</v>
      </c>
      <c r="F7" s="42" t="s">
        <v>223</v>
      </c>
      <c r="G7" s="43"/>
    </row>
    <row r="8" spans="1:7" ht="36" customHeight="1" x14ac:dyDescent="0.15">
      <c r="A8" s="38" t="s">
        <v>1656</v>
      </c>
      <c r="B8" s="39" t="s">
        <v>1657</v>
      </c>
      <c r="C8" s="40"/>
      <c r="D8" s="41">
        <v>2</v>
      </c>
      <c r="E8" s="40">
        <v>88.92</v>
      </c>
      <c r="F8" s="42" t="s">
        <v>223</v>
      </c>
      <c r="G8" s="43" t="s">
        <v>264</v>
      </c>
    </row>
    <row r="9" spans="1:7" ht="36" customHeight="1" x14ac:dyDescent="0.15">
      <c r="A9" s="38" t="s">
        <v>1658</v>
      </c>
      <c r="B9" s="39" t="s">
        <v>1659</v>
      </c>
      <c r="C9" s="40"/>
      <c r="D9" s="41">
        <v>1</v>
      </c>
      <c r="E9" s="40">
        <v>127.87</v>
      </c>
      <c r="F9" s="42" t="s">
        <v>223</v>
      </c>
      <c r="G9" s="43" t="s">
        <v>223</v>
      </c>
    </row>
    <row r="10" spans="1:7" ht="36" customHeight="1" x14ac:dyDescent="0.15">
      <c r="A10" s="38" t="s">
        <v>1660</v>
      </c>
      <c r="B10" s="39" t="s">
        <v>1661</v>
      </c>
      <c r="C10" s="40">
        <v>371.83</v>
      </c>
      <c r="D10" s="41">
        <v>2</v>
      </c>
      <c r="E10" s="40">
        <v>77.33</v>
      </c>
      <c r="F10" s="42" t="s">
        <v>223</v>
      </c>
      <c r="G10" s="43"/>
    </row>
    <row r="11" spans="1:7" ht="36" customHeight="1" x14ac:dyDescent="0.15">
      <c r="A11" s="38" t="s">
        <v>1662</v>
      </c>
      <c r="B11" s="39" t="s">
        <v>1663</v>
      </c>
      <c r="C11" s="40"/>
      <c r="D11" s="41">
        <v>2</v>
      </c>
      <c r="E11" s="40">
        <v>102.39</v>
      </c>
      <c r="F11" s="42" t="s">
        <v>223</v>
      </c>
      <c r="G11" s="43" t="s">
        <v>264</v>
      </c>
    </row>
    <row r="12" spans="1:7" ht="36" customHeight="1" x14ac:dyDescent="0.15">
      <c r="A12" s="38" t="s">
        <v>1664</v>
      </c>
      <c r="B12" s="39" t="s">
        <v>1665</v>
      </c>
      <c r="C12" s="40">
        <v>358.34</v>
      </c>
      <c r="D12" s="41">
        <v>2</v>
      </c>
      <c r="E12" s="40">
        <v>77.33</v>
      </c>
      <c r="F12" s="42" t="s">
        <v>223</v>
      </c>
      <c r="G12" s="43"/>
    </row>
    <row r="13" spans="1:7" ht="36" customHeight="1" x14ac:dyDescent="0.15">
      <c r="A13" s="38" t="s">
        <v>1666</v>
      </c>
      <c r="B13" s="39" t="s">
        <v>223</v>
      </c>
      <c r="C13" s="40">
        <v>642</v>
      </c>
      <c r="D13" s="41"/>
      <c r="E13" s="40"/>
      <c r="F13" s="42" t="s">
        <v>223</v>
      </c>
      <c r="G13" s="43"/>
    </row>
    <row r="14" spans="1:7" ht="36" customHeight="1" x14ac:dyDescent="0.15">
      <c r="A14" s="38" t="s">
        <v>1667</v>
      </c>
      <c r="B14" s="39" t="s">
        <v>1668</v>
      </c>
      <c r="C14" s="40">
        <v>5484.77</v>
      </c>
      <c r="D14" s="41">
        <v>4</v>
      </c>
      <c r="E14" s="40">
        <v>1740.29</v>
      </c>
      <c r="F14" s="42" t="s">
        <v>223</v>
      </c>
      <c r="G14" s="43"/>
    </row>
    <row r="15" spans="1:7" ht="36" customHeight="1" x14ac:dyDescent="0.15">
      <c r="A15" s="38" t="s">
        <v>1669</v>
      </c>
      <c r="B15" s="39" t="s">
        <v>1670</v>
      </c>
      <c r="C15" s="40">
        <v>292.10000000000002</v>
      </c>
      <c r="D15" s="41">
        <v>2</v>
      </c>
      <c r="E15" s="40">
        <v>91.8</v>
      </c>
      <c r="F15" s="42" t="s">
        <v>223</v>
      </c>
      <c r="G15" s="43"/>
    </row>
    <row r="16" spans="1:7" ht="36" customHeight="1" x14ac:dyDescent="0.15">
      <c r="A16" s="38" t="s">
        <v>1671</v>
      </c>
      <c r="B16" s="39" t="s">
        <v>1672</v>
      </c>
      <c r="C16" s="40"/>
      <c r="D16" s="41">
        <v>2</v>
      </c>
      <c r="E16" s="40">
        <v>102.04</v>
      </c>
      <c r="F16" s="42" t="s">
        <v>223</v>
      </c>
      <c r="G16" s="43" t="s">
        <v>264</v>
      </c>
    </row>
    <row r="17" spans="1:7" ht="36" customHeight="1" x14ac:dyDescent="0.15">
      <c r="A17" s="38" t="s">
        <v>1673</v>
      </c>
      <c r="B17" s="39" t="s">
        <v>1674</v>
      </c>
      <c r="C17" s="40">
        <v>763.85</v>
      </c>
      <c r="D17" s="41">
        <v>2</v>
      </c>
      <c r="E17" s="40">
        <v>123.07</v>
      </c>
      <c r="F17" s="42" t="s">
        <v>223</v>
      </c>
      <c r="G17" s="43"/>
    </row>
    <row r="18" spans="1:7" ht="36" customHeight="1" x14ac:dyDescent="0.15">
      <c r="A18" s="38" t="s">
        <v>1675</v>
      </c>
      <c r="B18" s="39" t="s">
        <v>1676</v>
      </c>
      <c r="C18" s="40">
        <v>495.98</v>
      </c>
      <c r="D18" s="41">
        <v>2</v>
      </c>
      <c r="E18" s="40">
        <v>101.85</v>
      </c>
      <c r="F18" s="42" t="s">
        <v>223</v>
      </c>
      <c r="G18" s="43"/>
    </row>
    <row r="19" spans="1:7" ht="36" customHeight="1" x14ac:dyDescent="0.15">
      <c r="A19" s="38" t="s">
        <v>1677</v>
      </c>
      <c r="B19" s="39" t="s">
        <v>1678</v>
      </c>
      <c r="C19" s="40">
        <v>348.78</v>
      </c>
      <c r="D19" s="41">
        <v>2</v>
      </c>
      <c r="E19" s="40">
        <v>84.41</v>
      </c>
      <c r="F19" s="42" t="s">
        <v>223</v>
      </c>
      <c r="G19" s="43"/>
    </row>
    <row r="20" spans="1:7" ht="36" customHeight="1" x14ac:dyDescent="0.15">
      <c r="A20" s="38" t="s">
        <v>1679</v>
      </c>
      <c r="B20" s="39" t="s">
        <v>1680</v>
      </c>
      <c r="C20" s="40">
        <v>330.07</v>
      </c>
      <c r="D20" s="41">
        <v>3</v>
      </c>
      <c r="E20" s="40">
        <v>120.45</v>
      </c>
      <c r="F20" s="42" t="s">
        <v>223</v>
      </c>
      <c r="G20" s="43"/>
    </row>
    <row r="21" spans="1:7" ht="36" customHeight="1" x14ac:dyDescent="0.15">
      <c r="A21" s="38" t="s">
        <v>1681</v>
      </c>
      <c r="B21" s="39" t="s">
        <v>2960</v>
      </c>
      <c r="C21" s="40"/>
      <c r="D21" s="41">
        <v>2</v>
      </c>
      <c r="E21" s="40">
        <v>115.31</v>
      </c>
      <c r="F21" s="42" t="s">
        <v>223</v>
      </c>
      <c r="G21" s="43" t="s">
        <v>3085</v>
      </c>
    </row>
    <row r="22" spans="1:7" ht="36" customHeight="1" x14ac:dyDescent="0.15">
      <c r="A22" s="44" t="s">
        <v>184</v>
      </c>
      <c r="B22" s="45"/>
      <c r="C22" s="46">
        <f>SUM(C6:C21)</f>
        <v>13286.810000000001</v>
      </c>
      <c r="D22" s="47">
        <f>SUM(D6:D21)</f>
        <v>33</v>
      </c>
      <c r="E22" s="46">
        <f>SUM(E6:E21)</f>
        <v>4691.21</v>
      </c>
      <c r="F22" s="45"/>
      <c r="G22" s="48"/>
    </row>
    <row r="24" spans="1:7" ht="36" customHeight="1" x14ac:dyDescent="0.15">
      <c r="A24" s="36" t="s">
        <v>746</v>
      </c>
    </row>
    <row r="25" spans="1:7" ht="36" customHeight="1" x14ac:dyDescent="0.15">
      <c r="A25" s="205" t="s">
        <v>232</v>
      </c>
      <c r="B25" s="206" t="s">
        <v>233</v>
      </c>
      <c r="C25" s="206" t="s">
        <v>234</v>
      </c>
      <c r="D25" s="207" t="s">
        <v>235</v>
      </c>
      <c r="E25" s="207"/>
      <c r="F25" s="206" t="s">
        <v>236</v>
      </c>
      <c r="G25" s="204" t="s">
        <v>237</v>
      </c>
    </row>
    <row r="26" spans="1:7" ht="36" customHeight="1" x14ac:dyDescent="0.15">
      <c r="A26" s="205"/>
      <c r="B26" s="206"/>
      <c r="C26" s="206"/>
      <c r="D26" s="37" t="s">
        <v>238</v>
      </c>
      <c r="E26" s="37" t="s">
        <v>239</v>
      </c>
      <c r="F26" s="206"/>
      <c r="G26" s="204"/>
    </row>
    <row r="27" spans="1:7" ht="36" customHeight="1" x14ac:dyDescent="0.15">
      <c r="A27" s="38" t="s">
        <v>1682</v>
      </c>
      <c r="B27" s="39" t="s">
        <v>1683</v>
      </c>
      <c r="C27" s="40"/>
      <c r="D27" s="41">
        <v>1</v>
      </c>
      <c r="E27" s="40">
        <v>1.2</v>
      </c>
      <c r="F27" s="42" t="s">
        <v>361</v>
      </c>
      <c r="G27" s="43" t="s">
        <v>264</v>
      </c>
    </row>
    <row r="28" spans="1:7" ht="36" customHeight="1" x14ac:dyDescent="0.15">
      <c r="A28" s="38" t="s">
        <v>1684</v>
      </c>
      <c r="B28" s="39" t="s">
        <v>1685</v>
      </c>
      <c r="C28" s="40"/>
      <c r="D28" s="41">
        <v>1</v>
      </c>
      <c r="E28" s="40">
        <v>3.03</v>
      </c>
      <c r="F28" s="42" t="s">
        <v>223</v>
      </c>
      <c r="G28" s="43" t="s">
        <v>223</v>
      </c>
    </row>
    <row r="29" spans="1:7" ht="36" customHeight="1" x14ac:dyDescent="0.15">
      <c r="A29" s="38" t="s">
        <v>1686</v>
      </c>
      <c r="B29" s="39" t="s">
        <v>1672</v>
      </c>
      <c r="C29" s="40"/>
      <c r="D29" s="41">
        <v>1</v>
      </c>
      <c r="E29" s="40">
        <v>3.03</v>
      </c>
      <c r="F29" s="42" t="s">
        <v>223</v>
      </c>
      <c r="G29" s="43" t="s">
        <v>223</v>
      </c>
    </row>
    <row r="30" spans="1:7" ht="36" customHeight="1" x14ac:dyDescent="0.15">
      <c r="A30" s="38" t="s">
        <v>1687</v>
      </c>
      <c r="B30" s="39" t="s">
        <v>1688</v>
      </c>
      <c r="C30" s="40"/>
      <c r="D30" s="41">
        <v>1</v>
      </c>
      <c r="E30" s="40">
        <v>98</v>
      </c>
      <c r="F30" s="42" t="s">
        <v>135</v>
      </c>
      <c r="G30" s="43" t="s">
        <v>393</v>
      </c>
    </row>
    <row r="31" spans="1:7" ht="36" customHeight="1" x14ac:dyDescent="0.15">
      <c r="A31" s="38" t="s">
        <v>1689</v>
      </c>
      <c r="B31" s="39" t="s">
        <v>1690</v>
      </c>
      <c r="C31" s="40"/>
      <c r="D31" s="41">
        <v>1</v>
      </c>
      <c r="E31" s="40">
        <v>115.5</v>
      </c>
      <c r="F31" s="42" t="s">
        <v>223</v>
      </c>
      <c r="G31" s="43" t="s">
        <v>223</v>
      </c>
    </row>
    <row r="32" spans="1:7" ht="36" customHeight="1" x14ac:dyDescent="0.15">
      <c r="A32" s="38" t="s">
        <v>1691</v>
      </c>
      <c r="B32" s="39" t="s">
        <v>1668</v>
      </c>
      <c r="C32" s="40"/>
      <c r="D32" s="41">
        <v>1</v>
      </c>
      <c r="E32" s="40">
        <v>4.5599999999999996</v>
      </c>
      <c r="F32" s="42" t="s">
        <v>147</v>
      </c>
      <c r="G32" s="43" t="s">
        <v>264</v>
      </c>
    </row>
    <row r="33" spans="1:7" ht="36" customHeight="1" x14ac:dyDescent="0.15">
      <c r="A33" s="38" t="s">
        <v>1692</v>
      </c>
      <c r="B33" s="39" t="s">
        <v>1693</v>
      </c>
      <c r="C33" s="40"/>
      <c r="D33" s="41">
        <v>1</v>
      </c>
      <c r="E33" s="40">
        <v>3.24</v>
      </c>
      <c r="F33" s="42" t="s">
        <v>223</v>
      </c>
      <c r="G33" s="43" t="s">
        <v>393</v>
      </c>
    </row>
    <row r="34" spans="1:7" ht="36" customHeight="1" x14ac:dyDescent="0.15">
      <c r="A34" s="38" t="s">
        <v>1694</v>
      </c>
      <c r="B34" s="39" t="s">
        <v>1695</v>
      </c>
      <c r="C34" s="40"/>
      <c r="D34" s="41">
        <v>1</v>
      </c>
      <c r="E34" s="40">
        <v>3.24</v>
      </c>
      <c r="F34" s="42" t="s">
        <v>223</v>
      </c>
      <c r="G34" s="43" t="s">
        <v>223</v>
      </c>
    </row>
    <row r="35" spans="1:7" ht="36" customHeight="1" x14ac:dyDescent="0.15">
      <c r="A35" s="44" t="s">
        <v>184</v>
      </c>
      <c r="B35" s="45"/>
      <c r="C35" s="46">
        <f>SUM(C27:C34)</f>
        <v>0</v>
      </c>
      <c r="D35" s="47">
        <f>SUM(D27:D34)</f>
        <v>8</v>
      </c>
      <c r="E35" s="46">
        <f>SUM(E27:E34)</f>
        <v>231.8</v>
      </c>
      <c r="F35" s="45"/>
      <c r="G35" s="48"/>
    </row>
    <row r="37" spans="1:7" ht="36" customHeight="1" x14ac:dyDescent="0.15">
      <c r="A37" s="36" t="s">
        <v>803</v>
      </c>
    </row>
    <row r="38" spans="1:7" ht="36" customHeight="1" x14ac:dyDescent="0.15">
      <c r="A38" s="205" t="s">
        <v>232</v>
      </c>
      <c r="B38" s="206" t="s">
        <v>233</v>
      </c>
      <c r="C38" s="206" t="s">
        <v>234</v>
      </c>
      <c r="D38" s="207" t="s">
        <v>235</v>
      </c>
      <c r="E38" s="207"/>
      <c r="F38" s="206" t="s">
        <v>236</v>
      </c>
      <c r="G38" s="204" t="s">
        <v>237</v>
      </c>
    </row>
    <row r="39" spans="1:7" ht="36" customHeight="1" x14ac:dyDescent="0.15">
      <c r="A39" s="205"/>
      <c r="B39" s="206"/>
      <c r="C39" s="206"/>
      <c r="D39" s="37" t="s">
        <v>238</v>
      </c>
      <c r="E39" s="37" t="s">
        <v>239</v>
      </c>
      <c r="F39" s="206"/>
      <c r="G39" s="204"/>
    </row>
    <row r="40" spans="1:7" ht="36" customHeight="1" x14ac:dyDescent="0.15">
      <c r="A40" s="38" t="s">
        <v>1696</v>
      </c>
      <c r="B40" s="39" t="s">
        <v>1668</v>
      </c>
      <c r="C40" s="40">
        <v>26474</v>
      </c>
      <c r="D40" s="41">
        <v>14</v>
      </c>
      <c r="E40" s="40">
        <v>5626.59</v>
      </c>
      <c r="F40" s="42" t="s">
        <v>413</v>
      </c>
      <c r="G40" s="43"/>
    </row>
    <row r="41" spans="1:7" ht="36" customHeight="1" x14ac:dyDescent="0.15">
      <c r="A41" s="38" t="s">
        <v>1697</v>
      </c>
      <c r="B41" s="39" t="s">
        <v>223</v>
      </c>
      <c r="C41" s="40">
        <v>14312</v>
      </c>
      <c r="D41" s="41">
        <v>2</v>
      </c>
      <c r="E41" s="40">
        <v>60.04</v>
      </c>
      <c r="F41" s="42" t="s">
        <v>223</v>
      </c>
      <c r="G41" s="43"/>
    </row>
    <row r="42" spans="1:7" ht="36" customHeight="1" x14ac:dyDescent="0.15">
      <c r="A42" s="38" t="s">
        <v>1698</v>
      </c>
      <c r="B42" s="39" t="s">
        <v>1655</v>
      </c>
      <c r="C42" s="40">
        <v>20317.82</v>
      </c>
      <c r="D42" s="41">
        <v>21</v>
      </c>
      <c r="E42" s="40">
        <v>8862.52</v>
      </c>
      <c r="F42" s="42" t="s">
        <v>223</v>
      </c>
      <c r="G42" s="43"/>
    </row>
    <row r="43" spans="1:7" ht="36" customHeight="1" thickBot="1" x14ac:dyDescent="0.2">
      <c r="A43" s="38" t="s">
        <v>1699</v>
      </c>
      <c r="B43" s="39" t="s">
        <v>1655</v>
      </c>
      <c r="C43" s="40">
        <v>13063</v>
      </c>
      <c r="D43" s="41">
        <v>17</v>
      </c>
      <c r="E43" s="40">
        <v>3499.78</v>
      </c>
      <c r="F43" s="42" t="s">
        <v>223</v>
      </c>
      <c r="G43" s="43"/>
    </row>
    <row r="44" spans="1:7" ht="36" customHeight="1" x14ac:dyDescent="0.15">
      <c r="A44" s="44" t="s">
        <v>184</v>
      </c>
      <c r="B44" s="45"/>
      <c r="C44" s="46">
        <f>SUM(C40:C43)</f>
        <v>74166.820000000007</v>
      </c>
      <c r="D44" s="47">
        <f>SUM(D40:D43)</f>
        <v>54</v>
      </c>
      <c r="E44" s="46">
        <f>SUM(E40:E43)</f>
        <v>18048.93</v>
      </c>
      <c r="F44" s="45"/>
      <c r="G44" s="48"/>
    </row>
    <row r="46" spans="1:7" ht="36" customHeight="1" x14ac:dyDescent="0.15">
      <c r="A46" s="36" t="s">
        <v>825</v>
      </c>
      <c r="C46" s="179"/>
    </row>
    <row r="47" spans="1:7" ht="36" customHeight="1" x14ac:dyDescent="0.15">
      <c r="A47" s="205" t="s">
        <v>232</v>
      </c>
      <c r="B47" s="206" t="s">
        <v>233</v>
      </c>
      <c r="C47" s="206" t="s">
        <v>234</v>
      </c>
      <c r="D47" s="207" t="s">
        <v>235</v>
      </c>
      <c r="E47" s="207"/>
      <c r="F47" s="206" t="s">
        <v>236</v>
      </c>
      <c r="G47" s="204" t="s">
        <v>237</v>
      </c>
    </row>
    <row r="48" spans="1:7" ht="36" customHeight="1" thickBot="1" x14ac:dyDescent="0.2">
      <c r="A48" s="205"/>
      <c r="B48" s="206"/>
      <c r="C48" s="206"/>
      <c r="D48" s="37" t="s">
        <v>238</v>
      </c>
      <c r="E48" s="37" t="s">
        <v>239</v>
      </c>
      <c r="F48" s="206"/>
      <c r="G48" s="204"/>
    </row>
    <row r="49" spans="1:7" ht="36" customHeight="1" x14ac:dyDescent="0.15">
      <c r="A49" s="38" t="s">
        <v>1700</v>
      </c>
      <c r="B49" s="39" t="s">
        <v>1668</v>
      </c>
      <c r="C49" s="40"/>
      <c r="D49" s="41">
        <v>1</v>
      </c>
      <c r="E49" s="40">
        <v>14.62</v>
      </c>
      <c r="F49" s="42" t="s">
        <v>223</v>
      </c>
      <c r="G49" s="43" t="s">
        <v>264</v>
      </c>
    </row>
    <row r="50" spans="1:7" ht="36" customHeight="1" x14ac:dyDescent="0.15">
      <c r="A50" s="38" t="s">
        <v>1701</v>
      </c>
      <c r="B50" s="39" t="s">
        <v>1695</v>
      </c>
      <c r="C50" s="40"/>
      <c r="D50" s="41">
        <v>1</v>
      </c>
      <c r="E50" s="40">
        <v>43.51</v>
      </c>
      <c r="F50" s="42" t="s">
        <v>223</v>
      </c>
      <c r="G50" s="43" t="s">
        <v>223</v>
      </c>
    </row>
    <row r="51" spans="1:7" ht="36" customHeight="1" x14ac:dyDescent="0.15">
      <c r="A51" s="38" t="s">
        <v>1702</v>
      </c>
      <c r="B51" s="39" t="s">
        <v>3097</v>
      </c>
      <c r="C51" s="40"/>
      <c r="D51" s="41">
        <v>1</v>
      </c>
      <c r="E51" s="40">
        <v>16.579999999999998</v>
      </c>
      <c r="F51" s="42" t="s">
        <v>223</v>
      </c>
      <c r="G51" s="43" t="s">
        <v>223</v>
      </c>
    </row>
    <row r="52" spans="1:7" ht="36" customHeight="1" x14ac:dyDescent="0.15">
      <c r="A52" s="38" t="s">
        <v>1703</v>
      </c>
      <c r="B52" s="39" t="s">
        <v>1690</v>
      </c>
      <c r="C52" s="40"/>
      <c r="D52" s="41">
        <v>5</v>
      </c>
      <c r="E52" s="40">
        <v>3086.69</v>
      </c>
      <c r="F52" s="42" t="s">
        <v>1704</v>
      </c>
      <c r="G52" s="43" t="s">
        <v>223</v>
      </c>
    </row>
    <row r="53" spans="1:7" ht="36" customHeight="1" x14ac:dyDescent="0.15">
      <c r="A53" s="38" t="s">
        <v>1705</v>
      </c>
      <c r="B53" s="39" t="s">
        <v>2961</v>
      </c>
      <c r="C53" s="40"/>
      <c r="D53" s="41">
        <v>4</v>
      </c>
      <c r="E53" s="40">
        <v>7214.65</v>
      </c>
      <c r="F53" s="42" t="s">
        <v>1706</v>
      </c>
      <c r="G53" s="43" t="s">
        <v>223</v>
      </c>
    </row>
    <row r="54" spans="1:7" ht="36" customHeight="1" x14ac:dyDescent="0.15">
      <c r="A54" s="44" t="s">
        <v>184</v>
      </c>
      <c r="B54" s="45"/>
      <c r="C54" s="46">
        <f>SUM(C49:C53)</f>
        <v>0</v>
      </c>
      <c r="D54" s="47">
        <f>SUM(D49:D53)</f>
        <v>12</v>
      </c>
      <c r="E54" s="46">
        <f>SUM(E49:E53)</f>
        <v>10376.049999999999</v>
      </c>
      <c r="F54" s="45"/>
      <c r="G54" s="48"/>
    </row>
    <row r="56" spans="1:7" ht="36" customHeight="1" x14ac:dyDescent="0.15">
      <c r="A56" s="36" t="s">
        <v>833</v>
      </c>
    </row>
    <row r="57" spans="1:7" ht="36" customHeight="1" x14ac:dyDescent="0.15">
      <c r="A57" s="205" t="s">
        <v>232</v>
      </c>
      <c r="B57" s="206" t="s">
        <v>233</v>
      </c>
      <c r="C57" s="206" t="s">
        <v>234</v>
      </c>
      <c r="D57" s="207" t="s">
        <v>235</v>
      </c>
      <c r="E57" s="207"/>
      <c r="F57" s="206" t="s">
        <v>236</v>
      </c>
      <c r="G57" s="204" t="s">
        <v>237</v>
      </c>
    </row>
    <row r="58" spans="1:7" ht="36" customHeight="1" x14ac:dyDescent="0.15">
      <c r="A58" s="205"/>
      <c r="B58" s="206"/>
      <c r="C58" s="206"/>
      <c r="D58" s="37" t="s">
        <v>238</v>
      </c>
      <c r="E58" s="37" t="s">
        <v>239</v>
      </c>
      <c r="F58" s="206"/>
      <c r="G58" s="204"/>
    </row>
    <row r="59" spans="1:7" ht="36" customHeight="1" x14ac:dyDescent="0.15">
      <c r="A59" s="38" t="s">
        <v>1707</v>
      </c>
      <c r="B59" s="39" t="s">
        <v>1657</v>
      </c>
      <c r="C59" s="40"/>
      <c r="D59" s="41">
        <v>4</v>
      </c>
      <c r="E59" s="40">
        <v>476.72</v>
      </c>
      <c r="F59" s="42" t="s">
        <v>160</v>
      </c>
      <c r="G59" s="43" t="s">
        <v>264</v>
      </c>
    </row>
    <row r="60" spans="1:7" ht="36" customHeight="1" x14ac:dyDescent="0.15">
      <c r="A60" s="38" t="s">
        <v>1708</v>
      </c>
      <c r="B60" s="39" t="s">
        <v>223</v>
      </c>
      <c r="C60" s="40">
        <v>850.98</v>
      </c>
      <c r="D60" s="41">
        <v>1</v>
      </c>
      <c r="E60" s="40">
        <v>353.44</v>
      </c>
      <c r="F60" s="42" t="s">
        <v>223</v>
      </c>
      <c r="G60" s="43"/>
    </row>
    <row r="61" spans="1:7" ht="36" customHeight="1" x14ac:dyDescent="0.15">
      <c r="A61" s="38" t="s">
        <v>1709</v>
      </c>
      <c r="B61" s="39" t="s">
        <v>223</v>
      </c>
      <c r="C61" s="40">
        <v>989.99</v>
      </c>
      <c r="D61" s="41">
        <v>1</v>
      </c>
      <c r="E61" s="40">
        <v>291.48</v>
      </c>
      <c r="F61" s="42" t="s">
        <v>223</v>
      </c>
      <c r="G61" s="43"/>
    </row>
    <row r="62" spans="1:7" ht="36" customHeight="1" x14ac:dyDescent="0.15">
      <c r="A62" s="38" t="s">
        <v>898</v>
      </c>
      <c r="B62" s="39" t="s">
        <v>1670</v>
      </c>
      <c r="C62" s="40">
        <v>1776.42</v>
      </c>
      <c r="D62" s="41">
        <v>2</v>
      </c>
      <c r="E62" s="40">
        <v>240.38</v>
      </c>
      <c r="F62" s="42" t="s">
        <v>223</v>
      </c>
      <c r="G62" s="43"/>
    </row>
    <row r="63" spans="1:7" ht="36" customHeight="1" x14ac:dyDescent="0.15">
      <c r="A63" s="38" t="s">
        <v>1710</v>
      </c>
      <c r="B63" s="39" t="s">
        <v>223</v>
      </c>
      <c r="C63" s="40">
        <v>864.23</v>
      </c>
      <c r="D63" s="41">
        <v>1</v>
      </c>
      <c r="E63" s="40">
        <v>191.82</v>
      </c>
      <c r="F63" s="42" t="s">
        <v>223</v>
      </c>
      <c r="G63" s="43"/>
    </row>
    <row r="64" spans="1:7" ht="36" customHeight="1" x14ac:dyDescent="0.15">
      <c r="A64" s="38" t="s">
        <v>1711</v>
      </c>
      <c r="B64" s="39" t="s">
        <v>223</v>
      </c>
      <c r="C64" s="40">
        <v>901.18</v>
      </c>
      <c r="D64" s="41">
        <v>1</v>
      </c>
      <c r="E64" s="40">
        <v>247.36</v>
      </c>
      <c r="F64" s="42" t="s">
        <v>223</v>
      </c>
      <c r="G64" s="43"/>
    </row>
    <row r="65" spans="1:7" ht="36" customHeight="1" x14ac:dyDescent="0.15">
      <c r="A65" s="38" t="s">
        <v>1712</v>
      </c>
      <c r="B65" s="39" t="s">
        <v>223</v>
      </c>
      <c r="C65" s="40">
        <v>1703.73</v>
      </c>
      <c r="D65" s="41">
        <v>2</v>
      </c>
      <c r="E65" s="40">
        <v>570.54999999999995</v>
      </c>
      <c r="F65" s="42" t="s">
        <v>223</v>
      </c>
      <c r="G65" s="43"/>
    </row>
    <row r="66" spans="1:7" ht="36" customHeight="1" x14ac:dyDescent="0.15">
      <c r="A66" s="38" t="s">
        <v>1713</v>
      </c>
      <c r="B66" s="39" t="s">
        <v>1714</v>
      </c>
      <c r="C66" s="40">
        <v>1238.6500000000001</v>
      </c>
      <c r="D66" s="41">
        <v>4</v>
      </c>
      <c r="E66" s="40">
        <v>473.68</v>
      </c>
      <c r="F66" s="42" t="s">
        <v>581</v>
      </c>
      <c r="G66" s="43"/>
    </row>
    <row r="67" spans="1:7" ht="36" customHeight="1" x14ac:dyDescent="0.15">
      <c r="A67" s="38" t="s">
        <v>1715</v>
      </c>
      <c r="B67" s="39" t="s">
        <v>1655</v>
      </c>
      <c r="C67" s="40">
        <v>1165</v>
      </c>
      <c r="D67" s="41"/>
      <c r="E67" s="40"/>
      <c r="F67" s="42" t="s">
        <v>223</v>
      </c>
      <c r="G67" s="43"/>
    </row>
    <row r="68" spans="1:7" ht="36" customHeight="1" x14ac:dyDescent="0.15">
      <c r="A68" s="38" t="s">
        <v>1716</v>
      </c>
      <c r="B68" s="39" t="s">
        <v>1714</v>
      </c>
      <c r="C68" s="40">
        <v>918.31</v>
      </c>
      <c r="D68" s="41">
        <v>5</v>
      </c>
      <c r="E68" s="40">
        <v>256.01</v>
      </c>
      <c r="F68" s="42" t="s">
        <v>223</v>
      </c>
      <c r="G68" s="43"/>
    </row>
    <row r="69" spans="1:7" ht="36" customHeight="1" x14ac:dyDescent="0.15">
      <c r="A69" s="38" t="s">
        <v>1717</v>
      </c>
      <c r="B69" s="39" t="s">
        <v>1668</v>
      </c>
      <c r="C69" s="40">
        <v>1395.78</v>
      </c>
      <c r="D69" s="41">
        <v>7</v>
      </c>
      <c r="E69" s="40">
        <v>331.98</v>
      </c>
      <c r="F69" s="42" t="s">
        <v>223</v>
      </c>
      <c r="G69" s="43"/>
    </row>
    <row r="70" spans="1:7" ht="36" customHeight="1" x14ac:dyDescent="0.15">
      <c r="A70" s="38" t="s">
        <v>1718</v>
      </c>
      <c r="B70" s="39" t="s">
        <v>223</v>
      </c>
      <c r="C70" s="40">
        <v>448.1</v>
      </c>
      <c r="D70" s="41">
        <v>1</v>
      </c>
      <c r="E70" s="40">
        <v>88.61</v>
      </c>
      <c r="F70" s="42" t="s">
        <v>413</v>
      </c>
      <c r="G70" s="43"/>
    </row>
    <row r="71" spans="1:7" ht="36" customHeight="1" x14ac:dyDescent="0.15">
      <c r="A71" s="38" t="s">
        <v>1719</v>
      </c>
      <c r="B71" s="39" t="s">
        <v>1655</v>
      </c>
      <c r="C71" s="40">
        <v>332.08</v>
      </c>
      <c r="D71" s="41">
        <v>2</v>
      </c>
      <c r="E71" s="40">
        <v>89.5</v>
      </c>
      <c r="F71" s="42" t="s">
        <v>223</v>
      </c>
      <c r="G71" s="43"/>
    </row>
    <row r="72" spans="1:7" ht="36" customHeight="1" x14ac:dyDescent="0.15">
      <c r="A72" s="38" t="s">
        <v>1720</v>
      </c>
      <c r="B72" s="39" t="s">
        <v>223</v>
      </c>
      <c r="C72" s="40">
        <v>457.55</v>
      </c>
      <c r="D72" s="41">
        <v>2</v>
      </c>
      <c r="E72" s="40">
        <v>92.33</v>
      </c>
      <c r="F72" s="42" t="s">
        <v>223</v>
      </c>
      <c r="G72" s="43"/>
    </row>
    <row r="73" spans="1:7" ht="36" customHeight="1" x14ac:dyDescent="0.15">
      <c r="A73" s="44" t="s">
        <v>184</v>
      </c>
      <c r="B73" s="45"/>
      <c r="C73" s="46">
        <f>SUM(C59:C72)</f>
        <v>13042</v>
      </c>
      <c r="D73" s="47">
        <f>SUM(D59:D72)</f>
        <v>33</v>
      </c>
      <c r="E73" s="46">
        <f>SUM(E59:E72)</f>
        <v>3703.8599999999997</v>
      </c>
      <c r="F73" s="45"/>
      <c r="G73" s="48"/>
    </row>
    <row r="75" spans="1:7" ht="36" customHeight="1" x14ac:dyDescent="0.15">
      <c r="A75" s="36" t="s">
        <v>855</v>
      </c>
    </row>
    <row r="76" spans="1:7" ht="36" customHeight="1" x14ac:dyDescent="0.15">
      <c r="A76" s="205" t="s">
        <v>232</v>
      </c>
      <c r="B76" s="206" t="s">
        <v>233</v>
      </c>
      <c r="C76" s="206" t="s">
        <v>234</v>
      </c>
      <c r="D76" s="207" t="s">
        <v>235</v>
      </c>
      <c r="E76" s="207"/>
      <c r="F76" s="206" t="s">
        <v>236</v>
      </c>
      <c r="G76" s="204" t="s">
        <v>237</v>
      </c>
    </row>
    <row r="77" spans="1:7" ht="36" customHeight="1" x14ac:dyDescent="0.15">
      <c r="A77" s="205"/>
      <c r="B77" s="206"/>
      <c r="C77" s="206"/>
      <c r="D77" s="37" t="s">
        <v>238</v>
      </c>
      <c r="E77" s="37" t="s">
        <v>239</v>
      </c>
      <c r="F77" s="206"/>
      <c r="G77" s="204"/>
    </row>
    <row r="78" spans="1:7" ht="36" customHeight="1" x14ac:dyDescent="0.15">
      <c r="A78" s="38" t="s">
        <v>1721</v>
      </c>
      <c r="B78" s="39" t="s">
        <v>1668</v>
      </c>
      <c r="C78" s="40">
        <v>6911.26</v>
      </c>
      <c r="D78" s="41"/>
      <c r="E78" s="40"/>
      <c r="F78" s="42" t="s">
        <v>526</v>
      </c>
      <c r="G78" s="43"/>
    </row>
    <row r="79" spans="1:7" ht="36" customHeight="1" x14ac:dyDescent="0.15">
      <c r="A79" s="44" t="s">
        <v>184</v>
      </c>
      <c r="B79" s="45"/>
      <c r="C79" s="46">
        <f>SUM(C78:C78)</f>
        <v>6911.26</v>
      </c>
      <c r="D79" s="47">
        <f>SUM(D78:D78)</f>
        <v>0</v>
      </c>
      <c r="E79" s="46">
        <f>SUM(E78:E78)</f>
        <v>0</v>
      </c>
      <c r="F79" s="45"/>
      <c r="G79" s="48"/>
    </row>
    <row r="81" spans="1:7" ht="36" customHeight="1" x14ac:dyDescent="0.15">
      <c r="A81" s="36" t="s">
        <v>860</v>
      </c>
    </row>
    <row r="82" spans="1:7" ht="36" customHeight="1" x14ac:dyDescent="0.15">
      <c r="A82" s="205" t="s">
        <v>232</v>
      </c>
      <c r="B82" s="206" t="s">
        <v>233</v>
      </c>
      <c r="C82" s="206" t="s">
        <v>234</v>
      </c>
      <c r="D82" s="207" t="s">
        <v>235</v>
      </c>
      <c r="E82" s="207"/>
      <c r="F82" s="206" t="s">
        <v>236</v>
      </c>
      <c r="G82" s="204" t="s">
        <v>237</v>
      </c>
    </row>
    <row r="83" spans="1:7" ht="36" customHeight="1" x14ac:dyDescent="0.15">
      <c r="A83" s="205"/>
      <c r="B83" s="206"/>
      <c r="C83" s="206"/>
      <c r="D83" s="37" t="s">
        <v>238</v>
      </c>
      <c r="E83" s="37" t="s">
        <v>239</v>
      </c>
      <c r="F83" s="206"/>
      <c r="G83" s="204"/>
    </row>
    <row r="84" spans="1:7" ht="36" customHeight="1" x14ac:dyDescent="0.15">
      <c r="A84" s="38" t="s">
        <v>1722</v>
      </c>
      <c r="B84" s="39" t="s">
        <v>1723</v>
      </c>
      <c r="C84" s="40">
        <v>188689.47</v>
      </c>
      <c r="D84" s="41"/>
      <c r="E84" s="40"/>
      <c r="F84" s="42" t="s">
        <v>371</v>
      </c>
      <c r="G84" s="43"/>
    </row>
    <row r="85" spans="1:7" ht="36" customHeight="1" x14ac:dyDescent="0.15">
      <c r="A85" s="38" t="s">
        <v>1724</v>
      </c>
      <c r="B85" s="39" t="s">
        <v>1688</v>
      </c>
      <c r="C85" s="40"/>
      <c r="D85" s="41">
        <v>25</v>
      </c>
      <c r="E85" s="40">
        <v>17409.650000000001</v>
      </c>
      <c r="F85" s="42" t="s">
        <v>118</v>
      </c>
      <c r="G85" s="43" t="s">
        <v>1725</v>
      </c>
    </row>
    <row r="86" spans="1:7" ht="36" customHeight="1" x14ac:dyDescent="0.15">
      <c r="A86" s="44" t="s">
        <v>184</v>
      </c>
      <c r="B86" s="45"/>
      <c r="C86" s="46">
        <f>SUM(C84:C85)</f>
        <v>188689.47</v>
      </c>
      <c r="D86" s="47">
        <f>SUM(D84:D85)</f>
        <v>25</v>
      </c>
      <c r="E86" s="46">
        <f>SUM(E84:E85)</f>
        <v>17409.650000000001</v>
      </c>
      <c r="F86" s="45"/>
      <c r="G86" s="48"/>
    </row>
    <row r="89" spans="1:7" ht="36" customHeight="1" x14ac:dyDescent="0.15">
      <c r="A89" s="49" t="s">
        <v>1726</v>
      </c>
      <c r="B89" s="50"/>
      <c r="C89" s="51">
        <f>C22+C35+C44+C54+C73+C79+C86</f>
        <v>296096.36</v>
      </c>
      <c r="D89" s="52">
        <f>D22+D35+D44+D54+D73+D79+D86</f>
        <v>165</v>
      </c>
      <c r="E89" s="51">
        <f>E22+E35+E44+E54+E73+E79+E86</f>
        <v>54461.500000000007</v>
      </c>
      <c r="F89" s="50"/>
      <c r="G89" s="53"/>
    </row>
  </sheetData>
  <mergeCells count="42">
    <mergeCell ref="G4:G5"/>
    <mergeCell ref="A25:A26"/>
    <mergeCell ref="B25:B26"/>
    <mergeCell ref="C25:C26"/>
    <mergeCell ref="D25:E25"/>
    <mergeCell ref="F25:F26"/>
    <mergeCell ref="G25:G26"/>
    <mergeCell ref="A4:A5"/>
    <mergeCell ref="B4:B5"/>
    <mergeCell ref="C4:C5"/>
    <mergeCell ref="D4:E4"/>
    <mergeCell ref="F4:F5"/>
    <mergeCell ref="G38:G39"/>
    <mergeCell ref="A47:A48"/>
    <mergeCell ref="B47:B48"/>
    <mergeCell ref="C47:C48"/>
    <mergeCell ref="D47:E47"/>
    <mergeCell ref="F47:F48"/>
    <mergeCell ref="G47:G48"/>
    <mergeCell ref="A38:A39"/>
    <mergeCell ref="B38:B39"/>
    <mergeCell ref="C38:C39"/>
    <mergeCell ref="D38:E38"/>
    <mergeCell ref="F38:F39"/>
    <mergeCell ref="G57:G58"/>
    <mergeCell ref="A76:A77"/>
    <mergeCell ref="B76:B77"/>
    <mergeCell ref="C76:C77"/>
    <mergeCell ref="D76:E76"/>
    <mergeCell ref="F76:F77"/>
    <mergeCell ref="G76:G77"/>
    <mergeCell ref="A57:A58"/>
    <mergeCell ref="B57:B58"/>
    <mergeCell ref="C57:C58"/>
    <mergeCell ref="D57:E57"/>
    <mergeCell ref="F57:F58"/>
    <mergeCell ref="G82:G83"/>
    <mergeCell ref="A82:A83"/>
    <mergeCell ref="B82:B83"/>
    <mergeCell ref="C82:C83"/>
    <mergeCell ref="D82:E82"/>
    <mergeCell ref="F82:F83"/>
  </mergeCells>
  <phoneticPr fontId="21"/>
  <pageMargins left="0.74803149606299213" right="0.74803149606299213" top="0.98425196850393704" bottom="0.98425196850393704" header="0.51181102362204722" footer="0.51181102362204722"/>
  <pageSetup paperSize="9" scale="45" orientation="portrait" r:id="rId1"/>
  <headerFooter>
    <oddFooter xml:space="preserve">&amp;C
</oddFooter>
  </headerFooter>
  <rowBreaks count="1" manualBreakCount="1">
    <brk id="44"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上益城郡">
    <tabColor rgb="FFC00000"/>
  </sheetPr>
  <dimension ref="A2:G119"/>
  <sheetViews>
    <sheetView tabSelected="1" view="pageBreakPreview" topLeftCell="A70" zoomScale="60" zoomScaleNormal="80" workbookViewId="0">
      <selection activeCell="C47" sqref="C47"/>
    </sheetView>
  </sheetViews>
  <sheetFormatPr defaultColWidth="9.25" defaultRowHeight="36" customHeight="1" x14ac:dyDescent="0.15"/>
  <cols>
    <col min="1" max="1" width="56" customWidth="1"/>
    <col min="2" max="2" width="2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1727</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1728</v>
      </c>
      <c r="B6" s="39" t="s">
        <v>1729</v>
      </c>
      <c r="C6" s="40">
        <v>44425</v>
      </c>
      <c r="D6" s="41">
        <v>11</v>
      </c>
      <c r="E6" s="40">
        <v>5968.43</v>
      </c>
      <c r="F6" s="42" t="s">
        <v>1595</v>
      </c>
      <c r="G6" s="43"/>
    </row>
    <row r="7" spans="1:7" ht="36" customHeight="1" x14ac:dyDescent="0.15">
      <c r="A7" s="38" t="s">
        <v>1730</v>
      </c>
      <c r="B7" s="39" t="s">
        <v>1731</v>
      </c>
      <c r="C7" s="40">
        <v>3836.09</v>
      </c>
      <c r="D7" s="41">
        <v>6</v>
      </c>
      <c r="E7" s="40">
        <v>1944.98</v>
      </c>
      <c r="F7" s="42" t="s">
        <v>160</v>
      </c>
      <c r="G7" s="43"/>
    </row>
    <row r="8" spans="1:7" ht="36" customHeight="1" x14ac:dyDescent="0.15">
      <c r="A8" s="38" t="s">
        <v>1732</v>
      </c>
      <c r="B8" s="39" t="s">
        <v>1733</v>
      </c>
      <c r="C8" s="40">
        <v>290.89999999999998</v>
      </c>
      <c r="D8" s="41">
        <v>2</v>
      </c>
      <c r="E8" s="40">
        <v>89.23</v>
      </c>
      <c r="F8" s="42" t="s">
        <v>223</v>
      </c>
      <c r="G8" s="43"/>
    </row>
    <row r="9" spans="1:7" ht="36" customHeight="1" x14ac:dyDescent="0.15">
      <c r="A9" s="38" t="s">
        <v>1738</v>
      </c>
      <c r="B9" s="39" t="s">
        <v>1739</v>
      </c>
      <c r="C9" s="40"/>
      <c r="D9" s="41">
        <v>2</v>
      </c>
      <c r="E9" s="40">
        <v>117.64</v>
      </c>
      <c r="F9" s="42" t="s">
        <v>223</v>
      </c>
      <c r="G9" s="43" t="s">
        <v>264</v>
      </c>
    </row>
    <row r="10" spans="1:7" ht="36" customHeight="1" x14ac:dyDescent="0.15">
      <c r="A10" s="38" t="s">
        <v>1744</v>
      </c>
      <c r="B10" s="39" t="s">
        <v>1745</v>
      </c>
      <c r="C10" s="40">
        <v>411</v>
      </c>
      <c r="D10" s="41">
        <v>1</v>
      </c>
      <c r="E10" s="40">
        <v>132.4</v>
      </c>
      <c r="F10" s="42" t="s">
        <v>223</v>
      </c>
      <c r="G10" s="43"/>
    </row>
    <row r="11" spans="1:7" ht="36" customHeight="1" x14ac:dyDescent="0.15">
      <c r="A11" s="38" t="s">
        <v>1734</v>
      </c>
      <c r="B11" s="39" t="s">
        <v>1735</v>
      </c>
      <c r="C11" s="40"/>
      <c r="D11" s="41">
        <v>1</v>
      </c>
      <c r="E11" s="40">
        <v>103.09</v>
      </c>
      <c r="F11" s="42" t="s">
        <v>223</v>
      </c>
      <c r="G11" s="43" t="s">
        <v>264</v>
      </c>
    </row>
    <row r="12" spans="1:7" ht="36" customHeight="1" x14ac:dyDescent="0.15">
      <c r="A12" s="38" t="s">
        <v>1736</v>
      </c>
      <c r="B12" s="39" t="s">
        <v>1737</v>
      </c>
      <c r="C12" s="40">
        <v>288.32</v>
      </c>
      <c r="D12" s="41">
        <v>2</v>
      </c>
      <c r="E12" s="40">
        <v>77.040000000000006</v>
      </c>
      <c r="F12" s="42" t="s">
        <v>223</v>
      </c>
      <c r="G12" s="43"/>
    </row>
    <row r="13" spans="1:7" ht="36" customHeight="1" x14ac:dyDescent="0.15">
      <c r="A13" s="38" t="s">
        <v>1740</v>
      </c>
      <c r="B13" s="39" t="s">
        <v>1741</v>
      </c>
      <c r="C13" s="40"/>
      <c r="D13" s="41">
        <v>2</v>
      </c>
      <c r="E13" s="40">
        <v>102.05</v>
      </c>
      <c r="F13" s="42" t="s">
        <v>223</v>
      </c>
      <c r="G13" s="43" t="s">
        <v>3020</v>
      </c>
    </row>
    <row r="14" spans="1:7" ht="36" customHeight="1" x14ac:dyDescent="0.15">
      <c r="A14" s="38" t="s">
        <v>1742</v>
      </c>
      <c r="B14" s="39" t="s">
        <v>1743</v>
      </c>
      <c r="C14" s="40"/>
      <c r="D14" s="41">
        <v>2</v>
      </c>
      <c r="E14" s="40">
        <v>102.12</v>
      </c>
      <c r="F14" s="42" t="s">
        <v>223</v>
      </c>
      <c r="G14" s="43" t="s">
        <v>223</v>
      </c>
    </row>
    <row r="15" spans="1:7" ht="36" customHeight="1" x14ac:dyDescent="0.15">
      <c r="A15" s="38" t="s">
        <v>1752</v>
      </c>
      <c r="B15" s="39" t="s">
        <v>1753</v>
      </c>
      <c r="C15" s="40">
        <v>5236.2700000000004</v>
      </c>
      <c r="D15" s="41">
        <v>2</v>
      </c>
      <c r="E15" s="40">
        <v>1684.08</v>
      </c>
      <c r="F15" s="42" t="s">
        <v>223</v>
      </c>
      <c r="G15" s="43"/>
    </row>
    <row r="16" spans="1:7" ht="36" customHeight="1" x14ac:dyDescent="0.15">
      <c r="A16" s="38" t="s">
        <v>1746</v>
      </c>
      <c r="B16" s="39" t="s">
        <v>1747</v>
      </c>
      <c r="C16" s="40">
        <v>708.31</v>
      </c>
      <c r="D16" s="41">
        <v>2</v>
      </c>
      <c r="E16" s="40">
        <v>91.99</v>
      </c>
      <c r="F16" s="42" t="s">
        <v>223</v>
      </c>
      <c r="G16" s="43"/>
    </row>
    <row r="17" spans="1:7" ht="36" customHeight="1" x14ac:dyDescent="0.15">
      <c r="A17" s="38" t="s">
        <v>1748</v>
      </c>
      <c r="B17" s="39" t="s">
        <v>1749</v>
      </c>
      <c r="C17" s="40">
        <v>362.83</v>
      </c>
      <c r="D17" s="41">
        <v>2</v>
      </c>
      <c r="E17" s="40">
        <v>102.1</v>
      </c>
      <c r="F17" s="42" t="s">
        <v>223</v>
      </c>
      <c r="G17" s="43"/>
    </row>
    <row r="18" spans="1:7" ht="36" customHeight="1" x14ac:dyDescent="0.15">
      <c r="A18" s="38" t="s">
        <v>1750</v>
      </c>
      <c r="B18" s="39" t="s">
        <v>1751</v>
      </c>
      <c r="C18" s="40"/>
      <c r="D18" s="41">
        <v>2</v>
      </c>
      <c r="E18" s="40">
        <v>101.96</v>
      </c>
      <c r="F18" s="42" t="s">
        <v>223</v>
      </c>
      <c r="G18" s="43" t="s">
        <v>264</v>
      </c>
    </row>
    <row r="19" spans="1:7" ht="36" customHeight="1" x14ac:dyDescent="0.15">
      <c r="A19" s="38" t="s">
        <v>1754</v>
      </c>
      <c r="B19" s="39" t="s">
        <v>1755</v>
      </c>
      <c r="C19" s="40">
        <v>432</v>
      </c>
      <c r="D19" s="41">
        <v>1</v>
      </c>
      <c r="E19" s="40">
        <v>101.94</v>
      </c>
      <c r="F19" s="42" t="s">
        <v>223</v>
      </c>
      <c r="G19" s="43"/>
    </row>
    <row r="20" spans="1:7" ht="36" customHeight="1" x14ac:dyDescent="0.15">
      <c r="A20" s="38" t="s">
        <v>1756</v>
      </c>
      <c r="B20" s="39" t="s">
        <v>1757</v>
      </c>
      <c r="C20" s="40">
        <v>417.1</v>
      </c>
      <c r="D20" s="41">
        <v>2</v>
      </c>
      <c r="E20" s="40">
        <v>87.85</v>
      </c>
      <c r="F20" s="42" t="s">
        <v>223</v>
      </c>
      <c r="G20" s="43"/>
    </row>
    <row r="21" spans="1:7" ht="36" customHeight="1" x14ac:dyDescent="0.15">
      <c r="A21" s="38" t="s">
        <v>1758</v>
      </c>
      <c r="B21" s="39" t="s">
        <v>1759</v>
      </c>
      <c r="C21" s="40">
        <v>677.5</v>
      </c>
      <c r="D21" s="41">
        <v>2</v>
      </c>
      <c r="E21" s="40">
        <v>102.09</v>
      </c>
      <c r="F21" s="42" t="s">
        <v>223</v>
      </c>
      <c r="G21" s="43"/>
    </row>
    <row r="22" spans="1:7" ht="36" customHeight="1" x14ac:dyDescent="0.15">
      <c r="A22" s="44" t="s">
        <v>184</v>
      </c>
      <c r="B22" s="45"/>
      <c r="C22" s="46">
        <f>SUM(C6:C21)</f>
        <v>57085.32</v>
      </c>
      <c r="D22" s="47">
        <f>SUM(D6:D21)</f>
        <v>42</v>
      </c>
      <c r="E22" s="46">
        <f>SUM(E6:E21)</f>
        <v>10908.990000000002</v>
      </c>
      <c r="F22" s="45"/>
      <c r="G22" s="48"/>
    </row>
    <row r="24" spans="1:7" ht="36" customHeight="1" x14ac:dyDescent="0.15">
      <c r="A24" s="36" t="s">
        <v>746</v>
      </c>
    </row>
    <row r="25" spans="1:7" ht="36" customHeight="1" x14ac:dyDescent="0.15">
      <c r="A25" s="205" t="s">
        <v>232</v>
      </c>
      <c r="B25" s="206" t="s">
        <v>233</v>
      </c>
      <c r="C25" s="206" t="s">
        <v>234</v>
      </c>
      <c r="D25" s="207" t="s">
        <v>235</v>
      </c>
      <c r="E25" s="207"/>
      <c r="F25" s="206" t="s">
        <v>236</v>
      </c>
      <c r="G25" s="204" t="s">
        <v>237</v>
      </c>
    </row>
    <row r="26" spans="1:7" ht="36" customHeight="1" x14ac:dyDescent="0.15">
      <c r="A26" s="205"/>
      <c r="B26" s="206"/>
      <c r="C26" s="206"/>
      <c r="D26" s="37" t="s">
        <v>238</v>
      </c>
      <c r="E26" s="37" t="s">
        <v>239</v>
      </c>
      <c r="F26" s="206"/>
      <c r="G26" s="204"/>
    </row>
    <row r="27" spans="1:7" ht="36" customHeight="1" x14ac:dyDescent="0.15">
      <c r="A27" s="38" t="s">
        <v>1760</v>
      </c>
      <c r="B27" s="39" t="s">
        <v>1729</v>
      </c>
      <c r="C27" s="40"/>
      <c r="D27" s="41">
        <v>1</v>
      </c>
      <c r="E27" s="40">
        <v>398.17</v>
      </c>
      <c r="F27" s="42" t="s">
        <v>351</v>
      </c>
      <c r="G27" s="43" t="s">
        <v>264</v>
      </c>
    </row>
    <row r="28" spans="1:7" ht="36" customHeight="1" x14ac:dyDescent="0.15">
      <c r="A28" s="38" t="s">
        <v>1761</v>
      </c>
      <c r="B28" s="39" t="s">
        <v>1762</v>
      </c>
      <c r="C28" s="40"/>
      <c r="D28" s="41">
        <v>1</v>
      </c>
      <c r="E28" s="40">
        <v>15</v>
      </c>
      <c r="F28" s="42" t="s">
        <v>223</v>
      </c>
      <c r="G28" s="43" t="s">
        <v>223</v>
      </c>
    </row>
    <row r="29" spans="1:7" ht="36" customHeight="1" x14ac:dyDescent="0.15">
      <c r="A29" s="38" t="s">
        <v>1763</v>
      </c>
      <c r="B29" s="39" t="s">
        <v>1764</v>
      </c>
      <c r="C29" s="40"/>
      <c r="D29" s="41">
        <v>1</v>
      </c>
      <c r="E29" s="40">
        <v>15</v>
      </c>
      <c r="F29" s="42" t="s">
        <v>223</v>
      </c>
      <c r="G29" s="43" t="s">
        <v>223</v>
      </c>
    </row>
    <row r="30" spans="1:7" ht="36" customHeight="1" x14ac:dyDescent="0.15">
      <c r="A30" s="38" t="s">
        <v>1765</v>
      </c>
      <c r="B30" s="39" t="s">
        <v>1731</v>
      </c>
      <c r="C30" s="40"/>
      <c r="D30" s="41">
        <v>1</v>
      </c>
      <c r="E30" s="40">
        <v>17.149999999999999</v>
      </c>
      <c r="F30" s="42" t="s">
        <v>223</v>
      </c>
      <c r="G30" s="43" t="s">
        <v>1006</v>
      </c>
    </row>
    <row r="31" spans="1:7" ht="36" customHeight="1" x14ac:dyDescent="0.15">
      <c r="A31" s="38" t="s">
        <v>1766</v>
      </c>
      <c r="B31" s="39" t="s">
        <v>1753</v>
      </c>
      <c r="C31" s="40"/>
      <c r="D31" s="41">
        <v>1</v>
      </c>
      <c r="E31" s="40">
        <v>17.149999999999999</v>
      </c>
      <c r="F31" s="42" t="s">
        <v>223</v>
      </c>
      <c r="G31" s="43" t="s">
        <v>3006</v>
      </c>
    </row>
    <row r="32" spans="1:7" ht="36" customHeight="1" x14ac:dyDescent="0.15">
      <c r="A32" s="38" t="s">
        <v>1767</v>
      </c>
      <c r="B32" s="39" t="s">
        <v>1731</v>
      </c>
      <c r="C32" s="40">
        <v>11095.65</v>
      </c>
      <c r="D32" s="41">
        <v>6</v>
      </c>
      <c r="E32" s="40">
        <v>4468.63</v>
      </c>
      <c r="F32" s="42" t="s">
        <v>242</v>
      </c>
      <c r="G32" s="43"/>
    </row>
    <row r="33" spans="1:7" ht="36" customHeight="1" x14ac:dyDescent="0.15">
      <c r="A33" s="38" t="s">
        <v>1768</v>
      </c>
      <c r="B33" s="39" t="s">
        <v>1753</v>
      </c>
      <c r="C33" s="40">
        <v>3805.42</v>
      </c>
      <c r="D33" s="41">
        <v>7</v>
      </c>
      <c r="E33" s="40">
        <v>1944.99</v>
      </c>
      <c r="F33" s="42" t="s">
        <v>223</v>
      </c>
      <c r="G33" s="43"/>
    </row>
    <row r="34" spans="1:7" ht="36" customHeight="1" x14ac:dyDescent="0.15">
      <c r="A34" s="38" t="s">
        <v>1769</v>
      </c>
      <c r="B34" s="39" t="s">
        <v>1770</v>
      </c>
      <c r="C34" s="40"/>
      <c r="D34" s="41">
        <v>1</v>
      </c>
      <c r="E34" s="40">
        <v>987.04</v>
      </c>
      <c r="F34" s="42" t="s">
        <v>1626</v>
      </c>
      <c r="G34" s="43" t="s">
        <v>1771</v>
      </c>
    </row>
    <row r="35" spans="1:7" ht="36" customHeight="1" x14ac:dyDescent="0.15">
      <c r="A35" s="38" t="s">
        <v>1772</v>
      </c>
      <c r="B35" s="39" t="s">
        <v>1773</v>
      </c>
      <c r="C35" s="40"/>
      <c r="D35" s="41">
        <v>1</v>
      </c>
      <c r="E35" s="40">
        <v>0.27</v>
      </c>
      <c r="F35" s="42" t="s">
        <v>361</v>
      </c>
      <c r="G35" s="43" t="s">
        <v>1774</v>
      </c>
    </row>
    <row r="36" spans="1:7" ht="36" customHeight="1" x14ac:dyDescent="0.15">
      <c r="A36" s="38" t="s">
        <v>1775</v>
      </c>
      <c r="B36" s="39" t="s">
        <v>1739</v>
      </c>
      <c r="C36" s="40"/>
      <c r="D36" s="41">
        <v>1</v>
      </c>
      <c r="E36" s="40">
        <v>3.03</v>
      </c>
      <c r="F36" s="42" t="s">
        <v>223</v>
      </c>
      <c r="G36" s="43" t="s">
        <v>264</v>
      </c>
    </row>
    <row r="37" spans="1:7" ht="36" customHeight="1" x14ac:dyDescent="0.15">
      <c r="A37" s="38" t="s">
        <v>1776</v>
      </c>
      <c r="B37" s="39" t="s">
        <v>1745</v>
      </c>
      <c r="C37" s="40"/>
      <c r="D37" s="41">
        <v>1</v>
      </c>
      <c r="E37" s="40">
        <v>0.62</v>
      </c>
      <c r="F37" s="42" t="s">
        <v>223</v>
      </c>
      <c r="G37" s="43" t="s">
        <v>223</v>
      </c>
    </row>
    <row r="38" spans="1:7" ht="36" customHeight="1" x14ac:dyDescent="0.15">
      <c r="A38" s="38" t="s">
        <v>1777</v>
      </c>
      <c r="B38" s="39" t="s">
        <v>1729</v>
      </c>
      <c r="C38" s="40"/>
      <c r="D38" s="41">
        <v>1</v>
      </c>
      <c r="E38" s="40">
        <v>8.2799999999999994</v>
      </c>
      <c r="F38" s="42" t="s">
        <v>763</v>
      </c>
      <c r="G38" s="43" t="s">
        <v>223</v>
      </c>
    </row>
    <row r="39" spans="1:7" ht="36" customHeight="1" x14ac:dyDescent="0.15">
      <c r="A39" s="38" t="s">
        <v>1778</v>
      </c>
      <c r="B39" s="39" t="s">
        <v>1743</v>
      </c>
      <c r="C39" s="40"/>
      <c r="D39" s="41">
        <v>1</v>
      </c>
      <c r="E39" s="40">
        <v>5.67</v>
      </c>
      <c r="F39" s="42" t="s">
        <v>223</v>
      </c>
      <c r="G39" s="43" t="s">
        <v>223</v>
      </c>
    </row>
    <row r="40" spans="1:7" ht="36" customHeight="1" x14ac:dyDescent="0.15">
      <c r="A40" s="38" t="s">
        <v>1779</v>
      </c>
      <c r="B40" s="39" t="s">
        <v>1780</v>
      </c>
      <c r="C40" s="40">
        <v>71232.039999999994</v>
      </c>
      <c r="D40" s="41">
        <v>10</v>
      </c>
      <c r="E40" s="40">
        <v>2925.56</v>
      </c>
      <c r="F40" s="42" t="s">
        <v>771</v>
      </c>
      <c r="G40" s="43"/>
    </row>
    <row r="41" spans="1:7" ht="36" customHeight="1" x14ac:dyDescent="0.15">
      <c r="A41" s="38" t="s">
        <v>1781</v>
      </c>
      <c r="B41" s="39" t="s">
        <v>1782</v>
      </c>
      <c r="C41" s="40">
        <v>15769.15</v>
      </c>
      <c r="D41" s="41">
        <v>6</v>
      </c>
      <c r="E41" s="40">
        <v>712.73</v>
      </c>
      <c r="F41" s="42" t="s">
        <v>223</v>
      </c>
      <c r="G41" s="43"/>
    </row>
    <row r="42" spans="1:7" ht="36" customHeight="1" x14ac:dyDescent="0.15">
      <c r="A42" s="38" t="s">
        <v>1783</v>
      </c>
      <c r="B42" s="39" t="s">
        <v>1784</v>
      </c>
      <c r="C42" s="40">
        <v>52465</v>
      </c>
      <c r="D42" s="41">
        <v>1</v>
      </c>
      <c r="E42" s="40">
        <v>23.42</v>
      </c>
      <c r="F42" s="42" t="s">
        <v>378</v>
      </c>
      <c r="G42" s="43"/>
    </row>
    <row r="43" spans="1:7" ht="36" customHeight="1" x14ac:dyDescent="0.15">
      <c r="A43" s="38" t="s">
        <v>1785</v>
      </c>
      <c r="B43" s="39" t="s">
        <v>1786</v>
      </c>
      <c r="C43" s="40"/>
      <c r="D43" s="41">
        <v>1</v>
      </c>
      <c r="E43" s="40">
        <v>98</v>
      </c>
      <c r="F43" s="42" t="s">
        <v>135</v>
      </c>
      <c r="G43" s="43" t="s">
        <v>3081</v>
      </c>
    </row>
    <row r="44" spans="1:7" ht="36" customHeight="1" x14ac:dyDescent="0.15">
      <c r="A44" s="38" t="s">
        <v>1787</v>
      </c>
      <c r="B44" s="39" t="s">
        <v>3098</v>
      </c>
      <c r="C44" s="40">
        <v>515.70000000000005</v>
      </c>
      <c r="D44" s="41">
        <v>1</v>
      </c>
      <c r="E44" s="40">
        <v>115.44</v>
      </c>
      <c r="F44" s="42" t="s">
        <v>223</v>
      </c>
      <c r="G44" s="43"/>
    </row>
    <row r="45" spans="1:7" ht="36" customHeight="1" x14ac:dyDescent="0.15">
      <c r="A45" s="38" t="s">
        <v>1788</v>
      </c>
      <c r="B45" s="39" t="s">
        <v>1789</v>
      </c>
      <c r="C45" s="40"/>
      <c r="D45" s="41">
        <v>1</v>
      </c>
      <c r="E45" s="40">
        <v>60</v>
      </c>
      <c r="F45" s="42" t="s">
        <v>223</v>
      </c>
      <c r="G45" s="43" t="s">
        <v>3081</v>
      </c>
    </row>
    <row r="46" spans="1:7" ht="36" customHeight="1" x14ac:dyDescent="0.15">
      <c r="A46" s="38" t="s">
        <v>1790</v>
      </c>
      <c r="B46" s="39" t="s">
        <v>1791</v>
      </c>
      <c r="C46" s="40"/>
      <c r="D46" s="41">
        <v>1</v>
      </c>
      <c r="E46" s="40">
        <v>4</v>
      </c>
      <c r="F46" s="42" t="s">
        <v>147</v>
      </c>
      <c r="G46" s="43" t="s">
        <v>223</v>
      </c>
    </row>
    <row r="47" spans="1:7" ht="36" customHeight="1" x14ac:dyDescent="0.2">
      <c r="A47" s="38" t="s">
        <v>1792</v>
      </c>
      <c r="B47" s="39" t="s">
        <v>1780</v>
      </c>
      <c r="C47" s="185"/>
      <c r="D47" s="41">
        <v>1</v>
      </c>
      <c r="E47" s="40">
        <v>3.24</v>
      </c>
      <c r="F47" s="42" t="s">
        <v>223</v>
      </c>
      <c r="G47" s="43" t="s">
        <v>223</v>
      </c>
    </row>
    <row r="48" spans="1:7" ht="36" customHeight="1" x14ac:dyDescent="0.15">
      <c r="A48" s="44" t="s">
        <v>184</v>
      </c>
      <c r="B48" s="45"/>
      <c r="C48" s="46">
        <f>SUM(C27:C47)</f>
        <v>154882.96</v>
      </c>
      <c r="D48" s="47">
        <f>SUM(D27:D47)</f>
        <v>46</v>
      </c>
      <c r="E48" s="46">
        <f>SUM(E27:E47)</f>
        <v>11823.39</v>
      </c>
      <c r="F48" s="45"/>
      <c r="G48" s="48"/>
    </row>
    <row r="50" spans="1:7" ht="36" customHeight="1" x14ac:dyDescent="0.15">
      <c r="A50" s="36" t="s">
        <v>803</v>
      </c>
    </row>
    <row r="51" spans="1:7" ht="36" customHeight="1" x14ac:dyDescent="0.15">
      <c r="A51" s="205" t="s">
        <v>232</v>
      </c>
      <c r="B51" s="206" t="s">
        <v>233</v>
      </c>
      <c r="C51" s="206" t="s">
        <v>234</v>
      </c>
      <c r="D51" s="207" t="s">
        <v>235</v>
      </c>
      <c r="E51" s="207"/>
      <c r="F51" s="206" t="s">
        <v>236</v>
      </c>
      <c r="G51" s="204" t="s">
        <v>237</v>
      </c>
    </row>
    <row r="52" spans="1:7" ht="36" customHeight="1" x14ac:dyDescent="0.15">
      <c r="A52" s="205"/>
      <c r="B52" s="206"/>
      <c r="C52" s="206"/>
      <c r="D52" s="37" t="s">
        <v>238</v>
      </c>
      <c r="E52" s="37" t="s">
        <v>239</v>
      </c>
      <c r="F52" s="206"/>
      <c r="G52" s="204"/>
    </row>
    <row r="53" spans="1:7" ht="36" customHeight="1" x14ac:dyDescent="0.15">
      <c r="A53" s="38" t="s">
        <v>1793</v>
      </c>
      <c r="B53" s="39" t="s">
        <v>1794</v>
      </c>
      <c r="C53" s="40">
        <v>43434.9</v>
      </c>
      <c r="D53" s="41">
        <v>40</v>
      </c>
      <c r="E53" s="40">
        <v>14594.1</v>
      </c>
      <c r="F53" s="42" t="s">
        <v>413</v>
      </c>
      <c r="G53" s="43"/>
    </row>
    <row r="54" spans="1:7" ht="36" customHeight="1" x14ac:dyDescent="0.15">
      <c r="A54" s="38" t="s">
        <v>1795</v>
      </c>
      <c r="B54" s="39" t="s">
        <v>1796</v>
      </c>
      <c r="C54" s="40">
        <v>33394</v>
      </c>
      <c r="D54" s="41">
        <v>15</v>
      </c>
      <c r="E54" s="40">
        <v>9336.36</v>
      </c>
      <c r="F54" s="42" t="s">
        <v>223</v>
      </c>
      <c r="G54" s="43"/>
    </row>
    <row r="55" spans="1:7" ht="36" customHeight="1" x14ac:dyDescent="0.15">
      <c r="A55" s="38" t="s">
        <v>1797</v>
      </c>
      <c r="B55" s="39" t="s">
        <v>1798</v>
      </c>
      <c r="C55" s="40">
        <v>51410.080000000002</v>
      </c>
      <c r="D55" s="41">
        <v>31</v>
      </c>
      <c r="E55" s="40">
        <v>16470.810000000001</v>
      </c>
      <c r="F55" s="42" t="s">
        <v>223</v>
      </c>
      <c r="G55" s="43"/>
    </row>
    <row r="56" spans="1:7" ht="36" customHeight="1" x14ac:dyDescent="0.15">
      <c r="A56" s="38" t="s">
        <v>1799</v>
      </c>
      <c r="B56" s="39" t="s">
        <v>223</v>
      </c>
      <c r="C56" s="40">
        <v>2026</v>
      </c>
      <c r="D56" s="41"/>
      <c r="E56" s="40"/>
      <c r="F56" s="42" t="s">
        <v>223</v>
      </c>
      <c r="G56" s="43"/>
    </row>
    <row r="57" spans="1:7" ht="36" customHeight="1" x14ac:dyDescent="0.15">
      <c r="A57" s="38" t="s">
        <v>1800</v>
      </c>
      <c r="B57" s="39" t="s">
        <v>223</v>
      </c>
      <c r="C57" s="40">
        <v>719</v>
      </c>
      <c r="D57" s="41"/>
      <c r="E57" s="40"/>
      <c r="F57" s="42" t="s">
        <v>223</v>
      </c>
      <c r="G57" s="43"/>
    </row>
    <row r="58" spans="1:7" ht="36" customHeight="1" x14ac:dyDescent="0.15">
      <c r="A58" s="38" t="s">
        <v>1801</v>
      </c>
      <c r="B58" s="39" t="s">
        <v>223</v>
      </c>
      <c r="C58" s="40">
        <v>1358</v>
      </c>
      <c r="D58" s="41"/>
      <c r="E58" s="40"/>
      <c r="F58" s="42" t="s">
        <v>223</v>
      </c>
      <c r="G58" s="43"/>
    </row>
    <row r="59" spans="1:7" ht="36" customHeight="1" x14ac:dyDescent="0.15">
      <c r="A59" s="38" t="s">
        <v>1802</v>
      </c>
      <c r="B59" s="39" t="s">
        <v>1803</v>
      </c>
      <c r="C59" s="40">
        <v>1444</v>
      </c>
      <c r="D59" s="41"/>
      <c r="E59" s="40"/>
      <c r="F59" s="42" t="s">
        <v>223</v>
      </c>
      <c r="G59" s="43"/>
    </row>
    <row r="60" spans="1:7" ht="36" customHeight="1" x14ac:dyDescent="0.15">
      <c r="A60" s="38" t="s">
        <v>1804</v>
      </c>
      <c r="B60" s="39" t="s">
        <v>1805</v>
      </c>
      <c r="C60" s="40">
        <v>14455</v>
      </c>
      <c r="D60" s="41"/>
      <c r="E60" s="40"/>
      <c r="F60" s="42" t="s">
        <v>223</v>
      </c>
      <c r="G60" s="43" t="s">
        <v>966</v>
      </c>
    </row>
    <row r="61" spans="1:7" ht="36" customHeight="1" x14ac:dyDescent="0.15">
      <c r="A61" s="38" t="s">
        <v>1806</v>
      </c>
      <c r="B61" s="39" t="s">
        <v>1751</v>
      </c>
      <c r="C61" s="40">
        <v>148430</v>
      </c>
      <c r="D61" s="41"/>
      <c r="E61" s="40"/>
      <c r="F61" s="42" t="s">
        <v>223</v>
      </c>
      <c r="G61" s="43" t="s">
        <v>223</v>
      </c>
    </row>
    <row r="62" spans="1:7" ht="36" customHeight="1" x14ac:dyDescent="0.15">
      <c r="A62" s="38" t="s">
        <v>1807</v>
      </c>
      <c r="B62" s="39" t="s">
        <v>1808</v>
      </c>
      <c r="C62" s="40">
        <v>52575</v>
      </c>
      <c r="D62" s="41"/>
      <c r="E62" s="40"/>
      <c r="F62" s="42" t="s">
        <v>223</v>
      </c>
      <c r="G62" s="43" t="s">
        <v>223</v>
      </c>
    </row>
    <row r="63" spans="1:7" ht="36" customHeight="1" x14ac:dyDescent="0.15">
      <c r="A63" s="38" t="s">
        <v>1809</v>
      </c>
      <c r="B63" s="39" t="s">
        <v>1810</v>
      </c>
      <c r="C63" s="40">
        <v>2041</v>
      </c>
      <c r="D63" s="41"/>
      <c r="E63" s="40"/>
      <c r="F63" s="42" t="s">
        <v>223</v>
      </c>
      <c r="G63" s="43" t="s">
        <v>223</v>
      </c>
    </row>
    <row r="64" spans="1:7" ht="36" customHeight="1" x14ac:dyDescent="0.15">
      <c r="A64" s="38" t="s">
        <v>1811</v>
      </c>
      <c r="B64" s="39" t="s">
        <v>1812</v>
      </c>
      <c r="C64" s="40">
        <v>110528</v>
      </c>
      <c r="D64" s="41"/>
      <c r="E64" s="40"/>
      <c r="F64" s="42" t="s">
        <v>223</v>
      </c>
      <c r="G64" s="43" t="s">
        <v>223</v>
      </c>
    </row>
    <row r="65" spans="1:7" ht="36" customHeight="1" x14ac:dyDescent="0.15">
      <c r="A65" s="38" t="s">
        <v>1813</v>
      </c>
      <c r="B65" s="39" t="s">
        <v>1814</v>
      </c>
      <c r="C65" s="40">
        <v>43090</v>
      </c>
      <c r="D65" s="41"/>
      <c r="E65" s="40"/>
      <c r="F65" s="42" t="s">
        <v>223</v>
      </c>
      <c r="G65" s="43" t="s">
        <v>223</v>
      </c>
    </row>
    <row r="66" spans="1:7" ht="36" customHeight="1" x14ac:dyDescent="0.15">
      <c r="A66" s="38" t="s">
        <v>1815</v>
      </c>
      <c r="B66" s="39" t="s">
        <v>1816</v>
      </c>
      <c r="C66" s="40">
        <v>3910</v>
      </c>
      <c r="D66" s="41"/>
      <c r="E66" s="40"/>
      <c r="F66" s="42" t="s">
        <v>223</v>
      </c>
      <c r="G66" s="43" t="s">
        <v>223</v>
      </c>
    </row>
    <row r="67" spans="1:7" ht="36" customHeight="1" x14ac:dyDescent="0.15">
      <c r="A67" s="38" t="s">
        <v>1817</v>
      </c>
      <c r="B67" s="39" t="s">
        <v>1796</v>
      </c>
      <c r="C67" s="40"/>
      <c r="D67" s="41"/>
      <c r="E67" s="40"/>
      <c r="F67" s="42" t="s">
        <v>223</v>
      </c>
      <c r="G67" s="43" t="s">
        <v>2962</v>
      </c>
    </row>
    <row r="68" spans="1:7" ht="36" customHeight="1" x14ac:dyDescent="0.15">
      <c r="A68" s="44" t="s">
        <v>184</v>
      </c>
      <c r="B68" s="45"/>
      <c r="C68" s="46">
        <f>SUM(C53:C67)</f>
        <v>508814.98</v>
      </c>
      <c r="D68" s="47">
        <f>SUM(D53:D67)</f>
        <v>86</v>
      </c>
      <c r="E68" s="46">
        <f>SUM(E53:E67)</f>
        <v>40401.270000000004</v>
      </c>
      <c r="F68" s="45"/>
      <c r="G68" s="48"/>
    </row>
    <row r="70" spans="1:7" ht="36" customHeight="1" x14ac:dyDescent="0.15">
      <c r="A70" s="36" t="s">
        <v>825</v>
      </c>
    </row>
    <row r="71" spans="1:7" ht="36" customHeight="1" x14ac:dyDescent="0.15">
      <c r="A71" s="205" t="s">
        <v>232</v>
      </c>
      <c r="B71" s="206" t="s">
        <v>233</v>
      </c>
      <c r="C71" s="206" t="s">
        <v>234</v>
      </c>
      <c r="D71" s="207" t="s">
        <v>235</v>
      </c>
      <c r="E71" s="207"/>
      <c r="F71" s="206" t="s">
        <v>236</v>
      </c>
      <c r="G71" s="204" t="s">
        <v>237</v>
      </c>
    </row>
    <row r="72" spans="1:7" ht="36" customHeight="1" x14ac:dyDescent="0.15">
      <c r="A72" s="205"/>
      <c r="B72" s="206"/>
      <c r="C72" s="206"/>
      <c r="D72" s="37" t="s">
        <v>238</v>
      </c>
      <c r="E72" s="37" t="s">
        <v>239</v>
      </c>
      <c r="F72" s="206"/>
      <c r="G72" s="204"/>
    </row>
    <row r="73" spans="1:7" ht="36" customHeight="1" x14ac:dyDescent="0.15">
      <c r="A73" s="38" t="s">
        <v>1627</v>
      </c>
      <c r="B73" s="39" t="s">
        <v>1628</v>
      </c>
      <c r="C73" s="40">
        <v>7197.34</v>
      </c>
      <c r="D73" s="41">
        <v>3</v>
      </c>
      <c r="E73" s="40">
        <v>471.15</v>
      </c>
      <c r="F73" s="42" t="s">
        <v>1626</v>
      </c>
      <c r="G73" s="43"/>
    </row>
    <row r="74" spans="1:7" ht="36" customHeight="1" x14ac:dyDescent="0.15">
      <c r="A74" s="38" t="s">
        <v>1818</v>
      </c>
      <c r="B74" s="39" t="s">
        <v>1819</v>
      </c>
      <c r="C74" s="40"/>
      <c r="D74" s="41">
        <v>6</v>
      </c>
      <c r="E74" s="40">
        <v>1110.1600000000001</v>
      </c>
      <c r="F74" s="42" t="s">
        <v>526</v>
      </c>
      <c r="G74" s="43" t="s">
        <v>264</v>
      </c>
    </row>
    <row r="75" spans="1:7" ht="36" customHeight="1" x14ac:dyDescent="0.15">
      <c r="A75" s="38" t="s">
        <v>1820</v>
      </c>
      <c r="B75" s="39" t="s">
        <v>1821</v>
      </c>
      <c r="C75" s="40"/>
      <c r="D75" s="41">
        <v>4</v>
      </c>
      <c r="E75" s="40">
        <v>120.4</v>
      </c>
      <c r="F75" s="42" t="s">
        <v>223</v>
      </c>
      <c r="G75" s="43" t="s">
        <v>223</v>
      </c>
    </row>
    <row r="76" spans="1:7" ht="36" customHeight="1" x14ac:dyDescent="0.15">
      <c r="A76" s="38" t="s">
        <v>1822</v>
      </c>
      <c r="B76" s="39" t="s">
        <v>2963</v>
      </c>
      <c r="C76" s="40">
        <v>120828.17</v>
      </c>
      <c r="D76" s="41">
        <v>4</v>
      </c>
      <c r="E76" s="40">
        <v>20280.39</v>
      </c>
      <c r="F76" s="42" t="s">
        <v>534</v>
      </c>
      <c r="G76" s="43"/>
    </row>
    <row r="77" spans="1:7" ht="36" customHeight="1" x14ac:dyDescent="0.15">
      <c r="A77" s="38" t="s">
        <v>1823</v>
      </c>
      <c r="B77" s="39" t="s">
        <v>2964</v>
      </c>
      <c r="C77" s="40"/>
      <c r="D77" s="41">
        <v>2</v>
      </c>
      <c r="E77" s="40">
        <v>197.91</v>
      </c>
      <c r="F77" s="42" t="s">
        <v>628</v>
      </c>
      <c r="G77" s="43" t="s">
        <v>3115</v>
      </c>
    </row>
    <row r="78" spans="1:7" ht="36" customHeight="1" x14ac:dyDescent="0.15">
      <c r="A78" s="38" t="s">
        <v>1824</v>
      </c>
      <c r="B78" s="39" t="s">
        <v>1825</v>
      </c>
      <c r="C78" s="40">
        <v>213302.82</v>
      </c>
      <c r="D78" s="41">
        <v>7</v>
      </c>
      <c r="E78" s="40">
        <v>2452.1</v>
      </c>
      <c r="F78" s="42" t="s">
        <v>547</v>
      </c>
      <c r="G78" s="43"/>
    </row>
    <row r="79" spans="1:7" ht="36" customHeight="1" x14ac:dyDescent="0.15">
      <c r="A79" s="44" t="s">
        <v>184</v>
      </c>
      <c r="B79" s="45"/>
      <c r="C79" s="46">
        <f>SUM(C73:C78)</f>
        <v>341328.33</v>
      </c>
      <c r="D79" s="47">
        <f>SUM(D73:D78)</f>
        <v>26</v>
      </c>
      <c r="E79" s="46">
        <f>SUM(E73:E78)</f>
        <v>24632.109999999997</v>
      </c>
      <c r="F79" s="45"/>
      <c r="G79" s="48"/>
    </row>
    <row r="81" spans="1:7" ht="36" customHeight="1" x14ac:dyDescent="0.15">
      <c r="A81" s="36" t="s">
        <v>833</v>
      </c>
    </row>
    <row r="82" spans="1:7" ht="36" customHeight="1" x14ac:dyDescent="0.15">
      <c r="A82" s="205" t="s">
        <v>232</v>
      </c>
      <c r="B82" s="206" t="s">
        <v>233</v>
      </c>
      <c r="C82" s="206" t="s">
        <v>234</v>
      </c>
      <c r="D82" s="207" t="s">
        <v>235</v>
      </c>
      <c r="E82" s="207"/>
      <c r="F82" s="206" t="s">
        <v>236</v>
      </c>
      <c r="G82" s="204" t="s">
        <v>237</v>
      </c>
    </row>
    <row r="83" spans="1:7" ht="36" customHeight="1" x14ac:dyDescent="0.15">
      <c r="A83" s="205"/>
      <c r="B83" s="206"/>
      <c r="C83" s="206"/>
      <c r="D83" s="37" t="s">
        <v>238</v>
      </c>
      <c r="E83" s="37" t="s">
        <v>239</v>
      </c>
      <c r="F83" s="206"/>
      <c r="G83" s="204"/>
    </row>
    <row r="84" spans="1:7" ht="36" customHeight="1" x14ac:dyDescent="0.15">
      <c r="A84" s="38" t="s">
        <v>1826</v>
      </c>
      <c r="B84" s="39" t="s">
        <v>1733</v>
      </c>
      <c r="C84" s="40">
        <v>2167.56</v>
      </c>
      <c r="D84" s="41">
        <v>6</v>
      </c>
      <c r="E84" s="40">
        <v>584.52</v>
      </c>
      <c r="F84" s="42" t="s">
        <v>160</v>
      </c>
      <c r="G84" s="43"/>
    </row>
    <row r="85" spans="1:7" ht="36" customHeight="1" x14ac:dyDescent="0.15">
      <c r="A85" s="38" t="s">
        <v>1827</v>
      </c>
      <c r="B85" s="39" t="s">
        <v>1747</v>
      </c>
      <c r="C85" s="40">
        <v>1002.08</v>
      </c>
      <c r="D85" s="41">
        <v>2</v>
      </c>
      <c r="E85" s="40">
        <v>274.89</v>
      </c>
      <c r="F85" s="42" t="s">
        <v>223</v>
      </c>
      <c r="G85" s="43"/>
    </row>
    <row r="86" spans="1:7" ht="36" customHeight="1" x14ac:dyDescent="0.15">
      <c r="A86" s="38" t="s">
        <v>1828</v>
      </c>
      <c r="B86" s="39" t="s">
        <v>223</v>
      </c>
      <c r="C86" s="40"/>
      <c r="D86" s="41">
        <v>2</v>
      </c>
      <c r="E86" s="40">
        <v>207.96</v>
      </c>
      <c r="F86" s="42" t="s">
        <v>223</v>
      </c>
      <c r="G86" s="43" t="s">
        <v>1829</v>
      </c>
    </row>
    <row r="87" spans="1:7" ht="36" customHeight="1" x14ac:dyDescent="0.15">
      <c r="A87" s="38" t="s">
        <v>1830</v>
      </c>
      <c r="B87" s="39" t="s">
        <v>223</v>
      </c>
      <c r="C87" s="40">
        <v>1003.39</v>
      </c>
      <c r="D87" s="41">
        <v>1</v>
      </c>
      <c r="E87" s="40">
        <v>488.16</v>
      </c>
      <c r="F87" s="42" t="s">
        <v>223</v>
      </c>
      <c r="G87" s="43"/>
    </row>
    <row r="88" spans="1:7" ht="36" customHeight="1" x14ac:dyDescent="0.15">
      <c r="A88" s="38" t="s">
        <v>1831</v>
      </c>
      <c r="B88" s="39" t="s">
        <v>1832</v>
      </c>
      <c r="C88" s="40">
        <v>595.04</v>
      </c>
      <c r="D88" s="41">
        <v>1</v>
      </c>
      <c r="E88" s="40">
        <v>330.16</v>
      </c>
      <c r="F88" s="42" t="s">
        <v>581</v>
      </c>
      <c r="G88" s="43"/>
    </row>
    <row r="89" spans="1:7" ht="36" customHeight="1" x14ac:dyDescent="0.15">
      <c r="A89" s="38" t="s">
        <v>1833</v>
      </c>
      <c r="B89" s="39" t="s">
        <v>1798</v>
      </c>
      <c r="C89" s="40">
        <v>267</v>
      </c>
      <c r="D89" s="41">
        <v>1</v>
      </c>
      <c r="E89" s="40">
        <v>102.1</v>
      </c>
      <c r="F89" s="42" t="s">
        <v>223</v>
      </c>
      <c r="G89" s="43"/>
    </row>
    <row r="90" spans="1:7" ht="36" customHeight="1" x14ac:dyDescent="0.15">
      <c r="A90" s="38" t="s">
        <v>1834</v>
      </c>
      <c r="B90" s="39" t="s">
        <v>1753</v>
      </c>
      <c r="C90" s="40">
        <v>995</v>
      </c>
      <c r="D90" s="41"/>
      <c r="E90" s="40"/>
      <c r="F90" s="42" t="s">
        <v>223</v>
      </c>
      <c r="G90" s="43"/>
    </row>
    <row r="91" spans="1:7" ht="36" customHeight="1" x14ac:dyDescent="0.15">
      <c r="A91" s="38" t="s">
        <v>1835</v>
      </c>
      <c r="B91" s="39" t="s">
        <v>1794</v>
      </c>
      <c r="C91" s="40">
        <v>416</v>
      </c>
      <c r="D91" s="41">
        <v>2</v>
      </c>
      <c r="E91" s="40">
        <v>89.04</v>
      </c>
      <c r="F91" s="42" t="s">
        <v>413</v>
      </c>
      <c r="G91" s="43"/>
    </row>
    <row r="92" spans="1:7" ht="36" customHeight="1" x14ac:dyDescent="0.15">
      <c r="A92" s="38" t="s">
        <v>1836</v>
      </c>
      <c r="B92" s="39" t="s">
        <v>1796</v>
      </c>
      <c r="C92" s="40"/>
      <c r="D92" s="41">
        <v>2</v>
      </c>
      <c r="E92" s="40">
        <v>95.02</v>
      </c>
      <c r="F92" s="42" t="s">
        <v>223</v>
      </c>
      <c r="G92" s="43" t="s">
        <v>588</v>
      </c>
    </row>
    <row r="93" spans="1:7" ht="36" customHeight="1" x14ac:dyDescent="0.15">
      <c r="A93" s="38" t="s">
        <v>1837</v>
      </c>
      <c r="B93" s="39" t="s">
        <v>1798</v>
      </c>
      <c r="C93" s="40">
        <v>671</v>
      </c>
      <c r="D93" s="41">
        <v>2</v>
      </c>
      <c r="E93" s="40">
        <v>89.49</v>
      </c>
      <c r="F93" s="42" t="s">
        <v>223</v>
      </c>
      <c r="G93" s="43"/>
    </row>
    <row r="94" spans="1:7" ht="36" customHeight="1" x14ac:dyDescent="0.15">
      <c r="A94" s="44" t="s">
        <v>184</v>
      </c>
      <c r="B94" s="45"/>
      <c r="C94" s="46">
        <f>SUM(C84:C93)</f>
        <v>7117.07</v>
      </c>
      <c r="D94" s="47">
        <f>SUM(D84:D93)</f>
        <v>19</v>
      </c>
      <c r="E94" s="46">
        <f>SUM(E84:E93)</f>
        <v>2261.3399999999997</v>
      </c>
      <c r="F94" s="45"/>
      <c r="G94" s="48"/>
    </row>
    <row r="96" spans="1:7" ht="36" customHeight="1" x14ac:dyDescent="0.15">
      <c r="A96" s="36" t="s">
        <v>855</v>
      </c>
    </row>
    <row r="97" spans="1:7" ht="36" customHeight="1" x14ac:dyDescent="0.15">
      <c r="A97" s="205" t="s">
        <v>232</v>
      </c>
      <c r="B97" s="206" t="s">
        <v>233</v>
      </c>
      <c r="C97" s="206" t="s">
        <v>234</v>
      </c>
      <c r="D97" s="207" t="s">
        <v>235</v>
      </c>
      <c r="E97" s="207"/>
      <c r="F97" s="206" t="s">
        <v>236</v>
      </c>
      <c r="G97" s="204" t="s">
        <v>237</v>
      </c>
    </row>
    <row r="98" spans="1:7" ht="36" customHeight="1" x14ac:dyDescent="0.15">
      <c r="A98" s="205"/>
      <c r="B98" s="206"/>
      <c r="C98" s="206"/>
      <c r="D98" s="37" t="s">
        <v>238</v>
      </c>
      <c r="E98" s="37" t="s">
        <v>239</v>
      </c>
      <c r="F98" s="206"/>
      <c r="G98" s="204"/>
    </row>
    <row r="99" spans="1:7" ht="36" customHeight="1" x14ac:dyDescent="0.15">
      <c r="A99" s="38" t="s">
        <v>1838</v>
      </c>
      <c r="B99" s="39" t="s">
        <v>1791</v>
      </c>
      <c r="C99" s="40">
        <v>18675.66</v>
      </c>
      <c r="D99" s="41"/>
      <c r="E99" s="40"/>
      <c r="F99" s="42" t="s">
        <v>371</v>
      </c>
      <c r="G99" s="43"/>
    </row>
    <row r="100" spans="1:7" ht="36" customHeight="1" x14ac:dyDescent="0.15">
      <c r="A100" s="38" t="s">
        <v>1839</v>
      </c>
      <c r="B100" s="39" t="s">
        <v>223</v>
      </c>
      <c r="C100" s="40">
        <v>17250.84</v>
      </c>
      <c r="D100" s="41"/>
      <c r="E100" s="40"/>
      <c r="F100" s="42" t="s">
        <v>223</v>
      </c>
      <c r="G100" s="43"/>
    </row>
    <row r="101" spans="1:7" ht="36" customHeight="1" x14ac:dyDescent="0.15">
      <c r="A101" s="44" t="s">
        <v>184</v>
      </c>
      <c r="B101" s="45"/>
      <c r="C101" s="46">
        <f>SUM(C99:C100)</f>
        <v>35926.5</v>
      </c>
      <c r="D101" s="47">
        <f>SUM(D99:D100)</f>
        <v>0</v>
      </c>
      <c r="E101" s="46">
        <f>SUM(E99:E100)</f>
        <v>0</v>
      </c>
      <c r="F101" s="45"/>
      <c r="G101" s="48"/>
    </row>
    <row r="103" spans="1:7" ht="36" customHeight="1" x14ac:dyDescent="0.15">
      <c r="A103" s="36" t="s">
        <v>860</v>
      </c>
    </row>
    <row r="104" spans="1:7" ht="36" customHeight="1" x14ac:dyDescent="0.15">
      <c r="A104" s="205" t="s">
        <v>232</v>
      </c>
      <c r="B104" s="206" t="s">
        <v>233</v>
      </c>
      <c r="C104" s="206" t="s">
        <v>234</v>
      </c>
      <c r="D104" s="207" t="s">
        <v>235</v>
      </c>
      <c r="E104" s="207"/>
      <c r="F104" s="206" t="s">
        <v>236</v>
      </c>
      <c r="G104" s="204" t="s">
        <v>237</v>
      </c>
    </row>
    <row r="105" spans="1:7" ht="36" customHeight="1" x14ac:dyDescent="0.15">
      <c r="A105" s="205"/>
      <c r="B105" s="206"/>
      <c r="C105" s="206"/>
      <c r="D105" s="37" t="s">
        <v>238</v>
      </c>
      <c r="E105" s="37" t="s">
        <v>239</v>
      </c>
      <c r="F105" s="206"/>
      <c r="G105" s="204"/>
    </row>
    <row r="106" spans="1:7" ht="36" customHeight="1" x14ac:dyDescent="0.15">
      <c r="A106" s="38" t="s">
        <v>1840</v>
      </c>
      <c r="B106" s="39" t="s">
        <v>1841</v>
      </c>
      <c r="C106" s="40">
        <v>6541.48</v>
      </c>
      <c r="D106" s="41"/>
      <c r="E106" s="40"/>
      <c r="F106" s="42" t="s">
        <v>242</v>
      </c>
      <c r="G106" s="43"/>
    </row>
    <row r="107" spans="1:7" ht="36" customHeight="1" x14ac:dyDescent="0.15">
      <c r="A107" s="38" t="s">
        <v>1842</v>
      </c>
      <c r="B107" s="39" t="s">
        <v>1755</v>
      </c>
      <c r="C107" s="40">
        <v>897.51</v>
      </c>
      <c r="D107" s="41"/>
      <c r="E107" s="40"/>
      <c r="F107" s="42" t="s">
        <v>223</v>
      </c>
      <c r="G107" s="43"/>
    </row>
    <row r="108" spans="1:7" ht="36" customHeight="1" x14ac:dyDescent="0.15">
      <c r="A108" s="38" t="s">
        <v>1635</v>
      </c>
      <c r="B108" s="39" t="s">
        <v>3005</v>
      </c>
      <c r="C108" s="40">
        <v>258323.12</v>
      </c>
      <c r="D108" s="41"/>
      <c r="E108" s="40"/>
      <c r="F108" s="42" t="s">
        <v>1626</v>
      </c>
      <c r="G108" s="43" t="s">
        <v>2966</v>
      </c>
    </row>
    <row r="109" spans="1:7" ht="36" customHeight="1" x14ac:dyDescent="0.15">
      <c r="A109" s="38" t="s">
        <v>1636</v>
      </c>
      <c r="B109" s="39" t="s">
        <v>2965</v>
      </c>
      <c r="C109" s="40">
        <v>12637.75</v>
      </c>
      <c r="D109" s="41"/>
      <c r="E109" s="40"/>
      <c r="F109" s="42" t="s">
        <v>223</v>
      </c>
      <c r="G109" s="43" t="s">
        <v>2967</v>
      </c>
    </row>
    <row r="110" spans="1:7" ht="36" customHeight="1" x14ac:dyDescent="0.15">
      <c r="A110" s="38" t="s">
        <v>1637</v>
      </c>
      <c r="B110" s="39" t="s">
        <v>223</v>
      </c>
      <c r="C110" s="40">
        <v>1219.08</v>
      </c>
      <c r="D110" s="41"/>
      <c r="E110" s="40"/>
      <c r="F110" s="42" t="s">
        <v>223</v>
      </c>
      <c r="G110" s="43" t="s">
        <v>223</v>
      </c>
    </row>
    <row r="111" spans="1:7" ht="36" customHeight="1" x14ac:dyDescent="0.15">
      <c r="A111" s="38" t="s">
        <v>1843</v>
      </c>
      <c r="B111" s="39" t="s">
        <v>1791</v>
      </c>
      <c r="C111" s="40">
        <v>11</v>
      </c>
      <c r="D111" s="41"/>
      <c r="E111" s="40"/>
      <c r="F111" s="42" t="s">
        <v>664</v>
      </c>
      <c r="G111" s="43"/>
    </row>
    <row r="112" spans="1:7" ht="36" customHeight="1" x14ac:dyDescent="0.15">
      <c r="A112" s="38" t="s">
        <v>1844</v>
      </c>
      <c r="B112" s="39" t="s">
        <v>1731</v>
      </c>
      <c r="C112" s="40">
        <v>37250.46</v>
      </c>
      <c r="D112" s="41"/>
      <c r="E112" s="40"/>
      <c r="F112" s="42" t="s">
        <v>223</v>
      </c>
      <c r="G112" s="43"/>
    </row>
    <row r="113" spans="1:7" ht="36" customHeight="1" x14ac:dyDescent="0.15">
      <c r="A113" s="38" t="s">
        <v>1845</v>
      </c>
      <c r="B113" s="39" t="s">
        <v>1846</v>
      </c>
      <c r="C113" s="40">
        <v>121226</v>
      </c>
      <c r="D113" s="41"/>
      <c r="E113" s="40"/>
      <c r="F113" s="42" t="s">
        <v>223</v>
      </c>
      <c r="G113" s="43"/>
    </row>
    <row r="114" spans="1:7" ht="36" customHeight="1" x14ac:dyDescent="0.15">
      <c r="A114" s="38" t="s">
        <v>1847</v>
      </c>
      <c r="B114" s="39" t="s">
        <v>1848</v>
      </c>
      <c r="C114" s="40">
        <v>1213</v>
      </c>
      <c r="D114" s="41">
        <v>1</v>
      </c>
      <c r="E114" s="40">
        <v>120</v>
      </c>
      <c r="F114" s="42" t="s">
        <v>413</v>
      </c>
      <c r="G114" s="43"/>
    </row>
    <row r="115" spans="1:7" ht="36" customHeight="1" x14ac:dyDescent="0.15">
      <c r="A115" s="38" t="s">
        <v>1849</v>
      </c>
      <c r="B115" s="39" t="s">
        <v>2968</v>
      </c>
      <c r="C115" s="40">
        <v>32516</v>
      </c>
      <c r="D115" s="41">
        <v>14</v>
      </c>
      <c r="E115" s="40">
        <v>3992.18</v>
      </c>
      <c r="F115" s="42" t="s">
        <v>223</v>
      </c>
      <c r="G115" s="43"/>
    </row>
    <row r="116" spans="1:7" ht="36" customHeight="1" x14ac:dyDescent="0.15">
      <c r="A116" s="44" t="s">
        <v>184</v>
      </c>
      <c r="B116" s="45"/>
      <c r="C116" s="46">
        <f>SUM(C106:C115)</f>
        <v>471835.4</v>
      </c>
      <c r="D116" s="47">
        <f>SUM(D106:D115)</f>
        <v>15</v>
      </c>
      <c r="E116" s="46">
        <f>SUM(E106:E115)</f>
        <v>4112.18</v>
      </c>
      <c r="F116" s="45"/>
      <c r="G116" s="48"/>
    </row>
    <row r="119" spans="1:7" ht="36" customHeight="1" x14ac:dyDescent="0.15">
      <c r="A119" s="49" t="s">
        <v>1850</v>
      </c>
      <c r="B119" s="50"/>
      <c r="C119" s="51">
        <f>C22+C48+C68+C79+C94+C101+C116</f>
        <v>1576990.56</v>
      </c>
      <c r="D119" s="52">
        <f>D22+D48+D68+D79+D94+D101+D116</f>
        <v>234</v>
      </c>
      <c r="E119" s="51">
        <f>E22+E48+E68+E79+E94+E101+E116</f>
        <v>94139.28</v>
      </c>
      <c r="F119" s="50"/>
      <c r="G119" s="53"/>
    </row>
  </sheetData>
  <mergeCells count="42">
    <mergeCell ref="G4:G5"/>
    <mergeCell ref="A25:A26"/>
    <mergeCell ref="B25:B26"/>
    <mergeCell ref="C25:C26"/>
    <mergeCell ref="D25:E25"/>
    <mergeCell ref="F25:F26"/>
    <mergeCell ref="G25:G26"/>
    <mergeCell ref="A4:A5"/>
    <mergeCell ref="B4:B5"/>
    <mergeCell ref="C4:C5"/>
    <mergeCell ref="D4:E4"/>
    <mergeCell ref="F4:F5"/>
    <mergeCell ref="G51:G52"/>
    <mergeCell ref="A71:A72"/>
    <mergeCell ref="B71:B72"/>
    <mergeCell ref="C71:C72"/>
    <mergeCell ref="D71:E71"/>
    <mergeCell ref="F71:F72"/>
    <mergeCell ref="G71:G72"/>
    <mergeCell ref="A51:A52"/>
    <mergeCell ref="B51:B52"/>
    <mergeCell ref="C51:C52"/>
    <mergeCell ref="D51:E51"/>
    <mergeCell ref="F51:F52"/>
    <mergeCell ref="G82:G83"/>
    <mergeCell ref="A97:A98"/>
    <mergeCell ref="B97:B98"/>
    <mergeCell ref="C97:C98"/>
    <mergeCell ref="D97:E97"/>
    <mergeCell ref="F97:F98"/>
    <mergeCell ref="G97:G98"/>
    <mergeCell ref="A82:A83"/>
    <mergeCell ref="B82:B83"/>
    <mergeCell ref="C82:C83"/>
    <mergeCell ref="D82:E82"/>
    <mergeCell ref="F82:F83"/>
    <mergeCell ref="G104:G105"/>
    <mergeCell ref="A104:A105"/>
    <mergeCell ref="B104:B105"/>
    <mergeCell ref="C104:C105"/>
    <mergeCell ref="D104:E104"/>
    <mergeCell ref="F104:F105"/>
  </mergeCells>
  <phoneticPr fontId="21"/>
  <pageMargins left="0.74803149606299213" right="0.74803149606299213" top="0.98425196850393704" bottom="0.98425196850393704" header="0.51181102362204722" footer="0.51181102362204722"/>
  <pageSetup paperSize="9" scale="43" orientation="portrait" r:id="rId1"/>
  <headerFooter>
    <oddFooter xml:space="preserve">&amp;C
</oddFooter>
  </headerFooter>
  <rowBreaks count="2" manualBreakCount="2">
    <brk id="48" max="16383" man="1"/>
    <brk id="95"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八代郡">
    <tabColor rgb="FFC00000"/>
  </sheetPr>
  <dimension ref="A2:G47"/>
  <sheetViews>
    <sheetView tabSelected="1" view="pageBreakPreview" topLeftCell="A19" zoomScale="60" zoomScaleNormal="8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1851</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1856</v>
      </c>
      <c r="B6" s="39" t="s">
        <v>1857</v>
      </c>
      <c r="C6" s="40">
        <v>6272.3</v>
      </c>
      <c r="D6" s="41">
        <v>3</v>
      </c>
      <c r="E6" s="40">
        <v>1831.48</v>
      </c>
      <c r="F6" s="42" t="s">
        <v>160</v>
      </c>
      <c r="G6" s="43"/>
    </row>
    <row r="7" spans="1:7" ht="36" customHeight="1" x14ac:dyDescent="0.15">
      <c r="A7" s="38" t="s">
        <v>1854</v>
      </c>
      <c r="B7" s="39" t="s">
        <v>1855</v>
      </c>
      <c r="C7" s="40">
        <v>369.2</v>
      </c>
      <c r="D7" s="41">
        <v>2</v>
      </c>
      <c r="E7" s="40">
        <v>92.02</v>
      </c>
      <c r="F7" s="42" t="s">
        <v>223</v>
      </c>
      <c r="G7" s="43"/>
    </row>
    <row r="8" spans="1:7" ht="36" customHeight="1" x14ac:dyDescent="0.15">
      <c r="A8" s="38" t="s">
        <v>1852</v>
      </c>
      <c r="B8" s="39" t="s">
        <v>1853</v>
      </c>
      <c r="C8" s="40"/>
      <c r="D8" s="41">
        <v>2</v>
      </c>
      <c r="E8" s="40">
        <v>68.22</v>
      </c>
      <c r="F8" s="42" t="s">
        <v>223</v>
      </c>
      <c r="G8" s="43" t="s">
        <v>264</v>
      </c>
    </row>
    <row r="9" spans="1:7" ht="36" customHeight="1" x14ac:dyDescent="0.15">
      <c r="A9" s="38" t="s">
        <v>1858</v>
      </c>
      <c r="B9" s="39" t="s">
        <v>1859</v>
      </c>
      <c r="C9" s="40">
        <v>330.02</v>
      </c>
      <c r="D9" s="41">
        <v>2</v>
      </c>
      <c r="E9" s="40">
        <v>102.09</v>
      </c>
      <c r="F9" s="42" t="s">
        <v>223</v>
      </c>
      <c r="G9" s="43"/>
    </row>
    <row r="10" spans="1:7" ht="36" customHeight="1" x14ac:dyDescent="0.15">
      <c r="A10" s="38" t="s">
        <v>1860</v>
      </c>
      <c r="B10" s="39" t="s">
        <v>2969</v>
      </c>
      <c r="C10" s="40">
        <v>330</v>
      </c>
      <c r="D10" s="41"/>
      <c r="E10" s="40"/>
      <c r="F10" s="42" t="s">
        <v>223</v>
      </c>
      <c r="G10" s="43"/>
    </row>
    <row r="11" spans="1:7" ht="36" customHeight="1" x14ac:dyDescent="0.15">
      <c r="A11" s="44" t="s">
        <v>184</v>
      </c>
      <c r="B11" s="45"/>
      <c r="C11" s="46">
        <f>SUM(C6:C10)</f>
        <v>7301.52</v>
      </c>
      <c r="D11" s="47">
        <f t="shared" ref="D11:E11" si="0">SUM(D6:D10)</f>
        <v>9</v>
      </c>
      <c r="E11" s="46">
        <f t="shared" si="0"/>
        <v>2093.81</v>
      </c>
      <c r="F11" s="45"/>
      <c r="G11" s="48"/>
    </row>
    <row r="13" spans="1:7" ht="36" customHeight="1" x14ac:dyDescent="0.15">
      <c r="A13" s="36" t="s">
        <v>746</v>
      </c>
    </row>
    <row r="14" spans="1:7" ht="36" customHeight="1" x14ac:dyDescent="0.15">
      <c r="A14" s="205" t="s">
        <v>232</v>
      </c>
      <c r="B14" s="206" t="s">
        <v>233</v>
      </c>
      <c r="C14" s="206" t="s">
        <v>234</v>
      </c>
      <c r="D14" s="207" t="s">
        <v>235</v>
      </c>
      <c r="E14" s="207"/>
      <c r="F14" s="206" t="s">
        <v>236</v>
      </c>
      <c r="G14" s="204" t="s">
        <v>237</v>
      </c>
    </row>
    <row r="15" spans="1:7" ht="36" customHeight="1" x14ac:dyDescent="0.15">
      <c r="A15" s="205"/>
      <c r="B15" s="206"/>
      <c r="C15" s="206"/>
      <c r="D15" s="37" t="s">
        <v>238</v>
      </c>
      <c r="E15" s="37" t="s">
        <v>239</v>
      </c>
      <c r="F15" s="206"/>
      <c r="G15" s="204"/>
    </row>
    <row r="16" spans="1:7" ht="36" customHeight="1" x14ac:dyDescent="0.15">
      <c r="A16" s="38" t="s">
        <v>1861</v>
      </c>
      <c r="B16" s="39" t="s">
        <v>1862</v>
      </c>
      <c r="C16" s="40"/>
      <c r="D16" s="41">
        <v>1</v>
      </c>
      <c r="E16" s="40">
        <v>7.37</v>
      </c>
      <c r="F16" s="42" t="s">
        <v>361</v>
      </c>
      <c r="G16" s="43" t="s">
        <v>264</v>
      </c>
    </row>
    <row r="17" spans="1:7" ht="36" customHeight="1" x14ac:dyDescent="0.15">
      <c r="A17" s="38" t="s">
        <v>1863</v>
      </c>
      <c r="B17" s="39" t="s">
        <v>1864</v>
      </c>
      <c r="C17" s="40">
        <v>1074.18</v>
      </c>
      <c r="D17" s="41">
        <v>3</v>
      </c>
      <c r="E17" s="40">
        <v>135.19999999999999</v>
      </c>
      <c r="F17" s="42" t="s">
        <v>147</v>
      </c>
      <c r="G17" s="43"/>
    </row>
    <row r="18" spans="1:7" ht="36" customHeight="1" x14ac:dyDescent="0.15">
      <c r="A18" s="38" t="s">
        <v>1865</v>
      </c>
      <c r="B18" s="39" t="s">
        <v>223</v>
      </c>
      <c r="C18" s="40"/>
      <c r="D18" s="41">
        <v>1</v>
      </c>
      <c r="E18" s="40">
        <v>5.29</v>
      </c>
      <c r="F18" s="42" t="s">
        <v>223</v>
      </c>
      <c r="G18" s="43" t="s">
        <v>264</v>
      </c>
    </row>
    <row r="19" spans="1:7" ht="36" customHeight="1" x14ac:dyDescent="0.15">
      <c r="A19" s="38" t="s">
        <v>1866</v>
      </c>
      <c r="B19" s="39" t="s">
        <v>2970</v>
      </c>
      <c r="C19" s="40"/>
      <c r="D19" s="41">
        <v>1</v>
      </c>
      <c r="E19" s="40">
        <v>3.6</v>
      </c>
      <c r="F19" s="42" t="s">
        <v>223</v>
      </c>
      <c r="G19" s="43" t="s">
        <v>3083</v>
      </c>
    </row>
    <row r="20" spans="1:7" ht="36" customHeight="1" x14ac:dyDescent="0.15">
      <c r="A20" s="38" t="s">
        <v>1867</v>
      </c>
      <c r="B20" s="39" t="s">
        <v>2971</v>
      </c>
      <c r="C20" s="40"/>
      <c r="D20" s="41">
        <v>1</v>
      </c>
      <c r="E20" s="40">
        <v>3.6</v>
      </c>
      <c r="F20" s="42" t="s">
        <v>223</v>
      </c>
      <c r="G20" s="42" t="s">
        <v>223</v>
      </c>
    </row>
    <row r="21" spans="1:7" ht="36" customHeight="1" x14ac:dyDescent="0.15">
      <c r="A21" s="38" t="s">
        <v>1868</v>
      </c>
      <c r="B21" s="39" t="s">
        <v>2972</v>
      </c>
      <c r="C21" s="40">
        <v>16.96</v>
      </c>
      <c r="D21" s="41"/>
      <c r="E21" s="40"/>
      <c r="F21" s="42" t="s">
        <v>151</v>
      </c>
      <c r="G21" s="43"/>
    </row>
    <row r="22" spans="1:7" ht="36" customHeight="1" x14ac:dyDescent="0.15">
      <c r="A22" s="44" t="s">
        <v>184</v>
      </c>
      <c r="B22" s="45"/>
      <c r="C22" s="46">
        <f>SUM(C16:C21)</f>
        <v>1091.1400000000001</v>
      </c>
      <c r="D22" s="47">
        <f>SUM(D16:D21)</f>
        <v>7</v>
      </c>
      <c r="E22" s="46">
        <f>SUM(E16:E21)</f>
        <v>155.05999999999997</v>
      </c>
      <c r="F22" s="45"/>
      <c r="G22" s="48"/>
    </row>
    <row r="24" spans="1:7" ht="36" customHeight="1" x14ac:dyDescent="0.15">
      <c r="A24" s="36" t="s">
        <v>803</v>
      </c>
    </row>
    <row r="25" spans="1:7" ht="36" customHeight="1" x14ac:dyDescent="0.15">
      <c r="A25" s="205" t="s">
        <v>232</v>
      </c>
      <c r="B25" s="206" t="s">
        <v>233</v>
      </c>
      <c r="C25" s="206" t="s">
        <v>234</v>
      </c>
      <c r="D25" s="207" t="s">
        <v>235</v>
      </c>
      <c r="E25" s="207"/>
      <c r="F25" s="206" t="s">
        <v>236</v>
      </c>
      <c r="G25" s="204" t="s">
        <v>237</v>
      </c>
    </row>
    <row r="26" spans="1:7" ht="36" customHeight="1" x14ac:dyDescent="0.15">
      <c r="A26" s="205"/>
      <c r="B26" s="206"/>
      <c r="C26" s="206"/>
      <c r="D26" s="37" t="s">
        <v>238</v>
      </c>
      <c r="E26" s="37" t="s">
        <v>239</v>
      </c>
      <c r="F26" s="206"/>
      <c r="G26" s="204"/>
    </row>
    <row r="27" spans="1:7" ht="36" customHeight="1" x14ac:dyDescent="0.15">
      <c r="A27" s="38" t="s">
        <v>1869</v>
      </c>
      <c r="B27" s="39" t="s">
        <v>1857</v>
      </c>
      <c r="C27" s="40">
        <v>28060</v>
      </c>
      <c r="D27" s="41">
        <v>2</v>
      </c>
      <c r="E27" s="40">
        <v>134.80000000000001</v>
      </c>
      <c r="F27" s="42" t="s">
        <v>413</v>
      </c>
      <c r="G27" s="43"/>
    </row>
    <row r="28" spans="1:7" ht="36" customHeight="1" x14ac:dyDescent="0.15">
      <c r="A28" s="44" t="s">
        <v>184</v>
      </c>
      <c r="B28" s="45"/>
      <c r="C28" s="46">
        <f>SUM(C27:C27)</f>
        <v>28060</v>
      </c>
      <c r="D28" s="47">
        <f>SUM(D27:D27)</f>
        <v>2</v>
      </c>
      <c r="E28" s="46">
        <f>SUM(E27:E27)</f>
        <v>134.80000000000001</v>
      </c>
      <c r="F28" s="45"/>
      <c r="G28" s="48"/>
    </row>
    <row r="30" spans="1:7" ht="36" customHeight="1" x14ac:dyDescent="0.15">
      <c r="A30" s="36" t="s">
        <v>1870</v>
      </c>
    </row>
    <row r="31" spans="1:7" ht="36" customHeight="1" x14ac:dyDescent="0.15">
      <c r="A31" s="205" t="s">
        <v>232</v>
      </c>
      <c r="B31" s="206" t="s">
        <v>233</v>
      </c>
      <c r="C31" s="206" t="s">
        <v>234</v>
      </c>
      <c r="D31" s="207" t="s">
        <v>235</v>
      </c>
      <c r="E31" s="207"/>
      <c r="F31" s="206" t="s">
        <v>236</v>
      </c>
      <c r="G31" s="204" t="s">
        <v>237</v>
      </c>
    </row>
    <row r="32" spans="1:7" ht="36" customHeight="1" x14ac:dyDescent="0.15">
      <c r="A32" s="205"/>
      <c r="B32" s="206"/>
      <c r="C32" s="206"/>
      <c r="D32" s="37" t="s">
        <v>238</v>
      </c>
      <c r="E32" s="37" t="s">
        <v>239</v>
      </c>
      <c r="F32" s="206"/>
      <c r="G32" s="204"/>
    </row>
    <row r="33" spans="1:7" ht="36" customHeight="1" x14ac:dyDescent="0.15">
      <c r="A33" s="38" t="s">
        <v>3102</v>
      </c>
      <c r="B33" s="39" t="s">
        <v>1855</v>
      </c>
      <c r="C33" s="40">
        <v>1130.5999999999999</v>
      </c>
      <c r="D33" s="41">
        <v>3</v>
      </c>
      <c r="E33" s="40">
        <v>253.33</v>
      </c>
      <c r="F33" s="42" t="s">
        <v>160</v>
      </c>
      <c r="G33" s="43"/>
    </row>
    <row r="34" spans="1:7" ht="36" customHeight="1" x14ac:dyDescent="0.15">
      <c r="A34" s="38" t="s">
        <v>3103</v>
      </c>
      <c r="B34" s="39" t="s">
        <v>223</v>
      </c>
      <c r="C34" s="40"/>
      <c r="D34" s="41">
        <v>4</v>
      </c>
      <c r="E34" s="40">
        <v>803.74</v>
      </c>
      <c r="F34" s="42" t="s">
        <v>223</v>
      </c>
      <c r="G34" s="43" t="s">
        <v>264</v>
      </c>
    </row>
    <row r="35" spans="1:7" ht="36" customHeight="1" x14ac:dyDescent="0.15">
      <c r="A35" s="44" t="s">
        <v>184</v>
      </c>
      <c r="B35" s="45"/>
      <c r="C35" s="46">
        <f>SUM(C33:C34)</f>
        <v>1130.5999999999999</v>
      </c>
      <c r="D35" s="47">
        <f>SUM(D33:D34)</f>
        <v>7</v>
      </c>
      <c r="E35" s="46">
        <f>SUM(E33:E34)</f>
        <v>1057.07</v>
      </c>
      <c r="F35" s="45"/>
      <c r="G35" s="48"/>
    </row>
    <row r="38" spans="1:7" ht="36" customHeight="1" x14ac:dyDescent="0.15">
      <c r="A38" s="49" t="s">
        <v>1871</v>
      </c>
      <c r="B38" s="50"/>
      <c r="C38" s="51">
        <f>C11+C22+C28+C35</f>
        <v>37583.26</v>
      </c>
      <c r="D38" s="52">
        <f>D11+D22+D28+D35</f>
        <v>25</v>
      </c>
      <c r="E38" s="51">
        <f>E11+E22+E28+E35</f>
        <v>3440.74</v>
      </c>
      <c r="F38" s="50"/>
      <c r="G38" s="53"/>
    </row>
    <row r="47" spans="1:7" ht="36" customHeight="1" x14ac:dyDescent="0.15">
      <c r="C47" s="179"/>
    </row>
  </sheetData>
  <mergeCells count="24">
    <mergeCell ref="G4:G5"/>
    <mergeCell ref="A14:A15"/>
    <mergeCell ref="B14:B15"/>
    <mergeCell ref="C14:C15"/>
    <mergeCell ref="D14:E14"/>
    <mergeCell ref="F14:F15"/>
    <mergeCell ref="G14:G15"/>
    <mergeCell ref="A4:A5"/>
    <mergeCell ref="B4:B5"/>
    <mergeCell ref="C4:C5"/>
    <mergeCell ref="D4:E4"/>
    <mergeCell ref="F4:F5"/>
    <mergeCell ref="G25:G26"/>
    <mergeCell ref="A31:A32"/>
    <mergeCell ref="B31:B32"/>
    <mergeCell ref="C31:C32"/>
    <mergeCell ref="D31:E31"/>
    <mergeCell ref="F31:F32"/>
    <mergeCell ref="G31:G32"/>
    <mergeCell ref="A25:A26"/>
    <mergeCell ref="B25:B26"/>
    <mergeCell ref="C25:C26"/>
    <mergeCell ref="D25:E25"/>
    <mergeCell ref="F25:F26"/>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葦北郡">
    <tabColor rgb="FFC00000"/>
  </sheetPr>
  <dimension ref="A2:G70"/>
  <sheetViews>
    <sheetView tabSelected="1" view="pageBreakPreview" topLeftCell="A52"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1872</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1873</v>
      </c>
      <c r="B6" s="39" t="s">
        <v>1874</v>
      </c>
      <c r="C6" s="40">
        <v>4150.1499999999996</v>
      </c>
      <c r="D6" s="41">
        <v>3</v>
      </c>
      <c r="E6" s="40">
        <v>1662.63</v>
      </c>
      <c r="F6" s="42" t="s">
        <v>160</v>
      </c>
      <c r="G6" s="43"/>
    </row>
    <row r="7" spans="1:7" ht="36" customHeight="1" x14ac:dyDescent="0.15">
      <c r="A7" s="38" t="s">
        <v>1875</v>
      </c>
      <c r="B7" s="39" t="s">
        <v>1876</v>
      </c>
      <c r="C7" s="40">
        <v>339.68</v>
      </c>
      <c r="D7" s="41">
        <v>1</v>
      </c>
      <c r="E7" s="40">
        <v>85.29</v>
      </c>
      <c r="F7" s="42" t="s">
        <v>223</v>
      </c>
      <c r="G7" s="43"/>
    </row>
    <row r="8" spans="1:7" ht="36" customHeight="1" x14ac:dyDescent="0.15">
      <c r="A8" s="38" t="s">
        <v>1877</v>
      </c>
      <c r="B8" s="39" t="s">
        <v>1878</v>
      </c>
      <c r="C8" s="40"/>
      <c r="D8" s="41">
        <v>2</v>
      </c>
      <c r="E8" s="40">
        <v>76.63</v>
      </c>
      <c r="F8" s="42" t="s">
        <v>223</v>
      </c>
      <c r="G8" s="43" t="s">
        <v>264</v>
      </c>
    </row>
    <row r="9" spans="1:7" ht="36" customHeight="1" x14ac:dyDescent="0.15">
      <c r="A9" s="38" t="s">
        <v>1879</v>
      </c>
      <c r="B9" s="39" t="s">
        <v>1880</v>
      </c>
      <c r="C9" s="40">
        <v>244.67</v>
      </c>
      <c r="D9" s="41">
        <v>1</v>
      </c>
      <c r="E9" s="40">
        <v>111.22</v>
      </c>
      <c r="F9" s="42" t="s">
        <v>223</v>
      </c>
      <c r="G9" s="43"/>
    </row>
    <row r="10" spans="1:7" ht="36" customHeight="1" x14ac:dyDescent="0.15">
      <c r="A10" s="38" t="s">
        <v>1881</v>
      </c>
      <c r="B10" s="39" t="s">
        <v>1882</v>
      </c>
      <c r="C10" s="40">
        <v>392.22</v>
      </c>
      <c r="D10" s="41">
        <v>2</v>
      </c>
      <c r="E10" s="40">
        <v>102.37</v>
      </c>
      <c r="F10" s="42" t="s">
        <v>223</v>
      </c>
      <c r="G10" s="43"/>
    </row>
    <row r="11" spans="1:7" ht="36" customHeight="1" x14ac:dyDescent="0.15">
      <c r="A11" s="38" t="s">
        <v>1883</v>
      </c>
      <c r="B11" s="39" t="s">
        <v>1884</v>
      </c>
      <c r="C11" s="40"/>
      <c r="D11" s="41">
        <v>2</v>
      </c>
      <c r="E11" s="40">
        <v>102.05</v>
      </c>
      <c r="F11" s="42" t="s">
        <v>223</v>
      </c>
      <c r="G11" s="43" t="s">
        <v>264</v>
      </c>
    </row>
    <row r="12" spans="1:7" ht="36" customHeight="1" x14ac:dyDescent="0.15">
      <c r="A12" s="38" t="s">
        <v>1885</v>
      </c>
      <c r="B12" s="39" t="s">
        <v>1886</v>
      </c>
      <c r="C12" s="40"/>
      <c r="D12" s="41">
        <v>2</v>
      </c>
      <c r="E12" s="40">
        <v>102.34</v>
      </c>
      <c r="F12" s="42" t="s">
        <v>223</v>
      </c>
      <c r="G12" s="43" t="s">
        <v>223</v>
      </c>
    </row>
    <row r="13" spans="1:7" ht="36" customHeight="1" x14ac:dyDescent="0.15">
      <c r="A13" s="44" t="s">
        <v>184</v>
      </c>
      <c r="B13" s="45"/>
      <c r="C13" s="46">
        <f>SUM(C6:C12)</f>
        <v>5126.72</v>
      </c>
      <c r="D13" s="47">
        <f>SUM(D6:D12)</f>
        <v>13</v>
      </c>
      <c r="E13" s="46">
        <f>SUM(E6:E12)</f>
        <v>2242.5300000000007</v>
      </c>
      <c r="F13" s="45"/>
      <c r="G13" s="48"/>
    </row>
    <row r="15" spans="1:7" ht="36" customHeight="1" x14ac:dyDescent="0.15">
      <c r="A15" s="36" t="s">
        <v>746</v>
      </c>
    </row>
    <row r="16" spans="1:7" ht="36" customHeight="1" x14ac:dyDescent="0.15">
      <c r="A16" s="205" t="s">
        <v>232</v>
      </c>
      <c r="B16" s="206" t="s">
        <v>233</v>
      </c>
      <c r="C16" s="206" t="s">
        <v>234</v>
      </c>
      <c r="D16" s="207" t="s">
        <v>235</v>
      </c>
      <c r="E16" s="207"/>
      <c r="F16" s="206" t="s">
        <v>236</v>
      </c>
      <c r="G16" s="204" t="s">
        <v>237</v>
      </c>
    </row>
    <row r="17" spans="1:7" ht="36" customHeight="1" x14ac:dyDescent="0.15">
      <c r="A17" s="205"/>
      <c r="B17" s="206"/>
      <c r="C17" s="206"/>
      <c r="D17" s="37" t="s">
        <v>238</v>
      </c>
      <c r="E17" s="37" t="s">
        <v>239</v>
      </c>
      <c r="F17" s="206"/>
      <c r="G17" s="204"/>
    </row>
    <row r="18" spans="1:7" ht="36" customHeight="1" x14ac:dyDescent="0.15">
      <c r="A18" s="38" t="s">
        <v>1887</v>
      </c>
      <c r="B18" s="39" t="s">
        <v>1888</v>
      </c>
      <c r="C18" s="40"/>
      <c r="D18" s="41">
        <v>1</v>
      </c>
      <c r="E18" s="40">
        <v>98.56</v>
      </c>
      <c r="F18" s="42" t="s">
        <v>351</v>
      </c>
      <c r="G18" s="43" t="s">
        <v>264</v>
      </c>
    </row>
    <row r="19" spans="1:7" ht="36" customHeight="1" x14ac:dyDescent="0.15">
      <c r="A19" s="38" t="s">
        <v>1889</v>
      </c>
      <c r="B19" s="39" t="s">
        <v>1874</v>
      </c>
      <c r="C19" s="40">
        <v>12219.07</v>
      </c>
      <c r="D19" s="41">
        <v>4</v>
      </c>
      <c r="E19" s="40">
        <v>3635.26</v>
      </c>
      <c r="F19" s="42" t="s">
        <v>242</v>
      </c>
      <c r="G19" s="43"/>
    </row>
    <row r="20" spans="1:7" ht="36" customHeight="1" x14ac:dyDescent="0.15">
      <c r="A20" s="38" t="s">
        <v>1890</v>
      </c>
      <c r="B20" s="39" t="s">
        <v>1891</v>
      </c>
      <c r="C20" s="40"/>
      <c r="D20" s="41">
        <v>1</v>
      </c>
      <c r="E20" s="40">
        <v>4.95</v>
      </c>
      <c r="F20" s="42" t="s">
        <v>763</v>
      </c>
      <c r="G20" s="43" t="s">
        <v>264</v>
      </c>
    </row>
    <row r="21" spans="1:7" ht="36" customHeight="1" x14ac:dyDescent="0.15">
      <c r="A21" s="38" t="s">
        <v>1892</v>
      </c>
      <c r="B21" s="39" t="s">
        <v>1893</v>
      </c>
      <c r="C21" s="40"/>
      <c r="D21" s="41">
        <v>1</v>
      </c>
      <c r="E21" s="40">
        <v>113.96</v>
      </c>
      <c r="F21" s="42" t="s">
        <v>135</v>
      </c>
      <c r="G21" s="43" t="s">
        <v>774</v>
      </c>
    </row>
    <row r="22" spans="1:7" ht="36" customHeight="1" x14ac:dyDescent="0.15">
      <c r="A22" s="38" t="s">
        <v>1894</v>
      </c>
      <c r="B22" s="39" t="s">
        <v>1895</v>
      </c>
      <c r="C22" s="40"/>
      <c r="D22" s="41">
        <v>1</v>
      </c>
      <c r="E22" s="40">
        <v>3.24</v>
      </c>
      <c r="F22" s="42" t="s">
        <v>147</v>
      </c>
      <c r="G22" s="43" t="s">
        <v>393</v>
      </c>
    </row>
    <row r="23" spans="1:7" ht="36" customHeight="1" x14ac:dyDescent="0.15">
      <c r="A23" s="38" t="s">
        <v>1896</v>
      </c>
      <c r="B23" s="39" t="s">
        <v>2973</v>
      </c>
      <c r="C23" s="40"/>
      <c r="D23" s="41">
        <v>1</v>
      </c>
      <c r="E23" s="40">
        <v>3.6</v>
      </c>
      <c r="F23" s="42" t="s">
        <v>223</v>
      </c>
      <c r="G23" s="42" t="s">
        <v>223</v>
      </c>
    </row>
    <row r="24" spans="1:7" ht="36" customHeight="1" x14ac:dyDescent="0.15">
      <c r="A24" s="38" t="s">
        <v>1897</v>
      </c>
      <c r="B24" s="39" t="s">
        <v>2974</v>
      </c>
      <c r="C24" s="40"/>
      <c r="D24" s="41">
        <v>1</v>
      </c>
      <c r="E24" s="40">
        <v>3.6</v>
      </c>
      <c r="F24" s="42" t="s">
        <v>223</v>
      </c>
      <c r="G24" s="42" t="s">
        <v>223</v>
      </c>
    </row>
    <row r="25" spans="1:7" ht="36" customHeight="1" x14ac:dyDescent="0.15">
      <c r="A25" s="38" t="s">
        <v>1898</v>
      </c>
      <c r="B25" s="39" t="s">
        <v>2975</v>
      </c>
      <c r="C25" s="40"/>
      <c r="D25" s="41">
        <v>1</v>
      </c>
      <c r="E25" s="40">
        <v>3.6</v>
      </c>
      <c r="F25" s="42" t="s">
        <v>223</v>
      </c>
      <c r="G25" s="42" t="s">
        <v>223</v>
      </c>
    </row>
    <row r="26" spans="1:7" ht="36" customHeight="1" x14ac:dyDescent="0.15">
      <c r="A26" s="38" t="s">
        <v>1899</v>
      </c>
      <c r="B26" s="39" t="s">
        <v>3040</v>
      </c>
      <c r="C26" s="40"/>
      <c r="D26" s="41">
        <v>1</v>
      </c>
      <c r="E26" s="40">
        <v>3.6</v>
      </c>
      <c r="F26" s="42" t="s">
        <v>223</v>
      </c>
      <c r="G26" s="42" t="s">
        <v>223</v>
      </c>
    </row>
    <row r="27" spans="1:7" ht="36" customHeight="1" x14ac:dyDescent="0.15">
      <c r="A27" s="44" t="s">
        <v>184</v>
      </c>
      <c r="B27" s="45"/>
      <c r="C27" s="46">
        <f>SUM(C18:C26)</f>
        <v>12219.07</v>
      </c>
      <c r="D27" s="47">
        <f>SUM(D18:D26)</f>
        <v>12</v>
      </c>
      <c r="E27" s="46">
        <f>SUM(E18:E26)</f>
        <v>3870.3699999999994</v>
      </c>
      <c r="F27" s="45"/>
      <c r="G27" s="48"/>
    </row>
    <row r="29" spans="1:7" ht="36" customHeight="1" x14ac:dyDescent="0.15">
      <c r="A29" s="36" t="s">
        <v>803</v>
      </c>
    </row>
    <row r="30" spans="1:7" ht="36" customHeight="1" x14ac:dyDescent="0.15">
      <c r="A30" s="205" t="s">
        <v>232</v>
      </c>
      <c r="B30" s="206" t="s">
        <v>233</v>
      </c>
      <c r="C30" s="206" t="s">
        <v>234</v>
      </c>
      <c r="D30" s="207" t="s">
        <v>235</v>
      </c>
      <c r="E30" s="207"/>
      <c r="F30" s="206" t="s">
        <v>236</v>
      </c>
      <c r="G30" s="204" t="s">
        <v>237</v>
      </c>
    </row>
    <row r="31" spans="1:7" ht="36" customHeight="1" x14ac:dyDescent="0.15">
      <c r="A31" s="205"/>
      <c r="B31" s="206"/>
      <c r="C31" s="206"/>
      <c r="D31" s="37" t="s">
        <v>238</v>
      </c>
      <c r="E31" s="37" t="s">
        <v>239</v>
      </c>
      <c r="F31" s="206"/>
      <c r="G31" s="204"/>
    </row>
    <row r="32" spans="1:7" ht="36" customHeight="1" x14ac:dyDescent="0.15">
      <c r="A32" s="38" t="s">
        <v>1900</v>
      </c>
      <c r="B32" s="39" t="s">
        <v>1901</v>
      </c>
      <c r="C32" s="40">
        <v>40927</v>
      </c>
      <c r="D32" s="41">
        <v>42</v>
      </c>
      <c r="E32" s="40">
        <v>15856.34</v>
      </c>
      <c r="F32" s="42" t="s">
        <v>413</v>
      </c>
      <c r="G32" s="43"/>
    </row>
    <row r="33" spans="1:7" ht="36" customHeight="1" x14ac:dyDescent="0.15">
      <c r="A33" s="38" t="s">
        <v>1902</v>
      </c>
      <c r="B33" s="39" t="s">
        <v>223</v>
      </c>
      <c r="C33" s="40">
        <v>4361</v>
      </c>
      <c r="D33" s="41"/>
      <c r="E33" s="40"/>
      <c r="F33" s="42" t="s">
        <v>223</v>
      </c>
      <c r="G33" s="43"/>
    </row>
    <row r="34" spans="1:7" ht="36" customHeight="1" x14ac:dyDescent="0.15">
      <c r="A34" s="38" t="s">
        <v>1903</v>
      </c>
      <c r="B34" s="39" t="s">
        <v>223</v>
      </c>
      <c r="C34" s="40">
        <v>63071</v>
      </c>
      <c r="D34" s="41"/>
      <c r="E34" s="40"/>
      <c r="F34" s="42" t="s">
        <v>223</v>
      </c>
      <c r="G34" s="43"/>
    </row>
    <row r="35" spans="1:7" ht="36" customHeight="1" x14ac:dyDescent="0.15">
      <c r="A35" s="38" t="s">
        <v>1904</v>
      </c>
      <c r="B35" s="39" t="s">
        <v>223</v>
      </c>
      <c r="C35" s="40">
        <v>7240</v>
      </c>
      <c r="D35" s="41"/>
      <c r="E35" s="40"/>
      <c r="F35" s="42" t="s">
        <v>223</v>
      </c>
      <c r="G35" s="43"/>
    </row>
    <row r="36" spans="1:7" ht="36" customHeight="1" x14ac:dyDescent="0.15">
      <c r="A36" s="38" t="s">
        <v>1905</v>
      </c>
      <c r="B36" s="39" t="s">
        <v>1906</v>
      </c>
      <c r="C36" s="40">
        <v>1742</v>
      </c>
      <c r="D36" s="41"/>
      <c r="E36" s="40"/>
      <c r="F36" s="42" t="s">
        <v>223</v>
      </c>
      <c r="G36" s="43"/>
    </row>
    <row r="37" spans="1:7" ht="36" customHeight="1" x14ac:dyDescent="0.15">
      <c r="A37" s="38" t="s">
        <v>1907</v>
      </c>
      <c r="B37" s="39" t="s">
        <v>1908</v>
      </c>
      <c r="C37" s="40">
        <v>333606</v>
      </c>
      <c r="D37" s="41">
        <v>5</v>
      </c>
      <c r="E37" s="40">
        <v>419.18</v>
      </c>
      <c r="F37" s="42" t="s">
        <v>223</v>
      </c>
      <c r="G37" s="43" t="s">
        <v>966</v>
      </c>
    </row>
    <row r="38" spans="1:7" ht="36" customHeight="1" x14ac:dyDescent="0.15">
      <c r="A38" s="38" t="s">
        <v>1909</v>
      </c>
      <c r="B38" s="39" t="s">
        <v>1874</v>
      </c>
      <c r="C38" s="40">
        <v>3923.48</v>
      </c>
      <c r="D38" s="41">
        <v>5</v>
      </c>
      <c r="E38" s="40">
        <v>1690.91</v>
      </c>
      <c r="F38" s="42" t="s">
        <v>223</v>
      </c>
      <c r="G38" s="43"/>
    </row>
    <row r="39" spans="1:7" ht="36" customHeight="1" x14ac:dyDescent="0.15">
      <c r="A39" s="38" t="s">
        <v>1910</v>
      </c>
      <c r="B39" s="39" t="s">
        <v>1901</v>
      </c>
      <c r="C39" s="40"/>
      <c r="D39" s="41"/>
      <c r="E39" s="40"/>
      <c r="F39" s="42" t="s">
        <v>223</v>
      </c>
      <c r="G39" s="43" t="s">
        <v>2976</v>
      </c>
    </row>
    <row r="40" spans="1:7" ht="36" customHeight="1" x14ac:dyDescent="0.15">
      <c r="A40" s="44" t="s">
        <v>184</v>
      </c>
      <c r="B40" s="45"/>
      <c r="C40" s="46">
        <f>SUM(C32:C39)</f>
        <v>454870.48</v>
      </c>
      <c r="D40" s="47">
        <f>SUM(D32:D39)</f>
        <v>52</v>
      </c>
      <c r="E40" s="46">
        <f>SUM(E32:E39)</f>
        <v>17966.43</v>
      </c>
      <c r="F40" s="45"/>
      <c r="G40" s="48"/>
    </row>
    <row r="42" spans="1:7" ht="36" customHeight="1" x14ac:dyDescent="0.15">
      <c r="A42" s="36" t="s">
        <v>825</v>
      </c>
    </row>
    <row r="43" spans="1:7" ht="36" customHeight="1" x14ac:dyDescent="0.15">
      <c r="A43" s="205" t="s">
        <v>232</v>
      </c>
      <c r="B43" s="206" t="s">
        <v>233</v>
      </c>
      <c r="C43" s="206" t="s">
        <v>234</v>
      </c>
      <c r="D43" s="207" t="s">
        <v>235</v>
      </c>
      <c r="E43" s="207"/>
      <c r="F43" s="206" t="s">
        <v>236</v>
      </c>
      <c r="G43" s="204" t="s">
        <v>237</v>
      </c>
    </row>
    <row r="44" spans="1:7" ht="36" customHeight="1" x14ac:dyDescent="0.15">
      <c r="A44" s="205"/>
      <c r="B44" s="206"/>
      <c r="C44" s="206"/>
      <c r="D44" s="37" t="s">
        <v>238</v>
      </c>
      <c r="E44" s="37" t="s">
        <v>239</v>
      </c>
      <c r="F44" s="206"/>
      <c r="G44" s="204"/>
    </row>
    <row r="45" spans="1:7" ht="36" customHeight="1" x14ac:dyDescent="0.15">
      <c r="A45" s="38" t="s">
        <v>1911</v>
      </c>
      <c r="B45" s="39" t="s">
        <v>1912</v>
      </c>
      <c r="C45" s="40"/>
      <c r="D45" s="41">
        <v>4</v>
      </c>
      <c r="E45" s="40">
        <v>126.78</v>
      </c>
      <c r="F45" s="42" t="s">
        <v>526</v>
      </c>
      <c r="G45" s="43" t="s">
        <v>264</v>
      </c>
    </row>
    <row r="46" spans="1:7" ht="36" customHeight="1" x14ac:dyDescent="0.15">
      <c r="A46" s="38" t="s">
        <v>1913</v>
      </c>
      <c r="B46" s="39" t="s">
        <v>1882</v>
      </c>
      <c r="C46" s="40"/>
      <c r="D46" s="41">
        <v>3</v>
      </c>
      <c r="E46" s="40">
        <v>270.76</v>
      </c>
      <c r="F46" s="42" t="s">
        <v>147</v>
      </c>
      <c r="G46" s="43" t="s">
        <v>223</v>
      </c>
    </row>
    <row r="47" spans="1:7" ht="36" customHeight="1" x14ac:dyDescent="0.2">
      <c r="A47" s="38" t="s">
        <v>1914</v>
      </c>
      <c r="B47" s="39" t="s">
        <v>1912</v>
      </c>
      <c r="C47" s="185"/>
      <c r="D47" s="41">
        <v>2</v>
      </c>
      <c r="E47" s="40">
        <v>226.65</v>
      </c>
      <c r="F47" s="42" t="s">
        <v>223</v>
      </c>
      <c r="G47" s="43" t="s">
        <v>1915</v>
      </c>
    </row>
    <row r="48" spans="1:7" ht="36" customHeight="1" x14ac:dyDescent="0.15">
      <c r="A48" s="38" t="s">
        <v>1916</v>
      </c>
      <c r="B48" s="39" t="s">
        <v>223</v>
      </c>
      <c r="C48" s="40">
        <v>125646.59</v>
      </c>
      <c r="D48" s="41">
        <v>10</v>
      </c>
      <c r="E48" s="40">
        <v>9168.86</v>
      </c>
      <c r="F48" s="42" t="s">
        <v>541</v>
      </c>
      <c r="G48" s="43"/>
    </row>
    <row r="49" spans="1:7" ht="36" customHeight="1" x14ac:dyDescent="0.15">
      <c r="A49" s="44" t="s">
        <v>184</v>
      </c>
      <c r="B49" s="45"/>
      <c r="C49" s="46">
        <f>SUM(C45:C48)</f>
        <v>125646.59</v>
      </c>
      <c r="D49" s="47">
        <f>SUM(D45:D48)</f>
        <v>19</v>
      </c>
      <c r="E49" s="46">
        <f>SUM(E45:E48)</f>
        <v>9793.0500000000011</v>
      </c>
      <c r="F49" s="45"/>
      <c r="G49" s="48"/>
    </row>
    <row r="51" spans="1:7" ht="36" customHeight="1" x14ac:dyDescent="0.15">
      <c r="A51" s="36" t="s">
        <v>833</v>
      </c>
    </row>
    <row r="52" spans="1:7" ht="36" customHeight="1" x14ac:dyDescent="0.15">
      <c r="A52" s="205" t="s">
        <v>232</v>
      </c>
      <c r="B52" s="206" t="s">
        <v>233</v>
      </c>
      <c r="C52" s="206" t="s">
        <v>234</v>
      </c>
      <c r="D52" s="207" t="s">
        <v>235</v>
      </c>
      <c r="E52" s="207"/>
      <c r="F52" s="206" t="s">
        <v>236</v>
      </c>
      <c r="G52" s="204" t="s">
        <v>237</v>
      </c>
    </row>
    <row r="53" spans="1:7" ht="36" customHeight="1" x14ac:dyDescent="0.15">
      <c r="A53" s="205"/>
      <c r="B53" s="206"/>
      <c r="C53" s="206"/>
      <c r="D53" s="37" t="s">
        <v>238</v>
      </c>
      <c r="E53" s="37" t="s">
        <v>239</v>
      </c>
      <c r="F53" s="206"/>
      <c r="G53" s="204"/>
    </row>
    <row r="54" spans="1:7" ht="36" customHeight="1" x14ac:dyDescent="0.15">
      <c r="A54" s="38" t="s">
        <v>1917</v>
      </c>
      <c r="B54" s="39" t="s">
        <v>1918</v>
      </c>
      <c r="C54" s="40">
        <v>1264.42</v>
      </c>
      <c r="D54" s="41">
        <v>1</v>
      </c>
      <c r="E54" s="40">
        <v>835.04</v>
      </c>
      <c r="F54" s="42" t="s">
        <v>38</v>
      </c>
      <c r="G54" s="43"/>
    </row>
    <row r="55" spans="1:7" ht="36" customHeight="1" x14ac:dyDescent="0.15">
      <c r="A55" s="38" t="s">
        <v>1919</v>
      </c>
      <c r="B55" s="39" t="s">
        <v>223</v>
      </c>
      <c r="C55" s="40">
        <v>284.81</v>
      </c>
      <c r="D55" s="41">
        <v>2</v>
      </c>
      <c r="E55" s="40">
        <v>90.36</v>
      </c>
      <c r="F55" s="42" t="s">
        <v>242</v>
      </c>
      <c r="G55" s="43"/>
    </row>
    <row r="56" spans="1:7" ht="36" customHeight="1" x14ac:dyDescent="0.15">
      <c r="A56" s="38" t="s">
        <v>1920</v>
      </c>
      <c r="B56" s="39" t="s">
        <v>1876</v>
      </c>
      <c r="C56" s="40">
        <v>1014.95</v>
      </c>
      <c r="D56" s="41">
        <v>2</v>
      </c>
      <c r="E56" s="40">
        <v>452.4</v>
      </c>
      <c r="F56" s="42" t="s">
        <v>160</v>
      </c>
      <c r="G56" s="43"/>
    </row>
    <row r="57" spans="1:7" ht="36" customHeight="1" x14ac:dyDescent="0.15">
      <c r="A57" s="38" t="s">
        <v>1921</v>
      </c>
      <c r="B57" s="39" t="s">
        <v>223</v>
      </c>
      <c r="C57" s="40">
        <v>2299.4299999999998</v>
      </c>
      <c r="D57" s="41">
        <v>1</v>
      </c>
      <c r="E57" s="40">
        <v>765.39</v>
      </c>
      <c r="F57" s="42" t="s">
        <v>223</v>
      </c>
      <c r="G57" s="43"/>
    </row>
    <row r="58" spans="1:7" ht="36" customHeight="1" x14ac:dyDescent="0.15">
      <c r="A58" s="38" t="s">
        <v>1922</v>
      </c>
      <c r="B58" s="39" t="s">
        <v>1923</v>
      </c>
      <c r="C58" s="40">
        <v>985.66</v>
      </c>
      <c r="D58" s="41"/>
      <c r="E58" s="40"/>
      <c r="F58" s="42" t="s">
        <v>581</v>
      </c>
      <c r="G58" s="43"/>
    </row>
    <row r="59" spans="1:7" ht="36" customHeight="1" x14ac:dyDescent="0.15">
      <c r="A59" s="38" t="s">
        <v>1924</v>
      </c>
      <c r="B59" s="39" t="s">
        <v>223</v>
      </c>
      <c r="C59" s="40">
        <v>273.01</v>
      </c>
      <c r="D59" s="41">
        <v>2</v>
      </c>
      <c r="E59" s="40">
        <v>89.51</v>
      </c>
      <c r="F59" s="42" t="s">
        <v>413</v>
      </c>
      <c r="G59" s="43"/>
    </row>
    <row r="60" spans="1:7" ht="36" customHeight="1" x14ac:dyDescent="0.15">
      <c r="A60" s="38" t="s">
        <v>1925</v>
      </c>
      <c r="B60" s="39" t="s">
        <v>223</v>
      </c>
      <c r="C60" s="40">
        <v>275.08999999999997</v>
      </c>
      <c r="D60" s="41">
        <v>2</v>
      </c>
      <c r="E60" s="40">
        <v>89.51</v>
      </c>
      <c r="F60" s="42" t="s">
        <v>223</v>
      </c>
      <c r="G60" s="43"/>
    </row>
    <row r="61" spans="1:7" ht="36" customHeight="1" x14ac:dyDescent="0.15">
      <c r="A61" s="44" t="s">
        <v>184</v>
      </c>
      <c r="B61" s="45"/>
      <c r="C61" s="46">
        <f>SUM(C54:C60)</f>
        <v>6397.3700000000008</v>
      </c>
      <c r="D61" s="47">
        <f>SUM(D54:D60)</f>
        <v>10</v>
      </c>
      <c r="E61" s="46">
        <f>SUM(E54:E60)</f>
        <v>2322.2100000000005</v>
      </c>
      <c r="F61" s="45"/>
      <c r="G61" s="48"/>
    </row>
    <row r="63" spans="1:7" ht="36" customHeight="1" x14ac:dyDescent="0.15">
      <c r="A63" s="36" t="s">
        <v>907</v>
      </c>
    </row>
    <row r="64" spans="1:7" ht="36" customHeight="1" x14ac:dyDescent="0.15">
      <c r="A64" s="205" t="s">
        <v>232</v>
      </c>
      <c r="B64" s="206" t="s">
        <v>233</v>
      </c>
      <c r="C64" s="206" t="s">
        <v>234</v>
      </c>
      <c r="D64" s="207" t="s">
        <v>235</v>
      </c>
      <c r="E64" s="207"/>
      <c r="F64" s="206" t="s">
        <v>236</v>
      </c>
      <c r="G64" s="204" t="s">
        <v>237</v>
      </c>
    </row>
    <row r="65" spans="1:7" ht="36" customHeight="1" x14ac:dyDescent="0.15">
      <c r="A65" s="205"/>
      <c r="B65" s="206"/>
      <c r="C65" s="206"/>
      <c r="D65" s="37" t="s">
        <v>238</v>
      </c>
      <c r="E65" s="37" t="s">
        <v>239</v>
      </c>
      <c r="F65" s="206"/>
      <c r="G65" s="204"/>
    </row>
    <row r="66" spans="1:7" ht="45" customHeight="1" x14ac:dyDescent="0.15">
      <c r="A66" s="38" t="s">
        <v>1926</v>
      </c>
      <c r="B66" s="39" t="s">
        <v>2977</v>
      </c>
      <c r="C66" s="40">
        <v>284.52</v>
      </c>
      <c r="D66" s="41"/>
      <c r="E66" s="40"/>
      <c r="F66" s="42" t="s">
        <v>242</v>
      </c>
      <c r="G66" s="43"/>
    </row>
    <row r="67" spans="1:7" ht="36" customHeight="1" x14ac:dyDescent="0.15">
      <c r="A67" s="44" t="s">
        <v>184</v>
      </c>
      <c r="B67" s="45"/>
      <c r="C67" s="46">
        <f>SUM(C66:C66)</f>
        <v>284.52</v>
      </c>
      <c r="D67" s="47">
        <f>SUM(D66:D66)</f>
        <v>0</v>
      </c>
      <c r="E67" s="46">
        <f>SUM(E66:E66)</f>
        <v>0</v>
      </c>
      <c r="F67" s="45"/>
      <c r="G67" s="48"/>
    </row>
    <row r="70" spans="1:7" ht="36" customHeight="1" x14ac:dyDescent="0.15">
      <c r="A70" s="49" t="s">
        <v>1927</v>
      </c>
      <c r="B70" s="50"/>
      <c r="C70" s="51">
        <f>C13+C27+C40+C49+C61+C67</f>
        <v>604544.75</v>
      </c>
      <c r="D70" s="52">
        <f>D13+D27+D40+D49+D61+D67</f>
        <v>106</v>
      </c>
      <c r="E70" s="51">
        <f>E13+E27+E40+E49+E61+E67</f>
        <v>36194.590000000004</v>
      </c>
      <c r="F70" s="50"/>
      <c r="G70" s="53"/>
    </row>
  </sheetData>
  <mergeCells count="36">
    <mergeCell ref="G4:G5"/>
    <mergeCell ref="A16:A17"/>
    <mergeCell ref="B16:B17"/>
    <mergeCell ref="C16:C17"/>
    <mergeCell ref="D16:E16"/>
    <mergeCell ref="F16:F17"/>
    <mergeCell ref="G16:G17"/>
    <mergeCell ref="A4:A5"/>
    <mergeCell ref="B4:B5"/>
    <mergeCell ref="C4:C5"/>
    <mergeCell ref="D4:E4"/>
    <mergeCell ref="F4:F5"/>
    <mergeCell ref="G30:G31"/>
    <mergeCell ref="A43:A44"/>
    <mergeCell ref="B43:B44"/>
    <mergeCell ref="C43:C44"/>
    <mergeCell ref="D43:E43"/>
    <mergeCell ref="F43:F44"/>
    <mergeCell ref="G43:G44"/>
    <mergeCell ref="A30:A31"/>
    <mergeCell ref="B30:B31"/>
    <mergeCell ref="C30:C31"/>
    <mergeCell ref="D30:E30"/>
    <mergeCell ref="F30:F31"/>
    <mergeCell ref="G52:G53"/>
    <mergeCell ref="A64:A65"/>
    <mergeCell ref="B64:B65"/>
    <mergeCell ref="C64:C65"/>
    <mergeCell ref="D64:E64"/>
    <mergeCell ref="F64:F65"/>
    <mergeCell ref="G64:G65"/>
    <mergeCell ref="A52:A53"/>
    <mergeCell ref="B52:B53"/>
    <mergeCell ref="C52:C53"/>
    <mergeCell ref="D52:E52"/>
    <mergeCell ref="F52:F53"/>
  </mergeCells>
  <phoneticPr fontId="21"/>
  <pageMargins left="0.74803149606299213" right="0.74803149606299213" top="0.98425196850393704" bottom="0.98425196850393704" header="0.51181102362204722" footer="0.51181102362204722"/>
  <pageSetup paperSize="9" scale="46" orientation="portrait" r:id="rId1"/>
  <headerFooter>
    <oddFooter xml:space="preserve">&amp;C
</oddFooter>
  </headerFooter>
  <rowBreaks count="1" manualBreakCount="1">
    <brk id="41"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球磨郡">
    <tabColor rgb="FFC00000"/>
  </sheetPr>
  <dimension ref="A2:G114"/>
  <sheetViews>
    <sheetView tabSelected="1" view="pageBreakPreview" topLeftCell="A79" zoomScale="60" zoomScaleNormal="8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1928</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1929</v>
      </c>
      <c r="B6" s="39" t="s">
        <v>1930</v>
      </c>
      <c r="C6" s="40"/>
      <c r="D6" s="41">
        <v>1</v>
      </c>
      <c r="E6" s="40">
        <v>101.01</v>
      </c>
      <c r="F6" s="42" t="s">
        <v>160</v>
      </c>
      <c r="G6" s="43" t="s">
        <v>264</v>
      </c>
    </row>
    <row r="7" spans="1:7" ht="36" customHeight="1" x14ac:dyDescent="0.15">
      <c r="A7" s="38" t="s">
        <v>1931</v>
      </c>
      <c r="B7" s="39" t="s">
        <v>1932</v>
      </c>
      <c r="C7" s="40">
        <v>400.04</v>
      </c>
      <c r="D7" s="41">
        <v>2</v>
      </c>
      <c r="E7" s="40">
        <v>102.04</v>
      </c>
      <c r="F7" s="42" t="s">
        <v>223</v>
      </c>
      <c r="G7" s="43"/>
    </row>
    <row r="8" spans="1:7" ht="36" customHeight="1" x14ac:dyDescent="0.15">
      <c r="A8" s="38" t="s">
        <v>1933</v>
      </c>
      <c r="B8" s="39" t="s">
        <v>1934</v>
      </c>
      <c r="C8" s="40">
        <v>330.59</v>
      </c>
      <c r="D8" s="41">
        <v>2</v>
      </c>
      <c r="E8" s="40">
        <v>102.18</v>
      </c>
      <c r="F8" s="42" t="s">
        <v>223</v>
      </c>
      <c r="G8" s="43"/>
    </row>
    <row r="9" spans="1:7" ht="36" customHeight="1" x14ac:dyDescent="0.15">
      <c r="A9" s="38" t="s">
        <v>1935</v>
      </c>
      <c r="B9" s="39" t="s">
        <v>1936</v>
      </c>
      <c r="C9" s="40"/>
      <c r="D9" s="41">
        <v>2</v>
      </c>
      <c r="E9" s="40">
        <v>101.94</v>
      </c>
      <c r="F9" s="42" t="s">
        <v>223</v>
      </c>
      <c r="G9" s="43" t="s">
        <v>264</v>
      </c>
    </row>
    <row r="10" spans="1:7" ht="36" customHeight="1" x14ac:dyDescent="0.15">
      <c r="A10" s="38" t="s">
        <v>1937</v>
      </c>
      <c r="B10" s="39" t="s">
        <v>1938</v>
      </c>
      <c r="C10" s="40">
        <v>330.98</v>
      </c>
      <c r="D10" s="41">
        <v>2</v>
      </c>
      <c r="E10" s="40">
        <v>125.42</v>
      </c>
      <c r="F10" s="42" t="s">
        <v>223</v>
      </c>
      <c r="G10" s="43"/>
    </row>
    <row r="11" spans="1:7" ht="36" customHeight="1" x14ac:dyDescent="0.15">
      <c r="A11" s="38" t="s">
        <v>1939</v>
      </c>
      <c r="B11" s="39" t="s">
        <v>1940</v>
      </c>
      <c r="C11" s="40">
        <v>3676.34</v>
      </c>
      <c r="D11" s="41">
        <v>7</v>
      </c>
      <c r="E11" s="40">
        <v>1103.55</v>
      </c>
      <c r="F11" s="42" t="s">
        <v>223</v>
      </c>
      <c r="G11" s="43"/>
    </row>
    <row r="12" spans="1:7" ht="36" customHeight="1" x14ac:dyDescent="0.15">
      <c r="A12" s="38" t="s">
        <v>1941</v>
      </c>
      <c r="B12" s="39" t="s">
        <v>1942</v>
      </c>
      <c r="C12" s="40">
        <v>562.02</v>
      </c>
      <c r="D12" s="41">
        <v>2</v>
      </c>
      <c r="E12" s="40">
        <v>92.51</v>
      </c>
      <c r="F12" s="42" t="s">
        <v>223</v>
      </c>
      <c r="G12" s="43"/>
    </row>
    <row r="13" spans="1:7" ht="36" customHeight="1" x14ac:dyDescent="0.15">
      <c r="A13" s="38" t="s">
        <v>1943</v>
      </c>
      <c r="B13" s="39" t="s">
        <v>1944</v>
      </c>
      <c r="C13" s="40"/>
      <c r="D13" s="41">
        <v>1</v>
      </c>
      <c r="E13" s="40">
        <v>127.4</v>
      </c>
      <c r="F13" s="42" t="s">
        <v>223</v>
      </c>
      <c r="G13" s="43" t="s">
        <v>264</v>
      </c>
    </row>
    <row r="14" spans="1:7" ht="36" customHeight="1" x14ac:dyDescent="0.15">
      <c r="A14" s="38" t="s">
        <v>1945</v>
      </c>
      <c r="B14" s="39" t="s">
        <v>1946</v>
      </c>
      <c r="C14" s="40">
        <v>355.04</v>
      </c>
      <c r="D14" s="41">
        <v>3</v>
      </c>
      <c r="E14" s="40">
        <v>110.33</v>
      </c>
      <c r="F14" s="42" t="s">
        <v>223</v>
      </c>
      <c r="G14" s="43"/>
    </row>
    <row r="15" spans="1:7" ht="36" customHeight="1" x14ac:dyDescent="0.15">
      <c r="A15" s="38" t="s">
        <v>1947</v>
      </c>
      <c r="B15" s="39" t="s">
        <v>1948</v>
      </c>
      <c r="C15" s="40">
        <v>344.54</v>
      </c>
      <c r="D15" s="41">
        <v>2</v>
      </c>
      <c r="E15" s="40">
        <v>88.27</v>
      </c>
      <c r="F15" s="42" t="s">
        <v>223</v>
      </c>
      <c r="G15" s="43"/>
    </row>
    <row r="16" spans="1:7" ht="36" customHeight="1" x14ac:dyDescent="0.15">
      <c r="A16" s="38" t="s">
        <v>1949</v>
      </c>
      <c r="B16" s="39" t="s">
        <v>1950</v>
      </c>
      <c r="C16" s="40">
        <v>495.14</v>
      </c>
      <c r="D16" s="41">
        <v>2</v>
      </c>
      <c r="E16" s="40">
        <v>102.06</v>
      </c>
      <c r="F16" s="42" t="s">
        <v>223</v>
      </c>
      <c r="G16" s="43"/>
    </row>
    <row r="17" spans="1:7" ht="36" customHeight="1" x14ac:dyDescent="0.15">
      <c r="A17" s="38" t="s">
        <v>1951</v>
      </c>
      <c r="B17" s="39" t="s">
        <v>1952</v>
      </c>
      <c r="C17" s="40">
        <v>322.07</v>
      </c>
      <c r="D17" s="41">
        <v>2</v>
      </c>
      <c r="E17" s="40">
        <v>102.14</v>
      </c>
      <c r="F17" s="42" t="s">
        <v>223</v>
      </c>
      <c r="G17" s="43"/>
    </row>
    <row r="18" spans="1:7" ht="36" customHeight="1" x14ac:dyDescent="0.15">
      <c r="A18" s="44" t="s">
        <v>184</v>
      </c>
      <c r="B18" s="45"/>
      <c r="C18" s="46">
        <f>SUM(C6:C17)</f>
        <v>6816.7600000000011</v>
      </c>
      <c r="D18" s="47">
        <f>SUM(D6:D17)</f>
        <v>28</v>
      </c>
      <c r="E18" s="46">
        <f>SUM(E6:E17)</f>
        <v>2258.85</v>
      </c>
      <c r="F18" s="45"/>
      <c r="G18" s="48"/>
    </row>
    <row r="20" spans="1:7" ht="36" customHeight="1" x14ac:dyDescent="0.15">
      <c r="A20" s="36" t="s">
        <v>746</v>
      </c>
    </row>
    <row r="21" spans="1:7" ht="36" customHeight="1" x14ac:dyDescent="0.15">
      <c r="A21" s="205" t="s">
        <v>232</v>
      </c>
      <c r="B21" s="206" t="s">
        <v>233</v>
      </c>
      <c r="C21" s="206" t="s">
        <v>234</v>
      </c>
      <c r="D21" s="207" t="s">
        <v>235</v>
      </c>
      <c r="E21" s="207"/>
      <c r="F21" s="206" t="s">
        <v>236</v>
      </c>
      <c r="G21" s="204" t="s">
        <v>237</v>
      </c>
    </row>
    <row r="22" spans="1:7" ht="36" customHeight="1" x14ac:dyDescent="0.15">
      <c r="A22" s="205"/>
      <c r="B22" s="206"/>
      <c r="C22" s="206"/>
      <c r="D22" s="37" t="s">
        <v>238</v>
      </c>
      <c r="E22" s="37" t="s">
        <v>239</v>
      </c>
      <c r="F22" s="206"/>
      <c r="G22" s="204"/>
    </row>
    <row r="23" spans="1:7" ht="36" customHeight="1" x14ac:dyDescent="0.15">
      <c r="A23" s="38" t="s">
        <v>1953</v>
      </c>
      <c r="B23" s="39" t="s">
        <v>1954</v>
      </c>
      <c r="C23" s="40"/>
      <c r="D23" s="41">
        <v>1</v>
      </c>
      <c r="E23" s="40">
        <v>15</v>
      </c>
      <c r="F23" s="42" t="s">
        <v>351</v>
      </c>
      <c r="G23" s="43" t="s">
        <v>264</v>
      </c>
    </row>
    <row r="24" spans="1:7" ht="36" customHeight="1" x14ac:dyDescent="0.15">
      <c r="A24" s="38" t="s">
        <v>1955</v>
      </c>
      <c r="B24" s="39" t="s">
        <v>1956</v>
      </c>
      <c r="C24" s="40"/>
      <c r="D24" s="41">
        <v>1</v>
      </c>
      <c r="E24" s="40">
        <v>15</v>
      </c>
      <c r="F24" s="42" t="s">
        <v>223</v>
      </c>
      <c r="G24" s="43" t="s">
        <v>223</v>
      </c>
    </row>
    <row r="25" spans="1:7" ht="36" customHeight="1" x14ac:dyDescent="0.15">
      <c r="A25" s="38" t="s">
        <v>1957</v>
      </c>
      <c r="B25" s="39" t="s">
        <v>1958</v>
      </c>
      <c r="C25" s="40"/>
      <c r="D25" s="41">
        <v>1</v>
      </c>
      <c r="E25" s="40">
        <v>15</v>
      </c>
      <c r="F25" s="42" t="s">
        <v>223</v>
      </c>
      <c r="G25" s="43" t="s">
        <v>223</v>
      </c>
    </row>
    <row r="26" spans="1:7" ht="36" customHeight="1" x14ac:dyDescent="0.15">
      <c r="A26" s="38" t="s">
        <v>1959</v>
      </c>
      <c r="B26" s="39" t="s">
        <v>3041</v>
      </c>
      <c r="C26" s="40"/>
      <c r="D26" s="41">
        <v>1</v>
      </c>
      <c r="E26" s="40">
        <v>50</v>
      </c>
      <c r="F26" s="42" t="s">
        <v>223</v>
      </c>
      <c r="G26" s="43" t="s">
        <v>223</v>
      </c>
    </row>
    <row r="27" spans="1:7" ht="36" customHeight="1" x14ac:dyDescent="0.15">
      <c r="A27" s="38" t="s">
        <v>1960</v>
      </c>
      <c r="B27" s="39" t="s">
        <v>1961</v>
      </c>
      <c r="C27" s="40"/>
      <c r="D27" s="41">
        <v>1</v>
      </c>
      <c r="E27" s="40">
        <v>25</v>
      </c>
      <c r="F27" s="42" t="s">
        <v>223</v>
      </c>
      <c r="G27" s="43" t="s">
        <v>223</v>
      </c>
    </row>
    <row r="28" spans="1:7" ht="36" customHeight="1" x14ac:dyDescent="0.15">
      <c r="A28" s="38" t="s">
        <v>1962</v>
      </c>
      <c r="B28" s="39" t="s">
        <v>1963</v>
      </c>
      <c r="C28" s="40">
        <v>107467.84</v>
      </c>
      <c r="D28" s="41">
        <v>21</v>
      </c>
      <c r="E28" s="40">
        <v>2746.16</v>
      </c>
      <c r="F28" s="42" t="s">
        <v>771</v>
      </c>
      <c r="G28" s="43"/>
    </row>
    <row r="29" spans="1:7" ht="36" customHeight="1" x14ac:dyDescent="0.15">
      <c r="A29" s="38" t="s">
        <v>1964</v>
      </c>
      <c r="B29" s="39" t="s">
        <v>1965</v>
      </c>
      <c r="C29" s="40"/>
      <c r="D29" s="41">
        <v>1</v>
      </c>
      <c r="E29" s="40">
        <v>115.44</v>
      </c>
      <c r="F29" s="42" t="s">
        <v>135</v>
      </c>
      <c r="G29" s="43" t="s">
        <v>264</v>
      </c>
    </row>
    <row r="30" spans="1:7" ht="36" customHeight="1" x14ac:dyDescent="0.15">
      <c r="A30" s="38" t="s">
        <v>1966</v>
      </c>
      <c r="B30" s="39" t="s">
        <v>1944</v>
      </c>
      <c r="C30" s="40"/>
      <c r="D30" s="41">
        <v>1</v>
      </c>
      <c r="E30" s="40">
        <v>115.44</v>
      </c>
      <c r="F30" s="42" t="s">
        <v>223</v>
      </c>
      <c r="G30" s="43" t="s">
        <v>393</v>
      </c>
    </row>
    <row r="31" spans="1:7" ht="36" customHeight="1" x14ac:dyDescent="0.15">
      <c r="A31" s="38" t="s">
        <v>1967</v>
      </c>
      <c r="B31" s="39" t="s">
        <v>1946</v>
      </c>
      <c r="C31" s="40"/>
      <c r="D31" s="41">
        <v>9</v>
      </c>
      <c r="E31" s="40">
        <v>714.57</v>
      </c>
      <c r="F31" s="42" t="s">
        <v>147</v>
      </c>
      <c r="G31" s="43" t="s">
        <v>1968</v>
      </c>
    </row>
    <row r="32" spans="1:7" ht="36" customHeight="1" x14ac:dyDescent="0.15">
      <c r="A32" s="38" t="s">
        <v>1969</v>
      </c>
      <c r="B32" s="39" t="s">
        <v>1970</v>
      </c>
      <c r="C32" s="40"/>
      <c r="D32" s="41">
        <v>2</v>
      </c>
      <c r="E32" s="40">
        <v>61.73</v>
      </c>
      <c r="F32" s="42" t="s">
        <v>223</v>
      </c>
      <c r="G32" s="43" t="s">
        <v>223</v>
      </c>
    </row>
    <row r="33" spans="1:7" ht="36" customHeight="1" x14ac:dyDescent="0.15">
      <c r="A33" s="38" t="s">
        <v>1971</v>
      </c>
      <c r="B33" s="39" t="s">
        <v>1952</v>
      </c>
      <c r="C33" s="40"/>
      <c r="D33" s="41">
        <v>1</v>
      </c>
      <c r="E33" s="40">
        <v>4.79</v>
      </c>
      <c r="F33" s="42" t="s">
        <v>223</v>
      </c>
      <c r="G33" s="43" t="s">
        <v>264</v>
      </c>
    </row>
    <row r="34" spans="1:7" ht="36" customHeight="1" x14ac:dyDescent="0.15">
      <c r="A34" s="38" t="s">
        <v>1972</v>
      </c>
      <c r="B34" s="39" t="s">
        <v>1973</v>
      </c>
      <c r="C34" s="40"/>
      <c r="D34" s="41">
        <v>1</v>
      </c>
      <c r="E34" s="40">
        <v>4.79</v>
      </c>
      <c r="F34" s="42" t="s">
        <v>223</v>
      </c>
      <c r="G34" s="43" t="s">
        <v>393</v>
      </c>
    </row>
    <row r="35" spans="1:7" ht="36" customHeight="1" x14ac:dyDescent="0.15">
      <c r="A35" s="38" t="s">
        <v>1974</v>
      </c>
      <c r="B35" s="39" t="s">
        <v>1975</v>
      </c>
      <c r="C35" s="40"/>
      <c r="D35" s="41">
        <v>1</v>
      </c>
      <c r="E35" s="40">
        <v>2.79</v>
      </c>
      <c r="F35" s="42" t="s">
        <v>223</v>
      </c>
      <c r="G35" s="43" t="s">
        <v>223</v>
      </c>
    </row>
    <row r="36" spans="1:7" ht="36" customHeight="1" x14ac:dyDescent="0.15">
      <c r="A36" s="38" t="s">
        <v>1976</v>
      </c>
      <c r="B36" s="39" t="s">
        <v>223</v>
      </c>
      <c r="C36" s="40"/>
      <c r="D36" s="41">
        <v>1</v>
      </c>
      <c r="E36" s="40">
        <v>5.48</v>
      </c>
      <c r="F36" s="42" t="s">
        <v>223</v>
      </c>
      <c r="G36" s="43" t="s">
        <v>223</v>
      </c>
    </row>
    <row r="37" spans="1:7" ht="36" customHeight="1" x14ac:dyDescent="0.15">
      <c r="A37" s="38" t="s">
        <v>1977</v>
      </c>
      <c r="B37" s="39" t="s">
        <v>1978</v>
      </c>
      <c r="C37" s="40"/>
      <c r="D37" s="41">
        <v>1</v>
      </c>
      <c r="E37" s="40">
        <v>2.79</v>
      </c>
      <c r="F37" s="42" t="s">
        <v>223</v>
      </c>
      <c r="G37" s="43" t="s">
        <v>223</v>
      </c>
    </row>
    <row r="38" spans="1:7" ht="36" customHeight="1" x14ac:dyDescent="0.15">
      <c r="A38" s="38" t="s">
        <v>1979</v>
      </c>
      <c r="B38" s="39" t="s">
        <v>1980</v>
      </c>
      <c r="C38" s="40"/>
      <c r="D38" s="41">
        <v>1</v>
      </c>
      <c r="E38" s="40">
        <v>2.79</v>
      </c>
      <c r="F38" s="42" t="s">
        <v>223</v>
      </c>
      <c r="G38" s="43" t="s">
        <v>223</v>
      </c>
    </row>
    <row r="39" spans="1:7" ht="36" customHeight="1" x14ac:dyDescent="0.15">
      <c r="A39" s="38" t="s">
        <v>1981</v>
      </c>
      <c r="B39" s="39" t="s">
        <v>223</v>
      </c>
      <c r="C39" s="40"/>
      <c r="D39" s="41">
        <v>1</v>
      </c>
      <c r="E39" s="40">
        <v>4.79</v>
      </c>
      <c r="F39" s="42" t="s">
        <v>223</v>
      </c>
      <c r="G39" s="43" t="s">
        <v>223</v>
      </c>
    </row>
    <row r="40" spans="1:7" ht="36" customHeight="1" x14ac:dyDescent="0.15">
      <c r="A40" s="38" t="s">
        <v>1982</v>
      </c>
      <c r="B40" s="39" t="s">
        <v>1983</v>
      </c>
      <c r="C40" s="40"/>
      <c r="D40" s="41">
        <v>1</v>
      </c>
      <c r="E40" s="40">
        <v>2.79</v>
      </c>
      <c r="F40" s="42" t="s">
        <v>223</v>
      </c>
      <c r="G40" s="43" t="s">
        <v>223</v>
      </c>
    </row>
    <row r="41" spans="1:7" ht="36" customHeight="1" thickBot="1" x14ac:dyDescent="0.2">
      <c r="A41" s="38" t="s">
        <v>1984</v>
      </c>
      <c r="B41" s="39" t="s">
        <v>1985</v>
      </c>
      <c r="C41" s="40"/>
      <c r="D41" s="41">
        <v>1</v>
      </c>
      <c r="E41" s="40">
        <v>4</v>
      </c>
      <c r="F41" s="42" t="s">
        <v>223</v>
      </c>
      <c r="G41" s="43" t="s">
        <v>223</v>
      </c>
    </row>
    <row r="42" spans="1:7" s="167" customFormat="1" ht="36" customHeight="1" thickBot="1" x14ac:dyDescent="0.2">
      <c r="A42" s="205" t="s">
        <v>232</v>
      </c>
      <c r="B42" s="206" t="s">
        <v>233</v>
      </c>
      <c r="C42" s="206" t="s">
        <v>234</v>
      </c>
      <c r="D42" s="207" t="s">
        <v>235</v>
      </c>
      <c r="E42" s="207"/>
      <c r="F42" s="206" t="s">
        <v>236</v>
      </c>
      <c r="G42" s="204" t="s">
        <v>237</v>
      </c>
    </row>
    <row r="43" spans="1:7" s="167" customFormat="1" ht="36" customHeight="1" thickBot="1" x14ac:dyDescent="0.2">
      <c r="A43" s="205"/>
      <c r="B43" s="206"/>
      <c r="C43" s="206"/>
      <c r="D43" s="37" t="s">
        <v>238</v>
      </c>
      <c r="E43" s="37" t="s">
        <v>239</v>
      </c>
      <c r="F43" s="206"/>
      <c r="G43" s="204"/>
    </row>
    <row r="44" spans="1:7" ht="36" customHeight="1" x14ac:dyDescent="0.15">
      <c r="A44" s="38" t="s">
        <v>1986</v>
      </c>
      <c r="B44" s="39" t="s">
        <v>1987</v>
      </c>
      <c r="C44" s="40"/>
      <c r="D44" s="41">
        <v>1</v>
      </c>
      <c r="E44" s="40">
        <v>4</v>
      </c>
      <c r="F44" s="42" t="s">
        <v>3021</v>
      </c>
      <c r="G44" s="43" t="s">
        <v>3022</v>
      </c>
    </row>
    <row r="45" spans="1:7" ht="36" customHeight="1" x14ac:dyDescent="0.15">
      <c r="A45" s="38" t="s">
        <v>1988</v>
      </c>
      <c r="B45" s="39" t="s">
        <v>1989</v>
      </c>
      <c r="C45" s="40"/>
      <c r="D45" s="41">
        <v>1</v>
      </c>
      <c r="E45" s="40">
        <v>18.36</v>
      </c>
      <c r="F45" s="42" t="s">
        <v>223</v>
      </c>
      <c r="G45" s="43" t="s">
        <v>1968</v>
      </c>
    </row>
    <row r="46" spans="1:7" ht="36" customHeight="1" x14ac:dyDescent="0.15">
      <c r="A46" s="38" t="s">
        <v>1990</v>
      </c>
      <c r="B46" s="39" t="s">
        <v>1991</v>
      </c>
      <c r="C46" s="40"/>
      <c r="D46" s="41">
        <v>1</v>
      </c>
      <c r="E46" s="40">
        <v>5.48</v>
      </c>
      <c r="F46" s="42" t="s">
        <v>223</v>
      </c>
      <c r="G46" s="43" t="s">
        <v>264</v>
      </c>
    </row>
    <row r="47" spans="1:7" ht="36" customHeight="1" x14ac:dyDescent="0.2">
      <c r="A47" s="38" t="s">
        <v>1992</v>
      </c>
      <c r="B47" s="39" t="s">
        <v>1993</v>
      </c>
      <c r="C47" s="185"/>
      <c r="D47" s="41">
        <v>1</v>
      </c>
      <c r="E47" s="40">
        <v>5.26</v>
      </c>
      <c r="F47" s="42" t="s">
        <v>223</v>
      </c>
      <c r="G47" s="43" t="s">
        <v>223</v>
      </c>
    </row>
    <row r="48" spans="1:7" ht="36" customHeight="1" x14ac:dyDescent="0.15">
      <c r="A48" s="38" t="s">
        <v>1994</v>
      </c>
      <c r="B48" s="39" t="s">
        <v>1978</v>
      </c>
      <c r="C48" s="40"/>
      <c r="D48" s="41">
        <v>1</v>
      </c>
      <c r="E48" s="40">
        <v>5.52</v>
      </c>
      <c r="F48" s="42" t="s">
        <v>223</v>
      </c>
      <c r="G48" s="43" t="s">
        <v>393</v>
      </c>
    </row>
    <row r="49" spans="1:7" ht="36" customHeight="1" x14ac:dyDescent="0.15">
      <c r="A49" s="38" t="s">
        <v>1995</v>
      </c>
      <c r="B49" s="39" t="s">
        <v>1996</v>
      </c>
      <c r="C49" s="40"/>
      <c r="D49" s="41">
        <v>2</v>
      </c>
      <c r="E49" s="40">
        <v>25.88</v>
      </c>
      <c r="F49" s="42" t="s">
        <v>223</v>
      </c>
      <c r="G49" s="43" t="s">
        <v>223</v>
      </c>
    </row>
    <row r="50" spans="1:7" ht="36" customHeight="1" x14ac:dyDescent="0.15">
      <c r="A50" s="38" t="s">
        <v>1997</v>
      </c>
      <c r="B50" s="39" t="s">
        <v>223</v>
      </c>
      <c r="C50" s="40"/>
      <c r="D50" s="41">
        <v>2</v>
      </c>
      <c r="E50" s="40">
        <v>25.88</v>
      </c>
      <c r="F50" s="42" t="s">
        <v>223</v>
      </c>
      <c r="G50" s="43" t="s">
        <v>223</v>
      </c>
    </row>
    <row r="51" spans="1:7" ht="36" customHeight="1" x14ac:dyDescent="0.15">
      <c r="A51" s="38" t="s">
        <v>1998</v>
      </c>
      <c r="B51" s="39" t="s">
        <v>1985</v>
      </c>
      <c r="C51" s="40"/>
      <c r="D51" s="41">
        <v>1</v>
      </c>
      <c r="E51" s="40">
        <v>16</v>
      </c>
      <c r="F51" s="42" t="s">
        <v>223</v>
      </c>
      <c r="G51" s="43" t="s">
        <v>223</v>
      </c>
    </row>
    <row r="52" spans="1:7" ht="36" customHeight="1" x14ac:dyDescent="0.15">
      <c r="A52" s="38" t="s">
        <v>1999</v>
      </c>
      <c r="B52" s="39" t="s">
        <v>2000</v>
      </c>
      <c r="C52" s="40"/>
      <c r="D52" s="41">
        <v>3</v>
      </c>
      <c r="E52" s="40">
        <v>247.12</v>
      </c>
      <c r="F52" s="42" t="s">
        <v>223</v>
      </c>
      <c r="G52" s="43" t="s">
        <v>1968</v>
      </c>
    </row>
    <row r="53" spans="1:7" ht="36" customHeight="1" x14ac:dyDescent="0.15">
      <c r="A53" s="38" t="s">
        <v>2001</v>
      </c>
      <c r="B53" s="39" t="s">
        <v>2002</v>
      </c>
      <c r="C53" s="40"/>
      <c r="D53" s="41">
        <v>1</v>
      </c>
      <c r="E53" s="40">
        <v>2.79</v>
      </c>
      <c r="F53" s="42" t="s">
        <v>223</v>
      </c>
      <c r="G53" s="43" t="s">
        <v>3085</v>
      </c>
    </row>
    <row r="54" spans="1:7" ht="36" customHeight="1" x14ac:dyDescent="0.15">
      <c r="A54" s="38" t="s">
        <v>2003</v>
      </c>
      <c r="B54" s="39" t="s">
        <v>2004</v>
      </c>
      <c r="C54" s="40"/>
      <c r="D54" s="41">
        <v>1</v>
      </c>
      <c r="E54" s="40">
        <v>2.79</v>
      </c>
      <c r="F54" s="42" t="s">
        <v>223</v>
      </c>
      <c r="G54" s="43" t="s">
        <v>3081</v>
      </c>
    </row>
    <row r="55" spans="1:7" ht="36" customHeight="1" x14ac:dyDescent="0.15">
      <c r="A55" s="38" t="s">
        <v>2005</v>
      </c>
      <c r="B55" s="39" t="s">
        <v>1985</v>
      </c>
      <c r="C55" s="40"/>
      <c r="D55" s="41">
        <v>1</v>
      </c>
      <c r="E55" s="40">
        <v>8.75</v>
      </c>
      <c r="F55" s="42" t="s">
        <v>223</v>
      </c>
      <c r="G55" s="42" t="s">
        <v>223</v>
      </c>
    </row>
    <row r="56" spans="1:7" ht="36" customHeight="1" x14ac:dyDescent="0.15">
      <c r="A56" s="38" t="s">
        <v>2006</v>
      </c>
      <c r="B56" s="39" t="s">
        <v>1996</v>
      </c>
      <c r="C56" s="40"/>
      <c r="D56" s="41">
        <v>1</v>
      </c>
      <c r="E56" s="40">
        <v>16</v>
      </c>
      <c r="F56" s="42" t="s">
        <v>223</v>
      </c>
      <c r="G56" s="43" t="s">
        <v>223</v>
      </c>
    </row>
    <row r="57" spans="1:7" ht="36" customHeight="1" x14ac:dyDescent="0.15">
      <c r="A57" s="38" t="s">
        <v>2007</v>
      </c>
      <c r="B57" s="39" t="s">
        <v>1980</v>
      </c>
      <c r="C57" s="40"/>
      <c r="D57" s="41">
        <v>1</v>
      </c>
      <c r="E57" s="40">
        <v>5.48</v>
      </c>
      <c r="F57" s="42" t="s">
        <v>223</v>
      </c>
      <c r="G57" s="43" t="s">
        <v>223</v>
      </c>
    </row>
    <row r="58" spans="1:7" ht="36" customHeight="1" x14ac:dyDescent="0.15">
      <c r="A58" s="38" t="s">
        <v>2008</v>
      </c>
      <c r="B58" s="39" t="s">
        <v>1985</v>
      </c>
      <c r="C58" s="40"/>
      <c r="D58" s="41">
        <v>1</v>
      </c>
      <c r="E58" s="40">
        <v>6.21</v>
      </c>
      <c r="F58" s="42" t="s">
        <v>223</v>
      </c>
      <c r="G58" s="43" t="s">
        <v>264</v>
      </c>
    </row>
    <row r="59" spans="1:7" ht="36" customHeight="1" x14ac:dyDescent="0.15">
      <c r="A59" s="44" t="s">
        <v>184</v>
      </c>
      <c r="B59" s="45"/>
      <c r="C59" s="46">
        <f>SUM(C23:C58)</f>
        <v>107467.84</v>
      </c>
      <c r="D59" s="47">
        <f>SUM(D23:D58)</f>
        <v>67</v>
      </c>
      <c r="E59" s="46">
        <f>SUM(E23:E58)</f>
        <v>4303.87</v>
      </c>
      <c r="F59" s="45"/>
      <c r="G59" s="48"/>
    </row>
    <row r="61" spans="1:7" ht="36" customHeight="1" x14ac:dyDescent="0.15">
      <c r="A61" s="36" t="s">
        <v>803</v>
      </c>
    </row>
    <row r="62" spans="1:7" ht="36" customHeight="1" x14ac:dyDescent="0.15">
      <c r="A62" s="205" t="s">
        <v>232</v>
      </c>
      <c r="B62" s="206" t="s">
        <v>233</v>
      </c>
      <c r="C62" s="206" t="s">
        <v>234</v>
      </c>
      <c r="D62" s="207" t="s">
        <v>235</v>
      </c>
      <c r="E62" s="207"/>
      <c r="F62" s="206" t="s">
        <v>236</v>
      </c>
      <c r="G62" s="204" t="s">
        <v>237</v>
      </c>
    </row>
    <row r="63" spans="1:7" ht="36" customHeight="1" x14ac:dyDescent="0.15">
      <c r="A63" s="205"/>
      <c r="B63" s="206"/>
      <c r="C63" s="206"/>
      <c r="D63" s="37" t="s">
        <v>238</v>
      </c>
      <c r="E63" s="37" t="s">
        <v>239</v>
      </c>
      <c r="F63" s="206"/>
      <c r="G63" s="204"/>
    </row>
    <row r="64" spans="1:7" ht="36" customHeight="1" x14ac:dyDescent="0.15">
      <c r="A64" s="38" t="s">
        <v>2009</v>
      </c>
      <c r="B64" s="39" t="s">
        <v>1934</v>
      </c>
      <c r="C64" s="40"/>
      <c r="D64" s="41">
        <v>3</v>
      </c>
      <c r="E64" s="40">
        <v>880.16</v>
      </c>
      <c r="F64" s="42" t="s">
        <v>413</v>
      </c>
      <c r="G64" s="43" t="s">
        <v>264</v>
      </c>
    </row>
    <row r="65" spans="1:7" ht="36" customHeight="1" x14ac:dyDescent="0.15">
      <c r="A65" s="38" t="s">
        <v>2010</v>
      </c>
      <c r="B65" s="39" t="s">
        <v>1963</v>
      </c>
      <c r="C65" s="40">
        <v>85256</v>
      </c>
      <c r="D65" s="41">
        <v>95</v>
      </c>
      <c r="E65" s="40">
        <v>23203.05</v>
      </c>
      <c r="F65" s="42" t="s">
        <v>223</v>
      </c>
      <c r="G65" s="43"/>
    </row>
    <row r="66" spans="1:7" ht="36" customHeight="1" x14ac:dyDescent="0.15">
      <c r="A66" s="38" t="s">
        <v>2011</v>
      </c>
      <c r="B66" s="39" t="s">
        <v>223</v>
      </c>
      <c r="C66" s="40">
        <v>100758</v>
      </c>
      <c r="D66" s="41">
        <v>20</v>
      </c>
      <c r="E66" s="40">
        <v>3134.69</v>
      </c>
      <c r="F66" s="42" t="s">
        <v>223</v>
      </c>
      <c r="G66" s="43" t="s">
        <v>966</v>
      </c>
    </row>
    <row r="67" spans="1:7" ht="36" customHeight="1" x14ac:dyDescent="0.15">
      <c r="A67" s="38" t="s">
        <v>2012</v>
      </c>
      <c r="B67" s="39" t="s">
        <v>223</v>
      </c>
      <c r="C67" s="40">
        <v>63522</v>
      </c>
      <c r="D67" s="41"/>
      <c r="E67" s="40"/>
      <c r="F67" s="42" t="s">
        <v>223</v>
      </c>
      <c r="G67" s="43" t="s">
        <v>223</v>
      </c>
    </row>
    <row r="68" spans="1:7" ht="36" customHeight="1" x14ac:dyDescent="0.15">
      <c r="A68" s="38" t="s">
        <v>2013</v>
      </c>
      <c r="B68" s="39" t="s">
        <v>1975</v>
      </c>
      <c r="C68" s="40">
        <v>217814</v>
      </c>
      <c r="D68" s="41"/>
      <c r="E68" s="40"/>
      <c r="F68" s="42" t="s">
        <v>223</v>
      </c>
      <c r="G68" s="43" t="s">
        <v>223</v>
      </c>
    </row>
    <row r="69" spans="1:7" ht="36" customHeight="1" x14ac:dyDescent="0.15">
      <c r="A69" s="38" t="s">
        <v>2014</v>
      </c>
      <c r="B69" s="39" t="s">
        <v>1963</v>
      </c>
      <c r="C69" s="40">
        <v>1559.53</v>
      </c>
      <c r="D69" s="41"/>
      <c r="E69" s="40"/>
      <c r="F69" s="42" t="s">
        <v>223</v>
      </c>
      <c r="G69" s="43"/>
    </row>
    <row r="70" spans="1:7" ht="36" customHeight="1" x14ac:dyDescent="0.15">
      <c r="A70" s="38" t="s">
        <v>2015</v>
      </c>
      <c r="B70" s="39" t="s">
        <v>223</v>
      </c>
      <c r="C70" s="40">
        <v>1327.13</v>
      </c>
      <c r="D70" s="41"/>
      <c r="E70" s="40"/>
      <c r="F70" s="42" t="s">
        <v>223</v>
      </c>
      <c r="G70" s="43"/>
    </row>
    <row r="71" spans="1:7" ht="36" customHeight="1" x14ac:dyDescent="0.15">
      <c r="A71" s="38" t="s">
        <v>2016</v>
      </c>
      <c r="B71" s="39" t="s">
        <v>1940</v>
      </c>
      <c r="C71" s="40">
        <v>21904</v>
      </c>
      <c r="D71" s="41">
        <v>2</v>
      </c>
      <c r="E71" s="40">
        <v>1973.82</v>
      </c>
      <c r="F71" s="42" t="s">
        <v>223</v>
      </c>
      <c r="G71" s="43"/>
    </row>
    <row r="72" spans="1:7" ht="36" customHeight="1" x14ac:dyDescent="0.15">
      <c r="A72" s="38" t="s">
        <v>2017</v>
      </c>
      <c r="B72" s="39" t="s">
        <v>2018</v>
      </c>
      <c r="C72" s="40">
        <v>65641</v>
      </c>
      <c r="D72" s="41">
        <v>34</v>
      </c>
      <c r="E72" s="40">
        <v>10526.14</v>
      </c>
      <c r="F72" s="42" t="s">
        <v>223</v>
      </c>
      <c r="G72" s="43"/>
    </row>
    <row r="73" spans="1:7" ht="36" customHeight="1" x14ac:dyDescent="0.15">
      <c r="A73" s="38" t="s">
        <v>2019</v>
      </c>
      <c r="B73" s="39" t="s">
        <v>1940</v>
      </c>
      <c r="C73" s="40">
        <v>12600</v>
      </c>
      <c r="D73" s="41">
        <v>16</v>
      </c>
      <c r="E73" s="40">
        <v>3310.22</v>
      </c>
      <c r="F73" s="42" t="s">
        <v>223</v>
      </c>
      <c r="G73" s="43"/>
    </row>
    <row r="74" spans="1:7" ht="36" customHeight="1" x14ac:dyDescent="0.15">
      <c r="A74" s="44" t="s">
        <v>184</v>
      </c>
      <c r="B74" s="45"/>
      <c r="C74" s="46">
        <f>SUM(C64:C73)</f>
        <v>570381.66</v>
      </c>
      <c r="D74" s="47">
        <f>SUM(D64:D73)</f>
        <v>170</v>
      </c>
      <c r="E74" s="46">
        <f>SUM(E64:E73)</f>
        <v>43028.08</v>
      </c>
      <c r="F74" s="45"/>
      <c r="G74" s="48"/>
    </row>
    <row r="76" spans="1:7" ht="36" customHeight="1" x14ac:dyDescent="0.15">
      <c r="A76" s="36" t="s">
        <v>825</v>
      </c>
    </row>
    <row r="77" spans="1:7" ht="36" customHeight="1" x14ac:dyDescent="0.15">
      <c r="A77" s="205" t="s">
        <v>232</v>
      </c>
      <c r="B77" s="206" t="s">
        <v>233</v>
      </c>
      <c r="C77" s="206" t="s">
        <v>234</v>
      </c>
      <c r="D77" s="207" t="s">
        <v>235</v>
      </c>
      <c r="E77" s="207"/>
      <c r="F77" s="206" t="s">
        <v>236</v>
      </c>
      <c r="G77" s="204" t="s">
        <v>237</v>
      </c>
    </row>
    <row r="78" spans="1:7" ht="36" customHeight="1" x14ac:dyDescent="0.15">
      <c r="A78" s="205"/>
      <c r="B78" s="206"/>
      <c r="C78" s="206"/>
      <c r="D78" s="37" t="s">
        <v>238</v>
      </c>
      <c r="E78" s="37" t="s">
        <v>239</v>
      </c>
      <c r="F78" s="206"/>
      <c r="G78" s="204"/>
    </row>
    <row r="79" spans="1:7" ht="36" customHeight="1" x14ac:dyDescent="0.15">
      <c r="A79" s="38" t="s">
        <v>2020</v>
      </c>
      <c r="B79" s="39" t="s">
        <v>2021</v>
      </c>
      <c r="C79" s="40"/>
      <c r="D79" s="41">
        <v>1</v>
      </c>
      <c r="E79" s="40">
        <v>16</v>
      </c>
      <c r="F79" s="42" t="s">
        <v>526</v>
      </c>
      <c r="G79" s="43" t="s">
        <v>264</v>
      </c>
    </row>
    <row r="80" spans="1:7" ht="36" customHeight="1" x14ac:dyDescent="0.15">
      <c r="A80" s="38" t="s">
        <v>2022</v>
      </c>
      <c r="B80" s="39" t="s">
        <v>1985</v>
      </c>
      <c r="C80" s="40"/>
      <c r="D80" s="41">
        <v>5</v>
      </c>
      <c r="E80" s="40">
        <v>222</v>
      </c>
      <c r="F80" s="42" t="s">
        <v>223</v>
      </c>
      <c r="G80" s="43" t="s">
        <v>223</v>
      </c>
    </row>
    <row r="81" spans="1:7" ht="36" customHeight="1" x14ac:dyDescent="0.15">
      <c r="A81" s="38" t="s">
        <v>2023</v>
      </c>
      <c r="B81" s="39" t="s">
        <v>1996</v>
      </c>
      <c r="C81" s="40">
        <v>4074715</v>
      </c>
      <c r="D81" s="41"/>
      <c r="E81" s="40"/>
      <c r="F81" s="42" t="s">
        <v>378</v>
      </c>
      <c r="G81" s="43" t="s">
        <v>966</v>
      </c>
    </row>
    <row r="82" spans="1:7" ht="36" customHeight="1" x14ac:dyDescent="0.15">
      <c r="A82" s="38" t="s">
        <v>2024</v>
      </c>
      <c r="B82" s="39" t="s">
        <v>223</v>
      </c>
      <c r="C82" s="40">
        <v>1767026</v>
      </c>
      <c r="D82" s="41"/>
      <c r="E82" s="40"/>
      <c r="F82" s="42" t="s">
        <v>223</v>
      </c>
      <c r="G82" s="43" t="s">
        <v>223</v>
      </c>
    </row>
    <row r="83" spans="1:7" ht="36" customHeight="1" x14ac:dyDescent="0.15">
      <c r="A83" s="38" t="s">
        <v>2025</v>
      </c>
      <c r="B83" s="39" t="s">
        <v>2026</v>
      </c>
      <c r="C83" s="40">
        <v>293046</v>
      </c>
      <c r="D83" s="41"/>
      <c r="E83" s="40"/>
      <c r="F83" s="42" t="s">
        <v>223</v>
      </c>
      <c r="G83" s="43" t="s">
        <v>223</v>
      </c>
    </row>
    <row r="84" spans="1:7" ht="36" customHeight="1" x14ac:dyDescent="0.15">
      <c r="A84" s="38" t="s">
        <v>2027</v>
      </c>
      <c r="B84" s="39" t="s">
        <v>2028</v>
      </c>
      <c r="C84" s="40">
        <v>600861</v>
      </c>
      <c r="D84" s="41"/>
      <c r="E84" s="40"/>
      <c r="F84" s="42" t="s">
        <v>223</v>
      </c>
      <c r="G84" s="43" t="s">
        <v>223</v>
      </c>
    </row>
    <row r="85" spans="1:7" ht="36" customHeight="1" x14ac:dyDescent="0.15">
      <c r="A85" s="44" t="s">
        <v>184</v>
      </c>
      <c r="B85" s="45"/>
      <c r="C85" s="46">
        <f>SUM(C79:C84)</f>
        <v>6735648</v>
      </c>
      <c r="D85" s="47">
        <f>SUM(D79:D84)</f>
        <v>6</v>
      </c>
      <c r="E85" s="46">
        <f>SUM(E79:E84)</f>
        <v>238</v>
      </c>
      <c r="F85" s="45"/>
      <c r="G85" s="48"/>
    </row>
    <row r="87" spans="1:7" ht="36" customHeight="1" x14ac:dyDescent="0.15">
      <c r="A87" s="36" t="s">
        <v>833</v>
      </c>
    </row>
    <row r="88" spans="1:7" ht="36" customHeight="1" x14ac:dyDescent="0.15">
      <c r="A88" s="205" t="s">
        <v>232</v>
      </c>
      <c r="B88" s="206" t="s">
        <v>233</v>
      </c>
      <c r="C88" s="206" t="s">
        <v>234</v>
      </c>
      <c r="D88" s="207" t="s">
        <v>235</v>
      </c>
      <c r="E88" s="207"/>
      <c r="F88" s="206" t="s">
        <v>236</v>
      </c>
      <c r="G88" s="204" t="s">
        <v>237</v>
      </c>
    </row>
    <row r="89" spans="1:7" ht="36" customHeight="1" x14ac:dyDescent="0.15">
      <c r="A89" s="205"/>
      <c r="B89" s="206"/>
      <c r="C89" s="206"/>
      <c r="D89" s="37" t="s">
        <v>238</v>
      </c>
      <c r="E89" s="37" t="s">
        <v>239</v>
      </c>
      <c r="F89" s="206"/>
      <c r="G89" s="204"/>
    </row>
    <row r="90" spans="1:7" ht="36" customHeight="1" x14ac:dyDescent="0.15">
      <c r="A90" s="38" t="s">
        <v>2029</v>
      </c>
      <c r="B90" s="39" t="s">
        <v>1963</v>
      </c>
      <c r="C90" s="40"/>
      <c r="D90" s="41">
        <v>4</v>
      </c>
      <c r="E90" s="40">
        <v>188.74</v>
      </c>
      <c r="F90" s="42" t="s">
        <v>771</v>
      </c>
      <c r="G90" s="43" t="s">
        <v>2030</v>
      </c>
    </row>
    <row r="91" spans="1:7" ht="36" customHeight="1" x14ac:dyDescent="0.15">
      <c r="A91" s="38" t="s">
        <v>2031</v>
      </c>
      <c r="B91" s="39" t="s">
        <v>1942</v>
      </c>
      <c r="C91" s="40">
        <v>904.31</v>
      </c>
      <c r="D91" s="41">
        <v>1</v>
      </c>
      <c r="E91" s="40">
        <v>278.24</v>
      </c>
      <c r="F91" s="42" t="s">
        <v>160</v>
      </c>
      <c r="G91" s="43"/>
    </row>
    <row r="92" spans="1:7" ht="36" customHeight="1" x14ac:dyDescent="0.15">
      <c r="A92" s="38" t="s">
        <v>2032</v>
      </c>
      <c r="B92" s="39" t="s">
        <v>223</v>
      </c>
      <c r="C92" s="40">
        <v>809.57</v>
      </c>
      <c r="D92" s="41">
        <v>1</v>
      </c>
      <c r="E92" s="40">
        <v>233.26</v>
      </c>
      <c r="F92" s="42" t="s">
        <v>223</v>
      </c>
      <c r="G92" s="43"/>
    </row>
    <row r="93" spans="1:7" ht="36" customHeight="1" x14ac:dyDescent="0.15">
      <c r="A93" s="38" t="s">
        <v>2033</v>
      </c>
      <c r="B93" s="39" t="s">
        <v>223</v>
      </c>
      <c r="C93" s="40">
        <v>459</v>
      </c>
      <c r="D93" s="41">
        <v>1</v>
      </c>
      <c r="E93" s="40">
        <v>198.88</v>
      </c>
      <c r="F93" s="42" t="s">
        <v>223</v>
      </c>
      <c r="G93" s="43"/>
    </row>
    <row r="94" spans="1:7" ht="36" customHeight="1" x14ac:dyDescent="0.15">
      <c r="A94" s="38" t="s">
        <v>3099</v>
      </c>
      <c r="B94" s="39" t="s">
        <v>223</v>
      </c>
      <c r="C94" s="40">
        <v>865.18</v>
      </c>
      <c r="D94" s="41">
        <v>2</v>
      </c>
      <c r="E94" s="40">
        <v>279.86</v>
      </c>
      <c r="F94" s="42" t="s">
        <v>223</v>
      </c>
      <c r="G94" s="43"/>
    </row>
    <row r="95" spans="1:7" ht="36" customHeight="1" x14ac:dyDescent="0.15">
      <c r="A95" s="38" t="s">
        <v>2034</v>
      </c>
      <c r="B95" s="39" t="s">
        <v>223</v>
      </c>
      <c r="C95" s="40">
        <v>1239.3699999999999</v>
      </c>
      <c r="D95" s="41">
        <v>4</v>
      </c>
      <c r="E95" s="40">
        <v>808.89</v>
      </c>
      <c r="F95" s="42" t="s">
        <v>223</v>
      </c>
      <c r="G95" s="43"/>
    </row>
    <row r="96" spans="1:7" ht="36" customHeight="1" x14ac:dyDescent="0.15">
      <c r="A96" s="38" t="s">
        <v>2035</v>
      </c>
      <c r="B96" s="39" t="s">
        <v>2036</v>
      </c>
      <c r="C96" s="40"/>
      <c r="D96" s="41">
        <v>2</v>
      </c>
      <c r="E96" s="40">
        <v>102.18</v>
      </c>
      <c r="F96" s="42" t="s">
        <v>223</v>
      </c>
      <c r="G96" s="43" t="s">
        <v>264</v>
      </c>
    </row>
    <row r="97" spans="1:7" ht="36" customHeight="1" x14ac:dyDescent="0.15">
      <c r="A97" s="38" t="s">
        <v>2037</v>
      </c>
      <c r="B97" s="39" t="s">
        <v>1940</v>
      </c>
      <c r="C97" s="40"/>
      <c r="D97" s="41">
        <v>3</v>
      </c>
      <c r="E97" s="40">
        <v>355.55</v>
      </c>
      <c r="F97" s="42" t="s">
        <v>581</v>
      </c>
      <c r="G97" s="43" t="s">
        <v>264</v>
      </c>
    </row>
    <row r="98" spans="1:7" ht="36" customHeight="1" x14ac:dyDescent="0.15">
      <c r="A98" s="38" t="s">
        <v>2038</v>
      </c>
      <c r="B98" s="39" t="s">
        <v>2018</v>
      </c>
      <c r="C98" s="40">
        <v>961.84</v>
      </c>
      <c r="D98" s="41">
        <v>4</v>
      </c>
      <c r="E98" s="40">
        <v>218.48</v>
      </c>
      <c r="F98" s="42" t="s">
        <v>223</v>
      </c>
      <c r="G98" s="43"/>
    </row>
    <row r="99" spans="1:7" ht="36" customHeight="1" x14ac:dyDescent="0.15">
      <c r="A99" s="38" t="s">
        <v>2039</v>
      </c>
      <c r="B99" s="39" t="s">
        <v>1963</v>
      </c>
      <c r="C99" s="40">
        <v>4031.59</v>
      </c>
      <c r="D99" s="41"/>
      <c r="E99" s="40"/>
      <c r="F99" s="42" t="s">
        <v>223</v>
      </c>
      <c r="G99" s="43"/>
    </row>
    <row r="100" spans="1:7" ht="36" customHeight="1" x14ac:dyDescent="0.15">
      <c r="A100" s="38" t="s">
        <v>2040</v>
      </c>
      <c r="B100" s="39" t="s">
        <v>1934</v>
      </c>
      <c r="C100" s="40"/>
      <c r="D100" s="41">
        <v>1</v>
      </c>
      <c r="E100" s="40">
        <v>101.08</v>
      </c>
      <c r="F100" s="42" t="s">
        <v>223</v>
      </c>
      <c r="G100" s="43" t="s">
        <v>264</v>
      </c>
    </row>
    <row r="101" spans="1:7" ht="36" customHeight="1" x14ac:dyDescent="0.15">
      <c r="A101" s="38" t="s">
        <v>2041</v>
      </c>
      <c r="B101" s="39" t="s">
        <v>1963</v>
      </c>
      <c r="C101" s="40">
        <v>690.3</v>
      </c>
      <c r="D101" s="41">
        <v>2</v>
      </c>
      <c r="E101" s="40">
        <v>89.51</v>
      </c>
      <c r="F101" s="42" t="s">
        <v>413</v>
      </c>
      <c r="G101" s="43"/>
    </row>
    <row r="102" spans="1:7" ht="36" customHeight="1" x14ac:dyDescent="0.15">
      <c r="A102" s="38" t="s">
        <v>2042</v>
      </c>
      <c r="B102" s="39" t="s">
        <v>1940</v>
      </c>
      <c r="C102" s="40">
        <v>397.51</v>
      </c>
      <c r="D102" s="41">
        <v>2</v>
      </c>
      <c r="E102" s="40">
        <v>89.49</v>
      </c>
      <c r="F102" s="42" t="s">
        <v>223</v>
      </c>
      <c r="G102" s="43" t="s">
        <v>3084</v>
      </c>
    </row>
    <row r="103" spans="1:7" ht="36" customHeight="1" x14ac:dyDescent="0.15">
      <c r="A103" s="38" t="s">
        <v>2043</v>
      </c>
      <c r="B103" s="39" t="s">
        <v>2018</v>
      </c>
      <c r="C103" s="40"/>
      <c r="D103" s="41">
        <v>2</v>
      </c>
      <c r="E103" s="40">
        <v>89.83</v>
      </c>
      <c r="F103" s="42" t="s">
        <v>223</v>
      </c>
      <c r="G103" s="43" t="s">
        <v>588</v>
      </c>
    </row>
    <row r="104" spans="1:7" ht="36" customHeight="1" x14ac:dyDescent="0.15">
      <c r="A104" s="38" t="s">
        <v>2044</v>
      </c>
      <c r="B104" s="39" t="s">
        <v>1940</v>
      </c>
      <c r="C104" s="40">
        <v>481.58</v>
      </c>
      <c r="D104" s="41">
        <v>2</v>
      </c>
      <c r="E104" s="40">
        <v>89.49</v>
      </c>
      <c r="F104" s="42" t="s">
        <v>223</v>
      </c>
      <c r="G104" s="43"/>
    </row>
    <row r="105" spans="1:7" ht="36" customHeight="1" x14ac:dyDescent="0.15">
      <c r="A105" s="44" t="s">
        <v>184</v>
      </c>
      <c r="B105" s="45"/>
      <c r="C105" s="46">
        <f>SUM(C90:C104)</f>
        <v>10840.25</v>
      </c>
      <c r="D105" s="47">
        <f>SUM(D90:D104)</f>
        <v>31</v>
      </c>
      <c r="E105" s="46">
        <f>SUM(E90:E104)</f>
        <v>3123.4799999999996</v>
      </c>
      <c r="F105" s="45"/>
      <c r="G105" s="48"/>
    </row>
    <row r="107" spans="1:7" ht="36" customHeight="1" x14ac:dyDescent="0.15">
      <c r="A107" s="36" t="s">
        <v>907</v>
      </c>
    </row>
    <row r="108" spans="1:7" ht="36" customHeight="1" x14ac:dyDescent="0.15">
      <c r="A108" s="205" t="s">
        <v>232</v>
      </c>
      <c r="B108" s="206" t="s">
        <v>233</v>
      </c>
      <c r="C108" s="206" t="s">
        <v>234</v>
      </c>
      <c r="D108" s="207" t="s">
        <v>235</v>
      </c>
      <c r="E108" s="207"/>
      <c r="F108" s="206" t="s">
        <v>236</v>
      </c>
      <c r="G108" s="204" t="s">
        <v>237</v>
      </c>
    </row>
    <row r="109" spans="1:7" ht="36" customHeight="1" x14ac:dyDescent="0.15">
      <c r="A109" s="205"/>
      <c r="B109" s="206"/>
      <c r="C109" s="206"/>
      <c r="D109" s="37" t="s">
        <v>238</v>
      </c>
      <c r="E109" s="37" t="s">
        <v>239</v>
      </c>
      <c r="F109" s="206"/>
      <c r="G109" s="204"/>
    </row>
    <row r="110" spans="1:7" ht="36" customHeight="1" x14ac:dyDescent="0.15">
      <c r="A110" s="38" t="s">
        <v>2045</v>
      </c>
      <c r="B110" s="39" t="s">
        <v>2978</v>
      </c>
      <c r="C110" s="40">
        <v>301.31</v>
      </c>
      <c r="D110" s="41"/>
      <c r="E110" s="40"/>
      <c r="F110" s="42" t="s">
        <v>160</v>
      </c>
      <c r="G110" s="43"/>
    </row>
    <row r="111" spans="1:7" ht="36" customHeight="1" x14ac:dyDescent="0.15">
      <c r="A111" s="44" t="s">
        <v>184</v>
      </c>
      <c r="B111" s="45"/>
      <c r="C111" s="46">
        <f>SUM(C110:C110)</f>
        <v>301.31</v>
      </c>
      <c r="D111" s="47">
        <f>SUM(D110:D110)</f>
        <v>0</v>
      </c>
      <c r="E111" s="46">
        <f>SUM(E110:E110)</f>
        <v>0</v>
      </c>
      <c r="F111" s="45"/>
      <c r="G111" s="48"/>
    </row>
    <row r="114" spans="1:7" ht="36" customHeight="1" x14ac:dyDescent="0.15">
      <c r="A114" s="49" t="s">
        <v>2046</v>
      </c>
      <c r="B114" s="50"/>
      <c r="C114" s="51">
        <f>C18+C59+C74+C85+C105+C111</f>
        <v>7431455.8199999994</v>
      </c>
      <c r="D114" s="52">
        <f>D18+D59+D74+D85+D105+D111</f>
        <v>302</v>
      </c>
      <c r="E114" s="51">
        <f>E18+E59+E74+E85+E105+E111</f>
        <v>52952.28</v>
      </c>
      <c r="F114" s="50"/>
      <c r="G114" s="53"/>
    </row>
  </sheetData>
  <mergeCells count="42">
    <mergeCell ref="G4:G5"/>
    <mergeCell ref="A21:A22"/>
    <mergeCell ref="B21:B22"/>
    <mergeCell ref="C21:C22"/>
    <mergeCell ref="D21:E21"/>
    <mergeCell ref="F21:F22"/>
    <mergeCell ref="G21:G22"/>
    <mergeCell ref="A4:A5"/>
    <mergeCell ref="B4:B5"/>
    <mergeCell ref="C4:C5"/>
    <mergeCell ref="D4:E4"/>
    <mergeCell ref="F4:F5"/>
    <mergeCell ref="G62:G63"/>
    <mergeCell ref="A77:A78"/>
    <mergeCell ref="B77:B78"/>
    <mergeCell ref="C77:C78"/>
    <mergeCell ref="D77:E77"/>
    <mergeCell ref="F77:F78"/>
    <mergeCell ref="G77:G78"/>
    <mergeCell ref="A62:A63"/>
    <mergeCell ref="B62:B63"/>
    <mergeCell ref="C62:C63"/>
    <mergeCell ref="D62:E62"/>
    <mergeCell ref="F62:F63"/>
    <mergeCell ref="G88:G89"/>
    <mergeCell ref="A108:A109"/>
    <mergeCell ref="B108:B109"/>
    <mergeCell ref="C108:C109"/>
    <mergeCell ref="D108:E108"/>
    <mergeCell ref="F108:F109"/>
    <mergeCell ref="G108:G109"/>
    <mergeCell ref="A88:A89"/>
    <mergeCell ref="B88:B89"/>
    <mergeCell ref="C88:C89"/>
    <mergeCell ref="D88:E88"/>
    <mergeCell ref="F88:F89"/>
    <mergeCell ref="G42:G43"/>
    <mergeCell ref="A42:A43"/>
    <mergeCell ref="B42:B43"/>
    <mergeCell ref="C42:C43"/>
    <mergeCell ref="D42:E42"/>
    <mergeCell ref="F42:F43"/>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rowBreaks count="2" manualBreakCount="2">
    <brk id="41" max="16383" man="1"/>
    <brk id="75"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天草郡">
    <tabColor rgb="FFC00000"/>
  </sheetPr>
  <dimension ref="A2:G48"/>
  <sheetViews>
    <sheetView tabSelected="1" view="pageBreakPreview"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2047</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2048</v>
      </c>
      <c r="B6" s="39" t="s">
        <v>2049</v>
      </c>
      <c r="C6" s="40">
        <v>1254.29</v>
      </c>
      <c r="D6" s="41">
        <v>1</v>
      </c>
      <c r="E6" s="40">
        <v>127.05</v>
      </c>
      <c r="F6" s="42" t="s">
        <v>160</v>
      </c>
      <c r="G6" s="43"/>
    </row>
    <row r="7" spans="1:7" ht="36" customHeight="1" x14ac:dyDescent="0.15">
      <c r="A7" s="44" t="s">
        <v>184</v>
      </c>
      <c r="B7" s="45"/>
      <c r="C7" s="46">
        <f>SUM(C6:C6)</f>
        <v>1254.29</v>
      </c>
      <c r="D7" s="47">
        <f>SUM(D6:D6)</f>
        <v>1</v>
      </c>
      <c r="E7" s="46">
        <f>SUM(E6:E6)</f>
        <v>127.05</v>
      </c>
      <c r="F7" s="45"/>
      <c r="G7" s="48"/>
    </row>
    <row r="9" spans="1:7" ht="36" customHeight="1" x14ac:dyDescent="0.15">
      <c r="A9" s="36" t="s">
        <v>746</v>
      </c>
    </row>
    <row r="10" spans="1:7" ht="36" customHeight="1" x14ac:dyDescent="0.15">
      <c r="A10" s="205" t="s">
        <v>232</v>
      </c>
      <c r="B10" s="206" t="s">
        <v>233</v>
      </c>
      <c r="C10" s="206" t="s">
        <v>234</v>
      </c>
      <c r="D10" s="207" t="s">
        <v>235</v>
      </c>
      <c r="E10" s="207"/>
      <c r="F10" s="206" t="s">
        <v>236</v>
      </c>
      <c r="G10" s="204" t="s">
        <v>237</v>
      </c>
    </row>
    <row r="11" spans="1:7" ht="36" customHeight="1" x14ac:dyDescent="0.15">
      <c r="A11" s="205"/>
      <c r="B11" s="206"/>
      <c r="C11" s="206"/>
      <c r="D11" s="37" t="s">
        <v>238</v>
      </c>
      <c r="E11" s="37" t="s">
        <v>239</v>
      </c>
      <c r="F11" s="206"/>
      <c r="G11" s="204"/>
    </row>
    <row r="12" spans="1:7" ht="36" customHeight="1" x14ac:dyDescent="0.15">
      <c r="A12" s="38" t="s">
        <v>2050</v>
      </c>
      <c r="B12" s="39" t="s">
        <v>2051</v>
      </c>
      <c r="C12" s="40"/>
      <c r="D12" s="41">
        <v>2</v>
      </c>
      <c r="E12" s="40">
        <v>37.04</v>
      </c>
      <c r="F12" s="42" t="s">
        <v>351</v>
      </c>
      <c r="G12" s="43" t="s">
        <v>264</v>
      </c>
    </row>
    <row r="13" spans="1:7" ht="36" customHeight="1" x14ac:dyDescent="0.15">
      <c r="A13" s="38" t="s">
        <v>2052</v>
      </c>
      <c r="B13" s="39" t="s">
        <v>2053</v>
      </c>
      <c r="C13" s="40">
        <v>411</v>
      </c>
      <c r="D13" s="41"/>
      <c r="E13" s="40"/>
      <c r="F13" s="42" t="s">
        <v>223</v>
      </c>
      <c r="G13" s="43"/>
    </row>
    <row r="14" spans="1:7" ht="36" customHeight="1" x14ac:dyDescent="0.15">
      <c r="A14" s="38" t="s">
        <v>2054</v>
      </c>
      <c r="B14" s="39" t="s">
        <v>2049</v>
      </c>
      <c r="C14" s="40"/>
      <c r="D14" s="41">
        <v>1</v>
      </c>
      <c r="E14" s="40">
        <v>15</v>
      </c>
      <c r="F14" s="42" t="s">
        <v>763</v>
      </c>
      <c r="G14" s="43" t="s">
        <v>264</v>
      </c>
    </row>
    <row r="15" spans="1:7" ht="36" customHeight="1" x14ac:dyDescent="0.15">
      <c r="A15" s="38" t="s">
        <v>2055</v>
      </c>
      <c r="B15" s="39" t="s">
        <v>223</v>
      </c>
      <c r="C15" s="40"/>
      <c r="D15" s="41">
        <v>1</v>
      </c>
      <c r="E15" s="40">
        <v>4.5599999999999996</v>
      </c>
      <c r="F15" s="42" t="s">
        <v>147</v>
      </c>
      <c r="G15" s="43" t="s">
        <v>223</v>
      </c>
    </row>
    <row r="16" spans="1:7" ht="36" customHeight="1" x14ac:dyDescent="0.15">
      <c r="A16" s="38" t="s">
        <v>2056</v>
      </c>
      <c r="B16" s="39" t="s">
        <v>2979</v>
      </c>
      <c r="C16" s="40"/>
      <c r="D16" s="41">
        <v>1</v>
      </c>
      <c r="E16" s="40">
        <v>3.6</v>
      </c>
      <c r="F16" s="42" t="s">
        <v>223</v>
      </c>
      <c r="G16" s="43" t="s">
        <v>3083</v>
      </c>
    </row>
    <row r="17" spans="1:7" ht="36" customHeight="1" x14ac:dyDescent="0.15">
      <c r="A17" s="38" t="s">
        <v>2057</v>
      </c>
      <c r="B17" s="39" t="s">
        <v>2979</v>
      </c>
      <c r="C17" s="40"/>
      <c r="D17" s="41">
        <v>1</v>
      </c>
      <c r="E17" s="40">
        <v>3.6</v>
      </c>
      <c r="F17" s="42" t="s">
        <v>223</v>
      </c>
      <c r="G17" s="42" t="s">
        <v>223</v>
      </c>
    </row>
    <row r="18" spans="1:7" ht="36" customHeight="1" x14ac:dyDescent="0.15">
      <c r="A18" s="38" t="s">
        <v>2058</v>
      </c>
      <c r="B18" s="39" t="s">
        <v>2980</v>
      </c>
      <c r="C18" s="40"/>
      <c r="D18" s="41">
        <v>1</v>
      </c>
      <c r="E18" s="40">
        <v>3.6</v>
      </c>
      <c r="F18" s="42" t="s">
        <v>223</v>
      </c>
      <c r="G18" s="42" t="s">
        <v>223</v>
      </c>
    </row>
    <row r="19" spans="1:7" ht="36" customHeight="1" x14ac:dyDescent="0.15">
      <c r="A19" s="38" t="s">
        <v>2059</v>
      </c>
      <c r="B19" s="39" t="s">
        <v>2981</v>
      </c>
      <c r="C19" s="40"/>
      <c r="D19" s="41">
        <v>1</v>
      </c>
      <c r="E19" s="40">
        <v>3.6</v>
      </c>
      <c r="F19" s="42" t="s">
        <v>223</v>
      </c>
      <c r="G19" s="42" t="s">
        <v>223</v>
      </c>
    </row>
    <row r="20" spans="1:7" ht="36" customHeight="1" x14ac:dyDescent="0.15">
      <c r="A20" s="44" t="s">
        <v>184</v>
      </c>
      <c r="B20" s="45"/>
      <c r="C20" s="46">
        <f>SUM(C12:C19)</f>
        <v>411</v>
      </c>
      <c r="D20" s="47">
        <f>SUM(D12:D19)</f>
        <v>8</v>
      </c>
      <c r="E20" s="46">
        <f>SUM(E12:E19)</f>
        <v>71</v>
      </c>
      <c r="F20" s="45"/>
      <c r="G20" s="48"/>
    </row>
    <row r="22" spans="1:7" ht="36" customHeight="1" x14ac:dyDescent="0.15">
      <c r="A22" s="36" t="s">
        <v>803</v>
      </c>
    </row>
    <row r="23" spans="1:7" ht="36" customHeight="1" x14ac:dyDescent="0.15">
      <c r="A23" s="205" t="s">
        <v>232</v>
      </c>
      <c r="B23" s="206" t="s">
        <v>233</v>
      </c>
      <c r="C23" s="206" t="s">
        <v>234</v>
      </c>
      <c r="D23" s="207" t="s">
        <v>235</v>
      </c>
      <c r="E23" s="207"/>
      <c r="F23" s="206" t="s">
        <v>236</v>
      </c>
      <c r="G23" s="204" t="s">
        <v>237</v>
      </c>
    </row>
    <row r="24" spans="1:7" ht="36" customHeight="1" x14ac:dyDescent="0.15">
      <c r="A24" s="205"/>
      <c r="B24" s="206"/>
      <c r="C24" s="206"/>
      <c r="D24" s="37" t="s">
        <v>238</v>
      </c>
      <c r="E24" s="37" t="s">
        <v>239</v>
      </c>
      <c r="F24" s="206"/>
      <c r="G24" s="204"/>
    </row>
    <row r="25" spans="1:7" ht="36" customHeight="1" x14ac:dyDescent="0.15">
      <c r="A25" s="38" t="s">
        <v>2060</v>
      </c>
      <c r="B25" s="39" t="s">
        <v>2051</v>
      </c>
      <c r="C25" s="40">
        <v>46436</v>
      </c>
      <c r="D25" s="41">
        <v>23</v>
      </c>
      <c r="E25" s="40">
        <v>10081.049999999999</v>
      </c>
      <c r="F25" s="42" t="s">
        <v>413</v>
      </c>
      <c r="G25" s="43"/>
    </row>
    <row r="26" spans="1:7" ht="36" customHeight="1" x14ac:dyDescent="0.15">
      <c r="A26" s="38" t="s">
        <v>2061</v>
      </c>
      <c r="B26" s="39" t="s">
        <v>3042</v>
      </c>
      <c r="C26" s="40">
        <v>2964.42</v>
      </c>
      <c r="D26" s="41">
        <v>4</v>
      </c>
      <c r="E26" s="40">
        <v>609.63</v>
      </c>
      <c r="F26" s="42" t="s">
        <v>223</v>
      </c>
      <c r="G26" s="43"/>
    </row>
    <row r="27" spans="1:7" ht="36" customHeight="1" x14ac:dyDescent="0.15">
      <c r="A27" s="38" t="s">
        <v>2062</v>
      </c>
      <c r="B27" s="39" t="s">
        <v>2049</v>
      </c>
      <c r="C27" s="40"/>
      <c r="D27" s="41">
        <v>3</v>
      </c>
      <c r="E27" s="40">
        <v>816.28</v>
      </c>
      <c r="F27" s="42" t="s">
        <v>223</v>
      </c>
      <c r="G27" s="43" t="s">
        <v>264</v>
      </c>
    </row>
    <row r="28" spans="1:7" ht="36" customHeight="1" x14ac:dyDescent="0.15">
      <c r="A28" s="44" t="s">
        <v>184</v>
      </c>
      <c r="B28" s="45"/>
      <c r="C28" s="46">
        <f>SUM(C25:C27)</f>
        <v>49400.42</v>
      </c>
      <c r="D28" s="47">
        <f>SUM(D25:D27)</f>
        <v>30</v>
      </c>
      <c r="E28" s="46">
        <f>SUM(E25:E27)</f>
        <v>11506.96</v>
      </c>
      <c r="F28" s="45"/>
      <c r="G28" s="48"/>
    </row>
    <row r="30" spans="1:7" ht="36" customHeight="1" x14ac:dyDescent="0.15">
      <c r="A30" s="36" t="s">
        <v>825</v>
      </c>
    </row>
    <row r="31" spans="1:7" ht="36" customHeight="1" x14ac:dyDescent="0.15">
      <c r="A31" s="205" t="s">
        <v>232</v>
      </c>
      <c r="B31" s="206" t="s">
        <v>233</v>
      </c>
      <c r="C31" s="206" t="s">
        <v>234</v>
      </c>
      <c r="D31" s="207" t="s">
        <v>235</v>
      </c>
      <c r="E31" s="207"/>
      <c r="F31" s="206" t="s">
        <v>236</v>
      </c>
      <c r="G31" s="204" t="s">
        <v>237</v>
      </c>
    </row>
    <row r="32" spans="1:7" ht="36" customHeight="1" x14ac:dyDescent="0.15">
      <c r="A32" s="205"/>
      <c r="B32" s="206"/>
      <c r="C32" s="206"/>
      <c r="D32" s="37" t="s">
        <v>238</v>
      </c>
      <c r="E32" s="37" t="s">
        <v>239</v>
      </c>
      <c r="F32" s="206"/>
      <c r="G32" s="204"/>
    </row>
    <row r="33" spans="1:7" ht="36" customHeight="1" x14ac:dyDescent="0.15">
      <c r="A33" s="38" t="s">
        <v>2063</v>
      </c>
      <c r="B33" s="39" t="s">
        <v>2051</v>
      </c>
      <c r="C33" s="40"/>
      <c r="D33" s="41">
        <v>1</v>
      </c>
      <c r="E33" s="40">
        <v>568.20000000000005</v>
      </c>
      <c r="F33" s="42" t="s">
        <v>526</v>
      </c>
      <c r="G33" s="43" t="s">
        <v>264</v>
      </c>
    </row>
    <row r="34" spans="1:7" ht="36" customHeight="1" x14ac:dyDescent="0.15">
      <c r="A34" s="38" t="s">
        <v>2064</v>
      </c>
      <c r="B34" s="39" t="s">
        <v>223</v>
      </c>
      <c r="C34" s="40"/>
      <c r="D34" s="41">
        <v>1</v>
      </c>
      <c r="E34" s="40">
        <v>34.979999999999997</v>
      </c>
      <c r="F34" s="42" t="s">
        <v>223</v>
      </c>
      <c r="G34" s="43" t="s">
        <v>223</v>
      </c>
    </row>
    <row r="35" spans="1:7" ht="36" customHeight="1" x14ac:dyDescent="0.15">
      <c r="A35" s="44" t="s">
        <v>184</v>
      </c>
      <c r="B35" s="45"/>
      <c r="C35" s="46">
        <f>SUM(C33:C34)</f>
        <v>0</v>
      </c>
      <c r="D35" s="47">
        <f>SUM(D33:D34)</f>
        <v>2</v>
      </c>
      <c r="E35" s="46">
        <f>SUM(E33:E34)</f>
        <v>603.18000000000006</v>
      </c>
      <c r="F35" s="45"/>
      <c r="G35" s="48"/>
    </row>
    <row r="37" spans="1:7" ht="36" customHeight="1" x14ac:dyDescent="0.15">
      <c r="A37" s="36" t="s">
        <v>833</v>
      </c>
    </row>
    <row r="38" spans="1:7" ht="36" customHeight="1" x14ac:dyDescent="0.15">
      <c r="A38" s="205" t="s">
        <v>232</v>
      </c>
      <c r="B38" s="206" t="s">
        <v>233</v>
      </c>
      <c r="C38" s="206" t="s">
        <v>234</v>
      </c>
      <c r="D38" s="207" t="s">
        <v>235</v>
      </c>
      <c r="E38" s="207"/>
      <c r="F38" s="206" t="s">
        <v>236</v>
      </c>
      <c r="G38" s="204" t="s">
        <v>237</v>
      </c>
    </row>
    <row r="39" spans="1:7" ht="36" customHeight="1" x14ac:dyDescent="0.15">
      <c r="A39" s="205"/>
      <c r="B39" s="206"/>
      <c r="C39" s="206"/>
      <c r="D39" s="37" t="s">
        <v>238</v>
      </c>
      <c r="E39" s="37" t="s">
        <v>239</v>
      </c>
      <c r="F39" s="206"/>
      <c r="G39" s="204"/>
    </row>
    <row r="40" spans="1:7" ht="36" customHeight="1" x14ac:dyDescent="0.15">
      <c r="A40" s="38" t="s">
        <v>2065</v>
      </c>
      <c r="B40" s="39" t="s">
        <v>2051</v>
      </c>
      <c r="C40" s="40">
        <v>1395.76</v>
      </c>
      <c r="D40" s="41">
        <v>4</v>
      </c>
      <c r="E40" s="40">
        <v>483.34</v>
      </c>
      <c r="F40" s="42" t="s">
        <v>581</v>
      </c>
      <c r="G40" s="43"/>
    </row>
    <row r="41" spans="1:7" ht="36" customHeight="1" x14ac:dyDescent="0.15">
      <c r="A41" s="38" t="s">
        <v>2066</v>
      </c>
      <c r="B41" s="39" t="s">
        <v>2049</v>
      </c>
      <c r="C41" s="40">
        <v>549.27</v>
      </c>
      <c r="D41" s="41">
        <v>2</v>
      </c>
      <c r="E41" s="40">
        <v>109.3</v>
      </c>
      <c r="F41" s="42" t="s">
        <v>223</v>
      </c>
      <c r="G41" s="43"/>
    </row>
    <row r="42" spans="1:7" ht="36" customHeight="1" x14ac:dyDescent="0.15">
      <c r="A42" s="38" t="s">
        <v>2067</v>
      </c>
      <c r="B42" s="39" t="s">
        <v>223</v>
      </c>
      <c r="C42" s="40">
        <v>1667</v>
      </c>
      <c r="D42" s="41">
        <v>9</v>
      </c>
      <c r="E42" s="40">
        <v>506.32</v>
      </c>
      <c r="F42" s="42" t="s">
        <v>223</v>
      </c>
      <c r="G42" s="43"/>
    </row>
    <row r="43" spans="1:7" ht="36" customHeight="1" x14ac:dyDescent="0.15">
      <c r="A43" s="38" t="s">
        <v>2068</v>
      </c>
      <c r="B43" s="39" t="s">
        <v>2051</v>
      </c>
      <c r="C43" s="40"/>
      <c r="D43" s="41">
        <v>1</v>
      </c>
      <c r="E43" s="40">
        <v>110.2</v>
      </c>
      <c r="F43" s="42" t="s">
        <v>413</v>
      </c>
      <c r="G43" s="43" t="s">
        <v>588</v>
      </c>
    </row>
    <row r="44" spans="1:7" ht="36" customHeight="1" x14ac:dyDescent="0.15">
      <c r="A44" s="38" t="s">
        <v>2069</v>
      </c>
      <c r="B44" s="39" t="s">
        <v>2049</v>
      </c>
      <c r="C44" s="40">
        <v>518</v>
      </c>
      <c r="D44" s="41">
        <v>2</v>
      </c>
      <c r="E44" s="40">
        <v>89.5</v>
      </c>
      <c r="F44" s="42" t="s">
        <v>223</v>
      </c>
      <c r="G44" s="43"/>
    </row>
    <row r="45" spans="1:7" ht="36" customHeight="1" x14ac:dyDescent="0.15">
      <c r="A45" s="44" t="s">
        <v>184</v>
      </c>
      <c r="B45" s="45"/>
      <c r="C45" s="46">
        <f>SUM(C40:C44)</f>
        <v>4130.03</v>
      </c>
      <c r="D45" s="47">
        <f>SUM(D40:D44)</f>
        <v>18</v>
      </c>
      <c r="E45" s="46">
        <f>SUM(E40:E44)</f>
        <v>1298.6600000000001</v>
      </c>
      <c r="F45" s="45"/>
      <c r="G45" s="48"/>
    </row>
    <row r="47" spans="1:7" ht="36" customHeight="1" x14ac:dyDescent="0.15">
      <c r="C47" s="179"/>
    </row>
    <row r="48" spans="1:7" ht="36" customHeight="1" x14ac:dyDescent="0.15">
      <c r="A48" s="49" t="s">
        <v>2070</v>
      </c>
      <c r="B48" s="50"/>
      <c r="C48" s="51">
        <f>C7+C20+C28+C35+C45</f>
        <v>55195.74</v>
      </c>
      <c r="D48" s="52">
        <f>D7+D20+D28+D35+D45</f>
        <v>59</v>
      </c>
      <c r="E48" s="51">
        <f>E7+E20+E28+E35+E45</f>
        <v>13606.849999999999</v>
      </c>
      <c r="F48" s="50"/>
      <c r="G48" s="53"/>
    </row>
  </sheetData>
  <mergeCells count="30">
    <mergeCell ref="G4:G5"/>
    <mergeCell ref="A10:A11"/>
    <mergeCell ref="B10:B11"/>
    <mergeCell ref="C10:C11"/>
    <mergeCell ref="D10:E10"/>
    <mergeCell ref="F10:F11"/>
    <mergeCell ref="G10:G11"/>
    <mergeCell ref="A4:A5"/>
    <mergeCell ref="B4:B5"/>
    <mergeCell ref="C4:C5"/>
    <mergeCell ref="D4:E4"/>
    <mergeCell ref="F4:F5"/>
    <mergeCell ref="G23:G24"/>
    <mergeCell ref="A31:A32"/>
    <mergeCell ref="B31:B32"/>
    <mergeCell ref="C31:C32"/>
    <mergeCell ref="D31:E31"/>
    <mergeCell ref="F31:F32"/>
    <mergeCell ref="G31:G32"/>
    <mergeCell ref="A23:A24"/>
    <mergeCell ref="B23:B24"/>
    <mergeCell ref="C23:C24"/>
    <mergeCell ref="D23:E23"/>
    <mergeCell ref="F23:F24"/>
    <mergeCell ref="G38:G39"/>
    <mergeCell ref="A38:A39"/>
    <mergeCell ref="B38:B39"/>
    <mergeCell ref="C38:C39"/>
    <mergeCell ref="D38:E38"/>
    <mergeCell ref="F38:F39"/>
  </mergeCells>
  <phoneticPr fontId="21"/>
  <pageMargins left="0.74803149606299213" right="0.74803149606299213" top="0.98425196850393704" bottom="0.98425196850393704" header="0.51181102362204722" footer="0.51181102362204722"/>
  <pageSetup paperSize="9" scale="46" orientation="portrait" r:id="rId1"/>
  <headerFooter>
    <oddFooter xml:space="preserve">&amp;C
</oddFoot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所属名略称"/>
  <dimension ref="A1:D84"/>
  <sheetViews>
    <sheetView tabSelected="1" view="pageBreakPreview" topLeftCell="A20" zoomScale="90" zoomScaleNormal="100" zoomScaleSheetLayoutView="90" workbookViewId="0">
      <selection activeCell="C47" sqref="C47"/>
    </sheetView>
  </sheetViews>
  <sheetFormatPr defaultColWidth="9.25" defaultRowHeight="14.25" x14ac:dyDescent="0.15"/>
  <cols>
    <col min="1" max="1" width="15" customWidth="1"/>
    <col min="2" max="2" width="28.75" customWidth="1"/>
    <col min="3" max="3" width="15" customWidth="1"/>
    <col min="4" max="4" width="28.75" customWidth="1"/>
  </cols>
  <sheetData>
    <row r="1" spans="1:4" ht="22.5" customHeight="1" x14ac:dyDescent="0.15">
      <c r="A1" s="200" t="s">
        <v>25</v>
      </c>
      <c r="B1" s="195"/>
      <c r="C1" s="195"/>
      <c r="D1" s="195"/>
    </row>
    <row r="2" spans="1:4" ht="22.5" customHeight="1" x14ac:dyDescent="0.15"/>
    <row r="3" spans="1:4" ht="18" customHeight="1" x14ac:dyDescent="0.15"/>
    <row r="4" spans="1:4" ht="15" thickBot="1" x14ac:dyDescent="0.2">
      <c r="A4" s="5" t="s">
        <v>26</v>
      </c>
      <c r="B4" s="6" t="s">
        <v>27</v>
      </c>
      <c r="C4" s="7" t="s">
        <v>26</v>
      </c>
      <c r="D4" s="8" t="s">
        <v>27</v>
      </c>
    </row>
    <row r="5" spans="1:4" ht="18" customHeight="1" thickBot="1" x14ac:dyDescent="0.2">
      <c r="A5" s="199" t="s">
        <v>28</v>
      </c>
      <c r="B5" s="199"/>
      <c r="C5" s="199" t="s">
        <v>101</v>
      </c>
      <c r="D5" s="199"/>
    </row>
    <row r="6" spans="1:4" ht="18" customHeight="1" x14ac:dyDescent="0.15">
      <c r="A6" s="9" t="s">
        <v>29</v>
      </c>
      <c r="B6" s="10" t="s">
        <v>30</v>
      </c>
      <c r="C6" s="9" t="s">
        <v>102</v>
      </c>
      <c r="D6" s="10" t="s">
        <v>103</v>
      </c>
    </row>
    <row r="7" spans="1:4" ht="18" customHeight="1" thickBot="1" x14ac:dyDescent="0.2">
      <c r="A7" s="9" t="s">
        <v>31</v>
      </c>
      <c r="B7" s="10" t="s">
        <v>32</v>
      </c>
      <c r="C7" s="9" t="s">
        <v>104</v>
      </c>
      <c r="D7" s="10" t="s">
        <v>105</v>
      </c>
    </row>
    <row r="8" spans="1:4" ht="18" customHeight="1" thickBot="1" x14ac:dyDescent="0.2">
      <c r="A8" s="199" t="s">
        <v>33</v>
      </c>
      <c r="B8" s="199"/>
      <c r="C8" s="9" t="s">
        <v>106</v>
      </c>
      <c r="D8" s="10" t="s">
        <v>107</v>
      </c>
    </row>
    <row r="9" spans="1:4" ht="18" customHeight="1" thickBot="1" x14ac:dyDescent="0.2">
      <c r="A9" s="9" t="s">
        <v>34</v>
      </c>
      <c r="B9" s="10" t="s">
        <v>35</v>
      </c>
      <c r="C9" s="199" t="s">
        <v>108</v>
      </c>
      <c r="D9" s="199"/>
    </row>
    <row r="10" spans="1:4" ht="18" customHeight="1" x14ac:dyDescent="0.15">
      <c r="A10" s="9" t="s">
        <v>36</v>
      </c>
      <c r="B10" s="10" t="s">
        <v>37</v>
      </c>
      <c r="C10" s="9" t="s">
        <v>109</v>
      </c>
      <c r="D10" s="10" t="s">
        <v>110</v>
      </c>
    </row>
    <row r="11" spans="1:4" ht="18" customHeight="1" x14ac:dyDescent="0.15">
      <c r="A11" s="9" t="s">
        <v>38</v>
      </c>
      <c r="B11" s="10" t="s">
        <v>39</v>
      </c>
      <c r="C11" s="9" t="s">
        <v>111</v>
      </c>
      <c r="D11" s="10" t="s">
        <v>112</v>
      </c>
    </row>
    <row r="12" spans="1:4" ht="18" customHeight="1" x14ac:dyDescent="0.15">
      <c r="A12" s="9" t="s">
        <v>40</v>
      </c>
      <c r="B12" s="10" t="s">
        <v>41</v>
      </c>
      <c r="C12" s="159" t="s">
        <v>2870</v>
      </c>
      <c r="D12" s="10" t="s">
        <v>113</v>
      </c>
    </row>
    <row r="13" spans="1:4" ht="18" customHeight="1" x14ac:dyDescent="0.15">
      <c r="A13" s="9" t="s">
        <v>42</v>
      </c>
      <c r="B13" s="10" t="s">
        <v>43</v>
      </c>
      <c r="C13" s="9" t="s">
        <v>114</v>
      </c>
      <c r="D13" s="10" t="s">
        <v>115</v>
      </c>
    </row>
    <row r="14" spans="1:4" ht="18" customHeight="1" x14ac:dyDescent="0.15">
      <c r="A14" s="9" t="s">
        <v>44</v>
      </c>
      <c r="B14" s="10" t="s">
        <v>45</v>
      </c>
      <c r="C14" s="9" t="s">
        <v>116</v>
      </c>
      <c r="D14" s="10" t="s">
        <v>117</v>
      </c>
    </row>
    <row r="15" spans="1:4" ht="18" customHeight="1" thickBot="1" x14ac:dyDescent="0.2">
      <c r="A15" s="9" t="s">
        <v>46</v>
      </c>
      <c r="B15" s="10" t="s">
        <v>47</v>
      </c>
      <c r="C15" s="9" t="s">
        <v>118</v>
      </c>
      <c r="D15" s="10" t="s">
        <v>119</v>
      </c>
    </row>
    <row r="16" spans="1:4" ht="18" customHeight="1" thickBot="1" x14ac:dyDescent="0.2">
      <c r="A16" s="199" t="s">
        <v>48</v>
      </c>
      <c r="B16" s="199"/>
      <c r="C16" s="9" t="s">
        <v>120</v>
      </c>
      <c r="D16" s="10" t="s">
        <v>121</v>
      </c>
    </row>
    <row r="17" spans="1:4" ht="18" customHeight="1" x14ac:dyDescent="0.15">
      <c r="A17" s="9" t="s">
        <v>49</v>
      </c>
      <c r="B17" s="10" t="s">
        <v>50</v>
      </c>
      <c r="C17" s="9" t="s">
        <v>122</v>
      </c>
      <c r="D17" s="10" t="s">
        <v>123</v>
      </c>
    </row>
    <row r="18" spans="1:4" ht="18" customHeight="1" x14ac:dyDescent="0.15">
      <c r="A18" s="9" t="s">
        <v>51</v>
      </c>
      <c r="B18" s="10" t="s">
        <v>52</v>
      </c>
      <c r="C18" s="9" t="s">
        <v>124</v>
      </c>
      <c r="D18" s="10" t="s">
        <v>125</v>
      </c>
    </row>
    <row r="19" spans="1:4" ht="18" customHeight="1" x14ac:dyDescent="0.15">
      <c r="A19" s="9" t="s">
        <v>53</v>
      </c>
      <c r="B19" s="10" t="s">
        <v>54</v>
      </c>
      <c r="C19" s="9" t="s">
        <v>126</v>
      </c>
      <c r="D19" s="10" t="s">
        <v>127</v>
      </c>
    </row>
    <row r="20" spans="1:4" ht="18" customHeight="1" x14ac:dyDescent="0.15">
      <c r="A20" s="9" t="s">
        <v>55</v>
      </c>
      <c r="B20" s="10" t="s">
        <v>56</v>
      </c>
      <c r="C20" s="9" t="s">
        <v>128</v>
      </c>
      <c r="D20" s="10" t="s">
        <v>129</v>
      </c>
    </row>
    <row r="21" spans="1:4" ht="18" customHeight="1" thickBot="1" x14ac:dyDescent="0.2">
      <c r="A21" s="159" t="s">
        <v>2868</v>
      </c>
      <c r="B21" s="160" t="s">
        <v>2869</v>
      </c>
      <c r="C21" s="9" t="s">
        <v>130</v>
      </c>
      <c r="D21" s="10" t="s">
        <v>131</v>
      </c>
    </row>
    <row r="22" spans="1:4" ht="18" customHeight="1" thickBot="1" x14ac:dyDescent="0.2">
      <c r="A22" s="199" t="s">
        <v>57</v>
      </c>
      <c r="B22" s="199"/>
      <c r="C22" s="9" t="s">
        <v>132</v>
      </c>
      <c r="D22" s="10" t="s">
        <v>133</v>
      </c>
    </row>
    <row r="23" spans="1:4" ht="18" customHeight="1" thickBot="1" x14ac:dyDescent="0.2">
      <c r="A23" s="9" t="s">
        <v>58</v>
      </c>
      <c r="B23" s="10" t="s">
        <v>59</v>
      </c>
      <c r="C23" s="199" t="s">
        <v>134</v>
      </c>
      <c r="D23" s="199"/>
    </row>
    <row r="24" spans="1:4" ht="18" customHeight="1" x14ac:dyDescent="0.15">
      <c r="A24" s="9" t="s">
        <v>60</v>
      </c>
      <c r="B24" s="10" t="s">
        <v>61</v>
      </c>
      <c r="C24" s="9" t="s">
        <v>135</v>
      </c>
      <c r="D24" s="10" t="s">
        <v>136</v>
      </c>
    </row>
    <row r="25" spans="1:4" ht="18" customHeight="1" x14ac:dyDescent="0.15">
      <c r="A25" s="9" t="s">
        <v>62</v>
      </c>
      <c r="B25" s="10" t="s">
        <v>63</v>
      </c>
      <c r="C25" s="9" t="s">
        <v>137</v>
      </c>
      <c r="D25" s="10" t="s">
        <v>138</v>
      </c>
    </row>
    <row r="26" spans="1:4" ht="18" customHeight="1" x14ac:dyDescent="0.15">
      <c r="A26" s="9" t="s">
        <v>64</v>
      </c>
      <c r="B26" s="160" t="s">
        <v>3030</v>
      </c>
      <c r="C26" s="9" t="s">
        <v>139</v>
      </c>
      <c r="D26" s="10" t="s">
        <v>140</v>
      </c>
    </row>
    <row r="27" spans="1:4" ht="18" customHeight="1" x14ac:dyDescent="0.15">
      <c r="A27" s="9" t="s">
        <v>65</v>
      </c>
      <c r="B27" s="10" t="s">
        <v>66</v>
      </c>
      <c r="C27" s="9" t="s">
        <v>141</v>
      </c>
      <c r="D27" s="10" t="s">
        <v>142</v>
      </c>
    </row>
    <row r="28" spans="1:4" ht="18" customHeight="1" x14ac:dyDescent="0.15">
      <c r="A28" s="9" t="s">
        <v>67</v>
      </c>
      <c r="B28" s="10" t="s">
        <v>68</v>
      </c>
      <c r="C28" s="9" t="s">
        <v>143</v>
      </c>
      <c r="D28" s="10" t="s">
        <v>144</v>
      </c>
    </row>
    <row r="29" spans="1:4" ht="18" customHeight="1" x14ac:dyDescent="0.15">
      <c r="A29" s="9" t="s">
        <v>69</v>
      </c>
      <c r="B29" s="10" t="s">
        <v>70</v>
      </c>
      <c r="C29" s="9" t="s">
        <v>145</v>
      </c>
      <c r="D29" s="10" t="s">
        <v>146</v>
      </c>
    </row>
    <row r="30" spans="1:4" ht="18" customHeight="1" x14ac:dyDescent="0.15">
      <c r="A30" s="9" t="s">
        <v>71</v>
      </c>
      <c r="B30" s="10" t="s">
        <v>72</v>
      </c>
      <c r="C30" s="9" t="s">
        <v>147</v>
      </c>
      <c r="D30" s="10" t="s">
        <v>148</v>
      </c>
    </row>
    <row r="31" spans="1:4" ht="18" customHeight="1" thickBot="1" x14ac:dyDescent="0.2">
      <c r="A31" s="9" t="s">
        <v>73</v>
      </c>
      <c r="B31" s="10" t="s">
        <v>74</v>
      </c>
      <c r="C31" s="9" t="s">
        <v>149</v>
      </c>
      <c r="D31" s="10" t="s">
        <v>150</v>
      </c>
    </row>
    <row r="32" spans="1:4" ht="18" customHeight="1" thickBot="1" x14ac:dyDescent="0.2">
      <c r="A32" s="199" t="s">
        <v>75</v>
      </c>
      <c r="B32" s="199"/>
      <c r="C32" s="9" t="s">
        <v>151</v>
      </c>
      <c r="D32" s="10" t="s">
        <v>152</v>
      </c>
    </row>
    <row r="33" spans="1:4" ht="18" customHeight="1" x14ac:dyDescent="0.15">
      <c r="A33" s="9" t="s">
        <v>76</v>
      </c>
      <c r="B33" s="10" t="s">
        <v>77</v>
      </c>
      <c r="C33" s="9" t="s">
        <v>153</v>
      </c>
      <c r="D33" s="10" t="s">
        <v>154</v>
      </c>
    </row>
    <row r="34" spans="1:4" ht="18" customHeight="1" x14ac:dyDescent="0.15">
      <c r="A34" s="9" t="s">
        <v>78</v>
      </c>
      <c r="B34" s="10" t="s">
        <v>79</v>
      </c>
      <c r="C34" s="9" t="s">
        <v>155</v>
      </c>
      <c r="D34" s="10" t="s">
        <v>156</v>
      </c>
    </row>
    <row r="35" spans="1:4" ht="18" customHeight="1" thickBot="1" x14ac:dyDescent="0.2">
      <c r="A35" s="9" t="s">
        <v>80</v>
      </c>
      <c r="B35" s="10" t="s">
        <v>81</v>
      </c>
      <c r="C35" s="9" t="s">
        <v>157</v>
      </c>
      <c r="D35" s="10" t="s">
        <v>158</v>
      </c>
    </row>
    <row r="36" spans="1:4" ht="18" customHeight="1" thickBot="1" x14ac:dyDescent="0.2">
      <c r="A36" s="9" t="s">
        <v>82</v>
      </c>
      <c r="B36" s="10" t="s">
        <v>83</v>
      </c>
      <c r="C36" s="199" t="s">
        <v>159</v>
      </c>
      <c r="D36" s="199"/>
    </row>
    <row r="37" spans="1:4" ht="18" customHeight="1" thickBot="1" x14ac:dyDescent="0.2">
      <c r="A37" s="9" t="s">
        <v>84</v>
      </c>
      <c r="B37" s="10" t="s">
        <v>85</v>
      </c>
      <c r="C37" s="9" t="s">
        <v>160</v>
      </c>
      <c r="D37" s="10" t="s">
        <v>161</v>
      </c>
    </row>
    <row r="38" spans="1:4" ht="18" customHeight="1" thickBot="1" x14ac:dyDescent="0.2">
      <c r="A38" s="9" t="s">
        <v>86</v>
      </c>
      <c r="B38" s="10" t="s">
        <v>87</v>
      </c>
      <c r="C38" s="199" t="s">
        <v>162</v>
      </c>
      <c r="D38" s="199"/>
    </row>
    <row r="39" spans="1:4" ht="18" customHeight="1" thickBot="1" x14ac:dyDescent="0.2">
      <c r="A39" s="199" t="s">
        <v>88</v>
      </c>
      <c r="B39" s="199"/>
      <c r="C39" s="9" t="s">
        <v>163</v>
      </c>
      <c r="D39" s="10" t="s">
        <v>164</v>
      </c>
    </row>
    <row r="40" spans="1:4" ht="18" customHeight="1" x14ac:dyDescent="0.15">
      <c r="A40" s="9" t="s">
        <v>89</v>
      </c>
      <c r="B40" s="10" t="s">
        <v>90</v>
      </c>
      <c r="C40" s="9" t="s">
        <v>165</v>
      </c>
      <c r="D40" s="10" t="s">
        <v>166</v>
      </c>
    </row>
    <row r="41" spans="1:4" ht="18" customHeight="1" x14ac:dyDescent="0.15">
      <c r="A41" s="9" t="s">
        <v>91</v>
      </c>
      <c r="B41" s="10" t="s">
        <v>92</v>
      </c>
      <c r="C41" s="9" t="s">
        <v>167</v>
      </c>
      <c r="D41" s="10" t="s">
        <v>168</v>
      </c>
    </row>
    <row r="42" spans="1:4" ht="18" customHeight="1" x14ac:dyDescent="0.15">
      <c r="A42" s="9" t="s">
        <v>93</v>
      </c>
      <c r="B42" s="10" t="s">
        <v>94</v>
      </c>
      <c r="C42" s="9" t="s">
        <v>169</v>
      </c>
      <c r="D42" s="10" t="s">
        <v>170</v>
      </c>
    </row>
    <row r="43" spans="1:4" ht="18" customHeight="1" x14ac:dyDescent="0.15">
      <c r="A43" s="9" t="s">
        <v>95</v>
      </c>
      <c r="B43" s="10" t="s">
        <v>96</v>
      </c>
      <c r="C43" s="9" t="s">
        <v>171</v>
      </c>
      <c r="D43" s="10" t="s">
        <v>172</v>
      </c>
    </row>
    <row r="44" spans="1:4" ht="18" customHeight="1" x14ac:dyDescent="0.15">
      <c r="A44" s="9" t="s">
        <v>97</v>
      </c>
      <c r="B44" s="10" t="s">
        <v>98</v>
      </c>
    </row>
    <row r="45" spans="1:4" ht="18" customHeight="1" x14ac:dyDescent="0.15">
      <c r="A45" s="9" t="s">
        <v>99</v>
      </c>
      <c r="B45" s="10" t="s">
        <v>100</v>
      </c>
    </row>
    <row r="46" spans="1:4" ht="18" customHeight="1" x14ac:dyDescent="0.15"/>
    <row r="47" spans="1:4" ht="18" customHeight="1" x14ac:dyDescent="0.15">
      <c r="C47" s="179"/>
    </row>
    <row r="48" spans="1: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sheetData>
  <mergeCells count="12">
    <mergeCell ref="A1:D1"/>
    <mergeCell ref="A5:B5"/>
    <mergeCell ref="A8:B8"/>
    <mergeCell ref="A16:B16"/>
    <mergeCell ref="A22:B22"/>
    <mergeCell ref="C36:D36"/>
    <mergeCell ref="C38:D38"/>
    <mergeCell ref="A32:B32"/>
    <mergeCell ref="A39:B39"/>
    <mergeCell ref="C5:D5"/>
    <mergeCell ref="C9:D9"/>
    <mergeCell ref="C23:D23"/>
  </mergeCells>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その他">
    <tabColor rgb="FFC00000"/>
  </sheetPr>
  <dimension ref="A2:G47"/>
  <sheetViews>
    <sheetView tabSelected="1" view="pageBreakPreview" zoomScale="60" zoomScaleNormal="100" workbookViewId="0">
      <selection activeCell="C47" sqref="C47"/>
    </sheetView>
  </sheetViews>
  <sheetFormatPr defaultColWidth="9.25" defaultRowHeight="36" customHeight="1" x14ac:dyDescent="0.15"/>
  <cols>
    <col min="1" max="1" width="56" customWidth="1"/>
    <col min="2" max="2" width="35.125" bestFit="1" customWidth="1"/>
    <col min="3" max="3" width="20.625" customWidth="1"/>
    <col min="4" max="4" width="8.375" customWidth="1"/>
    <col min="5" max="5" width="17.125" customWidth="1"/>
    <col min="6" max="6" width="8.375" customWidth="1"/>
    <col min="7" max="7" width="34.5" customWidth="1"/>
  </cols>
  <sheetData>
    <row r="2" spans="1:7" ht="36" customHeight="1" x14ac:dyDescent="0.15">
      <c r="A2" s="35" t="s">
        <v>17</v>
      </c>
    </row>
    <row r="3" spans="1:7" ht="36" customHeight="1" x14ac:dyDescent="0.15">
      <c r="A3" s="36" t="s">
        <v>2071</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2072</v>
      </c>
      <c r="B6" s="39" t="s">
        <v>2073</v>
      </c>
      <c r="C6" s="40">
        <v>56.29</v>
      </c>
      <c r="D6" s="41">
        <v>1</v>
      </c>
      <c r="E6" s="40">
        <v>351.22</v>
      </c>
      <c r="F6" s="42" t="s">
        <v>49</v>
      </c>
      <c r="G6" s="43"/>
    </row>
    <row r="7" spans="1:7" ht="36" customHeight="1" x14ac:dyDescent="0.15">
      <c r="A7" s="44" t="s">
        <v>184</v>
      </c>
      <c r="B7" s="45"/>
      <c r="C7" s="46">
        <f>SUM(C6:C6)</f>
        <v>56.29</v>
      </c>
      <c r="D7" s="47">
        <f>SUM(D6:D6)</f>
        <v>1</v>
      </c>
      <c r="E7" s="46">
        <f>SUM(E6:E6)</f>
        <v>351.22</v>
      </c>
      <c r="F7" s="45"/>
      <c r="G7" s="48"/>
    </row>
    <row r="12" spans="1:7" ht="36" customHeight="1" x14ac:dyDescent="0.15">
      <c r="A12" s="35" t="s">
        <v>18</v>
      </c>
    </row>
    <row r="13" spans="1:7" ht="36" customHeight="1" x14ac:dyDescent="0.15">
      <c r="A13" s="36" t="s">
        <v>2071</v>
      </c>
    </row>
    <row r="14" spans="1:7" ht="36" customHeight="1" x14ac:dyDescent="0.15">
      <c r="A14" s="205" t="s">
        <v>232</v>
      </c>
      <c r="B14" s="206" t="s">
        <v>233</v>
      </c>
      <c r="C14" s="206" t="s">
        <v>234</v>
      </c>
      <c r="D14" s="207" t="s">
        <v>235</v>
      </c>
      <c r="E14" s="207"/>
      <c r="F14" s="206" t="s">
        <v>236</v>
      </c>
      <c r="G14" s="204" t="s">
        <v>237</v>
      </c>
    </row>
    <row r="15" spans="1:7" ht="36" customHeight="1" x14ac:dyDescent="0.15">
      <c r="A15" s="205"/>
      <c r="B15" s="206"/>
      <c r="C15" s="206"/>
      <c r="D15" s="37" t="s">
        <v>238</v>
      </c>
      <c r="E15" s="37" t="s">
        <v>239</v>
      </c>
      <c r="F15" s="206"/>
      <c r="G15" s="204"/>
    </row>
    <row r="16" spans="1:7" ht="36" customHeight="1" x14ac:dyDescent="0.15">
      <c r="A16" s="38" t="s">
        <v>2074</v>
      </c>
      <c r="B16" s="39" t="s">
        <v>2075</v>
      </c>
      <c r="C16" s="40">
        <v>16.2</v>
      </c>
      <c r="D16" s="41">
        <v>1</v>
      </c>
      <c r="E16" s="40">
        <v>186.99</v>
      </c>
      <c r="F16" s="42" t="s">
        <v>2076</v>
      </c>
      <c r="G16" s="43" t="s">
        <v>2077</v>
      </c>
    </row>
    <row r="17" spans="1:7" ht="36" customHeight="1" x14ac:dyDescent="0.15">
      <c r="A17" s="44" t="s">
        <v>184</v>
      </c>
      <c r="B17" s="45"/>
      <c r="C17" s="46">
        <f>SUM(C16:C16)</f>
        <v>16.2</v>
      </c>
      <c r="D17" s="47">
        <f>SUM(D16:D16)</f>
        <v>1</v>
      </c>
      <c r="E17" s="46">
        <f>SUM(E16:E16)</f>
        <v>186.99</v>
      </c>
      <c r="F17" s="45"/>
      <c r="G17" s="48"/>
    </row>
    <row r="22" spans="1:7" ht="36" customHeight="1" x14ac:dyDescent="0.15">
      <c r="A22" s="35" t="s">
        <v>19</v>
      </c>
    </row>
    <row r="23" spans="1:7" ht="36" customHeight="1" x14ac:dyDescent="0.15">
      <c r="A23" s="36" t="s">
        <v>2071</v>
      </c>
    </row>
    <row r="24" spans="1:7" ht="36" customHeight="1" x14ac:dyDescent="0.15">
      <c r="A24" s="205" t="s">
        <v>232</v>
      </c>
      <c r="B24" s="206" t="s">
        <v>233</v>
      </c>
      <c r="C24" s="206" t="s">
        <v>234</v>
      </c>
      <c r="D24" s="207" t="s">
        <v>235</v>
      </c>
      <c r="E24" s="207"/>
      <c r="F24" s="206" t="s">
        <v>236</v>
      </c>
      <c r="G24" s="204" t="s">
        <v>237</v>
      </c>
    </row>
    <row r="25" spans="1:7" ht="36" customHeight="1" x14ac:dyDescent="0.15">
      <c r="A25" s="205"/>
      <c r="B25" s="206"/>
      <c r="C25" s="206"/>
      <c r="D25" s="37" t="s">
        <v>238</v>
      </c>
      <c r="E25" s="37" t="s">
        <v>239</v>
      </c>
      <c r="F25" s="206"/>
      <c r="G25" s="204"/>
    </row>
    <row r="26" spans="1:7" ht="36" customHeight="1" x14ac:dyDescent="0.15">
      <c r="A26" s="38" t="s">
        <v>2078</v>
      </c>
      <c r="B26" s="39" t="s">
        <v>3043</v>
      </c>
      <c r="C26" s="40"/>
      <c r="D26" s="41">
        <v>1</v>
      </c>
      <c r="E26" s="40">
        <v>25</v>
      </c>
      <c r="F26" s="42" t="s">
        <v>351</v>
      </c>
      <c r="G26" s="43" t="s">
        <v>264</v>
      </c>
    </row>
    <row r="27" spans="1:7" ht="36" customHeight="1" x14ac:dyDescent="0.15">
      <c r="A27" s="44" t="s">
        <v>184</v>
      </c>
      <c r="B27" s="45"/>
      <c r="C27" s="46">
        <f>SUM(C26:C26)</f>
        <v>0</v>
      </c>
      <c r="D27" s="47">
        <f>SUM(D26:D26)</f>
        <v>1</v>
      </c>
      <c r="E27" s="46">
        <f>SUM(E26:E26)</f>
        <v>25</v>
      </c>
      <c r="F27" s="45"/>
      <c r="G27" s="48"/>
    </row>
    <row r="47" spans="3:3" ht="36" customHeight="1" x14ac:dyDescent="0.15">
      <c r="C47" s="179"/>
    </row>
  </sheetData>
  <mergeCells count="18">
    <mergeCell ref="G4:G5"/>
    <mergeCell ref="A14:A15"/>
    <mergeCell ref="B14:B15"/>
    <mergeCell ref="C14:C15"/>
    <mergeCell ref="D14:E14"/>
    <mergeCell ref="F14:F15"/>
    <mergeCell ref="G14:G15"/>
    <mergeCell ref="A4:A5"/>
    <mergeCell ref="B4:B5"/>
    <mergeCell ref="C4:C5"/>
    <mergeCell ref="D4:E4"/>
    <mergeCell ref="F4:F5"/>
    <mergeCell ref="G24:G25"/>
    <mergeCell ref="A24:A25"/>
    <mergeCell ref="B24:B25"/>
    <mergeCell ref="C24:C25"/>
    <mergeCell ref="D24:E24"/>
    <mergeCell ref="F24:F25"/>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所行">
    <tabColor indexed="10"/>
  </sheetPr>
  <dimension ref="A1:D52"/>
  <sheetViews>
    <sheetView tabSelected="1" view="pageBreakPreview" zoomScale="90" zoomScaleNormal="100" zoomScaleSheetLayoutView="90" workbookViewId="0">
      <selection activeCell="C47" sqref="C47"/>
    </sheetView>
  </sheetViews>
  <sheetFormatPr defaultColWidth="9.25" defaultRowHeight="18" customHeight="1" x14ac:dyDescent="0.15"/>
  <cols>
    <col min="1" max="1" width="35.875" customWidth="1"/>
    <col min="2" max="2" width="18.875" customWidth="1"/>
    <col min="3" max="3" width="17.125" customWidth="1"/>
    <col min="4" max="4" width="16.875" customWidth="1"/>
  </cols>
  <sheetData>
    <row r="1" spans="1:4" ht="29.25" customHeight="1" x14ac:dyDescent="0.15">
      <c r="A1" s="54" t="s">
        <v>2079</v>
      </c>
    </row>
    <row r="2" spans="1:4" ht="19.5" customHeight="1" x14ac:dyDescent="0.15">
      <c r="A2" s="25" t="s">
        <v>2080</v>
      </c>
    </row>
    <row r="3" spans="1:4" ht="18.75" customHeight="1" x14ac:dyDescent="0.15">
      <c r="A3" s="25" t="s">
        <v>2081</v>
      </c>
    </row>
    <row r="4" spans="1:4" ht="18" customHeight="1" x14ac:dyDescent="0.15">
      <c r="A4" s="55" t="s">
        <v>2082</v>
      </c>
      <c r="B4" s="56" t="s">
        <v>2083</v>
      </c>
      <c r="C4" s="56" t="s">
        <v>2084</v>
      </c>
      <c r="D4" s="57" t="s">
        <v>2085</v>
      </c>
    </row>
    <row r="5" spans="1:4" ht="18" customHeight="1" x14ac:dyDescent="0.15">
      <c r="A5" s="58" t="s">
        <v>2086</v>
      </c>
      <c r="B5" s="59"/>
      <c r="C5" s="59"/>
      <c r="D5" s="60"/>
    </row>
    <row r="6" spans="1:4" ht="18" customHeight="1" x14ac:dyDescent="0.15">
      <c r="A6" s="61" t="s">
        <v>2087</v>
      </c>
      <c r="B6" s="62"/>
      <c r="C6" s="62"/>
      <c r="D6" s="63"/>
    </row>
    <row r="7" spans="1:4" ht="18" customHeight="1" x14ac:dyDescent="0.15">
      <c r="A7" s="64" t="s">
        <v>827</v>
      </c>
      <c r="B7" s="65" t="s">
        <v>828</v>
      </c>
      <c r="C7" s="66">
        <v>269375</v>
      </c>
      <c r="D7" s="67">
        <v>1101.4000000000001</v>
      </c>
    </row>
    <row r="8" spans="1:4" ht="18" customHeight="1" x14ac:dyDescent="0.15">
      <c r="A8" s="64" t="s">
        <v>829</v>
      </c>
      <c r="B8" s="65" t="s">
        <v>830</v>
      </c>
      <c r="C8" s="66">
        <v>705341</v>
      </c>
      <c r="D8" s="67">
        <v>18286.43</v>
      </c>
    </row>
    <row r="9" spans="1:4" ht="18" customHeight="1" x14ac:dyDescent="0.15">
      <c r="A9" s="64" t="s">
        <v>831</v>
      </c>
      <c r="B9" s="65" t="s">
        <v>223</v>
      </c>
      <c r="C9" s="66">
        <v>224608</v>
      </c>
      <c r="D9" s="67">
        <v>3159.54</v>
      </c>
    </row>
    <row r="10" spans="1:4" ht="18" customHeight="1" x14ac:dyDescent="0.15">
      <c r="A10" s="64" t="s">
        <v>832</v>
      </c>
      <c r="B10" s="65" t="s">
        <v>223</v>
      </c>
      <c r="C10" s="66">
        <v>1191759</v>
      </c>
      <c r="D10" s="67">
        <v>29345.34</v>
      </c>
    </row>
    <row r="11" spans="1:4" ht="18" customHeight="1" x14ac:dyDescent="0.15">
      <c r="A11" s="68"/>
      <c r="B11" s="69" t="s">
        <v>2088</v>
      </c>
      <c r="C11" s="70">
        <f>SUM(C7:C10)</f>
        <v>2391083</v>
      </c>
      <c r="D11" s="71">
        <f>SUM(D7:D10)</f>
        <v>51892.710000000006</v>
      </c>
    </row>
    <row r="12" spans="1:4" ht="18" customHeight="1" x14ac:dyDescent="0.15">
      <c r="A12" s="61" t="s">
        <v>2089</v>
      </c>
      <c r="B12" s="62"/>
      <c r="C12" s="62"/>
      <c r="D12" s="63"/>
    </row>
    <row r="13" spans="1:4" ht="18" customHeight="1" x14ac:dyDescent="0.15">
      <c r="A13" s="64" t="s">
        <v>1492</v>
      </c>
      <c r="B13" s="65" t="s">
        <v>1493</v>
      </c>
      <c r="C13" s="66">
        <v>100111</v>
      </c>
      <c r="D13" s="67">
        <v>188.87</v>
      </c>
    </row>
    <row r="14" spans="1:4" ht="18" customHeight="1" x14ac:dyDescent="0.15">
      <c r="A14" s="68"/>
      <c r="B14" s="69" t="s">
        <v>2088</v>
      </c>
      <c r="C14" s="70">
        <f>SUM(C13:C13)</f>
        <v>100111</v>
      </c>
      <c r="D14" s="71">
        <f>SUM(D13:D13)</f>
        <v>188.87</v>
      </c>
    </row>
    <row r="15" spans="1:4" ht="18" customHeight="1" x14ac:dyDescent="0.15">
      <c r="A15" s="61" t="s">
        <v>2090</v>
      </c>
      <c r="B15" s="62"/>
      <c r="C15" s="62"/>
      <c r="D15" s="63"/>
    </row>
    <row r="16" spans="1:4" ht="18" customHeight="1" x14ac:dyDescent="0.15">
      <c r="A16" s="64" t="s">
        <v>2023</v>
      </c>
      <c r="B16" s="65" t="s">
        <v>1996</v>
      </c>
      <c r="C16" s="66">
        <v>4074715</v>
      </c>
      <c r="D16" s="67">
        <v>38125.39</v>
      </c>
    </row>
    <row r="17" spans="1:4" ht="18" customHeight="1" x14ac:dyDescent="0.15">
      <c r="A17" s="64" t="s">
        <v>2024</v>
      </c>
      <c r="B17" s="65" t="s">
        <v>223</v>
      </c>
      <c r="C17" s="66">
        <v>1767026</v>
      </c>
      <c r="D17" s="67" t="s">
        <v>2091</v>
      </c>
    </row>
    <row r="18" spans="1:4" ht="18" customHeight="1" x14ac:dyDescent="0.15">
      <c r="A18" s="64" t="s">
        <v>2025</v>
      </c>
      <c r="B18" s="65" t="s">
        <v>2026</v>
      </c>
      <c r="C18" s="66">
        <v>293046</v>
      </c>
      <c r="D18" s="67">
        <v>7737.17</v>
      </c>
    </row>
    <row r="19" spans="1:4" ht="18" customHeight="1" x14ac:dyDescent="0.15">
      <c r="A19" s="64" t="s">
        <v>2027</v>
      </c>
      <c r="B19" s="65" t="s">
        <v>2028</v>
      </c>
      <c r="C19" s="66">
        <v>600861</v>
      </c>
      <c r="D19" s="67">
        <v>9578.11</v>
      </c>
    </row>
    <row r="20" spans="1:4" ht="18" customHeight="1" x14ac:dyDescent="0.15">
      <c r="A20" s="68"/>
      <c r="B20" s="69" t="s">
        <v>2088</v>
      </c>
      <c r="C20" s="70">
        <f>SUM(C16:C19)</f>
        <v>6735648</v>
      </c>
      <c r="D20" s="71">
        <f>SUM(D16:D19)</f>
        <v>55440.67</v>
      </c>
    </row>
    <row r="21" spans="1:4" ht="18" customHeight="1" thickTop="1" thickBot="1" x14ac:dyDescent="0.2">
      <c r="A21" s="72"/>
      <c r="B21" s="73" t="s">
        <v>2092</v>
      </c>
      <c r="C21" s="74">
        <f>C11+C14+C20</f>
        <v>9226842</v>
      </c>
      <c r="D21" s="75">
        <f>D11+D14+D20</f>
        <v>107522.25</v>
      </c>
    </row>
    <row r="22" spans="1:4" s="167" customFormat="1" ht="18" customHeight="1" thickBot="1" x14ac:dyDescent="0.2">
      <c r="A22" s="168" t="s">
        <v>2082</v>
      </c>
      <c r="B22" s="169" t="s">
        <v>2083</v>
      </c>
      <c r="C22" s="169" t="s">
        <v>2084</v>
      </c>
      <c r="D22" s="170" t="s">
        <v>2085</v>
      </c>
    </row>
    <row r="23" spans="1:4" ht="18" customHeight="1" thickBot="1" x14ac:dyDescent="0.2">
      <c r="A23" s="58" t="s">
        <v>2093</v>
      </c>
      <c r="B23" s="59"/>
      <c r="C23" s="59"/>
      <c r="D23" s="60"/>
    </row>
    <row r="24" spans="1:4" ht="18" customHeight="1" x14ac:dyDescent="0.15">
      <c r="A24" s="61" t="s">
        <v>2087</v>
      </c>
      <c r="B24" s="62"/>
      <c r="C24" s="62"/>
      <c r="D24" s="63"/>
    </row>
    <row r="25" spans="1:4" ht="18" customHeight="1" x14ac:dyDescent="0.15">
      <c r="A25" s="64" t="s">
        <v>3023</v>
      </c>
      <c r="B25" s="65" t="s">
        <v>743</v>
      </c>
      <c r="C25" s="66">
        <v>3153</v>
      </c>
      <c r="D25" s="67">
        <v>714</v>
      </c>
    </row>
    <row r="26" spans="1:4" ht="18" customHeight="1" x14ac:dyDescent="0.15">
      <c r="A26" s="68"/>
      <c r="B26" s="69" t="s">
        <v>2088</v>
      </c>
      <c r="C26" s="70">
        <f>SUM(C25:C25)</f>
        <v>3153</v>
      </c>
      <c r="D26" s="71">
        <f>SUM(D25:D25)</f>
        <v>714</v>
      </c>
    </row>
    <row r="27" spans="1:4" ht="18" customHeight="1" x14ac:dyDescent="0.15">
      <c r="A27" s="61" t="s">
        <v>2094</v>
      </c>
      <c r="B27" s="62"/>
      <c r="C27" s="62"/>
      <c r="D27" s="63"/>
    </row>
    <row r="28" spans="1:4" ht="18" customHeight="1" x14ac:dyDescent="0.15">
      <c r="A28" s="64" t="s">
        <v>965</v>
      </c>
      <c r="B28" s="65" t="s">
        <v>951</v>
      </c>
      <c r="C28" s="66">
        <v>12114</v>
      </c>
      <c r="D28" s="67">
        <v>2074</v>
      </c>
    </row>
    <row r="29" spans="1:4" ht="18" customHeight="1" x14ac:dyDescent="0.15">
      <c r="A29" s="68"/>
      <c r="B29" s="69" t="s">
        <v>2088</v>
      </c>
      <c r="C29" s="70">
        <f>SUM(C28:C28)</f>
        <v>12114</v>
      </c>
      <c r="D29" s="71">
        <f>SUM(D28:D28)</f>
        <v>2074</v>
      </c>
    </row>
    <row r="30" spans="1:4" ht="18" customHeight="1" x14ac:dyDescent="0.15">
      <c r="A30" s="61" t="s">
        <v>2089</v>
      </c>
      <c r="B30" s="62"/>
      <c r="C30" s="62"/>
      <c r="D30" s="63"/>
    </row>
    <row r="31" spans="1:4" ht="18" customHeight="1" x14ac:dyDescent="0.15">
      <c r="A31" s="64" t="s">
        <v>1480</v>
      </c>
      <c r="B31" s="65" t="s">
        <v>1481</v>
      </c>
      <c r="C31" s="66">
        <v>247933</v>
      </c>
      <c r="D31" s="67">
        <v>5885</v>
      </c>
    </row>
    <row r="32" spans="1:4" ht="18" customHeight="1" x14ac:dyDescent="0.15">
      <c r="A32" s="68"/>
      <c r="B32" s="69" t="s">
        <v>2088</v>
      </c>
      <c r="C32" s="70">
        <f>SUM(C31:C31)</f>
        <v>247933</v>
      </c>
      <c r="D32" s="71">
        <f>SUM(D31:D31)</f>
        <v>5885</v>
      </c>
    </row>
    <row r="33" spans="1:4" ht="18" customHeight="1" x14ac:dyDescent="0.15">
      <c r="A33" s="61" t="s">
        <v>2095</v>
      </c>
      <c r="B33" s="62"/>
      <c r="C33" s="62"/>
      <c r="D33" s="63"/>
    </row>
    <row r="34" spans="1:4" ht="18" customHeight="1" x14ac:dyDescent="0.15">
      <c r="A34" s="64" t="s">
        <v>1621</v>
      </c>
      <c r="B34" s="65" t="s">
        <v>1619</v>
      </c>
      <c r="C34" s="66">
        <v>37730</v>
      </c>
      <c r="D34" s="67">
        <v>140</v>
      </c>
    </row>
    <row r="35" spans="1:4" ht="18" customHeight="1" x14ac:dyDescent="0.15">
      <c r="A35" s="68"/>
      <c r="B35" s="69" t="s">
        <v>2088</v>
      </c>
      <c r="C35" s="70">
        <f>SUM(C34:C34)</f>
        <v>37730</v>
      </c>
      <c r="D35" s="71">
        <f>SUM(D34:D34)</f>
        <v>140</v>
      </c>
    </row>
    <row r="36" spans="1:4" ht="18" customHeight="1" x14ac:dyDescent="0.15">
      <c r="A36" s="61" t="s">
        <v>2096</v>
      </c>
      <c r="B36" s="62"/>
      <c r="C36" s="62"/>
      <c r="D36" s="63"/>
    </row>
    <row r="37" spans="1:4" ht="18" customHeight="1" x14ac:dyDescent="0.15">
      <c r="A37" s="64" t="s">
        <v>1804</v>
      </c>
      <c r="B37" s="65" t="s">
        <v>1805</v>
      </c>
      <c r="C37" s="66">
        <v>14455</v>
      </c>
      <c r="D37" s="67" t="s">
        <v>2091</v>
      </c>
    </row>
    <row r="38" spans="1:4" ht="18" customHeight="1" x14ac:dyDescent="0.15">
      <c r="A38" s="64" t="s">
        <v>1806</v>
      </c>
      <c r="B38" s="65" t="s">
        <v>1751</v>
      </c>
      <c r="C38" s="66">
        <v>148430</v>
      </c>
      <c r="D38" s="67" t="s">
        <v>2091</v>
      </c>
    </row>
    <row r="39" spans="1:4" ht="18" customHeight="1" x14ac:dyDescent="0.15">
      <c r="A39" s="64" t="s">
        <v>1807</v>
      </c>
      <c r="B39" s="65" t="s">
        <v>1808</v>
      </c>
      <c r="C39" s="66">
        <v>52575</v>
      </c>
      <c r="D39" s="67">
        <v>100</v>
      </c>
    </row>
    <row r="40" spans="1:4" ht="18" customHeight="1" x14ac:dyDescent="0.15">
      <c r="A40" s="64" t="s">
        <v>1809</v>
      </c>
      <c r="B40" s="65" t="s">
        <v>1810</v>
      </c>
      <c r="C40" s="66">
        <v>2041</v>
      </c>
      <c r="D40" s="67" t="s">
        <v>2091</v>
      </c>
    </row>
    <row r="41" spans="1:4" ht="18" customHeight="1" x14ac:dyDescent="0.15">
      <c r="A41" s="64" t="s">
        <v>1811</v>
      </c>
      <c r="B41" s="65" t="s">
        <v>1812</v>
      </c>
      <c r="C41" s="66">
        <v>110528</v>
      </c>
      <c r="D41" s="67">
        <v>3283</v>
      </c>
    </row>
    <row r="42" spans="1:4" ht="18" customHeight="1" x14ac:dyDescent="0.15">
      <c r="A42" s="64" t="s">
        <v>1813</v>
      </c>
      <c r="B42" s="65" t="s">
        <v>1814</v>
      </c>
      <c r="C42" s="66">
        <v>43090</v>
      </c>
      <c r="D42" s="67">
        <v>341</v>
      </c>
    </row>
    <row r="43" spans="1:4" ht="18" customHeight="1" x14ac:dyDescent="0.15">
      <c r="A43" s="64" t="s">
        <v>1815</v>
      </c>
      <c r="B43" s="65" t="s">
        <v>1816</v>
      </c>
      <c r="C43" s="66">
        <v>3910</v>
      </c>
      <c r="D43" s="67">
        <v>21</v>
      </c>
    </row>
    <row r="44" spans="1:4" ht="18" customHeight="1" thickBot="1" x14ac:dyDescent="0.2">
      <c r="A44" s="68"/>
      <c r="B44" s="69" t="s">
        <v>2088</v>
      </c>
      <c r="C44" s="70">
        <f>SUM(C37:C43)</f>
        <v>375029</v>
      </c>
      <c r="D44" s="71">
        <f>SUM(D37:D43)</f>
        <v>3745</v>
      </c>
    </row>
    <row r="45" spans="1:4" ht="18" customHeight="1" thickBot="1" x14ac:dyDescent="0.2">
      <c r="A45" s="61" t="s">
        <v>2097</v>
      </c>
      <c r="B45" s="62"/>
      <c r="C45" s="62"/>
      <c r="D45" s="63"/>
    </row>
    <row r="46" spans="1:4" ht="18" customHeight="1" x14ac:dyDescent="0.15">
      <c r="A46" s="64" t="s">
        <v>1907</v>
      </c>
      <c r="B46" s="65" t="s">
        <v>1908</v>
      </c>
      <c r="C46" s="66">
        <v>333606</v>
      </c>
      <c r="D46" s="67" t="s">
        <v>2091</v>
      </c>
    </row>
    <row r="47" spans="1:4" ht="18" customHeight="1" x14ac:dyDescent="0.15">
      <c r="A47" s="68"/>
      <c r="B47" s="69" t="s">
        <v>2088</v>
      </c>
      <c r="C47" s="184">
        <f>SUM(C46:C46)</f>
        <v>333606</v>
      </c>
      <c r="D47" s="71">
        <f>SUM(D46:D46)</f>
        <v>0</v>
      </c>
    </row>
    <row r="48" spans="1:4" ht="18" customHeight="1" x14ac:dyDescent="0.15">
      <c r="A48" s="61" t="s">
        <v>2090</v>
      </c>
      <c r="B48" s="62"/>
      <c r="C48" s="62"/>
      <c r="D48" s="63"/>
    </row>
    <row r="49" spans="1:4" ht="18" customHeight="1" x14ac:dyDescent="0.15">
      <c r="A49" s="64" t="s">
        <v>2013</v>
      </c>
      <c r="B49" s="65" t="s">
        <v>1975</v>
      </c>
      <c r="C49" s="66">
        <v>217814</v>
      </c>
      <c r="D49" s="67">
        <v>1497</v>
      </c>
    </row>
    <row r="50" spans="1:4" ht="18" customHeight="1" x14ac:dyDescent="0.15">
      <c r="A50" s="68"/>
      <c r="B50" s="69" t="s">
        <v>2088</v>
      </c>
      <c r="C50" s="70">
        <f>SUM(C49:C49)</f>
        <v>217814</v>
      </c>
      <c r="D50" s="71">
        <f>SUM(D49:D49)</f>
        <v>1497</v>
      </c>
    </row>
    <row r="51" spans="1:4" ht="18" customHeight="1" x14ac:dyDescent="0.15">
      <c r="A51" s="72"/>
      <c r="B51" s="73" t="s">
        <v>2098</v>
      </c>
      <c r="C51" s="74">
        <f>C26+C29+C32+C35+C44+C47+C50</f>
        <v>1227379</v>
      </c>
      <c r="D51" s="75">
        <f>D26+D29+D32+D35+D44+D47+D50</f>
        <v>14055</v>
      </c>
    </row>
    <row r="52" spans="1:4" ht="18" customHeight="1" x14ac:dyDescent="0.15">
      <c r="A52" s="72"/>
      <c r="B52" s="73" t="s">
        <v>2099</v>
      </c>
      <c r="C52" s="74">
        <f>C21+C51</f>
        <v>10454221</v>
      </c>
      <c r="D52" s="75">
        <f>D21+D51</f>
        <v>121577.25</v>
      </c>
    </row>
  </sheetData>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rowBreaks count="1" manualBreakCount="1">
    <brk id="21"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所普">
    <tabColor indexed="10"/>
  </sheetPr>
  <dimension ref="A1:D87"/>
  <sheetViews>
    <sheetView tabSelected="1" view="pageBreakPreview" topLeftCell="A70" zoomScale="90" zoomScaleNormal="100" zoomScaleSheetLayoutView="90" workbookViewId="0">
      <selection activeCell="C47" sqref="C47"/>
    </sheetView>
  </sheetViews>
  <sheetFormatPr defaultColWidth="9.25" defaultRowHeight="18" customHeight="1" x14ac:dyDescent="0.15"/>
  <cols>
    <col min="1" max="1" width="35.875" customWidth="1"/>
    <col min="2" max="2" width="18.875" customWidth="1"/>
    <col min="3" max="3" width="17.125" customWidth="1"/>
    <col min="4" max="4" width="16.875" customWidth="1"/>
  </cols>
  <sheetData>
    <row r="1" spans="1:4" ht="18.75" customHeight="1" x14ac:dyDescent="0.15">
      <c r="A1" s="25" t="s">
        <v>2100</v>
      </c>
    </row>
    <row r="2" spans="1:4" ht="18" customHeight="1" x14ac:dyDescent="0.15">
      <c r="A2" s="55" t="s">
        <v>2082</v>
      </c>
      <c r="B2" s="56" t="s">
        <v>2083</v>
      </c>
      <c r="C2" s="56" t="s">
        <v>2084</v>
      </c>
      <c r="D2" s="57" t="s">
        <v>2085</v>
      </c>
    </row>
    <row r="3" spans="1:4" ht="18" customHeight="1" x14ac:dyDescent="0.15">
      <c r="A3" s="58" t="s">
        <v>2086</v>
      </c>
      <c r="B3" s="59"/>
      <c r="C3" s="59"/>
      <c r="D3" s="60"/>
    </row>
    <row r="4" spans="1:4" ht="18" customHeight="1" x14ac:dyDescent="0.15">
      <c r="A4" s="61" t="s">
        <v>2101</v>
      </c>
      <c r="B4" s="62"/>
      <c r="C4" s="62"/>
      <c r="D4" s="63"/>
    </row>
    <row r="5" spans="1:4" ht="18" customHeight="1" x14ac:dyDescent="0.15">
      <c r="A5" s="64" t="s">
        <v>2102</v>
      </c>
      <c r="B5" s="65" t="s">
        <v>2103</v>
      </c>
      <c r="C5" s="66">
        <v>1670645.3</v>
      </c>
      <c r="D5" s="67" t="s">
        <v>2091</v>
      </c>
    </row>
    <row r="6" spans="1:4" ht="18" customHeight="1" x14ac:dyDescent="0.15">
      <c r="A6" s="68"/>
      <c r="B6" s="69" t="s">
        <v>2088</v>
      </c>
      <c r="C6" s="70">
        <f>SUM(C5:C5)</f>
        <v>1670645.3</v>
      </c>
      <c r="D6" s="71">
        <f>SUM(D5:D5)</f>
        <v>0</v>
      </c>
    </row>
    <row r="7" spans="1:4" ht="18" customHeight="1" x14ac:dyDescent="0.15">
      <c r="A7" s="61" t="s">
        <v>2087</v>
      </c>
      <c r="B7" s="62"/>
      <c r="C7" s="62"/>
      <c r="D7" s="63"/>
    </row>
    <row r="8" spans="1:4" ht="18" customHeight="1" x14ac:dyDescent="0.15">
      <c r="A8" s="64" t="s">
        <v>2104</v>
      </c>
      <c r="B8" s="65" t="s">
        <v>2105</v>
      </c>
      <c r="C8" s="66">
        <v>1131864</v>
      </c>
      <c r="D8" s="67">
        <v>20752.400000000001</v>
      </c>
    </row>
    <row r="9" spans="1:4" ht="18" customHeight="1" x14ac:dyDescent="0.15">
      <c r="A9" s="64" t="s">
        <v>2106</v>
      </c>
      <c r="B9" s="65" t="s">
        <v>830</v>
      </c>
      <c r="C9" s="66">
        <v>960467</v>
      </c>
      <c r="D9" s="67">
        <v>22756</v>
      </c>
    </row>
    <row r="10" spans="1:4" ht="18" customHeight="1" x14ac:dyDescent="0.15">
      <c r="A10" s="64" t="s">
        <v>2107</v>
      </c>
      <c r="B10" s="65" t="s">
        <v>2108</v>
      </c>
      <c r="C10" s="66">
        <v>710293</v>
      </c>
      <c r="D10" s="67">
        <v>19013.599999999999</v>
      </c>
    </row>
    <row r="11" spans="1:4" ht="18" customHeight="1" x14ac:dyDescent="0.15">
      <c r="A11" s="64" t="s">
        <v>2109</v>
      </c>
      <c r="B11" s="65" t="s">
        <v>223</v>
      </c>
      <c r="C11" s="66">
        <v>3827831</v>
      </c>
      <c r="D11" s="67">
        <v>67765.100000000006</v>
      </c>
    </row>
    <row r="12" spans="1:4" ht="18" customHeight="1" x14ac:dyDescent="0.15">
      <c r="A12" s="64" t="s">
        <v>2110</v>
      </c>
      <c r="B12" s="65" t="s">
        <v>743</v>
      </c>
      <c r="C12" s="66">
        <v>333091</v>
      </c>
      <c r="D12" s="67">
        <v>6031.1</v>
      </c>
    </row>
    <row r="13" spans="1:4" ht="18" customHeight="1" x14ac:dyDescent="0.15">
      <c r="A13" s="64" t="s">
        <v>2111</v>
      </c>
      <c r="B13" s="65" t="s">
        <v>830</v>
      </c>
      <c r="C13" s="66">
        <v>447096</v>
      </c>
      <c r="D13" s="67">
        <v>12055.6</v>
      </c>
    </row>
    <row r="14" spans="1:4" ht="18" customHeight="1" x14ac:dyDescent="0.15">
      <c r="A14" s="68"/>
      <c r="B14" s="69" t="s">
        <v>2088</v>
      </c>
      <c r="C14" s="70">
        <f>SUM(C8:C13)</f>
        <v>7410642</v>
      </c>
      <c r="D14" s="71">
        <f>SUM(D8:D13)</f>
        <v>148373.80000000002</v>
      </c>
    </row>
    <row r="15" spans="1:4" ht="18" customHeight="1" x14ac:dyDescent="0.15">
      <c r="A15" s="61" t="s">
        <v>2112</v>
      </c>
      <c r="B15" s="62"/>
      <c r="C15" s="62"/>
      <c r="D15" s="63"/>
    </row>
    <row r="16" spans="1:4" ht="18" customHeight="1" x14ac:dyDescent="0.15">
      <c r="A16" s="64" t="s">
        <v>2113</v>
      </c>
      <c r="B16" s="65" t="s">
        <v>873</v>
      </c>
      <c r="C16" s="66">
        <v>2796399</v>
      </c>
      <c r="D16" s="67">
        <v>33634.1</v>
      </c>
    </row>
    <row r="17" spans="1:4" ht="18" customHeight="1" x14ac:dyDescent="0.15">
      <c r="A17" s="64" t="s">
        <v>2114</v>
      </c>
      <c r="B17" s="65" t="s">
        <v>2115</v>
      </c>
      <c r="C17" s="66">
        <v>1436618</v>
      </c>
      <c r="D17" s="67">
        <v>20992.1</v>
      </c>
    </row>
    <row r="18" spans="1:4" ht="18" customHeight="1" x14ac:dyDescent="0.15">
      <c r="A18" s="68"/>
      <c r="B18" s="69" t="s">
        <v>2088</v>
      </c>
      <c r="C18" s="70">
        <f>SUM(C16:C17)</f>
        <v>4233017</v>
      </c>
      <c r="D18" s="71">
        <f>SUM(D16:D17)</f>
        <v>54626.2</v>
      </c>
    </row>
    <row r="19" spans="1:4" ht="18" customHeight="1" x14ac:dyDescent="0.15">
      <c r="A19" s="61" t="s">
        <v>2094</v>
      </c>
      <c r="B19" s="62"/>
      <c r="C19" s="62"/>
      <c r="D19" s="63"/>
    </row>
    <row r="20" spans="1:4" ht="18" customHeight="1" x14ac:dyDescent="0.15">
      <c r="A20" s="64" t="s">
        <v>2116</v>
      </c>
      <c r="B20" s="65" t="s">
        <v>2117</v>
      </c>
      <c r="C20" s="66">
        <v>2775750</v>
      </c>
      <c r="D20" s="67">
        <v>86922.5</v>
      </c>
    </row>
    <row r="21" spans="1:4" ht="18" customHeight="1" x14ac:dyDescent="0.15">
      <c r="A21" s="68"/>
      <c r="B21" s="69" t="s">
        <v>2088</v>
      </c>
      <c r="C21" s="70">
        <f>SUM(C20:C20)</f>
        <v>2775750</v>
      </c>
      <c r="D21" s="71">
        <f>SUM(D20:D20)</f>
        <v>86922.5</v>
      </c>
    </row>
    <row r="22" spans="1:4" ht="18" customHeight="1" x14ac:dyDescent="0.15">
      <c r="A22" s="61" t="s">
        <v>2118</v>
      </c>
      <c r="B22" s="62"/>
      <c r="C22" s="62"/>
      <c r="D22" s="63"/>
    </row>
    <row r="23" spans="1:4" ht="18" customHeight="1" x14ac:dyDescent="0.15">
      <c r="A23" s="64" t="s">
        <v>2119</v>
      </c>
      <c r="B23" s="65" t="s">
        <v>2120</v>
      </c>
      <c r="C23" s="66">
        <v>858317</v>
      </c>
      <c r="D23" s="67">
        <v>15349.7</v>
      </c>
    </row>
    <row r="24" spans="1:4" ht="18" customHeight="1" x14ac:dyDescent="0.15">
      <c r="A24" s="64" t="s">
        <v>2121</v>
      </c>
      <c r="B24" s="65" t="s">
        <v>2122</v>
      </c>
      <c r="C24" s="66">
        <v>1543133</v>
      </c>
      <c r="D24" s="67">
        <v>27752.1</v>
      </c>
    </row>
    <row r="25" spans="1:4" ht="18" customHeight="1" x14ac:dyDescent="0.15">
      <c r="A25" s="64" t="s">
        <v>2123</v>
      </c>
      <c r="B25" s="65" t="s">
        <v>223</v>
      </c>
      <c r="C25" s="66">
        <v>533717</v>
      </c>
      <c r="D25" s="67">
        <v>1462.2</v>
      </c>
    </row>
    <row r="26" spans="1:4" ht="18" customHeight="1" x14ac:dyDescent="0.15">
      <c r="A26" s="64" t="s">
        <v>2124</v>
      </c>
      <c r="B26" s="65" t="s">
        <v>223</v>
      </c>
      <c r="C26" s="66">
        <v>1380367</v>
      </c>
      <c r="D26" s="67">
        <v>13670.2</v>
      </c>
    </row>
    <row r="27" spans="1:4" ht="18" customHeight="1" x14ac:dyDescent="0.15">
      <c r="A27" s="64" t="s">
        <v>2125</v>
      </c>
      <c r="B27" s="65" t="s">
        <v>1059</v>
      </c>
      <c r="C27" s="66">
        <v>1970</v>
      </c>
      <c r="D27" s="67" t="s">
        <v>2091</v>
      </c>
    </row>
    <row r="28" spans="1:4" ht="18" customHeight="1" x14ac:dyDescent="0.15">
      <c r="A28" s="64" t="s">
        <v>2126</v>
      </c>
      <c r="B28" s="65" t="s">
        <v>2127</v>
      </c>
      <c r="C28" s="66">
        <v>408264.47</v>
      </c>
      <c r="D28" s="67">
        <v>7121</v>
      </c>
    </row>
    <row r="29" spans="1:4" ht="18" customHeight="1" x14ac:dyDescent="0.15">
      <c r="A29" s="68"/>
      <c r="B29" s="69" t="s">
        <v>2088</v>
      </c>
      <c r="C29" s="70">
        <f>SUM(C23:C28)</f>
        <v>4725768.47</v>
      </c>
      <c r="D29" s="71">
        <f>SUM(D23:D28)</f>
        <v>65355.199999999997</v>
      </c>
    </row>
    <row r="30" spans="1:4" ht="18" customHeight="1" x14ac:dyDescent="0.15">
      <c r="A30" s="61" t="s">
        <v>2128</v>
      </c>
      <c r="B30" s="62"/>
      <c r="C30" s="62"/>
      <c r="D30" s="63"/>
    </row>
    <row r="31" spans="1:4" ht="18" customHeight="1" x14ac:dyDescent="0.15">
      <c r="A31" s="64" t="s">
        <v>2129</v>
      </c>
      <c r="B31" s="65" t="s">
        <v>2130</v>
      </c>
      <c r="C31" s="66">
        <v>729106</v>
      </c>
      <c r="D31" s="67">
        <v>14903.4</v>
      </c>
    </row>
    <row r="32" spans="1:4" ht="18" customHeight="1" x14ac:dyDescent="0.15">
      <c r="A32" s="68"/>
      <c r="B32" s="69" t="s">
        <v>2088</v>
      </c>
      <c r="C32" s="70">
        <f>SUM(C31:C31)</f>
        <v>729106</v>
      </c>
      <c r="D32" s="71">
        <f>SUM(D31:D31)</f>
        <v>14903.4</v>
      </c>
    </row>
    <row r="33" spans="1:4" ht="18" customHeight="1" x14ac:dyDescent="0.15">
      <c r="A33" s="61" t="s">
        <v>2131</v>
      </c>
      <c r="B33" s="62"/>
      <c r="C33" s="62"/>
      <c r="D33" s="63"/>
    </row>
    <row r="34" spans="1:4" ht="18" customHeight="1" x14ac:dyDescent="0.15">
      <c r="A34" s="64" t="s">
        <v>2132</v>
      </c>
      <c r="B34" s="65" t="s">
        <v>2133</v>
      </c>
      <c r="C34" s="66">
        <v>885539</v>
      </c>
      <c r="D34" s="67">
        <v>15433.6</v>
      </c>
    </row>
    <row r="35" spans="1:4" ht="18" customHeight="1" x14ac:dyDescent="0.15">
      <c r="A35" s="68"/>
      <c r="B35" s="69" t="s">
        <v>2088</v>
      </c>
      <c r="C35" s="70">
        <f>SUM(C34:C34)</f>
        <v>885539</v>
      </c>
      <c r="D35" s="71">
        <f>SUM(D34:D34)</f>
        <v>15433.6</v>
      </c>
    </row>
    <row r="36" spans="1:4" ht="18" customHeight="1" x14ac:dyDescent="0.15">
      <c r="A36" s="61" t="s">
        <v>2134</v>
      </c>
      <c r="B36" s="62"/>
      <c r="C36" s="62"/>
      <c r="D36" s="63"/>
    </row>
    <row r="37" spans="1:4" ht="18" customHeight="1" x14ac:dyDescent="0.15">
      <c r="A37" s="64" t="s">
        <v>2135</v>
      </c>
      <c r="B37" s="65" t="s">
        <v>2136</v>
      </c>
      <c r="C37" s="66">
        <v>5157</v>
      </c>
      <c r="D37" s="67" t="s">
        <v>2091</v>
      </c>
    </row>
    <row r="38" spans="1:4" ht="18" customHeight="1" x14ac:dyDescent="0.15">
      <c r="A38" s="68"/>
      <c r="B38" s="69" t="s">
        <v>2088</v>
      </c>
      <c r="C38" s="70">
        <f>SUM(C37:C37)</f>
        <v>5157</v>
      </c>
      <c r="D38" s="71">
        <f>SUM(D37:D37)</f>
        <v>0</v>
      </c>
    </row>
    <row r="39" spans="1:4" ht="18" customHeight="1" x14ac:dyDescent="0.15">
      <c r="A39" s="61" t="s">
        <v>2089</v>
      </c>
      <c r="B39" s="62"/>
      <c r="C39" s="62"/>
      <c r="D39" s="63"/>
    </row>
    <row r="40" spans="1:4" ht="18" customHeight="1" x14ac:dyDescent="0.15">
      <c r="A40" s="64" t="s">
        <v>2137</v>
      </c>
      <c r="B40" s="65" t="s">
        <v>2138</v>
      </c>
      <c r="C40" s="66">
        <v>346339</v>
      </c>
      <c r="D40" s="67">
        <v>14206.8</v>
      </c>
    </row>
    <row r="41" spans="1:4" ht="18" customHeight="1" x14ac:dyDescent="0.15">
      <c r="A41" s="64" t="s">
        <v>2139</v>
      </c>
      <c r="B41" s="65" t="s">
        <v>2140</v>
      </c>
      <c r="C41" s="66">
        <v>1092099</v>
      </c>
      <c r="D41" s="67">
        <v>11892</v>
      </c>
    </row>
    <row r="42" spans="1:4" ht="18" customHeight="1" x14ac:dyDescent="0.15">
      <c r="A42" s="64" t="s">
        <v>2141</v>
      </c>
      <c r="B42" s="65" t="s">
        <v>223</v>
      </c>
      <c r="C42" s="66">
        <v>361981</v>
      </c>
      <c r="D42" s="67">
        <v>1983.6</v>
      </c>
    </row>
    <row r="43" spans="1:4" ht="18" customHeight="1" x14ac:dyDescent="0.15">
      <c r="A43" s="64" t="s">
        <v>2142</v>
      </c>
      <c r="B43" s="65" t="s">
        <v>1457</v>
      </c>
      <c r="C43" s="66">
        <v>393456</v>
      </c>
      <c r="D43" s="67">
        <v>15322.4</v>
      </c>
    </row>
    <row r="44" spans="1:4" ht="18" customHeight="1" x14ac:dyDescent="0.15">
      <c r="A44" s="64" t="s">
        <v>2143</v>
      </c>
      <c r="B44" s="65" t="s">
        <v>1490</v>
      </c>
      <c r="C44" s="66">
        <v>550072</v>
      </c>
      <c r="D44" s="67">
        <v>3302.5</v>
      </c>
    </row>
    <row r="45" spans="1:4" ht="18" customHeight="1" x14ac:dyDescent="0.15">
      <c r="A45" s="64" t="s">
        <v>1507</v>
      </c>
      <c r="B45" s="65" t="s">
        <v>1493</v>
      </c>
      <c r="C45" s="66">
        <v>117470</v>
      </c>
      <c r="D45" s="67">
        <v>2963.2</v>
      </c>
    </row>
    <row r="46" spans="1:4" ht="18" customHeight="1" thickBot="1" x14ac:dyDescent="0.2">
      <c r="A46" s="68"/>
      <c r="B46" s="69" t="s">
        <v>2088</v>
      </c>
      <c r="C46" s="70">
        <f>SUM(C40:C45)</f>
        <v>2861417</v>
      </c>
      <c r="D46" s="71">
        <f>SUM(D40:D45)</f>
        <v>49670.499999999993</v>
      </c>
    </row>
    <row r="47" spans="1:4" s="167" customFormat="1" ht="18" customHeight="1" thickBot="1" x14ac:dyDescent="0.2">
      <c r="A47" s="168" t="s">
        <v>2082</v>
      </c>
      <c r="B47" s="169" t="s">
        <v>2083</v>
      </c>
      <c r="C47" s="183" t="s">
        <v>2084</v>
      </c>
      <c r="D47" s="170" t="s">
        <v>2085</v>
      </c>
    </row>
    <row r="48" spans="1:4" ht="18" customHeight="1" thickBot="1" x14ac:dyDescent="0.2">
      <c r="A48" s="61" t="s">
        <v>2144</v>
      </c>
      <c r="B48" s="62"/>
      <c r="C48" s="62"/>
      <c r="D48" s="63"/>
    </row>
    <row r="49" spans="1:4" ht="18" customHeight="1" x14ac:dyDescent="0.15">
      <c r="A49" s="64" t="s">
        <v>2145</v>
      </c>
      <c r="B49" s="65" t="s">
        <v>2146</v>
      </c>
      <c r="C49" s="66">
        <v>645622</v>
      </c>
      <c r="D49" s="67">
        <v>15692.3</v>
      </c>
    </row>
    <row r="50" spans="1:4" ht="18" customHeight="1" x14ac:dyDescent="0.15">
      <c r="A50" s="64" t="s">
        <v>2147</v>
      </c>
      <c r="B50" s="65" t="s">
        <v>2148</v>
      </c>
      <c r="C50" s="66">
        <v>54951</v>
      </c>
      <c r="D50" s="67">
        <v>1376</v>
      </c>
    </row>
    <row r="51" spans="1:4" ht="18" customHeight="1" x14ac:dyDescent="0.15">
      <c r="A51" s="68"/>
      <c r="B51" s="69" t="s">
        <v>2088</v>
      </c>
      <c r="C51" s="70">
        <f>SUM(C49:C50)</f>
        <v>700573</v>
      </c>
      <c r="D51" s="71">
        <f>SUM(D49:D50)</f>
        <v>17068.3</v>
      </c>
    </row>
    <row r="52" spans="1:4" ht="18" customHeight="1" x14ac:dyDescent="0.15">
      <c r="A52" s="61" t="s">
        <v>2149</v>
      </c>
      <c r="B52" s="62"/>
      <c r="C52" s="62"/>
      <c r="D52" s="63"/>
    </row>
    <row r="53" spans="1:4" ht="18" customHeight="1" x14ac:dyDescent="0.15">
      <c r="A53" s="64" t="s">
        <v>2150</v>
      </c>
      <c r="B53" s="65" t="s">
        <v>2151</v>
      </c>
      <c r="C53" s="66">
        <v>277905</v>
      </c>
      <c r="D53" s="67">
        <v>12661.3</v>
      </c>
    </row>
    <row r="54" spans="1:4" ht="18" customHeight="1" x14ac:dyDescent="0.15">
      <c r="A54" s="68"/>
      <c r="B54" s="69" t="s">
        <v>2088</v>
      </c>
      <c r="C54" s="70">
        <f>SUM(C53:C53)</f>
        <v>277905</v>
      </c>
      <c r="D54" s="71">
        <f>SUM(D53:D53)</f>
        <v>12661.3</v>
      </c>
    </row>
    <row r="55" spans="1:4" ht="18" customHeight="1" x14ac:dyDescent="0.15">
      <c r="A55" s="61" t="s">
        <v>2095</v>
      </c>
      <c r="B55" s="62"/>
      <c r="C55" s="62"/>
      <c r="D55" s="63"/>
    </row>
    <row r="56" spans="1:4" ht="18" customHeight="1" x14ac:dyDescent="0.15">
      <c r="A56" s="64" t="s">
        <v>2152</v>
      </c>
      <c r="B56" s="65" t="s">
        <v>2153</v>
      </c>
      <c r="C56" s="66">
        <v>392399</v>
      </c>
      <c r="D56" s="67">
        <v>11207.9</v>
      </c>
    </row>
    <row r="57" spans="1:4" ht="18" customHeight="1" x14ac:dyDescent="0.15">
      <c r="A57" s="68"/>
      <c r="B57" s="69" t="s">
        <v>2088</v>
      </c>
      <c r="C57" s="70">
        <f>SUM(C56:C56)</f>
        <v>392399</v>
      </c>
      <c r="D57" s="71">
        <f>SUM(D56:D56)</f>
        <v>11207.9</v>
      </c>
    </row>
    <row r="58" spans="1:4" ht="18" customHeight="1" x14ac:dyDescent="0.15">
      <c r="A58" s="61" t="s">
        <v>2154</v>
      </c>
      <c r="B58" s="62"/>
      <c r="C58" s="62"/>
      <c r="D58" s="63"/>
    </row>
    <row r="59" spans="1:4" ht="18" customHeight="1" x14ac:dyDescent="0.15">
      <c r="A59" s="64" t="s">
        <v>2155</v>
      </c>
      <c r="B59" s="65" t="s">
        <v>1676</v>
      </c>
      <c r="C59" s="66">
        <v>171507</v>
      </c>
      <c r="D59" s="67">
        <v>12193.2</v>
      </c>
    </row>
    <row r="60" spans="1:4" ht="18" customHeight="1" x14ac:dyDescent="0.15">
      <c r="A60" s="64" t="s">
        <v>2156</v>
      </c>
      <c r="B60" s="65" t="s">
        <v>1680</v>
      </c>
      <c r="C60" s="66">
        <v>745088</v>
      </c>
      <c r="D60" s="67">
        <v>5154.3999999999996</v>
      </c>
    </row>
    <row r="61" spans="1:4" ht="18" customHeight="1" x14ac:dyDescent="0.15">
      <c r="A61" s="64" t="s">
        <v>2157</v>
      </c>
      <c r="B61" s="65" t="s">
        <v>1695</v>
      </c>
      <c r="C61" s="66">
        <v>1439822</v>
      </c>
      <c r="D61" s="67">
        <v>23.6</v>
      </c>
    </row>
    <row r="62" spans="1:4" ht="18" customHeight="1" x14ac:dyDescent="0.15">
      <c r="A62" s="64" t="s">
        <v>2158</v>
      </c>
      <c r="B62" s="65" t="s">
        <v>223</v>
      </c>
      <c r="C62" s="66">
        <v>4249752</v>
      </c>
      <c r="D62" s="67">
        <v>1998.5</v>
      </c>
    </row>
    <row r="63" spans="1:4" ht="18" customHeight="1" x14ac:dyDescent="0.15">
      <c r="A63" s="64" t="s">
        <v>2159</v>
      </c>
      <c r="B63" s="65" t="s">
        <v>2160</v>
      </c>
      <c r="C63" s="66">
        <v>760519</v>
      </c>
      <c r="D63" s="67">
        <v>4356.8999999999996</v>
      </c>
    </row>
    <row r="64" spans="1:4" ht="18" customHeight="1" x14ac:dyDescent="0.15">
      <c r="A64" s="68"/>
      <c r="B64" s="69" t="s">
        <v>2088</v>
      </c>
      <c r="C64" s="70">
        <f>SUM(C59:C63)</f>
        <v>7366688</v>
      </c>
      <c r="D64" s="71">
        <f>SUM(D59:D63)</f>
        <v>23726.6</v>
      </c>
    </row>
    <row r="65" spans="1:4" ht="18" customHeight="1" x14ac:dyDescent="0.15">
      <c r="A65" s="61" t="s">
        <v>2096</v>
      </c>
      <c r="B65" s="62"/>
      <c r="C65" s="62"/>
      <c r="D65" s="63"/>
    </row>
    <row r="66" spans="1:4" ht="18" customHeight="1" x14ac:dyDescent="0.15">
      <c r="A66" s="64" t="s">
        <v>2161</v>
      </c>
      <c r="B66" s="65" t="s">
        <v>2162</v>
      </c>
      <c r="C66" s="66">
        <v>3673098</v>
      </c>
      <c r="D66" s="67">
        <v>96796.5</v>
      </c>
    </row>
    <row r="67" spans="1:4" ht="18" customHeight="1" x14ac:dyDescent="0.15">
      <c r="A67" s="68"/>
      <c r="B67" s="69" t="s">
        <v>2088</v>
      </c>
      <c r="C67" s="70">
        <f>SUM(C66:C66)</f>
        <v>3673098</v>
      </c>
      <c r="D67" s="71">
        <f>SUM(D66:D66)</f>
        <v>96796.5</v>
      </c>
    </row>
    <row r="68" spans="1:4" ht="18" customHeight="1" x14ac:dyDescent="0.15">
      <c r="A68" s="61" t="s">
        <v>2090</v>
      </c>
      <c r="B68" s="62"/>
      <c r="C68" s="62"/>
      <c r="D68" s="63"/>
    </row>
    <row r="69" spans="1:4" ht="18" customHeight="1" x14ac:dyDescent="0.15">
      <c r="A69" s="64" t="s">
        <v>2163</v>
      </c>
      <c r="B69" s="65" t="s">
        <v>1975</v>
      </c>
      <c r="C69" s="66">
        <v>428004</v>
      </c>
      <c r="D69" s="67">
        <v>7863.3</v>
      </c>
    </row>
    <row r="70" spans="1:4" ht="18" customHeight="1" x14ac:dyDescent="0.15">
      <c r="A70" s="64" t="s">
        <v>2164</v>
      </c>
      <c r="B70" s="65" t="s">
        <v>1985</v>
      </c>
      <c r="C70" s="66">
        <v>1968220</v>
      </c>
      <c r="D70" s="67">
        <v>60684.7</v>
      </c>
    </row>
    <row r="71" spans="1:4" ht="18" customHeight="1" x14ac:dyDescent="0.15">
      <c r="A71" s="64" t="s">
        <v>2165</v>
      </c>
      <c r="B71" s="65" t="s">
        <v>223</v>
      </c>
      <c r="C71" s="66">
        <v>369249</v>
      </c>
      <c r="D71" s="67">
        <v>11914.3</v>
      </c>
    </row>
    <row r="72" spans="1:4" ht="18" customHeight="1" x14ac:dyDescent="0.15">
      <c r="A72" s="64" t="s">
        <v>2166</v>
      </c>
      <c r="B72" s="65" t="s">
        <v>1996</v>
      </c>
      <c r="C72" s="66">
        <v>920069</v>
      </c>
      <c r="D72" s="67">
        <v>104.9</v>
      </c>
    </row>
    <row r="73" spans="1:4" ht="18" customHeight="1" x14ac:dyDescent="0.15">
      <c r="A73" s="64" t="s">
        <v>2167</v>
      </c>
      <c r="B73" s="65" t="s">
        <v>1934</v>
      </c>
      <c r="C73" s="66">
        <v>2769200</v>
      </c>
      <c r="D73" s="67">
        <v>4315.5</v>
      </c>
    </row>
    <row r="74" spans="1:4" ht="18" customHeight="1" x14ac:dyDescent="0.15">
      <c r="A74" s="64" t="s">
        <v>2168</v>
      </c>
      <c r="B74" s="65" t="s">
        <v>223</v>
      </c>
      <c r="C74" s="66">
        <v>368293</v>
      </c>
      <c r="D74" s="67">
        <v>12177.4</v>
      </c>
    </row>
    <row r="75" spans="1:4" ht="18" customHeight="1" x14ac:dyDescent="0.15">
      <c r="A75" s="64" t="s">
        <v>2169</v>
      </c>
      <c r="B75" s="65" t="s">
        <v>1954</v>
      </c>
      <c r="C75" s="66">
        <v>715196</v>
      </c>
      <c r="D75" s="67">
        <v>10995.3</v>
      </c>
    </row>
    <row r="76" spans="1:4" ht="18" customHeight="1" x14ac:dyDescent="0.15">
      <c r="A76" s="64" t="s">
        <v>2170</v>
      </c>
      <c r="B76" s="65" t="s">
        <v>1934</v>
      </c>
      <c r="C76" s="66">
        <v>926840</v>
      </c>
      <c r="D76" s="67">
        <v>92842.4</v>
      </c>
    </row>
    <row r="77" spans="1:4" ht="18" customHeight="1" x14ac:dyDescent="0.15">
      <c r="A77" s="64" t="s">
        <v>2171</v>
      </c>
      <c r="B77" s="65" t="s">
        <v>2172</v>
      </c>
      <c r="C77" s="66">
        <v>348643</v>
      </c>
      <c r="D77" s="67">
        <v>14074.6</v>
      </c>
    </row>
    <row r="78" spans="1:4" ht="18" customHeight="1" x14ac:dyDescent="0.15">
      <c r="A78" s="64" t="s">
        <v>2173</v>
      </c>
      <c r="B78" s="65" t="s">
        <v>2174</v>
      </c>
      <c r="C78" s="66">
        <v>422600</v>
      </c>
      <c r="D78" s="67">
        <v>14019.5</v>
      </c>
    </row>
    <row r="79" spans="1:4" ht="18" customHeight="1" x14ac:dyDescent="0.15">
      <c r="A79" s="64" t="s">
        <v>2175</v>
      </c>
      <c r="B79" s="65" t="s">
        <v>2176</v>
      </c>
      <c r="C79" s="66">
        <v>378219</v>
      </c>
      <c r="D79" s="67">
        <v>11409.6</v>
      </c>
    </row>
    <row r="80" spans="1:4" ht="18" customHeight="1" x14ac:dyDescent="0.15">
      <c r="A80" s="64" t="s">
        <v>2177</v>
      </c>
      <c r="B80" s="65" t="s">
        <v>1961</v>
      </c>
      <c r="C80" s="66">
        <v>764980</v>
      </c>
      <c r="D80" s="67">
        <v>9637.1</v>
      </c>
    </row>
    <row r="81" spans="1:4" ht="18" customHeight="1" x14ac:dyDescent="0.15">
      <c r="A81" s="64" t="s">
        <v>2178</v>
      </c>
      <c r="B81" s="65" t="s">
        <v>2179</v>
      </c>
      <c r="C81" s="66">
        <v>556823</v>
      </c>
      <c r="D81" s="67">
        <v>15228.9</v>
      </c>
    </row>
    <row r="82" spans="1:4" ht="18" customHeight="1" x14ac:dyDescent="0.15">
      <c r="A82" s="64" t="s">
        <v>2180</v>
      </c>
      <c r="B82" s="65" t="s">
        <v>1934</v>
      </c>
      <c r="C82" s="66">
        <v>15260211</v>
      </c>
      <c r="D82" s="67">
        <v>329563.5</v>
      </c>
    </row>
    <row r="83" spans="1:4" ht="18" customHeight="1" x14ac:dyDescent="0.15">
      <c r="A83" s="64" t="s">
        <v>2181</v>
      </c>
      <c r="B83" s="65" t="s">
        <v>1946</v>
      </c>
      <c r="C83" s="66">
        <v>484530</v>
      </c>
      <c r="D83" s="67" t="s">
        <v>2091</v>
      </c>
    </row>
    <row r="84" spans="1:4" ht="18" customHeight="1" x14ac:dyDescent="0.15">
      <c r="A84" s="64" t="s">
        <v>2182</v>
      </c>
      <c r="B84" s="65" t="s">
        <v>1954</v>
      </c>
      <c r="C84" s="66">
        <v>436300</v>
      </c>
      <c r="D84" s="67">
        <v>10837</v>
      </c>
    </row>
    <row r="85" spans="1:4" ht="18" customHeight="1" x14ac:dyDescent="0.15">
      <c r="A85" s="68"/>
      <c r="B85" s="69" t="s">
        <v>2088</v>
      </c>
      <c r="C85" s="70">
        <f>SUM(C69:C84)</f>
        <v>27117377</v>
      </c>
      <c r="D85" s="71">
        <f>SUM(D69:D84)</f>
        <v>605668</v>
      </c>
    </row>
    <row r="86" spans="1:4" ht="18" customHeight="1" x14ac:dyDescent="0.15">
      <c r="A86" s="72"/>
      <c r="B86" s="73" t="s">
        <v>2092</v>
      </c>
      <c r="C86" s="74">
        <f>C6+C14+C18+C21+C29+C32+C35+C38+C46+C51+C54+C57+C64+C67+C85</f>
        <v>64825081.769999996</v>
      </c>
      <c r="D86" s="75">
        <f>D6+D14+D18+D21+D29+D32+D35+D38+D46+D51+D54+D57+D64+D67+D85</f>
        <v>1202413.8</v>
      </c>
    </row>
    <row r="87" spans="1:4" ht="18" customHeight="1" x14ac:dyDescent="0.15">
      <c r="A87" s="72"/>
      <c r="B87" s="73" t="s">
        <v>2099</v>
      </c>
      <c r="C87" s="74">
        <f>C86</f>
        <v>64825081.769999996</v>
      </c>
      <c r="D87" s="75">
        <f>D86</f>
        <v>1202413.8</v>
      </c>
    </row>
  </sheetData>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rowBreaks count="1" manualBreakCount="1">
    <brk id="46"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分行">
    <tabColor indexed="10"/>
  </sheetPr>
  <dimension ref="A1:E47"/>
  <sheetViews>
    <sheetView tabSelected="1" view="pageBreakPreview" zoomScale="90" zoomScaleNormal="100" zoomScaleSheetLayoutView="90" workbookViewId="0">
      <selection activeCell="C47" sqref="C47"/>
    </sheetView>
  </sheetViews>
  <sheetFormatPr defaultColWidth="9.25" defaultRowHeight="18" customHeight="1" x14ac:dyDescent="0.15"/>
  <cols>
    <col min="1" max="1" width="29.625" customWidth="1"/>
    <col min="2" max="2" width="14.25" customWidth="1"/>
    <col min="3" max="3" width="14.75" customWidth="1"/>
    <col min="4" max="4" width="13.75" customWidth="1"/>
    <col min="5" max="5" width="12.875" customWidth="1"/>
  </cols>
  <sheetData>
    <row r="1" spans="1:5" ht="19.5" customHeight="1" x14ac:dyDescent="0.15">
      <c r="A1" s="25" t="s">
        <v>2183</v>
      </c>
    </row>
    <row r="2" spans="1:5" ht="18.75" customHeight="1" x14ac:dyDescent="0.15">
      <c r="A2" s="25" t="s">
        <v>2081</v>
      </c>
    </row>
    <row r="3" spans="1:5" ht="18" customHeight="1" x14ac:dyDescent="0.15">
      <c r="A3" s="55" t="s">
        <v>2082</v>
      </c>
      <c r="B3" s="56" t="s">
        <v>2083</v>
      </c>
      <c r="C3" s="56" t="s">
        <v>2084</v>
      </c>
      <c r="D3" s="56" t="s">
        <v>2085</v>
      </c>
      <c r="E3" s="57" t="s">
        <v>2184</v>
      </c>
    </row>
    <row r="4" spans="1:5" ht="18" customHeight="1" x14ac:dyDescent="0.15">
      <c r="A4" s="58" t="s">
        <v>2093</v>
      </c>
      <c r="B4" s="59"/>
      <c r="C4" s="59"/>
      <c r="D4" s="59"/>
      <c r="E4" s="60"/>
    </row>
    <row r="5" spans="1:5" ht="18" customHeight="1" x14ac:dyDescent="0.15">
      <c r="A5" s="61" t="s">
        <v>2101</v>
      </c>
      <c r="B5" s="62"/>
      <c r="C5" s="62"/>
      <c r="D5" s="62"/>
      <c r="E5" s="76" t="s">
        <v>2185</v>
      </c>
    </row>
    <row r="6" spans="1:5" ht="18" customHeight="1" x14ac:dyDescent="0.15">
      <c r="A6" s="64" t="s">
        <v>2186</v>
      </c>
      <c r="B6" s="65" t="s">
        <v>2187</v>
      </c>
      <c r="C6" s="66">
        <v>10000</v>
      </c>
      <c r="D6" s="66">
        <v>522.9</v>
      </c>
      <c r="E6" s="77" t="s">
        <v>2188</v>
      </c>
    </row>
    <row r="7" spans="1:5" ht="18" customHeight="1" x14ac:dyDescent="0.15">
      <c r="A7" s="64" t="s">
        <v>2189</v>
      </c>
      <c r="B7" s="65" t="s">
        <v>223</v>
      </c>
      <c r="C7" s="66">
        <v>10000</v>
      </c>
      <c r="D7" s="66">
        <v>522.9</v>
      </c>
      <c r="E7" s="77" t="s">
        <v>223</v>
      </c>
    </row>
    <row r="8" spans="1:5" ht="18" customHeight="1" x14ac:dyDescent="0.15">
      <c r="A8" s="64" t="s">
        <v>2190</v>
      </c>
      <c r="B8" s="65" t="s">
        <v>223</v>
      </c>
      <c r="C8" s="66">
        <v>10000</v>
      </c>
      <c r="D8" s="66">
        <v>522.9</v>
      </c>
      <c r="E8" s="77" t="s">
        <v>223</v>
      </c>
    </row>
    <row r="9" spans="1:5" ht="18" customHeight="1" x14ac:dyDescent="0.15">
      <c r="A9" s="68"/>
      <c r="B9" s="69" t="s">
        <v>2088</v>
      </c>
      <c r="C9" s="70">
        <f>SUM(C6:C8)</f>
        <v>30000</v>
      </c>
      <c r="D9" s="70">
        <f>SUM(D6:D8)</f>
        <v>1568.6999999999998</v>
      </c>
      <c r="E9" s="78"/>
    </row>
    <row r="10" spans="1:5" ht="18" customHeight="1" x14ac:dyDescent="0.15">
      <c r="A10" s="61" t="s">
        <v>2094</v>
      </c>
      <c r="B10" s="62"/>
      <c r="C10" s="62"/>
      <c r="D10" s="62"/>
      <c r="E10" s="76"/>
    </row>
    <row r="11" spans="1:5" ht="18" customHeight="1" x14ac:dyDescent="0.15">
      <c r="A11" s="64" t="s">
        <v>2191</v>
      </c>
      <c r="B11" s="65" t="s">
        <v>2192</v>
      </c>
      <c r="C11" s="66">
        <v>22410</v>
      </c>
      <c r="D11" s="66">
        <v>1307.45</v>
      </c>
      <c r="E11" s="77" t="s">
        <v>2193</v>
      </c>
    </row>
    <row r="12" spans="1:5" ht="18" customHeight="1" x14ac:dyDescent="0.15">
      <c r="A12" s="68"/>
      <c r="B12" s="69" t="s">
        <v>2088</v>
      </c>
      <c r="C12" s="70">
        <f>SUM(C11:C11)</f>
        <v>22410</v>
      </c>
      <c r="D12" s="70">
        <f>SUM(D11:D11)</f>
        <v>1307.45</v>
      </c>
      <c r="E12" s="78"/>
    </row>
    <row r="13" spans="1:5" ht="18" customHeight="1" x14ac:dyDescent="0.15">
      <c r="A13" s="61" t="s">
        <v>2118</v>
      </c>
      <c r="B13" s="62"/>
      <c r="C13" s="62"/>
      <c r="D13" s="62"/>
      <c r="E13" s="76"/>
    </row>
    <row r="14" spans="1:5" ht="18" customHeight="1" x14ac:dyDescent="0.15">
      <c r="A14" s="64" t="s">
        <v>2194</v>
      </c>
      <c r="B14" s="65" t="s">
        <v>1113</v>
      </c>
      <c r="C14" s="66">
        <v>9917</v>
      </c>
      <c r="D14" s="66">
        <v>140</v>
      </c>
      <c r="E14" s="77" t="s">
        <v>2188</v>
      </c>
    </row>
    <row r="15" spans="1:5" ht="18" customHeight="1" x14ac:dyDescent="0.15">
      <c r="A15" s="68"/>
      <c r="B15" s="69" t="s">
        <v>2088</v>
      </c>
      <c r="C15" s="70">
        <f>SUM(C14:C14)</f>
        <v>9917</v>
      </c>
      <c r="D15" s="70">
        <f>SUM(D14:D14)</f>
        <v>140</v>
      </c>
      <c r="E15" s="78"/>
    </row>
    <row r="16" spans="1:5" ht="18" customHeight="1" x14ac:dyDescent="0.15">
      <c r="A16" s="61" t="s">
        <v>2128</v>
      </c>
      <c r="B16" s="62"/>
      <c r="C16" s="62"/>
      <c r="D16" s="62"/>
      <c r="E16" s="76"/>
    </row>
    <row r="17" spans="1:5" ht="18" customHeight="1" x14ac:dyDescent="0.15">
      <c r="A17" s="64" t="s">
        <v>2195</v>
      </c>
      <c r="B17" s="65" t="s">
        <v>2196</v>
      </c>
      <c r="C17" s="66">
        <v>33718</v>
      </c>
      <c r="D17" s="66">
        <v>733.63</v>
      </c>
      <c r="E17" s="77" t="s">
        <v>2197</v>
      </c>
    </row>
    <row r="18" spans="1:5" ht="18" customHeight="1" x14ac:dyDescent="0.15">
      <c r="A18" s="68"/>
      <c r="B18" s="69" t="s">
        <v>2088</v>
      </c>
      <c r="C18" s="70">
        <f>SUM(C17:C17)</f>
        <v>33718</v>
      </c>
      <c r="D18" s="70">
        <f>SUM(D17:D17)</f>
        <v>733.63</v>
      </c>
      <c r="E18" s="78"/>
    </row>
    <row r="19" spans="1:5" ht="18" customHeight="1" x14ac:dyDescent="0.15">
      <c r="A19" s="61" t="s">
        <v>2089</v>
      </c>
      <c r="B19" s="62"/>
      <c r="C19" s="62"/>
      <c r="D19" s="62"/>
      <c r="E19" s="76"/>
    </row>
    <row r="20" spans="1:5" ht="18" customHeight="1" x14ac:dyDescent="0.15">
      <c r="A20" s="64" t="s">
        <v>2198</v>
      </c>
      <c r="B20" s="65" t="s">
        <v>1457</v>
      </c>
      <c r="C20" s="66">
        <v>99173</v>
      </c>
      <c r="D20" s="66">
        <v>90</v>
      </c>
      <c r="E20" s="77" t="s">
        <v>2193</v>
      </c>
    </row>
    <row r="21" spans="1:5" ht="18" customHeight="1" x14ac:dyDescent="0.15">
      <c r="A21" s="68"/>
      <c r="B21" s="69" t="s">
        <v>2088</v>
      </c>
      <c r="C21" s="70">
        <f>SUM(C20:C20)</f>
        <v>99173</v>
      </c>
      <c r="D21" s="70">
        <f>SUM(D20:D20)</f>
        <v>90</v>
      </c>
      <c r="E21" s="78"/>
    </row>
    <row r="22" spans="1:5" ht="18" customHeight="1" x14ac:dyDescent="0.15">
      <c r="A22" s="61" t="s">
        <v>2095</v>
      </c>
      <c r="B22" s="62"/>
      <c r="C22" s="62"/>
      <c r="D22" s="62"/>
      <c r="E22" s="76"/>
    </row>
    <row r="23" spans="1:5" ht="18" customHeight="1" x14ac:dyDescent="0.15">
      <c r="A23" s="64" t="s">
        <v>2199</v>
      </c>
      <c r="B23" s="65" t="s">
        <v>2200</v>
      </c>
      <c r="C23" s="66">
        <v>198346</v>
      </c>
      <c r="D23" s="66">
        <v>4400</v>
      </c>
      <c r="E23" s="77" t="s">
        <v>2193</v>
      </c>
    </row>
    <row r="24" spans="1:5" ht="18" customHeight="1" x14ac:dyDescent="0.15">
      <c r="A24" s="68"/>
      <c r="B24" s="69" t="s">
        <v>2088</v>
      </c>
      <c r="C24" s="70">
        <f>SUM(C23:C23)</f>
        <v>198346</v>
      </c>
      <c r="D24" s="70">
        <f>SUM(D23:D23)</f>
        <v>4400</v>
      </c>
      <c r="E24" s="78"/>
    </row>
    <row r="25" spans="1:5" ht="18" customHeight="1" x14ac:dyDescent="0.15">
      <c r="A25" s="61" t="s">
        <v>2096</v>
      </c>
      <c r="B25" s="62"/>
      <c r="C25" s="62"/>
      <c r="D25" s="62"/>
      <c r="E25" s="76"/>
    </row>
    <row r="26" spans="1:5" ht="18" customHeight="1" x14ac:dyDescent="0.15">
      <c r="A26" s="64" t="s">
        <v>2201</v>
      </c>
      <c r="B26" s="65" t="s">
        <v>3044</v>
      </c>
      <c r="C26" s="66">
        <v>59502</v>
      </c>
      <c r="D26" s="66">
        <v>995.72</v>
      </c>
      <c r="E26" s="77" t="s">
        <v>2202</v>
      </c>
    </row>
    <row r="27" spans="1:5" ht="18" customHeight="1" x14ac:dyDescent="0.15">
      <c r="A27" s="64" t="s">
        <v>2203</v>
      </c>
      <c r="B27" s="65" t="s">
        <v>1749</v>
      </c>
      <c r="C27" s="66">
        <v>94539</v>
      </c>
      <c r="D27" s="66">
        <v>692.73</v>
      </c>
      <c r="E27" s="77" t="s">
        <v>223</v>
      </c>
    </row>
    <row r="28" spans="1:5" ht="18" customHeight="1" x14ac:dyDescent="0.15">
      <c r="A28" s="68"/>
      <c r="B28" s="69" t="s">
        <v>2088</v>
      </c>
      <c r="C28" s="70">
        <f>SUM(C26:C27)</f>
        <v>154041</v>
      </c>
      <c r="D28" s="70">
        <f>SUM(D26:D27)</f>
        <v>1688.45</v>
      </c>
      <c r="E28" s="78"/>
    </row>
    <row r="29" spans="1:5" ht="18" customHeight="1" x14ac:dyDescent="0.15">
      <c r="A29" s="61" t="s">
        <v>2204</v>
      </c>
      <c r="B29" s="62"/>
      <c r="C29" s="62"/>
      <c r="D29" s="62"/>
      <c r="E29" s="76"/>
    </row>
    <row r="30" spans="1:5" ht="18" customHeight="1" x14ac:dyDescent="0.15">
      <c r="A30" s="64" t="s">
        <v>2205</v>
      </c>
      <c r="B30" s="65" t="s">
        <v>1857</v>
      </c>
      <c r="C30" s="66">
        <v>47964</v>
      </c>
      <c r="D30" s="66">
        <v>152.69999999999999</v>
      </c>
      <c r="E30" s="77" t="s">
        <v>2193</v>
      </c>
    </row>
    <row r="31" spans="1:5" ht="18" customHeight="1" x14ac:dyDescent="0.15">
      <c r="A31" s="68"/>
      <c r="B31" s="69" t="s">
        <v>2088</v>
      </c>
      <c r="C31" s="70">
        <f>SUM(C30:C30)</f>
        <v>47964</v>
      </c>
      <c r="D31" s="70">
        <f>SUM(D30:D30)</f>
        <v>152.69999999999999</v>
      </c>
      <c r="E31" s="78"/>
    </row>
    <row r="32" spans="1:5" ht="18" customHeight="1" x14ac:dyDescent="0.15">
      <c r="A32" s="61" t="s">
        <v>2097</v>
      </c>
      <c r="B32" s="62"/>
      <c r="C32" s="62"/>
      <c r="D32" s="62"/>
      <c r="E32" s="76"/>
    </row>
    <row r="33" spans="1:5" ht="18" customHeight="1" x14ac:dyDescent="0.15">
      <c r="A33" s="64" t="s">
        <v>2206</v>
      </c>
      <c r="B33" s="65" t="s">
        <v>2207</v>
      </c>
      <c r="C33" s="66">
        <v>210216.6</v>
      </c>
      <c r="D33" s="66">
        <v>1468.4</v>
      </c>
      <c r="E33" s="77" t="s">
        <v>2193</v>
      </c>
    </row>
    <row r="34" spans="1:5" ht="18" customHeight="1" x14ac:dyDescent="0.15">
      <c r="A34" s="68"/>
      <c r="B34" s="69" t="s">
        <v>2088</v>
      </c>
      <c r="C34" s="70">
        <f>SUM(C33:C33)</f>
        <v>210216.6</v>
      </c>
      <c r="D34" s="70">
        <f>SUM(D33:D33)</f>
        <v>1468.4</v>
      </c>
      <c r="E34" s="78"/>
    </row>
    <row r="35" spans="1:5" ht="18" customHeight="1" x14ac:dyDescent="0.15">
      <c r="A35" s="72"/>
      <c r="B35" s="73" t="s">
        <v>2098</v>
      </c>
      <c r="C35" s="74">
        <f>C9+C12+C15+C18+C21+C24+C28+C31+C34</f>
        <v>805785.59999999998</v>
      </c>
      <c r="D35" s="74">
        <f>D9+D12+D15+D18+D21+D24+D28+D31+D34</f>
        <v>11549.33</v>
      </c>
      <c r="E35" s="79"/>
    </row>
    <row r="36" spans="1:5" ht="18" customHeight="1" x14ac:dyDescent="0.15">
      <c r="A36" s="72"/>
      <c r="B36" s="73" t="s">
        <v>2099</v>
      </c>
      <c r="C36" s="74">
        <f>C35</f>
        <v>805785.59999999998</v>
      </c>
      <c r="D36" s="74">
        <f>D35</f>
        <v>11549.33</v>
      </c>
      <c r="E36" s="79"/>
    </row>
    <row r="47" spans="1:5" ht="18" customHeight="1" x14ac:dyDescent="0.15">
      <c r="C47" s="179"/>
    </row>
  </sheetData>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山分普">
    <tabColor indexed="10"/>
  </sheetPr>
  <dimension ref="A1:E95"/>
  <sheetViews>
    <sheetView tabSelected="1" view="pageBreakPreview" zoomScale="90" zoomScaleNormal="100" zoomScaleSheetLayoutView="90" workbookViewId="0">
      <selection activeCell="C47" sqref="C47"/>
    </sheetView>
  </sheetViews>
  <sheetFormatPr defaultColWidth="9.25" defaultRowHeight="18" customHeight="1" x14ac:dyDescent="0.15"/>
  <cols>
    <col min="1" max="1" width="32.875" customWidth="1"/>
    <col min="2" max="2" width="14.25" customWidth="1"/>
    <col min="3" max="3" width="14.75" customWidth="1"/>
    <col min="4" max="4" width="13.75" customWidth="1"/>
    <col min="5" max="5" width="12.875" customWidth="1"/>
  </cols>
  <sheetData>
    <row r="1" spans="1:5" ht="18.75" customHeight="1" x14ac:dyDescent="0.15">
      <c r="A1" s="25" t="s">
        <v>2100</v>
      </c>
    </row>
    <row r="2" spans="1:5" ht="18" customHeight="1" x14ac:dyDescent="0.15">
      <c r="A2" s="55" t="s">
        <v>2082</v>
      </c>
      <c r="B2" s="56" t="s">
        <v>2083</v>
      </c>
      <c r="C2" s="56" t="s">
        <v>2084</v>
      </c>
      <c r="D2" s="56" t="s">
        <v>2085</v>
      </c>
      <c r="E2" s="57" t="s">
        <v>2184</v>
      </c>
    </row>
    <row r="3" spans="1:5" ht="18" customHeight="1" x14ac:dyDescent="0.15">
      <c r="A3" s="58" t="s">
        <v>2086</v>
      </c>
      <c r="B3" s="59"/>
      <c r="C3" s="59"/>
      <c r="D3" s="59"/>
      <c r="E3" s="60"/>
    </row>
    <row r="4" spans="1:5" ht="18" customHeight="1" x14ac:dyDescent="0.15">
      <c r="A4" s="61" t="s">
        <v>2087</v>
      </c>
      <c r="B4" s="62"/>
      <c r="C4" s="62"/>
      <c r="D4" s="62"/>
      <c r="E4" s="76" t="s">
        <v>2185</v>
      </c>
    </row>
    <row r="5" spans="1:5" ht="18" customHeight="1" x14ac:dyDescent="0.15">
      <c r="A5" s="64" t="s">
        <v>2208</v>
      </c>
      <c r="B5" s="65" t="s">
        <v>830</v>
      </c>
      <c r="C5" s="66">
        <v>455713</v>
      </c>
      <c r="D5" s="66">
        <v>16320.4</v>
      </c>
      <c r="E5" s="77" t="s">
        <v>2197</v>
      </c>
    </row>
    <row r="6" spans="1:5" ht="18" customHeight="1" x14ac:dyDescent="0.15">
      <c r="A6" s="64" t="s">
        <v>2209</v>
      </c>
      <c r="B6" s="65" t="s">
        <v>2210</v>
      </c>
      <c r="C6" s="66">
        <v>846546</v>
      </c>
      <c r="D6" s="66">
        <v>21555.9</v>
      </c>
      <c r="E6" s="77" t="s">
        <v>223</v>
      </c>
    </row>
    <row r="7" spans="1:5" ht="18" customHeight="1" x14ac:dyDescent="0.15">
      <c r="A7" s="68"/>
      <c r="B7" s="69" t="s">
        <v>2088</v>
      </c>
      <c r="C7" s="70">
        <f>SUM(C5:C6)</f>
        <v>1302259</v>
      </c>
      <c r="D7" s="70">
        <f>SUM(D5:D6)</f>
        <v>37876.300000000003</v>
      </c>
      <c r="E7" s="78"/>
    </row>
    <row r="8" spans="1:5" ht="18" customHeight="1" x14ac:dyDescent="0.15">
      <c r="A8" s="61" t="s">
        <v>2112</v>
      </c>
      <c r="B8" s="62"/>
      <c r="C8" s="62"/>
      <c r="D8" s="62"/>
      <c r="E8" s="76"/>
    </row>
    <row r="9" spans="1:5" ht="18" customHeight="1" x14ac:dyDescent="0.15">
      <c r="A9" s="64" t="s">
        <v>2211</v>
      </c>
      <c r="B9" s="65" t="s">
        <v>2212</v>
      </c>
      <c r="C9" s="66">
        <v>153780</v>
      </c>
      <c r="D9" s="66">
        <v>3791.7</v>
      </c>
      <c r="E9" s="77" t="s">
        <v>2202</v>
      </c>
    </row>
    <row r="10" spans="1:5" ht="18" customHeight="1" x14ac:dyDescent="0.15">
      <c r="A10" s="64" t="s">
        <v>2213</v>
      </c>
      <c r="B10" s="65" t="s">
        <v>223</v>
      </c>
      <c r="C10" s="66">
        <v>301455</v>
      </c>
      <c r="D10" s="66">
        <v>11197</v>
      </c>
      <c r="E10" s="77" t="s">
        <v>223</v>
      </c>
    </row>
    <row r="11" spans="1:5" ht="18" customHeight="1" x14ac:dyDescent="0.15">
      <c r="A11" s="64" t="s">
        <v>2214</v>
      </c>
      <c r="B11" s="65" t="s">
        <v>223</v>
      </c>
      <c r="C11" s="66">
        <v>73024</v>
      </c>
      <c r="D11" s="66">
        <v>1751.6</v>
      </c>
      <c r="E11" s="77" t="s">
        <v>223</v>
      </c>
    </row>
    <row r="12" spans="1:5" ht="18" customHeight="1" x14ac:dyDescent="0.15">
      <c r="A12" s="68"/>
      <c r="B12" s="69" t="s">
        <v>2088</v>
      </c>
      <c r="C12" s="70">
        <f>SUM(C9:C11)</f>
        <v>528259</v>
      </c>
      <c r="D12" s="70">
        <f>SUM(D9:D11)</f>
        <v>16740.3</v>
      </c>
      <c r="E12" s="78"/>
    </row>
    <row r="13" spans="1:5" ht="18" customHeight="1" x14ac:dyDescent="0.15">
      <c r="A13" s="61" t="s">
        <v>2118</v>
      </c>
      <c r="B13" s="62"/>
      <c r="C13" s="62"/>
      <c r="D13" s="62"/>
      <c r="E13" s="76"/>
    </row>
    <row r="14" spans="1:5" ht="18" customHeight="1" x14ac:dyDescent="0.15">
      <c r="A14" s="64" t="s">
        <v>2215</v>
      </c>
      <c r="B14" s="65" t="s">
        <v>1059</v>
      </c>
      <c r="C14" s="66">
        <v>36363</v>
      </c>
      <c r="D14" s="66">
        <v>1220.5</v>
      </c>
      <c r="E14" s="77" t="s">
        <v>2202</v>
      </c>
    </row>
    <row r="15" spans="1:5" ht="18" customHeight="1" x14ac:dyDescent="0.15">
      <c r="A15" s="64" t="s">
        <v>2216</v>
      </c>
      <c r="B15" s="65" t="s">
        <v>2217</v>
      </c>
      <c r="C15" s="66">
        <v>137777</v>
      </c>
      <c r="D15" s="66">
        <v>674.3</v>
      </c>
      <c r="E15" s="77" t="s">
        <v>223</v>
      </c>
    </row>
    <row r="16" spans="1:5" ht="18" customHeight="1" x14ac:dyDescent="0.15">
      <c r="A16" s="64" t="s">
        <v>2218</v>
      </c>
      <c r="B16" s="65" t="s">
        <v>1063</v>
      </c>
      <c r="C16" s="66">
        <v>207580</v>
      </c>
      <c r="D16" s="66">
        <v>1196.5999999999999</v>
      </c>
      <c r="E16" s="77" t="s">
        <v>223</v>
      </c>
    </row>
    <row r="17" spans="1:5" ht="18" customHeight="1" x14ac:dyDescent="0.15">
      <c r="A17" s="64" t="s">
        <v>2219</v>
      </c>
      <c r="B17" s="65" t="s">
        <v>1065</v>
      </c>
      <c r="C17" s="66">
        <v>590800</v>
      </c>
      <c r="D17" s="66">
        <v>855.9</v>
      </c>
      <c r="E17" s="77" t="s">
        <v>223</v>
      </c>
    </row>
    <row r="18" spans="1:5" ht="18" customHeight="1" x14ac:dyDescent="0.15">
      <c r="A18" s="64" t="s">
        <v>2220</v>
      </c>
      <c r="B18" s="65" t="s">
        <v>1049</v>
      </c>
      <c r="C18" s="66">
        <v>266973</v>
      </c>
      <c r="D18" s="66">
        <v>1254.8</v>
      </c>
      <c r="E18" s="77" t="s">
        <v>223</v>
      </c>
    </row>
    <row r="19" spans="1:5" ht="18" customHeight="1" x14ac:dyDescent="0.15">
      <c r="A19" s="64" t="s">
        <v>2221</v>
      </c>
      <c r="B19" s="65" t="s">
        <v>2122</v>
      </c>
      <c r="C19" s="66">
        <v>1703069</v>
      </c>
      <c r="D19" s="66">
        <v>19639.8</v>
      </c>
      <c r="E19" s="77" t="s">
        <v>2197</v>
      </c>
    </row>
    <row r="20" spans="1:5" ht="18" customHeight="1" x14ac:dyDescent="0.15">
      <c r="A20" s="64" t="s">
        <v>2222</v>
      </c>
      <c r="B20" s="65" t="s">
        <v>2223</v>
      </c>
      <c r="C20" s="66">
        <v>200950</v>
      </c>
      <c r="D20" s="66">
        <v>2116.6999999999998</v>
      </c>
      <c r="E20" s="77" t="s">
        <v>223</v>
      </c>
    </row>
    <row r="21" spans="1:5" ht="18" customHeight="1" x14ac:dyDescent="0.15">
      <c r="A21" s="64" t="s">
        <v>2224</v>
      </c>
      <c r="B21" s="65" t="s">
        <v>2127</v>
      </c>
      <c r="C21" s="66">
        <v>328967</v>
      </c>
      <c r="D21" s="66">
        <v>1654</v>
      </c>
      <c r="E21" s="77" t="s">
        <v>223</v>
      </c>
    </row>
    <row r="22" spans="1:5" ht="18" customHeight="1" x14ac:dyDescent="0.15">
      <c r="A22" s="68"/>
      <c r="B22" s="69" t="s">
        <v>2088</v>
      </c>
      <c r="C22" s="70">
        <f>SUM(C14:C21)</f>
        <v>3472479</v>
      </c>
      <c r="D22" s="70">
        <f>SUM(D14:D21)</f>
        <v>28612.6</v>
      </c>
      <c r="E22" s="78"/>
    </row>
    <row r="23" spans="1:5" ht="18" customHeight="1" x14ac:dyDescent="0.15">
      <c r="A23" s="61" t="s">
        <v>2131</v>
      </c>
      <c r="B23" s="62"/>
      <c r="C23" s="62"/>
      <c r="D23" s="62"/>
      <c r="E23" s="76"/>
    </row>
    <row r="24" spans="1:5" ht="18" customHeight="1" x14ac:dyDescent="0.15">
      <c r="A24" s="64" t="s">
        <v>2225</v>
      </c>
      <c r="B24" s="65" t="s">
        <v>2133</v>
      </c>
      <c r="C24" s="66">
        <v>683609</v>
      </c>
      <c r="D24" s="66">
        <v>11805.3</v>
      </c>
      <c r="E24" s="77" t="s">
        <v>2202</v>
      </c>
    </row>
    <row r="25" spans="1:5" ht="18" customHeight="1" x14ac:dyDescent="0.15">
      <c r="A25" s="64" t="s">
        <v>2226</v>
      </c>
      <c r="B25" s="65" t="s">
        <v>223</v>
      </c>
      <c r="C25" s="66">
        <v>381380</v>
      </c>
      <c r="D25" s="66">
        <v>9860.1</v>
      </c>
      <c r="E25" s="77" t="s">
        <v>223</v>
      </c>
    </row>
    <row r="26" spans="1:5" ht="18" customHeight="1" x14ac:dyDescent="0.15">
      <c r="A26" s="64" t="s">
        <v>2227</v>
      </c>
      <c r="B26" s="65" t="s">
        <v>3045</v>
      </c>
      <c r="C26" s="66">
        <v>271510</v>
      </c>
      <c r="D26" s="66">
        <v>6405.9</v>
      </c>
      <c r="E26" s="77" t="s">
        <v>2197</v>
      </c>
    </row>
    <row r="27" spans="1:5" ht="18" customHeight="1" x14ac:dyDescent="0.15">
      <c r="A27" s="68"/>
      <c r="B27" s="69" t="s">
        <v>2088</v>
      </c>
      <c r="C27" s="70">
        <f>SUM(C24:C26)</f>
        <v>1336499</v>
      </c>
      <c r="D27" s="70">
        <f>SUM(D24:D26)</f>
        <v>28071.300000000003</v>
      </c>
      <c r="E27" s="78"/>
    </row>
    <row r="28" spans="1:5" ht="18" customHeight="1" x14ac:dyDescent="0.15">
      <c r="A28" s="61" t="s">
        <v>2228</v>
      </c>
      <c r="B28" s="62"/>
      <c r="C28" s="62"/>
      <c r="D28" s="62"/>
      <c r="E28" s="76"/>
    </row>
    <row r="29" spans="1:5" ht="18" customHeight="1" x14ac:dyDescent="0.15">
      <c r="A29" s="64" t="s">
        <v>2229</v>
      </c>
      <c r="B29" s="65" t="s">
        <v>1394</v>
      </c>
      <c r="C29" s="66">
        <v>211002</v>
      </c>
      <c r="D29" s="66">
        <v>3847.4</v>
      </c>
      <c r="E29" s="77" t="s">
        <v>2197</v>
      </c>
    </row>
    <row r="30" spans="1:5" ht="18" customHeight="1" x14ac:dyDescent="0.15">
      <c r="A30" s="64" t="s">
        <v>2230</v>
      </c>
      <c r="B30" s="65" t="s">
        <v>2231</v>
      </c>
      <c r="C30" s="66">
        <v>151461</v>
      </c>
      <c r="D30" s="66">
        <v>2269.4</v>
      </c>
      <c r="E30" s="77" t="s">
        <v>223</v>
      </c>
    </row>
    <row r="31" spans="1:5" ht="18" customHeight="1" x14ac:dyDescent="0.15">
      <c r="A31" s="68"/>
      <c r="B31" s="69" t="s">
        <v>2088</v>
      </c>
      <c r="C31" s="70">
        <f>SUM(C29:C30)</f>
        <v>362463</v>
      </c>
      <c r="D31" s="70">
        <f>SUM(D29:D30)</f>
        <v>6116.8</v>
      </c>
      <c r="E31" s="78"/>
    </row>
    <row r="32" spans="1:5" ht="18" customHeight="1" x14ac:dyDescent="0.15">
      <c r="A32" s="61" t="s">
        <v>2089</v>
      </c>
      <c r="B32" s="62"/>
      <c r="C32" s="62"/>
      <c r="D32" s="62"/>
      <c r="E32" s="76"/>
    </row>
    <row r="33" spans="1:5" ht="18" customHeight="1" x14ac:dyDescent="0.15">
      <c r="A33" s="64" t="s">
        <v>2232</v>
      </c>
      <c r="B33" s="65" t="s">
        <v>2233</v>
      </c>
      <c r="C33" s="66">
        <v>307437</v>
      </c>
      <c r="D33" s="66">
        <v>5064.6000000000004</v>
      </c>
      <c r="E33" s="77" t="s">
        <v>2202</v>
      </c>
    </row>
    <row r="34" spans="1:5" ht="18" customHeight="1" x14ac:dyDescent="0.15">
      <c r="A34" s="64" t="s">
        <v>2234</v>
      </c>
      <c r="B34" s="65" t="s">
        <v>1457</v>
      </c>
      <c r="C34" s="66">
        <v>109021</v>
      </c>
      <c r="D34" s="66">
        <v>2204.9</v>
      </c>
      <c r="E34" s="77" t="s">
        <v>2197</v>
      </c>
    </row>
    <row r="35" spans="1:5" ht="18" customHeight="1" x14ac:dyDescent="0.15">
      <c r="A35" s="64" t="s">
        <v>2235</v>
      </c>
      <c r="B35" s="65" t="s">
        <v>2236</v>
      </c>
      <c r="C35" s="66">
        <v>340165</v>
      </c>
      <c r="D35" s="66">
        <v>8198.7999999999993</v>
      </c>
      <c r="E35" s="77" t="s">
        <v>223</v>
      </c>
    </row>
    <row r="36" spans="1:5" ht="18" customHeight="1" x14ac:dyDescent="0.15">
      <c r="A36" s="64" t="s">
        <v>2237</v>
      </c>
      <c r="B36" s="65" t="s">
        <v>2233</v>
      </c>
      <c r="C36" s="66">
        <v>33719</v>
      </c>
      <c r="D36" s="66">
        <v>210.9</v>
      </c>
      <c r="E36" s="77" t="s">
        <v>223</v>
      </c>
    </row>
    <row r="37" spans="1:5" ht="18" customHeight="1" x14ac:dyDescent="0.15">
      <c r="A37" s="68"/>
      <c r="B37" s="69" t="s">
        <v>2088</v>
      </c>
      <c r="C37" s="70">
        <f>SUM(C33:C36)</f>
        <v>790342</v>
      </c>
      <c r="D37" s="70">
        <f>SUM(D33:D36)</f>
        <v>15679.199999999999</v>
      </c>
      <c r="E37" s="78"/>
    </row>
    <row r="38" spans="1:5" ht="18" customHeight="1" x14ac:dyDescent="0.15">
      <c r="A38" s="61" t="s">
        <v>2144</v>
      </c>
      <c r="B38" s="62"/>
      <c r="C38" s="62"/>
      <c r="D38" s="62"/>
      <c r="E38" s="76"/>
    </row>
    <row r="39" spans="1:5" ht="18" customHeight="1" x14ac:dyDescent="0.15">
      <c r="A39" s="64" t="s">
        <v>2238</v>
      </c>
      <c r="B39" s="65" t="s">
        <v>2148</v>
      </c>
      <c r="C39" s="66">
        <v>189267</v>
      </c>
      <c r="D39" s="66">
        <v>7373.2</v>
      </c>
      <c r="E39" s="77" t="s">
        <v>2202</v>
      </c>
    </row>
    <row r="40" spans="1:5" ht="18" customHeight="1" x14ac:dyDescent="0.15">
      <c r="A40" s="64" t="s">
        <v>2239</v>
      </c>
      <c r="B40" s="65" t="s">
        <v>2240</v>
      </c>
      <c r="C40" s="66">
        <v>249292</v>
      </c>
      <c r="D40" s="66">
        <v>2535.3000000000002</v>
      </c>
      <c r="E40" s="77" t="s">
        <v>2197</v>
      </c>
    </row>
    <row r="41" spans="1:5" ht="18" customHeight="1" x14ac:dyDescent="0.15">
      <c r="A41" s="64" t="s">
        <v>2241</v>
      </c>
      <c r="B41" s="65" t="s">
        <v>2242</v>
      </c>
      <c r="C41" s="66">
        <v>258622</v>
      </c>
      <c r="D41" s="66">
        <v>2041.7</v>
      </c>
      <c r="E41" s="77" t="s">
        <v>223</v>
      </c>
    </row>
    <row r="42" spans="1:5" ht="18" customHeight="1" thickBot="1" x14ac:dyDescent="0.2">
      <c r="A42" s="68"/>
      <c r="B42" s="69" t="s">
        <v>2088</v>
      </c>
      <c r="C42" s="70">
        <f>SUM(C39:C41)</f>
        <v>697181</v>
      </c>
      <c r="D42" s="70">
        <f>SUM(D39:D41)</f>
        <v>11950.2</v>
      </c>
      <c r="E42" s="78"/>
    </row>
    <row r="43" spans="1:5" s="167" customFormat="1" ht="18" customHeight="1" thickBot="1" x14ac:dyDescent="0.2">
      <c r="A43" s="168" t="s">
        <v>2082</v>
      </c>
      <c r="B43" s="169" t="s">
        <v>2083</v>
      </c>
      <c r="C43" s="169" t="s">
        <v>2084</v>
      </c>
      <c r="D43" s="169" t="s">
        <v>2085</v>
      </c>
      <c r="E43" s="170" t="s">
        <v>2184</v>
      </c>
    </row>
    <row r="44" spans="1:5" ht="18" customHeight="1" thickBot="1" x14ac:dyDescent="0.2">
      <c r="A44" s="61" t="s">
        <v>2095</v>
      </c>
      <c r="B44" s="62"/>
      <c r="C44" s="62"/>
      <c r="D44" s="62"/>
      <c r="E44" s="76"/>
    </row>
    <row r="45" spans="1:5" ht="18" customHeight="1" x14ac:dyDescent="0.15">
      <c r="A45" s="64" t="s">
        <v>2243</v>
      </c>
      <c r="B45" s="65" t="s">
        <v>2153</v>
      </c>
      <c r="C45" s="66">
        <v>1489988</v>
      </c>
      <c r="D45" s="66">
        <v>34830</v>
      </c>
      <c r="E45" s="77" t="s">
        <v>2202</v>
      </c>
    </row>
    <row r="46" spans="1:5" ht="18" customHeight="1" x14ac:dyDescent="0.15">
      <c r="A46" s="64" t="s">
        <v>2244</v>
      </c>
      <c r="B46" s="65" t="s">
        <v>2245</v>
      </c>
      <c r="C46" s="66">
        <v>103988</v>
      </c>
      <c r="D46" s="66">
        <v>2194.1</v>
      </c>
      <c r="E46" s="77" t="s">
        <v>223</v>
      </c>
    </row>
    <row r="47" spans="1:5" ht="18" customHeight="1" x14ac:dyDescent="0.15">
      <c r="A47" s="64" t="s">
        <v>2246</v>
      </c>
      <c r="B47" s="65" t="s">
        <v>2153</v>
      </c>
      <c r="C47" s="182">
        <v>384841</v>
      </c>
      <c r="D47" s="66">
        <v>16069.4</v>
      </c>
      <c r="E47" s="77" t="s">
        <v>2197</v>
      </c>
    </row>
    <row r="48" spans="1:5" ht="18" customHeight="1" x14ac:dyDescent="0.15">
      <c r="A48" s="64" t="s">
        <v>2247</v>
      </c>
      <c r="B48" s="65" t="s">
        <v>2200</v>
      </c>
      <c r="C48" s="66">
        <v>420346</v>
      </c>
      <c r="D48" s="66">
        <v>12867.3</v>
      </c>
      <c r="E48" s="77" t="s">
        <v>223</v>
      </c>
    </row>
    <row r="49" spans="1:5" ht="18" customHeight="1" x14ac:dyDescent="0.15">
      <c r="A49" s="64" t="s">
        <v>2248</v>
      </c>
      <c r="B49" s="65" t="s">
        <v>2153</v>
      </c>
      <c r="C49" s="66">
        <v>261521</v>
      </c>
      <c r="D49" s="66">
        <v>5717.4</v>
      </c>
      <c r="E49" s="77" t="s">
        <v>223</v>
      </c>
    </row>
    <row r="50" spans="1:5" ht="18" customHeight="1" x14ac:dyDescent="0.15">
      <c r="A50" s="64" t="s">
        <v>2249</v>
      </c>
      <c r="B50" s="65" t="s">
        <v>223</v>
      </c>
      <c r="C50" s="66">
        <v>128896</v>
      </c>
      <c r="D50" s="66">
        <v>2436.8000000000002</v>
      </c>
      <c r="E50" s="77" t="s">
        <v>223</v>
      </c>
    </row>
    <row r="51" spans="1:5" ht="18" customHeight="1" x14ac:dyDescent="0.15">
      <c r="A51" s="68"/>
      <c r="B51" s="69" t="s">
        <v>2088</v>
      </c>
      <c r="C51" s="70">
        <f>SUM(C45:C50)</f>
        <v>2789580</v>
      </c>
      <c r="D51" s="70">
        <f>SUM(D45:D50)</f>
        <v>74115</v>
      </c>
      <c r="E51" s="78"/>
    </row>
    <row r="52" spans="1:5" ht="18" customHeight="1" x14ac:dyDescent="0.15">
      <c r="A52" s="61" t="s">
        <v>2154</v>
      </c>
      <c r="B52" s="62"/>
      <c r="C52" s="62"/>
      <c r="D52" s="62"/>
      <c r="E52" s="76"/>
    </row>
    <row r="53" spans="1:5" ht="18" customHeight="1" x14ac:dyDescent="0.15">
      <c r="A53" s="64" t="s">
        <v>2250</v>
      </c>
      <c r="B53" s="65" t="s">
        <v>2160</v>
      </c>
      <c r="C53" s="66">
        <v>567306</v>
      </c>
      <c r="D53" s="66">
        <v>12805.5</v>
      </c>
      <c r="E53" s="77" t="s">
        <v>2202</v>
      </c>
    </row>
    <row r="54" spans="1:5" ht="18" customHeight="1" x14ac:dyDescent="0.15">
      <c r="A54" s="64" t="s">
        <v>2251</v>
      </c>
      <c r="B54" s="65" t="s">
        <v>2252</v>
      </c>
      <c r="C54" s="66">
        <v>157216</v>
      </c>
      <c r="D54" s="66">
        <v>4881</v>
      </c>
      <c r="E54" s="77" t="s">
        <v>223</v>
      </c>
    </row>
    <row r="55" spans="1:5" ht="18" customHeight="1" x14ac:dyDescent="0.15">
      <c r="A55" s="64" t="s">
        <v>2253</v>
      </c>
      <c r="B55" s="65" t="s">
        <v>1688</v>
      </c>
      <c r="C55" s="66">
        <v>371583</v>
      </c>
      <c r="D55" s="66">
        <v>7699.1</v>
      </c>
      <c r="E55" s="77" t="s">
        <v>223</v>
      </c>
    </row>
    <row r="56" spans="1:5" ht="18" customHeight="1" x14ac:dyDescent="0.15">
      <c r="A56" s="64" t="s">
        <v>2254</v>
      </c>
      <c r="B56" s="65" t="s">
        <v>2255</v>
      </c>
      <c r="C56" s="66">
        <v>933401</v>
      </c>
      <c r="D56" s="66">
        <v>30996</v>
      </c>
      <c r="E56" s="77" t="s">
        <v>2197</v>
      </c>
    </row>
    <row r="57" spans="1:5" ht="18" customHeight="1" x14ac:dyDescent="0.15">
      <c r="A57" s="64" t="s">
        <v>2256</v>
      </c>
      <c r="B57" s="65" t="s">
        <v>2257</v>
      </c>
      <c r="C57" s="66">
        <v>520294</v>
      </c>
      <c r="D57" s="66">
        <v>9148.6</v>
      </c>
      <c r="E57" s="77" t="s">
        <v>223</v>
      </c>
    </row>
    <row r="58" spans="1:5" ht="18" customHeight="1" x14ac:dyDescent="0.15">
      <c r="A58" s="64" t="s">
        <v>2258</v>
      </c>
      <c r="B58" s="65" t="s">
        <v>1653</v>
      </c>
      <c r="C58" s="66">
        <v>152250</v>
      </c>
      <c r="D58" s="66">
        <v>1499.8</v>
      </c>
      <c r="E58" s="77" t="s">
        <v>223</v>
      </c>
    </row>
    <row r="59" spans="1:5" ht="18" customHeight="1" x14ac:dyDescent="0.15">
      <c r="A59" s="64" t="s">
        <v>2259</v>
      </c>
      <c r="B59" s="65" t="s">
        <v>2257</v>
      </c>
      <c r="C59" s="66">
        <v>82894</v>
      </c>
      <c r="D59" s="66">
        <v>1945.7</v>
      </c>
      <c r="E59" s="77" t="s">
        <v>223</v>
      </c>
    </row>
    <row r="60" spans="1:5" ht="18" customHeight="1" x14ac:dyDescent="0.15">
      <c r="A60" s="64" t="s">
        <v>2260</v>
      </c>
      <c r="B60" s="65" t="s">
        <v>1678</v>
      </c>
      <c r="C60" s="66">
        <v>114373</v>
      </c>
      <c r="D60" s="66">
        <v>2590.1</v>
      </c>
      <c r="E60" s="77" t="s">
        <v>223</v>
      </c>
    </row>
    <row r="61" spans="1:5" ht="18" customHeight="1" x14ac:dyDescent="0.15">
      <c r="A61" s="64" t="s">
        <v>2261</v>
      </c>
      <c r="B61" s="65" t="s">
        <v>1653</v>
      </c>
      <c r="C61" s="66">
        <v>189250</v>
      </c>
      <c r="D61" s="66">
        <v>5815.1</v>
      </c>
      <c r="E61" s="77" t="s">
        <v>223</v>
      </c>
    </row>
    <row r="62" spans="1:5" ht="18" customHeight="1" x14ac:dyDescent="0.15">
      <c r="A62" s="64" t="s">
        <v>2262</v>
      </c>
      <c r="B62" s="65" t="s">
        <v>223</v>
      </c>
      <c r="C62" s="66">
        <v>215000</v>
      </c>
      <c r="D62" s="66">
        <v>4277.8999999999996</v>
      </c>
      <c r="E62" s="77" t="s">
        <v>223</v>
      </c>
    </row>
    <row r="63" spans="1:5" ht="18" customHeight="1" x14ac:dyDescent="0.15">
      <c r="A63" s="64" t="s">
        <v>2263</v>
      </c>
      <c r="B63" s="65" t="s">
        <v>2264</v>
      </c>
      <c r="C63" s="66">
        <v>151917</v>
      </c>
      <c r="D63" s="66">
        <v>1376.3</v>
      </c>
      <c r="E63" s="77" t="s">
        <v>223</v>
      </c>
    </row>
    <row r="64" spans="1:5" ht="18" customHeight="1" x14ac:dyDescent="0.15">
      <c r="A64" s="64" t="s">
        <v>2265</v>
      </c>
      <c r="B64" s="65" t="s">
        <v>2266</v>
      </c>
      <c r="C64" s="66">
        <v>45576</v>
      </c>
      <c r="D64" s="66">
        <v>1025.4000000000001</v>
      </c>
      <c r="E64" s="77" t="s">
        <v>2202</v>
      </c>
    </row>
    <row r="65" spans="1:5" ht="18" customHeight="1" x14ac:dyDescent="0.15">
      <c r="A65" s="68"/>
      <c r="B65" s="69" t="s">
        <v>2088</v>
      </c>
      <c r="C65" s="70">
        <f>SUM(C53:C64)</f>
        <v>3501060</v>
      </c>
      <c r="D65" s="70">
        <f>SUM(D53:D64)</f>
        <v>84060.5</v>
      </c>
      <c r="E65" s="78"/>
    </row>
    <row r="66" spans="1:5" ht="18" customHeight="1" x14ac:dyDescent="0.15">
      <c r="A66" s="61" t="s">
        <v>2096</v>
      </c>
      <c r="B66" s="62"/>
      <c r="C66" s="62"/>
      <c r="D66" s="62"/>
      <c r="E66" s="76"/>
    </row>
    <row r="67" spans="1:5" ht="18" customHeight="1" x14ac:dyDescent="0.15">
      <c r="A67" s="64" t="s">
        <v>2267</v>
      </c>
      <c r="B67" s="65" t="s">
        <v>2268</v>
      </c>
      <c r="C67" s="66">
        <v>181172</v>
      </c>
      <c r="D67" s="66">
        <v>10049.6</v>
      </c>
      <c r="E67" s="77" t="s">
        <v>2202</v>
      </c>
    </row>
    <row r="68" spans="1:5" ht="18" customHeight="1" x14ac:dyDescent="0.15">
      <c r="A68" s="64" t="s">
        <v>2269</v>
      </c>
      <c r="B68" s="65" t="s">
        <v>223</v>
      </c>
      <c r="C68" s="66">
        <v>682630</v>
      </c>
      <c r="D68" s="66">
        <v>21675.5</v>
      </c>
      <c r="E68" s="77" t="s">
        <v>223</v>
      </c>
    </row>
    <row r="69" spans="1:5" ht="18" customHeight="1" x14ac:dyDescent="0.15">
      <c r="A69" s="64" t="s">
        <v>2270</v>
      </c>
      <c r="B69" s="65" t="s">
        <v>223</v>
      </c>
      <c r="C69" s="66">
        <v>72480</v>
      </c>
      <c r="D69" s="66">
        <v>7387.3</v>
      </c>
      <c r="E69" s="77" t="s">
        <v>2197</v>
      </c>
    </row>
    <row r="70" spans="1:5" ht="18" customHeight="1" x14ac:dyDescent="0.15">
      <c r="A70" s="64" t="s">
        <v>2271</v>
      </c>
      <c r="B70" s="65" t="s">
        <v>2272</v>
      </c>
      <c r="C70" s="66">
        <v>74380</v>
      </c>
      <c r="D70" s="66">
        <v>2117.1999999999998</v>
      </c>
      <c r="E70" s="77" t="s">
        <v>223</v>
      </c>
    </row>
    <row r="71" spans="1:5" ht="18" customHeight="1" x14ac:dyDescent="0.15">
      <c r="A71" s="64" t="s">
        <v>2273</v>
      </c>
      <c r="B71" s="65" t="s">
        <v>2268</v>
      </c>
      <c r="C71" s="66">
        <v>243300</v>
      </c>
      <c r="D71" s="66">
        <v>6941.7</v>
      </c>
      <c r="E71" s="77" t="s">
        <v>223</v>
      </c>
    </row>
    <row r="72" spans="1:5" ht="18" customHeight="1" thickBot="1" x14ac:dyDescent="0.2">
      <c r="A72" s="68"/>
      <c r="B72" s="69" t="s">
        <v>2088</v>
      </c>
      <c r="C72" s="70">
        <f>SUM(C67:C71)</f>
        <v>1253962</v>
      </c>
      <c r="D72" s="70">
        <f>SUM(D67:D71)</f>
        <v>48171.299999999996</v>
      </c>
      <c r="E72" s="78"/>
    </row>
    <row r="73" spans="1:5" s="167" customFormat="1" ht="18" customHeight="1" thickBot="1" x14ac:dyDescent="0.2">
      <c r="A73" s="168" t="s">
        <v>2082</v>
      </c>
      <c r="B73" s="169" t="s">
        <v>2083</v>
      </c>
      <c r="C73" s="169" t="s">
        <v>2084</v>
      </c>
      <c r="D73" s="169" t="s">
        <v>2085</v>
      </c>
      <c r="E73" s="170" t="s">
        <v>2184</v>
      </c>
    </row>
    <row r="74" spans="1:5" ht="18" customHeight="1" thickBot="1" x14ac:dyDescent="0.2">
      <c r="A74" s="61" t="s">
        <v>2090</v>
      </c>
      <c r="B74" s="62"/>
      <c r="C74" s="62"/>
      <c r="D74" s="62"/>
      <c r="E74" s="76"/>
    </row>
    <row r="75" spans="1:5" ht="18" customHeight="1" x14ac:dyDescent="0.15">
      <c r="A75" s="64" t="s">
        <v>2274</v>
      </c>
      <c r="B75" s="65" t="s">
        <v>2275</v>
      </c>
      <c r="C75" s="66">
        <v>227708</v>
      </c>
      <c r="D75" s="66">
        <v>3376.3</v>
      </c>
      <c r="E75" s="77" t="s">
        <v>2202</v>
      </c>
    </row>
    <row r="76" spans="1:5" ht="18" customHeight="1" x14ac:dyDescent="0.15">
      <c r="A76" s="64" t="s">
        <v>2276</v>
      </c>
      <c r="B76" s="65" t="s">
        <v>223</v>
      </c>
      <c r="C76" s="66">
        <v>54598</v>
      </c>
      <c r="D76" s="66">
        <v>1443.2</v>
      </c>
      <c r="E76" s="77" t="s">
        <v>223</v>
      </c>
    </row>
    <row r="77" spans="1:5" ht="18" customHeight="1" x14ac:dyDescent="0.15">
      <c r="A77" s="64" t="s">
        <v>2277</v>
      </c>
      <c r="B77" s="65" t="s">
        <v>223</v>
      </c>
      <c r="C77" s="66">
        <v>74221</v>
      </c>
      <c r="D77" s="66">
        <v>3500.9</v>
      </c>
      <c r="E77" s="77" t="s">
        <v>223</v>
      </c>
    </row>
    <row r="78" spans="1:5" ht="18" customHeight="1" x14ac:dyDescent="0.15">
      <c r="A78" s="64" t="s">
        <v>2278</v>
      </c>
      <c r="B78" s="65" t="s">
        <v>223</v>
      </c>
      <c r="C78" s="66">
        <v>71600</v>
      </c>
      <c r="D78" s="66">
        <v>2624.4</v>
      </c>
      <c r="E78" s="77" t="s">
        <v>223</v>
      </c>
    </row>
    <row r="79" spans="1:5" ht="18" customHeight="1" x14ac:dyDescent="0.15">
      <c r="A79" s="64" t="s">
        <v>2279</v>
      </c>
      <c r="B79" s="65" t="s">
        <v>1930</v>
      </c>
      <c r="C79" s="66">
        <v>480405</v>
      </c>
      <c r="D79" s="66">
        <v>14141</v>
      </c>
      <c r="E79" s="77" t="s">
        <v>223</v>
      </c>
    </row>
    <row r="80" spans="1:5" ht="18" customHeight="1" x14ac:dyDescent="0.15">
      <c r="A80" s="64" t="s">
        <v>2280</v>
      </c>
      <c r="B80" s="65" t="s">
        <v>223</v>
      </c>
      <c r="C80" s="66">
        <v>680598</v>
      </c>
      <c r="D80" s="66">
        <v>14019.6</v>
      </c>
      <c r="E80" s="77" t="s">
        <v>223</v>
      </c>
    </row>
    <row r="81" spans="1:5" ht="18" customHeight="1" x14ac:dyDescent="0.15">
      <c r="A81" s="64" t="s">
        <v>2281</v>
      </c>
      <c r="B81" s="65" t="s">
        <v>2275</v>
      </c>
      <c r="C81" s="66">
        <v>270880</v>
      </c>
      <c r="D81" s="66">
        <v>12344.8</v>
      </c>
      <c r="E81" s="77" t="s">
        <v>223</v>
      </c>
    </row>
    <row r="82" spans="1:5" ht="18" customHeight="1" x14ac:dyDescent="0.15">
      <c r="A82" s="64" t="s">
        <v>2282</v>
      </c>
      <c r="B82" s="65" t="s">
        <v>2283</v>
      </c>
      <c r="C82" s="66">
        <v>567753</v>
      </c>
      <c r="D82" s="66">
        <v>24612.6</v>
      </c>
      <c r="E82" s="77" t="s">
        <v>223</v>
      </c>
    </row>
    <row r="83" spans="1:5" ht="18" customHeight="1" x14ac:dyDescent="0.15">
      <c r="A83" s="64" t="s">
        <v>2284</v>
      </c>
      <c r="B83" s="65" t="s">
        <v>1996</v>
      </c>
      <c r="C83" s="66">
        <v>285869</v>
      </c>
      <c r="D83" s="66">
        <v>11882.2</v>
      </c>
      <c r="E83" s="77" t="s">
        <v>223</v>
      </c>
    </row>
    <row r="84" spans="1:5" ht="18" customHeight="1" x14ac:dyDescent="0.15">
      <c r="A84" s="64" t="s">
        <v>2285</v>
      </c>
      <c r="B84" s="65" t="s">
        <v>223</v>
      </c>
      <c r="C84" s="66">
        <v>324189</v>
      </c>
      <c r="D84" s="66">
        <v>18141.2</v>
      </c>
      <c r="E84" s="77" t="s">
        <v>223</v>
      </c>
    </row>
    <row r="85" spans="1:5" ht="18" customHeight="1" x14ac:dyDescent="0.15">
      <c r="A85" s="64" t="s">
        <v>2286</v>
      </c>
      <c r="B85" s="65" t="s">
        <v>1961</v>
      </c>
      <c r="C85" s="66">
        <v>788312</v>
      </c>
      <c r="D85" s="66">
        <v>9818</v>
      </c>
      <c r="E85" s="77" t="s">
        <v>2197</v>
      </c>
    </row>
    <row r="86" spans="1:5" ht="18" customHeight="1" x14ac:dyDescent="0.15">
      <c r="A86" s="64" t="s">
        <v>2287</v>
      </c>
      <c r="B86" s="65" t="s">
        <v>2288</v>
      </c>
      <c r="C86" s="66">
        <v>1499848</v>
      </c>
      <c r="D86" s="66">
        <v>29726.7</v>
      </c>
      <c r="E86" s="77" t="s">
        <v>223</v>
      </c>
    </row>
    <row r="87" spans="1:5" ht="18" customHeight="1" x14ac:dyDescent="0.15">
      <c r="A87" s="64" t="s">
        <v>2289</v>
      </c>
      <c r="B87" s="65" t="s">
        <v>2290</v>
      </c>
      <c r="C87" s="66">
        <v>379100</v>
      </c>
      <c r="D87" s="66">
        <v>13391.2</v>
      </c>
      <c r="E87" s="77" t="s">
        <v>223</v>
      </c>
    </row>
    <row r="88" spans="1:5" ht="18" customHeight="1" x14ac:dyDescent="0.15">
      <c r="A88" s="64" t="s">
        <v>2291</v>
      </c>
      <c r="B88" s="65" t="s">
        <v>2174</v>
      </c>
      <c r="C88" s="66">
        <v>662870</v>
      </c>
      <c r="D88" s="66">
        <v>5700.1</v>
      </c>
      <c r="E88" s="77" t="s">
        <v>223</v>
      </c>
    </row>
    <row r="89" spans="1:5" ht="18" customHeight="1" x14ac:dyDescent="0.15">
      <c r="A89" s="64" t="s">
        <v>2292</v>
      </c>
      <c r="B89" s="65" t="s">
        <v>1985</v>
      </c>
      <c r="C89" s="66">
        <v>510137</v>
      </c>
      <c r="D89" s="66">
        <v>7954.7</v>
      </c>
      <c r="E89" s="77" t="s">
        <v>223</v>
      </c>
    </row>
    <row r="90" spans="1:5" ht="18" customHeight="1" x14ac:dyDescent="0.15">
      <c r="A90" s="64" t="s">
        <v>2293</v>
      </c>
      <c r="B90" s="65" t="s">
        <v>223</v>
      </c>
      <c r="C90" s="66">
        <v>480864</v>
      </c>
      <c r="D90" s="66">
        <v>13751.7</v>
      </c>
      <c r="E90" s="77" t="s">
        <v>223</v>
      </c>
    </row>
    <row r="91" spans="1:5" ht="18" customHeight="1" x14ac:dyDescent="0.15">
      <c r="A91" s="64" t="s">
        <v>2294</v>
      </c>
      <c r="B91" s="65" t="s">
        <v>1946</v>
      </c>
      <c r="C91" s="66">
        <v>6259008</v>
      </c>
      <c r="D91" s="66">
        <v>204741.1</v>
      </c>
      <c r="E91" s="77" t="s">
        <v>223</v>
      </c>
    </row>
    <row r="92" spans="1:5" ht="18" customHeight="1" x14ac:dyDescent="0.15">
      <c r="A92" s="64" t="s">
        <v>2295</v>
      </c>
      <c r="B92" s="65" t="s">
        <v>2296</v>
      </c>
      <c r="C92" s="66">
        <v>522900</v>
      </c>
      <c r="D92" s="66">
        <v>13204.8</v>
      </c>
      <c r="E92" s="77" t="s">
        <v>223</v>
      </c>
    </row>
    <row r="93" spans="1:5" ht="18" customHeight="1" x14ac:dyDescent="0.15">
      <c r="A93" s="68"/>
      <c r="B93" s="69" t="s">
        <v>2088</v>
      </c>
      <c r="C93" s="70">
        <f>SUM(C75:C92)</f>
        <v>14140860</v>
      </c>
      <c r="D93" s="70">
        <f>SUM(D75:D92)</f>
        <v>404374.50000000006</v>
      </c>
      <c r="E93" s="78"/>
    </row>
    <row r="94" spans="1:5" ht="18" customHeight="1" x14ac:dyDescent="0.15">
      <c r="A94" s="72"/>
      <c r="B94" s="73" t="s">
        <v>2092</v>
      </c>
      <c r="C94" s="74">
        <f>C7+C12+C22+C27+C31+C37+C42+C51+C65+C72+C93</f>
        <v>30174944</v>
      </c>
      <c r="D94" s="74">
        <f>D7+D12+D22+D27+D31+D37+D42+D51+D65+D72+D93</f>
        <v>755768.00000000012</v>
      </c>
      <c r="E94" s="79"/>
    </row>
    <row r="95" spans="1:5" ht="18" customHeight="1" x14ac:dyDescent="0.15">
      <c r="A95" s="72"/>
      <c r="B95" s="73" t="s">
        <v>2099</v>
      </c>
      <c r="C95" s="74">
        <f>C94</f>
        <v>30174944</v>
      </c>
      <c r="D95" s="74">
        <f>D94</f>
        <v>755768.00000000012</v>
      </c>
      <c r="E95" s="79"/>
    </row>
  </sheetData>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rowBreaks count="2" manualBreakCount="2">
    <brk id="42" max="16383" man="1"/>
    <brk id="72"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H47"/>
  <sheetViews>
    <sheetView tabSelected="1" view="pageBreakPreview" zoomScale="60" zoomScaleNormal="100" workbookViewId="0">
      <selection activeCell="C47" sqref="C47"/>
    </sheetView>
  </sheetViews>
  <sheetFormatPr defaultColWidth="9.25" defaultRowHeight="19.5" customHeight="1" x14ac:dyDescent="0.15"/>
  <cols>
    <col min="1" max="1" width="12.625" customWidth="1"/>
    <col min="2" max="2" width="12.375" customWidth="1"/>
    <col min="3" max="3" width="9.875" customWidth="1"/>
    <col min="4" max="4" width="8.75" customWidth="1"/>
    <col min="5" max="5" width="17" customWidth="1"/>
    <col min="6" max="6" width="20.125" customWidth="1"/>
    <col min="7" max="8" width="13.375" customWidth="1"/>
  </cols>
  <sheetData>
    <row r="2" spans="1:8" ht="33.75" customHeight="1" x14ac:dyDescent="0.15">
      <c r="A2" s="11" t="s">
        <v>2297</v>
      </c>
    </row>
    <row r="4" spans="1:8" ht="24.75" customHeight="1" x14ac:dyDescent="0.15">
      <c r="A4" s="80" t="s">
        <v>2298</v>
      </c>
    </row>
    <row r="5" spans="1:8" ht="24.75" customHeight="1" x14ac:dyDescent="0.15">
      <c r="A5" s="55" t="s">
        <v>2299</v>
      </c>
      <c r="B5" s="56" t="s">
        <v>2300</v>
      </c>
      <c r="C5" s="213" t="s">
        <v>2301</v>
      </c>
      <c r="D5" s="213"/>
      <c r="E5" s="56" t="s">
        <v>2302</v>
      </c>
      <c r="F5" s="56" t="s">
        <v>2303</v>
      </c>
      <c r="G5" s="56" t="s">
        <v>2304</v>
      </c>
      <c r="H5" s="57" t="s">
        <v>2305</v>
      </c>
    </row>
    <row r="6" spans="1:8" ht="24.75" customHeight="1" x14ac:dyDescent="0.15">
      <c r="A6" s="9" t="s">
        <v>2306</v>
      </c>
      <c r="B6" s="81" t="s">
        <v>2307</v>
      </c>
      <c r="C6" s="82">
        <v>110</v>
      </c>
      <c r="D6" s="83" t="s">
        <v>2308</v>
      </c>
      <c r="E6" s="81" t="s">
        <v>2309</v>
      </c>
      <c r="F6" s="81" t="s">
        <v>133</v>
      </c>
      <c r="G6" s="81" t="s">
        <v>14</v>
      </c>
      <c r="H6" s="84" t="s">
        <v>2310</v>
      </c>
    </row>
    <row r="7" spans="1:8" ht="24.75" customHeight="1" x14ac:dyDescent="0.15">
      <c r="A7" s="9" t="s">
        <v>223</v>
      </c>
      <c r="B7" s="81" t="s">
        <v>2311</v>
      </c>
      <c r="C7" s="82">
        <v>33</v>
      </c>
      <c r="D7" s="83" t="s">
        <v>223</v>
      </c>
      <c r="E7" s="81" t="s">
        <v>223</v>
      </c>
      <c r="F7" s="81" t="s">
        <v>223</v>
      </c>
      <c r="G7" s="81" t="s">
        <v>223</v>
      </c>
      <c r="H7" s="84" t="s">
        <v>223</v>
      </c>
    </row>
    <row r="8" spans="1:8" ht="24.75" customHeight="1" x14ac:dyDescent="0.15">
      <c r="A8" s="9" t="s">
        <v>223</v>
      </c>
      <c r="B8" s="81" t="s">
        <v>2312</v>
      </c>
      <c r="C8" s="82">
        <v>27</v>
      </c>
      <c r="D8" s="83" t="s">
        <v>223</v>
      </c>
      <c r="E8" s="81" t="s">
        <v>223</v>
      </c>
      <c r="F8" s="81" t="s">
        <v>223</v>
      </c>
      <c r="G8" s="81" t="s">
        <v>223</v>
      </c>
      <c r="H8" s="84" t="s">
        <v>223</v>
      </c>
    </row>
    <row r="9" spans="1:8" ht="24.75" customHeight="1" x14ac:dyDescent="0.15">
      <c r="A9" s="9" t="s">
        <v>2313</v>
      </c>
      <c r="B9" s="81" t="s">
        <v>2314</v>
      </c>
      <c r="C9" s="82">
        <v>49</v>
      </c>
      <c r="D9" s="83" t="s">
        <v>223</v>
      </c>
      <c r="E9" s="81" t="s">
        <v>223</v>
      </c>
      <c r="F9" s="81" t="s">
        <v>223</v>
      </c>
      <c r="G9" s="81" t="s">
        <v>13</v>
      </c>
      <c r="H9" s="84" t="s">
        <v>223</v>
      </c>
    </row>
    <row r="10" spans="1:8" ht="24.75" customHeight="1" x14ac:dyDescent="0.15">
      <c r="A10" s="9" t="s">
        <v>2315</v>
      </c>
      <c r="B10" s="81" t="s">
        <v>2316</v>
      </c>
      <c r="C10" s="82">
        <v>495</v>
      </c>
      <c r="D10" s="83" t="s">
        <v>223</v>
      </c>
      <c r="E10" s="81" t="s">
        <v>223</v>
      </c>
      <c r="F10" s="81" t="s">
        <v>170</v>
      </c>
      <c r="G10" s="81" t="s">
        <v>2317</v>
      </c>
      <c r="H10" s="84" t="s">
        <v>223</v>
      </c>
    </row>
    <row r="11" spans="1:8" ht="24.75" customHeight="1" x14ac:dyDescent="0.15">
      <c r="A11" s="27" t="s">
        <v>184</v>
      </c>
      <c r="B11" s="85" t="s">
        <v>2318</v>
      </c>
      <c r="C11" s="86">
        <f>SUM(C6:C10)</f>
        <v>714</v>
      </c>
      <c r="D11" s="87" t="s">
        <v>2308</v>
      </c>
      <c r="E11" s="85"/>
      <c r="F11" s="85"/>
      <c r="G11" s="85"/>
      <c r="H11" s="88"/>
    </row>
    <row r="13" spans="1:8" ht="24.75" customHeight="1" x14ac:dyDescent="0.15">
      <c r="A13" s="80" t="s">
        <v>2319</v>
      </c>
    </row>
    <row r="14" spans="1:8" ht="24.75" customHeight="1" x14ac:dyDescent="0.15">
      <c r="A14" s="212" t="s">
        <v>2320</v>
      </c>
      <c r="B14" s="212"/>
      <c r="C14" s="56" t="s">
        <v>2321</v>
      </c>
      <c r="D14" s="213" t="s">
        <v>2083</v>
      </c>
      <c r="E14" s="213"/>
      <c r="F14" s="213" t="s">
        <v>2303</v>
      </c>
      <c r="G14" s="213"/>
      <c r="H14" s="57" t="s">
        <v>2305</v>
      </c>
    </row>
    <row r="15" spans="1:8" ht="24.75" customHeight="1" x14ac:dyDescent="0.15">
      <c r="A15" s="215" t="s">
        <v>2322</v>
      </c>
      <c r="B15" s="215"/>
      <c r="C15" s="81">
        <v>1</v>
      </c>
      <c r="D15" s="218" t="s">
        <v>2982</v>
      </c>
      <c r="E15" s="219"/>
      <c r="F15" s="219" t="s">
        <v>133</v>
      </c>
      <c r="G15" s="219"/>
      <c r="H15" s="84"/>
    </row>
    <row r="16" spans="1:8" ht="24.75" customHeight="1" x14ac:dyDescent="0.15">
      <c r="A16" s="215" t="s">
        <v>223</v>
      </c>
      <c r="B16" s="215"/>
      <c r="C16" s="81">
        <v>1</v>
      </c>
      <c r="D16" s="219" t="s">
        <v>223</v>
      </c>
      <c r="E16" s="219"/>
      <c r="F16" s="219" t="s">
        <v>223</v>
      </c>
      <c r="G16" s="219"/>
      <c r="H16" s="84"/>
    </row>
    <row r="17" spans="1:8" ht="24.75" customHeight="1" x14ac:dyDescent="0.15">
      <c r="A17" s="215" t="s">
        <v>223</v>
      </c>
      <c r="B17" s="215"/>
      <c r="C17" s="81">
        <v>1</v>
      </c>
      <c r="D17" s="218" t="s">
        <v>2983</v>
      </c>
      <c r="E17" s="219"/>
      <c r="F17" s="219" t="s">
        <v>223</v>
      </c>
      <c r="G17" s="219"/>
      <c r="H17" s="84"/>
    </row>
    <row r="18" spans="1:8" ht="24.75" customHeight="1" x14ac:dyDescent="0.15">
      <c r="A18" s="215" t="s">
        <v>223</v>
      </c>
      <c r="B18" s="215"/>
      <c r="C18" s="81">
        <v>1</v>
      </c>
      <c r="D18" s="218" t="s">
        <v>2984</v>
      </c>
      <c r="E18" s="219"/>
      <c r="F18" s="219" t="s">
        <v>223</v>
      </c>
      <c r="G18" s="219"/>
      <c r="H18" s="84"/>
    </row>
    <row r="19" spans="1:8" ht="24.75" customHeight="1" x14ac:dyDescent="0.15">
      <c r="A19" s="215" t="s">
        <v>223</v>
      </c>
      <c r="B19" s="215"/>
      <c r="C19" s="81">
        <v>1</v>
      </c>
      <c r="D19" s="218" t="s">
        <v>2985</v>
      </c>
      <c r="E19" s="219"/>
      <c r="F19" s="219" t="s">
        <v>170</v>
      </c>
      <c r="G19" s="219"/>
      <c r="H19" s="84"/>
    </row>
    <row r="20" spans="1:8" ht="24.75" customHeight="1" x14ac:dyDescent="0.15">
      <c r="A20" s="209" t="s">
        <v>184</v>
      </c>
      <c r="B20" s="209"/>
      <c r="C20" s="85">
        <f>SUM(C15:C19)</f>
        <v>5</v>
      </c>
      <c r="D20" s="220"/>
      <c r="E20" s="220"/>
      <c r="F20" s="220"/>
      <c r="G20" s="220"/>
      <c r="H20" s="88"/>
    </row>
    <row r="22" spans="1:8" ht="24.75" customHeight="1" x14ac:dyDescent="0.15">
      <c r="A22" s="80" t="s">
        <v>2323</v>
      </c>
    </row>
    <row r="23" spans="1:8" ht="24.75" customHeight="1" x14ac:dyDescent="0.15">
      <c r="A23" s="212" t="s">
        <v>2320</v>
      </c>
      <c r="B23" s="212"/>
      <c r="C23" s="56" t="s">
        <v>2321</v>
      </c>
      <c r="D23" s="213" t="s">
        <v>2324</v>
      </c>
      <c r="E23" s="213"/>
      <c r="F23" s="213" t="s">
        <v>2303</v>
      </c>
      <c r="G23" s="213"/>
      <c r="H23" s="57" t="s">
        <v>2305</v>
      </c>
    </row>
    <row r="24" spans="1:8" ht="24.75" customHeight="1" x14ac:dyDescent="0.15">
      <c r="A24" s="215" t="s">
        <v>2325</v>
      </c>
      <c r="B24" s="215"/>
      <c r="C24" s="81">
        <v>1</v>
      </c>
      <c r="D24" s="218" t="s">
        <v>2986</v>
      </c>
      <c r="E24" s="219"/>
      <c r="F24" s="219" t="s">
        <v>45</v>
      </c>
      <c r="G24" s="219"/>
      <c r="H24" s="84"/>
    </row>
    <row r="25" spans="1:8" ht="24.75" customHeight="1" x14ac:dyDescent="0.15">
      <c r="A25" s="209" t="s">
        <v>184</v>
      </c>
      <c r="B25" s="209"/>
      <c r="C25" s="85">
        <f>SUM(C24:C24)</f>
        <v>1</v>
      </c>
      <c r="D25" s="220"/>
      <c r="E25" s="220"/>
      <c r="F25" s="220"/>
      <c r="G25" s="220"/>
      <c r="H25" s="88"/>
    </row>
    <row r="26" spans="1:8" ht="19.5" customHeight="1" x14ac:dyDescent="0.15">
      <c r="B26" s="177"/>
    </row>
    <row r="27" spans="1:8" ht="33.75" customHeight="1" x14ac:dyDescent="0.15">
      <c r="A27" s="11" t="s">
        <v>2326</v>
      </c>
    </row>
    <row r="29" spans="1:8" ht="24.75" customHeight="1" x14ac:dyDescent="0.15">
      <c r="A29" s="80" t="s">
        <v>2327</v>
      </c>
    </row>
    <row r="30" spans="1:8" ht="24.75" customHeight="1" x14ac:dyDescent="0.15">
      <c r="A30" s="212" t="s">
        <v>2328</v>
      </c>
      <c r="B30" s="212"/>
      <c r="C30" s="213" t="s">
        <v>179</v>
      </c>
      <c r="D30" s="213"/>
      <c r="E30" s="214" t="s">
        <v>2329</v>
      </c>
      <c r="F30" s="214"/>
      <c r="G30" s="214"/>
      <c r="H30" s="214"/>
    </row>
    <row r="31" spans="1:8" ht="24.75" customHeight="1" x14ac:dyDescent="0.15">
      <c r="A31" s="215" t="s">
        <v>2330</v>
      </c>
      <c r="B31" s="215"/>
      <c r="C31" s="216">
        <v>30980729.600000001</v>
      </c>
      <c r="D31" s="216"/>
      <c r="E31" s="217" t="s">
        <v>2331</v>
      </c>
      <c r="F31" s="217"/>
      <c r="G31" s="217"/>
      <c r="H31" s="217"/>
    </row>
    <row r="32" spans="1:8" ht="24.75" customHeight="1" x14ac:dyDescent="0.15">
      <c r="A32" s="215" t="s">
        <v>551</v>
      </c>
      <c r="B32" s="215"/>
      <c r="C32" s="216">
        <v>101</v>
      </c>
      <c r="D32" s="216"/>
      <c r="E32" s="217"/>
      <c r="F32" s="217"/>
      <c r="G32" s="217"/>
      <c r="H32" s="217"/>
    </row>
    <row r="33" spans="1:8" ht="24.75" customHeight="1" x14ac:dyDescent="0.15">
      <c r="A33" s="215" t="s">
        <v>2332</v>
      </c>
      <c r="B33" s="215"/>
      <c r="C33" s="216">
        <v>257.73</v>
      </c>
      <c r="D33" s="216"/>
      <c r="E33" s="217"/>
      <c r="F33" s="217"/>
      <c r="G33" s="217"/>
      <c r="H33" s="217"/>
    </row>
    <row r="34" spans="1:8" ht="24.75" customHeight="1" x14ac:dyDescent="0.15">
      <c r="A34" s="215" t="s">
        <v>2333</v>
      </c>
      <c r="B34" s="215"/>
      <c r="C34" s="216">
        <v>6605</v>
      </c>
      <c r="D34" s="216"/>
      <c r="E34" s="217"/>
      <c r="F34" s="217"/>
      <c r="G34" s="217"/>
      <c r="H34" s="217"/>
    </row>
    <row r="35" spans="1:8" ht="24.75" customHeight="1" x14ac:dyDescent="0.15">
      <c r="A35" s="209" t="s">
        <v>184</v>
      </c>
      <c r="B35" s="209"/>
      <c r="C35" s="210">
        <f>SUM(C31:C34)</f>
        <v>30987693.330000002</v>
      </c>
      <c r="D35" s="210"/>
      <c r="E35" s="210"/>
      <c r="F35" s="210"/>
      <c r="G35" s="210"/>
      <c r="H35" s="211"/>
    </row>
    <row r="37" spans="1:8" ht="24.75" customHeight="1" x14ac:dyDescent="0.15">
      <c r="A37" s="80" t="s">
        <v>2334</v>
      </c>
    </row>
    <row r="38" spans="1:8" ht="24.75" customHeight="1" x14ac:dyDescent="0.15">
      <c r="A38" s="212" t="s">
        <v>2328</v>
      </c>
      <c r="B38" s="212"/>
      <c r="C38" s="213" t="s">
        <v>179</v>
      </c>
      <c r="D38" s="213"/>
      <c r="E38" s="214" t="s">
        <v>2329</v>
      </c>
      <c r="F38" s="214"/>
      <c r="G38" s="214"/>
      <c r="H38" s="214"/>
    </row>
    <row r="39" spans="1:8" ht="24.75" customHeight="1" x14ac:dyDescent="0.15">
      <c r="A39" s="215" t="s">
        <v>2335</v>
      </c>
      <c r="B39" s="215"/>
      <c r="C39" s="216">
        <v>1641</v>
      </c>
      <c r="D39" s="216"/>
      <c r="E39" s="217" t="s">
        <v>2336</v>
      </c>
      <c r="F39" s="217"/>
      <c r="G39" s="217"/>
      <c r="H39" s="217"/>
    </row>
    <row r="40" spans="1:8" ht="24.75" customHeight="1" x14ac:dyDescent="0.15">
      <c r="A40" s="209" t="s">
        <v>184</v>
      </c>
      <c r="B40" s="209"/>
      <c r="C40" s="210">
        <f>SUM(C39:C39)</f>
        <v>1641</v>
      </c>
      <c r="D40" s="210"/>
      <c r="E40" s="210"/>
      <c r="F40" s="210"/>
      <c r="G40" s="210"/>
      <c r="H40" s="211"/>
    </row>
    <row r="47" spans="1:8" ht="19.5" customHeight="1" x14ac:dyDescent="0.15">
      <c r="C47" s="179"/>
    </row>
  </sheetData>
  <mergeCells count="58">
    <mergeCell ref="C5:D5"/>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3:B23"/>
    <mergeCell ref="D23:E23"/>
    <mergeCell ref="F23:G23"/>
    <mergeCell ref="A24:B24"/>
    <mergeCell ref="D24:E24"/>
    <mergeCell ref="F24:G24"/>
    <mergeCell ref="A25:B25"/>
    <mergeCell ref="D25:E25"/>
    <mergeCell ref="F25:G25"/>
    <mergeCell ref="A30:B30"/>
    <mergeCell ref="C30:D30"/>
    <mergeCell ref="E30:H30"/>
    <mergeCell ref="A31:B31"/>
    <mergeCell ref="C31:D31"/>
    <mergeCell ref="E31:H31"/>
    <mergeCell ref="A32:B32"/>
    <mergeCell ref="C32:D32"/>
    <mergeCell ref="E32:H32"/>
    <mergeCell ref="A33:B33"/>
    <mergeCell ref="C33:D33"/>
    <mergeCell ref="E33:H33"/>
    <mergeCell ref="A34:B34"/>
    <mergeCell ref="C34:D34"/>
    <mergeCell ref="E34:H34"/>
    <mergeCell ref="A35:B35"/>
    <mergeCell ref="C35:D35"/>
    <mergeCell ref="E35:H35"/>
    <mergeCell ref="A40:B40"/>
    <mergeCell ref="C40:D40"/>
    <mergeCell ref="E40:H40"/>
    <mergeCell ref="A38:B38"/>
    <mergeCell ref="C38:D38"/>
    <mergeCell ref="E38:H38"/>
    <mergeCell ref="A39:B39"/>
    <mergeCell ref="C39:D39"/>
    <mergeCell ref="E39:H39"/>
  </mergeCells>
  <phoneticPr fontId="21"/>
  <pageMargins left="0.74803149606299213" right="0.74803149606299213" top="0.98425196850393704" bottom="0.98425196850393704" header="0.51181102362204722" footer="0.51181102362204722"/>
  <pageSetup paperSize="9" scale="74" orientation="portrait" r:id="rId1"/>
  <headerFooter>
    <oddFooter xml:space="preserve">&amp;C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無体財産権">
    <tabColor indexed="10"/>
  </sheetPr>
  <dimension ref="A1:E331"/>
  <sheetViews>
    <sheetView tabSelected="1" view="pageBreakPreview" topLeftCell="A312" zoomScale="90" zoomScaleNormal="100" zoomScaleSheetLayoutView="90" workbookViewId="0">
      <selection activeCell="C47" sqref="C47"/>
    </sheetView>
  </sheetViews>
  <sheetFormatPr defaultColWidth="9.25" defaultRowHeight="27.75" customHeight="1" x14ac:dyDescent="0.15"/>
  <cols>
    <col min="1" max="1" width="10.625" customWidth="1"/>
    <col min="2" max="2" width="11.75" customWidth="1"/>
    <col min="3" max="3" width="3.875" customWidth="1"/>
    <col min="4" max="4" width="52.5" customWidth="1"/>
    <col min="5" max="5" width="18.875" customWidth="1"/>
  </cols>
  <sheetData>
    <row r="1" spans="1:5" ht="13.5" customHeight="1" x14ac:dyDescent="0.15"/>
    <row r="2" spans="1:5" ht="29.25" customHeight="1" x14ac:dyDescent="0.15">
      <c r="A2" s="11" t="s">
        <v>2337</v>
      </c>
    </row>
    <row r="3" spans="1:5" ht="11.25" customHeight="1" x14ac:dyDescent="0.15"/>
    <row r="4" spans="1:5" ht="27.75" customHeight="1" x14ac:dyDescent="0.15">
      <c r="A4" s="55" t="s">
        <v>2338</v>
      </c>
      <c r="B4" s="213" t="s">
        <v>2339</v>
      </c>
      <c r="C4" s="213"/>
      <c r="D4" s="56" t="s">
        <v>2340</v>
      </c>
      <c r="E4" s="57" t="s">
        <v>2303</v>
      </c>
    </row>
    <row r="5" spans="1:5" ht="27.75" customHeight="1" x14ac:dyDescent="0.15">
      <c r="A5" s="89" t="s">
        <v>222</v>
      </c>
      <c r="B5" s="90">
        <v>4022085</v>
      </c>
      <c r="C5" s="91" t="s">
        <v>2341</v>
      </c>
      <c r="D5" s="92" t="s">
        <v>2342</v>
      </c>
      <c r="E5" s="93" t="s">
        <v>96</v>
      </c>
    </row>
    <row r="6" spans="1:5" ht="27.75" customHeight="1" x14ac:dyDescent="0.15">
      <c r="A6" s="89" t="s">
        <v>223</v>
      </c>
      <c r="B6" s="90">
        <v>4576428</v>
      </c>
      <c r="C6" s="91" t="s">
        <v>2341</v>
      </c>
      <c r="D6" s="92" t="s">
        <v>2343</v>
      </c>
      <c r="E6" s="93" t="s">
        <v>223</v>
      </c>
    </row>
    <row r="7" spans="1:5" ht="27.75" customHeight="1" x14ac:dyDescent="0.15">
      <c r="A7" s="89" t="s">
        <v>223</v>
      </c>
      <c r="B7" s="90">
        <v>4738851</v>
      </c>
      <c r="C7" s="91" t="s">
        <v>2341</v>
      </c>
      <c r="D7" s="92" t="s">
        <v>2344</v>
      </c>
      <c r="E7" s="93" t="s">
        <v>223</v>
      </c>
    </row>
    <row r="8" spans="1:5" ht="27.75" customHeight="1" x14ac:dyDescent="0.15">
      <c r="A8" s="89" t="s">
        <v>223</v>
      </c>
      <c r="B8" s="90">
        <v>4797180</v>
      </c>
      <c r="C8" s="91" t="s">
        <v>2341</v>
      </c>
      <c r="D8" s="92" t="s">
        <v>2345</v>
      </c>
      <c r="E8" s="93" t="s">
        <v>223</v>
      </c>
    </row>
    <row r="9" spans="1:5" ht="27.75" customHeight="1" x14ac:dyDescent="0.15">
      <c r="A9" s="89" t="s">
        <v>223</v>
      </c>
      <c r="B9" s="90">
        <v>4860834</v>
      </c>
      <c r="C9" s="91" t="s">
        <v>2341</v>
      </c>
      <c r="D9" s="92" t="s">
        <v>2346</v>
      </c>
      <c r="E9" s="93" t="s">
        <v>223</v>
      </c>
    </row>
    <row r="10" spans="1:5" ht="27.75" customHeight="1" x14ac:dyDescent="0.15">
      <c r="A10" s="89" t="s">
        <v>223</v>
      </c>
      <c r="B10" s="90">
        <v>4918665</v>
      </c>
      <c r="C10" s="91" t="s">
        <v>2341</v>
      </c>
      <c r="D10" s="92" t="s">
        <v>2347</v>
      </c>
      <c r="E10" s="93" t="s">
        <v>223</v>
      </c>
    </row>
    <row r="11" spans="1:5" ht="27.75" customHeight="1" x14ac:dyDescent="0.15">
      <c r="A11" s="89" t="s">
        <v>223</v>
      </c>
      <c r="B11" s="90">
        <v>4920893</v>
      </c>
      <c r="C11" s="91" t="s">
        <v>2341</v>
      </c>
      <c r="D11" s="92" t="s">
        <v>2348</v>
      </c>
      <c r="E11" s="93" t="s">
        <v>223</v>
      </c>
    </row>
    <row r="12" spans="1:5" ht="27.75" customHeight="1" x14ac:dyDescent="0.15">
      <c r="A12" s="89" t="s">
        <v>223</v>
      </c>
      <c r="B12" s="90">
        <v>4979160</v>
      </c>
      <c r="C12" s="91" t="s">
        <v>2341</v>
      </c>
      <c r="D12" s="92" t="s">
        <v>2349</v>
      </c>
      <c r="E12" s="93" t="s">
        <v>223</v>
      </c>
    </row>
    <row r="13" spans="1:5" ht="27.75" customHeight="1" x14ac:dyDescent="0.15">
      <c r="A13" s="89" t="s">
        <v>223</v>
      </c>
      <c r="B13" s="90">
        <v>5150833</v>
      </c>
      <c r="C13" s="91" t="s">
        <v>2341</v>
      </c>
      <c r="D13" s="92" t="s">
        <v>2350</v>
      </c>
      <c r="E13" s="93" t="s">
        <v>223</v>
      </c>
    </row>
    <row r="14" spans="1:5" ht="27.75" customHeight="1" x14ac:dyDescent="0.15">
      <c r="A14" s="89" t="s">
        <v>223</v>
      </c>
      <c r="B14" s="90">
        <v>5193432</v>
      </c>
      <c r="C14" s="91" t="s">
        <v>2341</v>
      </c>
      <c r="D14" s="92" t="s">
        <v>2351</v>
      </c>
      <c r="E14" s="93" t="s">
        <v>223</v>
      </c>
    </row>
    <row r="15" spans="1:5" ht="27.75" customHeight="1" x14ac:dyDescent="0.15">
      <c r="A15" s="89" t="s">
        <v>223</v>
      </c>
      <c r="B15" s="90">
        <v>5315516</v>
      </c>
      <c r="C15" s="91" t="s">
        <v>2341</v>
      </c>
      <c r="D15" s="92" t="s">
        <v>2352</v>
      </c>
      <c r="E15" s="93" t="s">
        <v>223</v>
      </c>
    </row>
    <row r="16" spans="1:5" ht="27.75" customHeight="1" x14ac:dyDescent="0.15">
      <c r="A16" s="89" t="s">
        <v>223</v>
      </c>
      <c r="B16" s="90">
        <v>5376669</v>
      </c>
      <c r="C16" s="91" t="s">
        <v>2341</v>
      </c>
      <c r="D16" s="92" t="s">
        <v>2353</v>
      </c>
      <c r="E16" s="93" t="s">
        <v>223</v>
      </c>
    </row>
    <row r="17" spans="1:5" ht="27.75" customHeight="1" x14ac:dyDescent="0.15">
      <c r="A17" s="89" t="s">
        <v>223</v>
      </c>
      <c r="B17" s="90">
        <v>5382638</v>
      </c>
      <c r="C17" s="91" t="s">
        <v>2341</v>
      </c>
      <c r="D17" s="92" t="s">
        <v>2354</v>
      </c>
      <c r="E17" s="93" t="s">
        <v>223</v>
      </c>
    </row>
    <row r="18" spans="1:5" ht="27.75" customHeight="1" x14ac:dyDescent="0.15">
      <c r="A18" s="89" t="s">
        <v>223</v>
      </c>
      <c r="B18" s="90">
        <v>5537258</v>
      </c>
      <c r="C18" s="91" t="s">
        <v>2341</v>
      </c>
      <c r="D18" s="92" t="s">
        <v>2355</v>
      </c>
      <c r="E18" s="93" t="s">
        <v>223</v>
      </c>
    </row>
    <row r="19" spans="1:5" ht="27.75" customHeight="1" x14ac:dyDescent="0.15">
      <c r="A19" s="89" t="s">
        <v>223</v>
      </c>
      <c r="B19" s="90">
        <v>5648153</v>
      </c>
      <c r="C19" s="91" t="s">
        <v>2341</v>
      </c>
      <c r="D19" s="92" t="s">
        <v>2356</v>
      </c>
      <c r="E19" s="93" t="s">
        <v>223</v>
      </c>
    </row>
    <row r="20" spans="1:5" ht="27.75" customHeight="1" x14ac:dyDescent="0.15">
      <c r="A20" s="89" t="s">
        <v>223</v>
      </c>
      <c r="B20" s="90">
        <v>5728739</v>
      </c>
      <c r="C20" s="91" t="s">
        <v>2341</v>
      </c>
      <c r="D20" s="92" t="s">
        <v>2357</v>
      </c>
      <c r="E20" s="93" t="s">
        <v>223</v>
      </c>
    </row>
    <row r="21" spans="1:5" ht="27.75" customHeight="1" x14ac:dyDescent="0.15">
      <c r="A21" s="89" t="s">
        <v>223</v>
      </c>
      <c r="B21" s="90">
        <v>5887624</v>
      </c>
      <c r="C21" s="91" t="s">
        <v>2341</v>
      </c>
      <c r="D21" s="92" t="s">
        <v>2358</v>
      </c>
      <c r="E21" s="93" t="s">
        <v>223</v>
      </c>
    </row>
    <row r="22" spans="1:5" ht="27.75" customHeight="1" x14ac:dyDescent="0.15">
      <c r="A22" s="89" t="s">
        <v>223</v>
      </c>
      <c r="B22" s="90">
        <v>6172492</v>
      </c>
      <c r="C22" s="91" t="s">
        <v>2341</v>
      </c>
      <c r="D22" s="92" t="s">
        <v>2359</v>
      </c>
      <c r="E22" s="93" t="s">
        <v>223</v>
      </c>
    </row>
    <row r="23" spans="1:5" ht="27.75" customHeight="1" x14ac:dyDescent="0.15">
      <c r="A23" s="89" t="s">
        <v>223</v>
      </c>
      <c r="B23" s="90">
        <v>6557812</v>
      </c>
      <c r="C23" s="91" t="s">
        <v>2341</v>
      </c>
      <c r="D23" s="92" t="s">
        <v>2360</v>
      </c>
      <c r="E23" s="93" t="s">
        <v>223</v>
      </c>
    </row>
    <row r="24" spans="1:5" ht="27.75" customHeight="1" x14ac:dyDescent="0.15">
      <c r="A24" s="89" t="s">
        <v>223</v>
      </c>
      <c r="B24" s="90">
        <v>6721815</v>
      </c>
      <c r="C24" s="91" t="s">
        <v>2341</v>
      </c>
      <c r="D24" s="92" t="s">
        <v>2361</v>
      </c>
      <c r="E24" s="93" t="s">
        <v>223</v>
      </c>
    </row>
    <row r="25" spans="1:5" ht="27.75" customHeight="1" x14ac:dyDescent="0.15">
      <c r="A25" s="89" t="s">
        <v>223</v>
      </c>
      <c r="B25" s="90">
        <v>6744611</v>
      </c>
      <c r="C25" s="91" t="s">
        <v>2341</v>
      </c>
      <c r="D25" s="92" t="s">
        <v>2362</v>
      </c>
      <c r="E25" s="93" t="s">
        <v>223</v>
      </c>
    </row>
    <row r="26" spans="1:5" ht="27.75" customHeight="1" x14ac:dyDescent="0.15">
      <c r="A26" s="89" t="s">
        <v>223</v>
      </c>
      <c r="B26" s="178">
        <v>6789543</v>
      </c>
      <c r="C26" s="91" t="s">
        <v>2341</v>
      </c>
      <c r="D26" s="92" t="s">
        <v>2363</v>
      </c>
      <c r="E26" s="93" t="s">
        <v>223</v>
      </c>
    </row>
    <row r="27" spans="1:5" ht="27.75" customHeight="1" x14ac:dyDescent="0.15">
      <c r="A27" s="89" t="s">
        <v>223</v>
      </c>
      <c r="B27" s="90">
        <v>6830628</v>
      </c>
      <c r="C27" s="91" t="s">
        <v>2341</v>
      </c>
      <c r="D27" s="92" t="s">
        <v>2364</v>
      </c>
      <c r="E27" s="93" t="s">
        <v>223</v>
      </c>
    </row>
    <row r="28" spans="1:5" ht="27.75" customHeight="1" x14ac:dyDescent="0.15">
      <c r="A28" s="89" t="s">
        <v>223</v>
      </c>
      <c r="B28" s="90">
        <v>6913009</v>
      </c>
      <c r="C28" s="91" t="s">
        <v>2341</v>
      </c>
      <c r="D28" s="92" t="s">
        <v>2365</v>
      </c>
      <c r="E28" s="93" t="s">
        <v>223</v>
      </c>
    </row>
    <row r="29" spans="1:5" ht="27.75" customHeight="1" x14ac:dyDescent="0.15">
      <c r="A29" s="89" t="s">
        <v>223</v>
      </c>
      <c r="B29" s="90">
        <v>6929943</v>
      </c>
      <c r="C29" s="91" t="s">
        <v>2341</v>
      </c>
      <c r="D29" s="92" t="s">
        <v>2366</v>
      </c>
      <c r="E29" s="93" t="s">
        <v>223</v>
      </c>
    </row>
    <row r="30" spans="1:5" ht="27.75" customHeight="1" x14ac:dyDescent="0.15">
      <c r="A30" s="89" t="s">
        <v>223</v>
      </c>
      <c r="B30" s="90">
        <v>7007628</v>
      </c>
      <c r="C30" s="91" t="s">
        <v>2341</v>
      </c>
      <c r="D30" s="92" t="s">
        <v>2367</v>
      </c>
      <c r="E30" s="93" t="s">
        <v>223</v>
      </c>
    </row>
    <row r="31" spans="1:5" ht="27.75" customHeight="1" x14ac:dyDescent="0.15">
      <c r="A31" s="89" t="s">
        <v>223</v>
      </c>
      <c r="B31" s="90">
        <v>10883602</v>
      </c>
      <c r="C31" s="91" t="s">
        <v>2341</v>
      </c>
      <c r="D31" s="92" t="s">
        <v>2365</v>
      </c>
      <c r="E31" s="93" t="s">
        <v>223</v>
      </c>
    </row>
    <row r="32" spans="1:5" ht="27.75" customHeight="1" x14ac:dyDescent="0.15">
      <c r="A32" s="89" t="s">
        <v>223</v>
      </c>
      <c r="B32" s="90">
        <v>10883634</v>
      </c>
      <c r="C32" s="91" t="s">
        <v>2341</v>
      </c>
      <c r="D32" s="92" t="s">
        <v>2368</v>
      </c>
      <c r="E32" s="93" t="s">
        <v>223</v>
      </c>
    </row>
    <row r="33" spans="1:5" ht="27.75" customHeight="1" x14ac:dyDescent="0.15">
      <c r="A33" s="89" t="s">
        <v>223</v>
      </c>
      <c r="B33" s="90">
        <v>3861218</v>
      </c>
      <c r="C33" s="91" t="s">
        <v>2341</v>
      </c>
      <c r="D33" s="92" t="s">
        <v>2369</v>
      </c>
      <c r="E33" s="93" t="s">
        <v>115</v>
      </c>
    </row>
    <row r="34" spans="1:5" ht="27.75" customHeight="1" x14ac:dyDescent="0.15">
      <c r="A34" s="89" t="s">
        <v>223</v>
      </c>
      <c r="B34" s="90">
        <v>4088707</v>
      </c>
      <c r="C34" s="91" t="s">
        <v>2341</v>
      </c>
      <c r="D34" s="92" t="s">
        <v>2370</v>
      </c>
      <c r="E34" s="93" t="s">
        <v>223</v>
      </c>
    </row>
    <row r="35" spans="1:5" ht="27.75" customHeight="1" x14ac:dyDescent="0.15">
      <c r="A35" s="89" t="s">
        <v>223</v>
      </c>
      <c r="B35" s="90">
        <v>4202035</v>
      </c>
      <c r="C35" s="91" t="s">
        <v>2341</v>
      </c>
      <c r="D35" s="92" t="s">
        <v>2371</v>
      </c>
      <c r="E35" s="93" t="s">
        <v>223</v>
      </c>
    </row>
    <row r="36" spans="1:5" ht="27.75" customHeight="1" x14ac:dyDescent="0.15">
      <c r="A36" s="89" t="s">
        <v>223</v>
      </c>
      <c r="B36" s="90">
        <v>5429874</v>
      </c>
      <c r="C36" s="91" t="s">
        <v>2341</v>
      </c>
      <c r="D36" s="92" t="s">
        <v>2372</v>
      </c>
      <c r="E36" s="93" t="s">
        <v>223</v>
      </c>
    </row>
    <row r="37" spans="1:5" ht="27.75" customHeight="1" x14ac:dyDescent="0.15">
      <c r="A37" s="89" t="s">
        <v>223</v>
      </c>
      <c r="B37" s="90">
        <v>6492374</v>
      </c>
      <c r="C37" s="91" t="s">
        <v>2341</v>
      </c>
      <c r="D37" s="92" t="s">
        <v>2373</v>
      </c>
      <c r="E37" s="93" t="s">
        <v>223</v>
      </c>
    </row>
    <row r="38" spans="1:5" ht="27.75" customHeight="1" x14ac:dyDescent="0.15">
      <c r="A38" s="89" t="s">
        <v>223</v>
      </c>
      <c r="B38" s="90">
        <v>6519728</v>
      </c>
      <c r="C38" s="91" t="s">
        <v>2341</v>
      </c>
      <c r="D38" s="92" t="s">
        <v>2374</v>
      </c>
      <c r="E38" s="93" t="s">
        <v>223</v>
      </c>
    </row>
    <row r="39" spans="1:5" ht="27.75" customHeight="1" x14ac:dyDescent="0.15">
      <c r="A39" s="89" t="s">
        <v>223</v>
      </c>
      <c r="B39" s="90">
        <v>4693536</v>
      </c>
      <c r="C39" s="91" t="s">
        <v>2341</v>
      </c>
      <c r="D39" s="92" t="s">
        <v>2375</v>
      </c>
      <c r="E39" s="93" t="s">
        <v>127</v>
      </c>
    </row>
    <row r="40" spans="1:5" ht="27.75" customHeight="1" thickTop="1" thickBot="1" x14ac:dyDescent="0.2">
      <c r="A40" s="94" t="s">
        <v>2376</v>
      </c>
      <c r="B40" s="95">
        <f>COUNTA(B5:B39)</f>
        <v>35</v>
      </c>
      <c r="C40" s="96" t="s">
        <v>2377</v>
      </c>
      <c r="D40" s="97"/>
      <c r="E40" s="79"/>
    </row>
    <row r="41" spans="1:5" s="162" customFormat="1" ht="27.75" customHeight="1" thickBot="1" x14ac:dyDescent="0.2">
      <c r="A41" s="164" t="s">
        <v>2338</v>
      </c>
      <c r="B41" s="213" t="s">
        <v>2339</v>
      </c>
      <c r="C41" s="213"/>
      <c r="D41" s="163" t="s">
        <v>2340</v>
      </c>
      <c r="E41" s="165" t="s">
        <v>2303</v>
      </c>
    </row>
    <row r="42" spans="1:5" ht="27.75" customHeight="1" x14ac:dyDescent="0.15">
      <c r="A42" s="89" t="s">
        <v>224</v>
      </c>
      <c r="B42" s="90">
        <v>1</v>
      </c>
      <c r="C42" s="91" t="s">
        <v>2341</v>
      </c>
      <c r="D42" s="92" t="s">
        <v>2378</v>
      </c>
      <c r="E42" s="93" t="s">
        <v>3024</v>
      </c>
    </row>
    <row r="43" spans="1:5" ht="27.75" customHeight="1" x14ac:dyDescent="0.15">
      <c r="A43" s="89" t="s">
        <v>223</v>
      </c>
      <c r="B43" s="90">
        <v>2</v>
      </c>
      <c r="C43" s="91" t="s">
        <v>2341</v>
      </c>
      <c r="D43" s="92" t="s">
        <v>2379</v>
      </c>
      <c r="E43" s="93" t="s">
        <v>223</v>
      </c>
    </row>
    <row r="44" spans="1:5" ht="27.75" customHeight="1" x14ac:dyDescent="0.15">
      <c r="A44" s="89" t="s">
        <v>223</v>
      </c>
      <c r="B44" s="90">
        <v>3</v>
      </c>
      <c r="C44" s="91" t="s">
        <v>2341</v>
      </c>
      <c r="D44" s="92" t="s">
        <v>2380</v>
      </c>
      <c r="E44" s="93" t="s">
        <v>223</v>
      </c>
    </row>
    <row r="45" spans="1:5" ht="27.75" customHeight="1" x14ac:dyDescent="0.15">
      <c r="A45" s="89" t="s">
        <v>223</v>
      </c>
      <c r="B45" s="90">
        <v>193172</v>
      </c>
      <c r="C45" s="91" t="s">
        <v>2341</v>
      </c>
      <c r="D45" s="92" t="s">
        <v>2381</v>
      </c>
      <c r="E45" s="93" t="s">
        <v>32</v>
      </c>
    </row>
    <row r="46" spans="1:5" ht="27.75" customHeight="1" x14ac:dyDescent="0.15">
      <c r="A46" s="89" t="s">
        <v>223</v>
      </c>
      <c r="B46" s="90">
        <v>193219</v>
      </c>
      <c r="C46" s="91" t="s">
        <v>2341</v>
      </c>
      <c r="D46" s="92" t="s">
        <v>2382</v>
      </c>
      <c r="E46" s="93" t="s">
        <v>223</v>
      </c>
    </row>
    <row r="47" spans="1:5" ht="27.75" customHeight="1" x14ac:dyDescent="0.15">
      <c r="A47" s="89" t="s">
        <v>223</v>
      </c>
      <c r="B47" s="90">
        <v>357611</v>
      </c>
      <c r="C47" s="181" t="s">
        <v>2341</v>
      </c>
      <c r="D47" s="92" t="s">
        <v>2383</v>
      </c>
      <c r="E47" s="93" t="s">
        <v>223</v>
      </c>
    </row>
    <row r="48" spans="1:5" ht="27.75" customHeight="1" x14ac:dyDescent="0.15">
      <c r="A48" s="89" t="s">
        <v>223</v>
      </c>
      <c r="B48" s="90">
        <v>387321</v>
      </c>
      <c r="C48" s="91" t="s">
        <v>2341</v>
      </c>
      <c r="D48" s="92" t="s">
        <v>2384</v>
      </c>
      <c r="E48" s="93" t="s">
        <v>223</v>
      </c>
    </row>
    <row r="49" spans="1:5" ht="27.75" customHeight="1" x14ac:dyDescent="0.15">
      <c r="A49" s="89" t="s">
        <v>223</v>
      </c>
      <c r="B49" s="90">
        <v>703090</v>
      </c>
      <c r="C49" s="91" t="s">
        <v>2341</v>
      </c>
      <c r="D49" s="92" t="s">
        <v>2385</v>
      </c>
      <c r="E49" s="93" t="s">
        <v>223</v>
      </c>
    </row>
    <row r="50" spans="1:5" ht="27.75" customHeight="1" x14ac:dyDescent="0.15">
      <c r="A50" s="89" t="s">
        <v>223</v>
      </c>
      <c r="B50" s="90">
        <v>832254</v>
      </c>
      <c r="C50" s="91" t="s">
        <v>2341</v>
      </c>
      <c r="D50" s="92" t="s">
        <v>2386</v>
      </c>
      <c r="E50" s="93" t="s">
        <v>223</v>
      </c>
    </row>
    <row r="51" spans="1:5" ht="27.75" customHeight="1" x14ac:dyDescent="0.15">
      <c r="A51" s="89" t="s">
        <v>223</v>
      </c>
      <c r="B51" s="90">
        <v>832255</v>
      </c>
      <c r="C51" s="91" t="s">
        <v>2341</v>
      </c>
      <c r="D51" s="92" t="s">
        <v>2387</v>
      </c>
      <c r="E51" s="93" t="s">
        <v>223</v>
      </c>
    </row>
    <row r="52" spans="1:5" ht="27.75" customHeight="1" x14ac:dyDescent="0.15">
      <c r="A52" s="89" t="s">
        <v>223</v>
      </c>
      <c r="B52" s="90">
        <v>832256</v>
      </c>
      <c r="C52" s="91" t="s">
        <v>2341</v>
      </c>
      <c r="D52" s="92" t="s">
        <v>2388</v>
      </c>
      <c r="E52" s="93" t="s">
        <v>223</v>
      </c>
    </row>
    <row r="53" spans="1:5" ht="27.75" customHeight="1" x14ac:dyDescent="0.15">
      <c r="A53" s="89" t="s">
        <v>223</v>
      </c>
      <c r="B53" s="90">
        <v>832257</v>
      </c>
      <c r="C53" s="91" t="s">
        <v>2341</v>
      </c>
      <c r="D53" s="92" t="s">
        <v>2389</v>
      </c>
      <c r="E53" s="93" t="s">
        <v>223</v>
      </c>
    </row>
    <row r="54" spans="1:5" ht="27.75" customHeight="1" x14ac:dyDescent="0.15">
      <c r="A54" s="89" t="s">
        <v>223</v>
      </c>
      <c r="B54" s="90">
        <v>832258</v>
      </c>
      <c r="C54" s="91" t="s">
        <v>2341</v>
      </c>
      <c r="D54" s="92" t="s">
        <v>2390</v>
      </c>
      <c r="E54" s="93" t="s">
        <v>223</v>
      </c>
    </row>
    <row r="55" spans="1:5" ht="27.75" customHeight="1" x14ac:dyDescent="0.15">
      <c r="A55" s="89" t="s">
        <v>223</v>
      </c>
      <c r="B55" s="90">
        <v>832260</v>
      </c>
      <c r="C55" s="91" t="s">
        <v>2341</v>
      </c>
      <c r="D55" s="92" t="s">
        <v>2391</v>
      </c>
      <c r="E55" s="93" t="s">
        <v>223</v>
      </c>
    </row>
    <row r="56" spans="1:5" ht="27.75" customHeight="1" x14ac:dyDescent="0.15">
      <c r="A56" s="89" t="s">
        <v>223</v>
      </c>
      <c r="B56" s="90">
        <v>1239578</v>
      </c>
      <c r="C56" s="91" t="s">
        <v>2341</v>
      </c>
      <c r="D56" s="92" t="s">
        <v>2392</v>
      </c>
      <c r="E56" s="93" t="s">
        <v>223</v>
      </c>
    </row>
    <row r="57" spans="1:5" ht="27.75" customHeight="1" x14ac:dyDescent="0.15">
      <c r="A57" s="89" t="s">
        <v>223</v>
      </c>
      <c r="B57" s="90">
        <v>1239579</v>
      </c>
      <c r="C57" s="91" t="s">
        <v>2341</v>
      </c>
      <c r="D57" s="92" t="s">
        <v>2393</v>
      </c>
      <c r="E57" s="93" t="s">
        <v>223</v>
      </c>
    </row>
    <row r="58" spans="1:5" ht="27.75" customHeight="1" x14ac:dyDescent="0.15">
      <c r="A58" s="94" t="s">
        <v>2376</v>
      </c>
      <c r="B58" s="95">
        <f>COUNTA(B42:B57)</f>
        <v>16</v>
      </c>
      <c r="C58" s="96" t="s">
        <v>2377</v>
      </c>
      <c r="D58" s="97"/>
      <c r="E58" s="79"/>
    </row>
    <row r="59" spans="1:5" ht="27.75" customHeight="1" x14ac:dyDescent="0.15">
      <c r="A59" s="89" t="s">
        <v>221</v>
      </c>
      <c r="B59" s="90">
        <v>5223022</v>
      </c>
      <c r="C59" s="91" t="s">
        <v>2341</v>
      </c>
      <c r="D59" s="92" t="s">
        <v>2394</v>
      </c>
      <c r="E59" s="93" t="s">
        <v>43</v>
      </c>
    </row>
    <row r="60" spans="1:5" ht="27.75" customHeight="1" x14ac:dyDescent="0.15">
      <c r="A60" s="89" t="s">
        <v>223</v>
      </c>
      <c r="B60" s="90">
        <v>4645601</v>
      </c>
      <c r="C60" s="91" t="s">
        <v>2341</v>
      </c>
      <c r="D60" s="92" t="s">
        <v>2395</v>
      </c>
      <c r="E60" s="93" t="s">
        <v>3025</v>
      </c>
    </row>
    <row r="61" spans="1:5" ht="27.75" customHeight="1" x14ac:dyDescent="0.15">
      <c r="A61" s="89" t="s">
        <v>223</v>
      </c>
      <c r="B61" s="90">
        <v>6239510</v>
      </c>
      <c r="C61" s="91" t="s">
        <v>2341</v>
      </c>
      <c r="D61" s="92" t="s">
        <v>2396</v>
      </c>
      <c r="E61" s="93" t="s">
        <v>105</v>
      </c>
    </row>
    <row r="62" spans="1:5" ht="27.75" customHeight="1" x14ac:dyDescent="0.15">
      <c r="A62" s="89" t="s">
        <v>223</v>
      </c>
      <c r="B62" s="90">
        <v>6239511</v>
      </c>
      <c r="C62" s="91" t="s">
        <v>2341</v>
      </c>
      <c r="D62" s="92" t="s">
        <v>2397</v>
      </c>
      <c r="E62" s="93" t="s">
        <v>223</v>
      </c>
    </row>
    <row r="63" spans="1:5" ht="27.75" customHeight="1" x14ac:dyDescent="0.15">
      <c r="A63" s="89" t="s">
        <v>223</v>
      </c>
      <c r="B63" s="90">
        <v>4102281</v>
      </c>
      <c r="C63" s="91" t="s">
        <v>2341</v>
      </c>
      <c r="D63" s="92" t="s">
        <v>2398</v>
      </c>
      <c r="E63" s="93" t="s">
        <v>107</v>
      </c>
    </row>
    <row r="64" spans="1:5" ht="27.75" customHeight="1" x14ac:dyDescent="0.15">
      <c r="A64" s="89" t="s">
        <v>223</v>
      </c>
      <c r="B64" s="90">
        <v>4107403</v>
      </c>
      <c r="C64" s="91" t="s">
        <v>2341</v>
      </c>
      <c r="D64" s="92" t="s">
        <v>2399</v>
      </c>
      <c r="E64" s="93" t="s">
        <v>223</v>
      </c>
    </row>
    <row r="65" spans="1:5" ht="27.75" customHeight="1" x14ac:dyDescent="0.15">
      <c r="A65" s="89" t="s">
        <v>223</v>
      </c>
      <c r="B65" s="90">
        <v>4176969</v>
      </c>
      <c r="C65" s="91" t="s">
        <v>2341</v>
      </c>
      <c r="D65" s="92" t="s">
        <v>2400</v>
      </c>
      <c r="E65" s="93" t="s">
        <v>223</v>
      </c>
    </row>
    <row r="66" spans="1:5" ht="27.75" customHeight="1" x14ac:dyDescent="0.15">
      <c r="A66" s="89" t="s">
        <v>223</v>
      </c>
      <c r="B66" s="90">
        <v>4199384</v>
      </c>
      <c r="C66" s="91" t="s">
        <v>2341</v>
      </c>
      <c r="D66" s="92" t="s">
        <v>2401</v>
      </c>
      <c r="E66" s="93" t="s">
        <v>94</v>
      </c>
    </row>
    <row r="67" spans="1:5" ht="27.75" customHeight="1" x14ac:dyDescent="0.15">
      <c r="A67" s="89" t="s">
        <v>223</v>
      </c>
      <c r="B67" s="90">
        <v>2570066</v>
      </c>
      <c r="C67" s="91" t="s">
        <v>2341</v>
      </c>
      <c r="D67" s="92" t="s">
        <v>2402</v>
      </c>
      <c r="E67" s="93" t="s">
        <v>110</v>
      </c>
    </row>
    <row r="68" spans="1:5" ht="27.75" customHeight="1" x14ac:dyDescent="0.15">
      <c r="A68" s="89" t="s">
        <v>223</v>
      </c>
      <c r="B68" s="90">
        <v>4060933</v>
      </c>
      <c r="C68" s="91" t="s">
        <v>2341</v>
      </c>
      <c r="D68" s="92" t="s">
        <v>2403</v>
      </c>
      <c r="E68" s="93" t="s">
        <v>223</v>
      </c>
    </row>
    <row r="69" spans="1:5" ht="27.75" customHeight="1" x14ac:dyDescent="0.15">
      <c r="A69" s="89" t="s">
        <v>223</v>
      </c>
      <c r="B69" s="90">
        <v>6486943</v>
      </c>
      <c r="C69" s="91" t="s">
        <v>2341</v>
      </c>
      <c r="D69" s="92" t="s">
        <v>2404</v>
      </c>
      <c r="E69" s="93" t="s">
        <v>3026</v>
      </c>
    </row>
    <row r="70" spans="1:5" ht="27.75" customHeight="1" x14ac:dyDescent="0.15">
      <c r="A70" s="89" t="s">
        <v>223</v>
      </c>
      <c r="B70" s="90">
        <v>2488776</v>
      </c>
      <c r="C70" s="91" t="s">
        <v>2341</v>
      </c>
      <c r="D70" s="92" t="s">
        <v>2405</v>
      </c>
      <c r="E70" s="93" t="s">
        <v>115</v>
      </c>
    </row>
    <row r="71" spans="1:5" ht="27.75" customHeight="1" x14ac:dyDescent="0.15">
      <c r="A71" s="89" t="s">
        <v>223</v>
      </c>
      <c r="B71" s="90">
        <v>2517246</v>
      </c>
      <c r="C71" s="91" t="s">
        <v>2341</v>
      </c>
      <c r="D71" s="92" t="s">
        <v>2406</v>
      </c>
      <c r="E71" s="93" t="s">
        <v>223</v>
      </c>
    </row>
    <row r="72" spans="1:5" ht="27.75" customHeight="1" x14ac:dyDescent="0.15">
      <c r="A72" s="89" t="s">
        <v>223</v>
      </c>
      <c r="B72" s="90">
        <v>2722690</v>
      </c>
      <c r="C72" s="91" t="s">
        <v>2341</v>
      </c>
      <c r="D72" s="92" t="s">
        <v>2407</v>
      </c>
      <c r="E72" s="93" t="s">
        <v>223</v>
      </c>
    </row>
    <row r="73" spans="1:5" ht="27.75" customHeight="1" x14ac:dyDescent="0.15">
      <c r="A73" s="89" t="s">
        <v>223</v>
      </c>
      <c r="B73" s="90">
        <v>5476414</v>
      </c>
      <c r="C73" s="91" t="s">
        <v>2341</v>
      </c>
      <c r="D73" s="92" t="s">
        <v>2408</v>
      </c>
      <c r="E73" s="93" t="s">
        <v>223</v>
      </c>
    </row>
    <row r="74" spans="1:5" ht="27.75" customHeight="1" x14ac:dyDescent="0.15">
      <c r="A74" s="89" t="s">
        <v>223</v>
      </c>
      <c r="B74" s="90">
        <v>4864582</v>
      </c>
      <c r="C74" s="91" t="s">
        <v>2341</v>
      </c>
      <c r="D74" s="92" t="s">
        <v>2409</v>
      </c>
      <c r="E74" s="93" t="s">
        <v>117</v>
      </c>
    </row>
    <row r="75" spans="1:5" ht="27.75" customHeight="1" x14ac:dyDescent="0.15">
      <c r="A75" s="89" t="s">
        <v>223</v>
      </c>
      <c r="B75" s="90">
        <v>5368667</v>
      </c>
      <c r="C75" s="91" t="s">
        <v>2341</v>
      </c>
      <c r="D75" s="92" t="s">
        <v>2410</v>
      </c>
      <c r="E75" s="93" t="s">
        <v>223</v>
      </c>
    </row>
    <row r="76" spans="1:5" ht="27.75" customHeight="1" x14ac:dyDescent="0.15">
      <c r="A76" s="89" t="s">
        <v>223</v>
      </c>
      <c r="B76" s="90">
        <v>5743850</v>
      </c>
      <c r="C76" s="91" t="s">
        <v>2341</v>
      </c>
      <c r="D76" s="92" t="s">
        <v>2411</v>
      </c>
      <c r="E76" s="93" t="s">
        <v>223</v>
      </c>
    </row>
    <row r="77" spans="1:5" ht="27.75" customHeight="1" x14ac:dyDescent="0.15">
      <c r="A77" s="89" t="s">
        <v>223</v>
      </c>
      <c r="B77" s="90">
        <v>5883394</v>
      </c>
      <c r="C77" s="91" t="s">
        <v>2341</v>
      </c>
      <c r="D77" s="92" t="s">
        <v>2412</v>
      </c>
      <c r="E77" s="93" t="s">
        <v>223</v>
      </c>
    </row>
    <row r="78" spans="1:5" ht="27.75" customHeight="1" x14ac:dyDescent="0.15">
      <c r="A78" s="89" t="s">
        <v>223</v>
      </c>
      <c r="B78" s="90">
        <v>3066338</v>
      </c>
      <c r="C78" s="91" t="s">
        <v>2341</v>
      </c>
      <c r="D78" s="92" t="s">
        <v>2413</v>
      </c>
      <c r="E78" s="93" t="s">
        <v>119</v>
      </c>
    </row>
    <row r="79" spans="1:5" ht="27.75" customHeight="1" x14ac:dyDescent="0.15">
      <c r="A79" s="89" t="s">
        <v>223</v>
      </c>
      <c r="B79" s="90">
        <v>5967588</v>
      </c>
      <c r="C79" s="91" t="s">
        <v>2341</v>
      </c>
      <c r="D79" s="92" t="s">
        <v>2414</v>
      </c>
      <c r="E79" s="93" t="s">
        <v>125</v>
      </c>
    </row>
    <row r="80" spans="1:5" ht="27.75" customHeight="1" thickBot="1" x14ac:dyDescent="0.2">
      <c r="A80" s="89" t="s">
        <v>223</v>
      </c>
      <c r="B80" s="90">
        <v>6046716</v>
      </c>
      <c r="C80" s="91" t="s">
        <v>2341</v>
      </c>
      <c r="D80" s="92" t="s">
        <v>2415</v>
      </c>
      <c r="E80" s="93" t="s">
        <v>223</v>
      </c>
    </row>
    <row r="81" spans="1:5" s="162" customFormat="1" ht="27.75" customHeight="1" thickBot="1" x14ac:dyDescent="0.2">
      <c r="A81" s="164" t="s">
        <v>2338</v>
      </c>
      <c r="B81" s="213" t="s">
        <v>2339</v>
      </c>
      <c r="C81" s="213"/>
      <c r="D81" s="163" t="s">
        <v>2340</v>
      </c>
      <c r="E81" s="165" t="s">
        <v>2303</v>
      </c>
    </row>
    <row r="82" spans="1:5" ht="27.75" customHeight="1" x14ac:dyDescent="0.15">
      <c r="A82" s="89" t="s">
        <v>3007</v>
      </c>
      <c r="B82" s="90">
        <v>1549428</v>
      </c>
      <c r="C82" s="91" t="s">
        <v>2341</v>
      </c>
      <c r="D82" s="92" t="s">
        <v>2416</v>
      </c>
      <c r="E82" s="93" t="s">
        <v>133</v>
      </c>
    </row>
    <row r="83" spans="1:5" ht="27.75" customHeight="1" x14ac:dyDescent="0.15">
      <c r="A83" s="89" t="s">
        <v>223</v>
      </c>
      <c r="B83" s="90">
        <v>6233084</v>
      </c>
      <c r="C83" s="91" t="s">
        <v>2341</v>
      </c>
      <c r="D83" s="92" t="s">
        <v>2417</v>
      </c>
      <c r="E83" s="93" t="s">
        <v>223</v>
      </c>
    </row>
    <row r="84" spans="1:5" ht="27.75" customHeight="1" x14ac:dyDescent="0.15">
      <c r="A84" s="89" t="s">
        <v>223</v>
      </c>
      <c r="B84" s="90">
        <v>4516120</v>
      </c>
      <c r="C84" s="91" t="s">
        <v>2341</v>
      </c>
      <c r="D84" s="92" t="s">
        <v>2418</v>
      </c>
      <c r="E84" s="93" t="s">
        <v>150</v>
      </c>
    </row>
    <row r="85" spans="1:5" ht="27.75" customHeight="1" x14ac:dyDescent="0.15">
      <c r="A85" s="89" t="s">
        <v>223</v>
      </c>
      <c r="B85" s="90">
        <v>120655</v>
      </c>
      <c r="C85" s="91" t="s">
        <v>2341</v>
      </c>
      <c r="D85" s="92" t="s">
        <v>2419</v>
      </c>
      <c r="E85" s="93" t="s">
        <v>32</v>
      </c>
    </row>
    <row r="86" spans="1:5" ht="27.75" customHeight="1" x14ac:dyDescent="0.15">
      <c r="A86" s="89" t="s">
        <v>223</v>
      </c>
      <c r="B86" s="90">
        <v>120656</v>
      </c>
      <c r="C86" s="91" t="s">
        <v>2341</v>
      </c>
      <c r="D86" s="92" t="s">
        <v>2420</v>
      </c>
      <c r="E86" s="93" t="s">
        <v>223</v>
      </c>
    </row>
    <row r="87" spans="1:5" ht="27.75" customHeight="1" x14ac:dyDescent="0.15">
      <c r="A87" s="89" t="s">
        <v>223</v>
      </c>
      <c r="B87" s="90">
        <v>120657</v>
      </c>
      <c r="C87" s="91" t="s">
        <v>2341</v>
      </c>
      <c r="D87" s="92" t="s">
        <v>2421</v>
      </c>
      <c r="E87" s="93" t="s">
        <v>223</v>
      </c>
    </row>
    <row r="88" spans="1:5" ht="27.75" customHeight="1" x14ac:dyDescent="0.15">
      <c r="A88" s="89" t="s">
        <v>223</v>
      </c>
      <c r="B88" s="90">
        <v>272712</v>
      </c>
      <c r="C88" s="91" t="s">
        <v>2341</v>
      </c>
      <c r="D88" s="92" t="s">
        <v>2422</v>
      </c>
      <c r="E88" s="93" t="s">
        <v>223</v>
      </c>
    </row>
    <row r="89" spans="1:5" ht="27.75" customHeight="1" x14ac:dyDescent="0.15">
      <c r="A89" s="89" t="s">
        <v>223</v>
      </c>
      <c r="B89" s="90">
        <v>553653</v>
      </c>
      <c r="C89" s="91" t="s">
        <v>2341</v>
      </c>
      <c r="D89" s="92" t="s">
        <v>2423</v>
      </c>
      <c r="E89" s="93" t="s">
        <v>223</v>
      </c>
    </row>
    <row r="90" spans="1:5" ht="27.75" customHeight="1" x14ac:dyDescent="0.15">
      <c r="A90" s="89" t="s">
        <v>223</v>
      </c>
      <c r="B90" s="90">
        <v>553674</v>
      </c>
      <c r="C90" s="91" t="s">
        <v>2341</v>
      </c>
      <c r="D90" s="92" t="s">
        <v>2424</v>
      </c>
      <c r="E90" s="93" t="s">
        <v>223</v>
      </c>
    </row>
    <row r="91" spans="1:5" ht="27.75" customHeight="1" x14ac:dyDescent="0.15">
      <c r="A91" s="89" t="s">
        <v>223</v>
      </c>
      <c r="B91" s="90">
        <v>553902</v>
      </c>
      <c r="C91" s="91" t="s">
        <v>2341</v>
      </c>
      <c r="D91" s="92" t="s">
        <v>2425</v>
      </c>
      <c r="E91" s="93" t="s">
        <v>223</v>
      </c>
    </row>
    <row r="92" spans="1:5" ht="27.75" customHeight="1" x14ac:dyDescent="0.15">
      <c r="A92" s="89" t="s">
        <v>223</v>
      </c>
      <c r="B92" s="90">
        <v>1111950</v>
      </c>
      <c r="C92" s="91" t="s">
        <v>2341</v>
      </c>
      <c r="D92" s="92" t="s">
        <v>2426</v>
      </c>
      <c r="E92" s="93" t="s">
        <v>223</v>
      </c>
    </row>
    <row r="93" spans="1:5" ht="27.75" customHeight="1" x14ac:dyDescent="0.15">
      <c r="A93" s="89" t="s">
        <v>223</v>
      </c>
      <c r="B93" s="90">
        <v>1111950</v>
      </c>
      <c r="C93" s="91" t="s">
        <v>2341</v>
      </c>
      <c r="D93" s="92" t="s">
        <v>2427</v>
      </c>
      <c r="E93" s="93" t="s">
        <v>223</v>
      </c>
    </row>
    <row r="94" spans="1:5" ht="27.75" customHeight="1" x14ac:dyDescent="0.15">
      <c r="A94" s="89" t="s">
        <v>223</v>
      </c>
      <c r="B94" s="90">
        <v>1111950</v>
      </c>
      <c r="C94" s="91" t="s">
        <v>2341</v>
      </c>
      <c r="D94" s="92" t="s">
        <v>2428</v>
      </c>
      <c r="E94" s="93" t="s">
        <v>223</v>
      </c>
    </row>
    <row r="95" spans="1:5" ht="27.75" customHeight="1" x14ac:dyDescent="0.15">
      <c r="A95" s="89" t="s">
        <v>223</v>
      </c>
      <c r="B95" s="90">
        <v>1111951</v>
      </c>
      <c r="C95" s="91" t="s">
        <v>2341</v>
      </c>
      <c r="D95" s="92" t="s">
        <v>2429</v>
      </c>
      <c r="E95" s="93" t="s">
        <v>223</v>
      </c>
    </row>
    <row r="96" spans="1:5" ht="27.75" customHeight="1" x14ac:dyDescent="0.15">
      <c r="A96" s="89" t="s">
        <v>223</v>
      </c>
      <c r="B96" s="90">
        <v>1111951</v>
      </c>
      <c r="C96" s="91" t="s">
        <v>2341</v>
      </c>
      <c r="D96" s="92" t="s">
        <v>2430</v>
      </c>
      <c r="E96" s="93" t="s">
        <v>223</v>
      </c>
    </row>
    <row r="97" spans="1:5" ht="27.75" customHeight="1" x14ac:dyDescent="0.15">
      <c r="A97" s="89" t="s">
        <v>223</v>
      </c>
      <c r="B97" s="90">
        <v>1164921</v>
      </c>
      <c r="C97" s="91" t="s">
        <v>2341</v>
      </c>
      <c r="D97" s="92" t="s">
        <v>2431</v>
      </c>
      <c r="E97" s="93" t="s">
        <v>223</v>
      </c>
    </row>
    <row r="98" spans="1:5" ht="27.75" customHeight="1" x14ac:dyDescent="0.15">
      <c r="A98" s="89" t="s">
        <v>223</v>
      </c>
      <c r="B98" s="90">
        <v>1213540</v>
      </c>
      <c r="C98" s="91" t="s">
        <v>2341</v>
      </c>
      <c r="D98" s="92" t="s">
        <v>2432</v>
      </c>
      <c r="E98" s="93" t="s">
        <v>223</v>
      </c>
    </row>
    <row r="99" spans="1:5" ht="27.75" customHeight="1" x14ac:dyDescent="0.15">
      <c r="A99" s="89" t="s">
        <v>223</v>
      </c>
      <c r="B99" s="90">
        <v>1225012</v>
      </c>
      <c r="C99" s="91" t="s">
        <v>2341</v>
      </c>
      <c r="D99" s="92" t="s">
        <v>2433</v>
      </c>
      <c r="E99" s="93" t="s">
        <v>223</v>
      </c>
    </row>
    <row r="100" spans="1:5" ht="27.75" customHeight="1" x14ac:dyDescent="0.15">
      <c r="A100" s="89" t="s">
        <v>223</v>
      </c>
      <c r="B100" s="90">
        <v>1225012</v>
      </c>
      <c r="C100" s="91" t="s">
        <v>2341</v>
      </c>
      <c r="D100" s="92" t="s">
        <v>2434</v>
      </c>
      <c r="E100" s="93" t="s">
        <v>223</v>
      </c>
    </row>
    <row r="101" spans="1:5" ht="27.75" customHeight="1" x14ac:dyDescent="0.15">
      <c r="A101" s="89" t="s">
        <v>223</v>
      </c>
      <c r="B101" s="90">
        <v>1225012</v>
      </c>
      <c r="C101" s="91" t="s">
        <v>2341</v>
      </c>
      <c r="D101" s="92" t="s">
        <v>2435</v>
      </c>
      <c r="E101" s="93" t="s">
        <v>223</v>
      </c>
    </row>
    <row r="102" spans="1:5" ht="27.75" customHeight="1" x14ac:dyDescent="0.15">
      <c r="A102" s="89" t="s">
        <v>223</v>
      </c>
      <c r="B102" s="90">
        <v>1559310</v>
      </c>
      <c r="C102" s="91" t="s">
        <v>2341</v>
      </c>
      <c r="D102" s="92" t="s">
        <v>2436</v>
      </c>
      <c r="E102" s="93" t="s">
        <v>223</v>
      </c>
    </row>
    <row r="103" spans="1:5" ht="27.75" customHeight="1" x14ac:dyDescent="0.15">
      <c r="A103" s="89" t="s">
        <v>223</v>
      </c>
      <c r="B103" s="90">
        <v>1576384</v>
      </c>
      <c r="C103" s="91" t="s">
        <v>2341</v>
      </c>
      <c r="D103" s="92" t="s">
        <v>2437</v>
      </c>
      <c r="E103" s="93" t="s">
        <v>223</v>
      </c>
    </row>
    <row r="104" spans="1:5" ht="27.75" customHeight="1" x14ac:dyDescent="0.15">
      <c r="A104" s="89" t="s">
        <v>223</v>
      </c>
      <c r="B104" s="90">
        <v>1656782</v>
      </c>
      <c r="C104" s="91" t="s">
        <v>2341</v>
      </c>
      <c r="D104" s="92" t="s">
        <v>2438</v>
      </c>
      <c r="E104" s="93" t="s">
        <v>223</v>
      </c>
    </row>
    <row r="105" spans="1:5" ht="27.75" customHeight="1" x14ac:dyDescent="0.15">
      <c r="A105" s="89" t="s">
        <v>223</v>
      </c>
      <c r="B105" s="90">
        <v>1661070</v>
      </c>
      <c r="C105" s="91" t="s">
        <v>2341</v>
      </c>
      <c r="D105" s="92" t="s">
        <v>2439</v>
      </c>
      <c r="E105" s="93" t="s">
        <v>223</v>
      </c>
    </row>
    <row r="106" spans="1:5" ht="27.75" customHeight="1" x14ac:dyDescent="0.15">
      <c r="A106" s="89" t="s">
        <v>223</v>
      </c>
      <c r="B106" s="90">
        <v>1670256</v>
      </c>
      <c r="C106" s="91" t="s">
        <v>2341</v>
      </c>
      <c r="D106" s="92" t="s">
        <v>2440</v>
      </c>
      <c r="E106" s="93" t="s">
        <v>223</v>
      </c>
    </row>
    <row r="107" spans="1:5" ht="27.75" customHeight="1" x14ac:dyDescent="0.15">
      <c r="A107" s="89" t="s">
        <v>223</v>
      </c>
      <c r="B107" s="90">
        <v>1670257</v>
      </c>
      <c r="C107" s="91" t="s">
        <v>2341</v>
      </c>
      <c r="D107" s="92" t="s">
        <v>2441</v>
      </c>
      <c r="E107" s="93" t="s">
        <v>223</v>
      </c>
    </row>
    <row r="108" spans="1:5" ht="27.75" customHeight="1" x14ac:dyDescent="0.15">
      <c r="A108" s="89" t="s">
        <v>223</v>
      </c>
      <c r="B108" s="90">
        <v>2042822</v>
      </c>
      <c r="C108" s="91" t="s">
        <v>2341</v>
      </c>
      <c r="D108" s="92" t="s">
        <v>2442</v>
      </c>
      <c r="E108" s="93" t="s">
        <v>223</v>
      </c>
    </row>
    <row r="109" spans="1:5" ht="27.75" customHeight="1" x14ac:dyDescent="0.15">
      <c r="A109" s="89" t="s">
        <v>223</v>
      </c>
      <c r="B109" s="90">
        <v>2042823</v>
      </c>
      <c r="C109" s="91" t="s">
        <v>2341</v>
      </c>
      <c r="D109" s="92" t="s">
        <v>2443</v>
      </c>
      <c r="E109" s="93" t="s">
        <v>223</v>
      </c>
    </row>
    <row r="110" spans="1:5" ht="27.75" customHeight="1" x14ac:dyDescent="0.15">
      <c r="A110" s="89" t="s">
        <v>223</v>
      </c>
      <c r="B110" s="90">
        <v>2042824</v>
      </c>
      <c r="C110" s="91" t="s">
        <v>2341</v>
      </c>
      <c r="D110" s="92" t="s">
        <v>2444</v>
      </c>
      <c r="E110" s="93" t="s">
        <v>223</v>
      </c>
    </row>
    <row r="111" spans="1:5" ht="27.75" customHeight="1" x14ac:dyDescent="0.15">
      <c r="A111" s="89" t="s">
        <v>223</v>
      </c>
      <c r="B111" s="90">
        <v>5248687</v>
      </c>
      <c r="C111" s="91" t="s">
        <v>2341</v>
      </c>
      <c r="D111" s="92" t="s">
        <v>2445</v>
      </c>
      <c r="E111" s="93" t="s">
        <v>223</v>
      </c>
    </row>
    <row r="112" spans="1:5" ht="27.75" customHeight="1" x14ac:dyDescent="0.15">
      <c r="A112" s="89" t="s">
        <v>223</v>
      </c>
      <c r="B112" s="90">
        <v>5254904</v>
      </c>
      <c r="C112" s="91" t="s">
        <v>2341</v>
      </c>
      <c r="D112" s="92" t="s">
        <v>2446</v>
      </c>
      <c r="E112" s="93" t="s">
        <v>223</v>
      </c>
    </row>
    <row r="113" spans="1:5" ht="27.75" customHeight="1" x14ac:dyDescent="0.15">
      <c r="A113" s="89" t="s">
        <v>223</v>
      </c>
      <c r="B113" s="90">
        <v>5387804</v>
      </c>
      <c r="C113" s="91" t="s">
        <v>2341</v>
      </c>
      <c r="D113" s="92" t="s">
        <v>2447</v>
      </c>
      <c r="E113" s="93" t="s">
        <v>223</v>
      </c>
    </row>
    <row r="114" spans="1:5" ht="27.75" customHeight="1" x14ac:dyDescent="0.15">
      <c r="A114" s="89" t="s">
        <v>223</v>
      </c>
      <c r="B114" s="90">
        <v>5387805</v>
      </c>
      <c r="C114" s="91" t="s">
        <v>2341</v>
      </c>
      <c r="D114" s="92" t="s">
        <v>2448</v>
      </c>
      <c r="E114" s="93" t="s">
        <v>223</v>
      </c>
    </row>
    <row r="115" spans="1:5" ht="27.75" customHeight="1" x14ac:dyDescent="0.15">
      <c r="A115" s="89" t="s">
        <v>223</v>
      </c>
      <c r="B115" s="90">
        <v>5387806</v>
      </c>
      <c r="C115" s="91" t="s">
        <v>2341</v>
      </c>
      <c r="D115" s="92" t="s">
        <v>2449</v>
      </c>
      <c r="E115" s="93" t="s">
        <v>223</v>
      </c>
    </row>
    <row r="116" spans="1:5" ht="27.75" customHeight="1" x14ac:dyDescent="0.15">
      <c r="A116" s="89" t="s">
        <v>223</v>
      </c>
      <c r="B116" s="90">
        <v>5540074</v>
      </c>
      <c r="C116" s="91" t="s">
        <v>2341</v>
      </c>
      <c r="D116" s="92" t="s">
        <v>2450</v>
      </c>
      <c r="E116" s="93" t="s">
        <v>223</v>
      </c>
    </row>
    <row r="117" spans="1:5" ht="27.75" customHeight="1" x14ac:dyDescent="0.15">
      <c r="A117" s="89" t="s">
        <v>223</v>
      </c>
      <c r="B117" s="90">
        <v>5540075</v>
      </c>
      <c r="C117" s="91" t="s">
        <v>2341</v>
      </c>
      <c r="D117" s="92" t="s">
        <v>2451</v>
      </c>
      <c r="E117" s="93" t="s">
        <v>223</v>
      </c>
    </row>
    <row r="118" spans="1:5" ht="27.75" customHeight="1" x14ac:dyDescent="0.15">
      <c r="A118" s="89" t="s">
        <v>223</v>
      </c>
      <c r="B118" s="90">
        <v>5544489</v>
      </c>
      <c r="C118" s="91" t="s">
        <v>2341</v>
      </c>
      <c r="D118" s="92" t="s">
        <v>2452</v>
      </c>
      <c r="E118" s="93" t="s">
        <v>223</v>
      </c>
    </row>
    <row r="119" spans="1:5" ht="27.75" customHeight="1" thickBot="1" x14ac:dyDescent="0.2">
      <c r="A119" s="89" t="s">
        <v>223</v>
      </c>
      <c r="B119" s="90">
        <v>5544490</v>
      </c>
      <c r="C119" s="91" t="s">
        <v>2341</v>
      </c>
      <c r="D119" s="92" t="s">
        <v>2453</v>
      </c>
      <c r="E119" s="93" t="s">
        <v>223</v>
      </c>
    </row>
    <row r="120" spans="1:5" s="162" customFormat="1" ht="27.75" customHeight="1" thickBot="1" x14ac:dyDescent="0.2">
      <c r="A120" s="164" t="s">
        <v>2338</v>
      </c>
      <c r="B120" s="213" t="s">
        <v>2339</v>
      </c>
      <c r="C120" s="213"/>
      <c r="D120" s="163" t="s">
        <v>2340</v>
      </c>
      <c r="E120" s="165" t="s">
        <v>2303</v>
      </c>
    </row>
    <row r="121" spans="1:5" ht="27.75" customHeight="1" x14ac:dyDescent="0.15">
      <c r="A121" s="89" t="s">
        <v>3007</v>
      </c>
      <c r="B121" s="90">
        <v>5649193</v>
      </c>
      <c r="C121" s="91" t="s">
        <v>2341</v>
      </c>
      <c r="D121" s="92" t="s">
        <v>2454</v>
      </c>
      <c r="E121" s="93" t="s">
        <v>3027</v>
      </c>
    </row>
    <row r="122" spans="1:5" ht="27.75" customHeight="1" x14ac:dyDescent="0.15">
      <c r="A122" s="89" t="s">
        <v>223</v>
      </c>
      <c r="B122" s="90">
        <v>10694484</v>
      </c>
      <c r="C122" s="91" t="s">
        <v>2341</v>
      </c>
      <c r="D122" s="92" t="s">
        <v>2455</v>
      </c>
      <c r="E122" s="93" t="s">
        <v>223</v>
      </c>
    </row>
    <row r="123" spans="1:5" ht="27.75" customHeight="1" x14ac:dyDescent="0.15">
      <c r="A123" s="89" t="s">
        <v>223</v>
      </c>
      <c r="B123" s="90">
        <v>10694485</v>
      </c>
      <c r="C123" s="91" t="s">
        <v>2341</v>
      </c>
      <c r="D123" s="92" t="s">
        <v>2456</v>
      </c>
      <c r="E123" s="93" t="s">
        <v>223</v>
      </c>
    </row>
    <row r="124" spans="1:5" ht="27.75" customHeight="1" x14ac:dyDescent="0.15">
      <c r="A124" s="89" t="s">
        <v>223</v>
      </c>
      <c r="B124" s="90">
        <v>10694486</v>
      </c>
      <c r="C124" s="91" t="s">
        <v>2341</v>
      </c>
      <c r="D124" s="92" t="s">
        <v>2457</v>
      </c>
      <c r="E124" s="93" t="s">
        <v>223</v>
      </c>
    </row>
    <row r="125" spans="1:5" ht="27.75" customHeight="1" x14ac:dyDescent="0.15">
      <c r="A125" s="89" t="s">
        <v>223</v>
      </c>
      <c r="B125" s="90">
        <v>10694487</v>
      </c>
      <c r="C125" s="91" t="s">
        <v>2341</v>
      </c>
      <c r="D125" s="92" t="s">
        <v>2458</v>
      </c>
      <c r="E125" s="93" t="s">
        <v>223</v>
      </c>
    </row>
    <row r="126" spans="1:5" ht="27.75" customHeight="1" x14ac:dyDescent="0.15">
      <c r="A126" s="89" t="s">
        <v>223</v>
      </c>
      <c r="B126" s="90">
        <v>10694488</v>
      </c>
      <c r="C126" s="91" t="s">
        <v>2341</v>
      </c>
      <c r="D126" s="92" t="s">
        <v>2459</v>
      </c>
      <c r="E126" s="93" t="s">
        <v>223</v>
      </c>
    </row>
    <row r="127" spans="1:5" ht="27.75" customHeight="1" x14ac:dyDescent="0.15">
      <c r="A127" s="89" t="s">
        <v>223</v>
      </c>
      <c r="B127" s="90">
        <v>10694489</v>
      </c>
      <c r="C127" s="91" t="s">
        <v>2341</v>
      </c>
      <c r="D127" s="92" t="s">
        <v>2460</v>
      </c>
      <c r="E127" s="93" t="s">
        <v>223</v>
      </c>
    </row>
    <row r="128" spans="1:5" ht="27.75" customHeight="1" x14ac:dyDescent="0.15">
      <c r="A128" s="89" t="s">
        <v>223</v>
      </c>
      <c r="B128" s="90">
        <v>10694490</v>
      </c>
      <c r="C128" s="91" t="s">
        <v>2341</v>
      </c>
      <c r="D128" s="92" t="s">
        <v>2461</v>
      </c>
      <c r="E128" s="93" t="s">
        <v>223</v>
      </c>
    </row>
    <row r="129" spans="1:5" ht="27.75" customHeight="1" x14ac:dyDescent="0.15">
      <c r="A129" s="89" t="s">
        <v>223</v>
      </c>
      <c r="B129" s="90">
        <v>10694491</v>
      </c>
      <c r="C129" s="91" t="s">
        <v>2341</v>
      </c>
      <c r="D129" s="92" t="s">
        <v>2462</v>
      </c>
      <c r="E129" s="93" t="s">
        <v>223</v>
      </c>
    </row>
    <row r="130" spans="1:5" ht="27.75" customHeight="1" x14ac:dyDescent="0.15">
      <c r="A130" s="89" t="s">
        <v>223</v>
      </c>
      <c r="B130" s="90">
        <v>10694493</v>
      </c>
      <c r="C130" s="91" t="s">
        <v>2341</v>
      </c>
      <c r="D130" s="92" t="s">
        <v>2463</v>
      </c>
      <c r="E130" s="93" t="s">
        <v>223</v>
      </c>
    </row>
    <row r="131" spans="1:5" ht="27.75" customHeight="1" x14ac:dyDescent="0.15">
      <c r="A131" s="89" t="s">
        <v>223</v>
      </c>
      <c r="B131" s="90">
        <v>10694494</v>
      </c>
      <c r="C131" s="91" t="s">
        <v>2341</v>
      </c>
      <c r="D131" s="92" t="s">
        <v>2464</v>
      </c>
      <c r="E131" s="93" t="s">
        <v>223</v>
      </c>
    </row>
    <row r="132" spans="1:5" ht="27.75" customHeight="1" x14ac:dyDescent="0.15">
      <c r="A132" s="89" t="s">
        <v>223</v>
      </c>
      <c r="B132" s="90">
        <v>10694495</v>
      </c>
      <c r="C132" s="91" t="s">
        <v>2341</v>
      </c>
      <c r="D132" s="92" t="s">
        <v>2465</v>
      </c>
      <c r="E132" s="93" t="s">
        <v>223</v>
      </c>
    </row>
    <row r="133" spans="1:5" ht="27.75" customHeight="1" x14ac:dyDescent="0.15">
      <c r="A133" s="89" t="s">
        <v>223</v>
      </c>
      <c r="B133" s="90">
        <v>10694496</v>
      </c>
      <c r="C133" s="91" t="s">
        <v>2341</v>
      </c>
      <c r="D133" s="92" t="s">
        <v>2466</v>
      </c>
      <c r="E133" s="93" t="s">
        <v>223</v>
      </c>
    </row>
    <row r="134" spans="1:5" ht="27.75" customHeight="1" x14ac:dyDescent="0.15">
      <c r="A134" s="89" t="s">
        <v>223</v>
      </c>
      <c r="B134" s="90">
        <v>10694497</v>
      </c>
      <c r="C134" s="91" t="s">
        <v>2341</v>
      </c>
      <c r="D134" s="92" t="s">
        <v>2467</v>
      </c>
      <c r="E134" s="93" t="s">
        <v>223</v>
      </c>
    </row>
    <row r="135" spans="1:5" ht="27.75" customHeight="1" x14ac:dyDescent="0.15">
      <c r="A135" s="89" t="s">
        <v>223</v>
      </c>
      <c r="B135" s="90">
        <v>10694498</v>
      </c>
      <c r="C135" s="91" t="s">
        <v>2341</v>
      </c>
      <c r="D135" s="92" t="s">
        <v>2468</v>
      </c>
      <c r="E135" s="93" t="s">
        <v>223</v>
      </c>
    </row>
    <row r="136" spans="1:5" ht="27.75" customHeight="1" x14ac:dyDescent="0.15">
      <c r="A136" s="89" t="s">
        <v>223</v>
      </c>
      <c r="B136" s="90">
        <v>12041830</v>
      </c>
      <c r="C136" s="91" t="s">
        <v>2341</v>
      </c>
      <c r="D136" s="92" t="s">
        <v>2469</v>
      </c>
      <c r="E136" s="93" t="s">
        <v>223</v>
      </c>
    </row>
    <row r="137" spans="1:5" ht="27.75" customHeight="1" x14ac:dyDescent="0.15">
      <c r="A137" s="89" t="s">
        <v>223</v>
      </c>
      <c r="B137" s="90">
        <v>13202391</v>
      </c>
      <c r="C137" s="91" t="s">
        <v>2341</v>
      </c>
      <c r="D137" s="92" t="s">
        <v>2470</v>
      </c>
      <c r="E137" s="93" t="s">
        <v>223</v>
      </c>
    </row>
    <row r="138" spans="1:5" ht="27.75" customHeight="1" x14ac:dyDescent="0.15">
      <c r="A138" s="89" t="s">
        <v>223</v>
      </c>
      <c r="B138" s="90">
        <v>28580646</v>
      </c>
      <c r="C138" s="91" t="s">
        <v>2341</v>
      </c>
      <c r="D138" s="92" t="s">
        <v>2471</v>
      </c>
      <c r="E138" s="93" t="s">
        <v>223</v>
      </c>
    </row>
    <row r="139" spans="1:5" ht="27.75" customHeight="1" x14ac:dyDescent="0.15">
      <c r="A139" s="89" t="s">
        <v>223</v>
      </c>
      <c r="B139" s="90">
        <v>31857722</v>
      </c>
      <c r="C139" s="91" t="s">
        <v>2341</v>
      </c>
      <c r="D139" s="92" t="s">
        <v>2472</v>
      </c>
      <c r="E139" s="93" t="s">
        <v>223</v>
      </c>
    </row>
    <row r="140" spans="1:5" ht="27.75" customHeight="1" x14ac:dyDescent="0.15">
      <c r="A140" s="89" t="s">
        <v>223</v>
      </c>
      <c r="B140" s="90">
        <v>31857725</v>
      </c>
      <c r="C140" s="91" t="s">
        <v>2341</v>
      </c>
      <c r="D140" s="92" t="s">
        <v>2473</v>
      </c>
      <c r="E140" s="93" t="s">
        <v>223</v>
      </c>
    </row>
    <row r="141" spans="1:5" ht="27.75" customHeight="1" x14ac:dyDescent="0.15">
      <c r="A141" s="89" t="s">
        <v>223</v>
      </c>
      <c r="B141" s="90">
        <v>31857726</v>
      </c>
      <c r="C141" s="91" t="s">
        <v>2341</v>
      </c>
      <c r="D141" s="92" t="s">
        <v>2474</v>
      </c>
      <c r="E141" s="93" t="s">
        <v>223</v>
      </c>
    </row>
    <row r="142" spans="1:5" ht="27.75" customHeight="1" x14ac:dyDescent="0.15">
      <c r="A142" s="89" t="s">
        <v>223</v>
      </c>
      <c r="B142" s="90">
        <v>31857727</v>
      </c>
      <c r="C142" s="91" t="s">
        <v>2341</v>
      </c>
      <c r="D142" s="92" t="s">
        <v>2475</v>
      </c>
      <c r="E142" s="93" t="s">
        <v>223</v>
      </c>
    </row>
    <row r="143" spans="1:5" ht="27.75" customHeight="1" x14ac:dyDescent="0.15">
      <c r="A143" s="89" t="s">
        <v>223</v>
      </c>
      <c r="B143" s="90">
        <v>31857729</v>
      </c>
      <c r="C143" s="91" t="s">
        <v>2341</v>
      </c>
      <c r="D143" s="92" t="s">
        <v>2476</v>
      </c>
      <c r="E143" s="93" t="s">
        <v>223</v>
      </c>
    </row>
    <row r="144" spans="1:5" ht="27.75" customHeight="1" x14ac:dyDescent="0.15">
      <c r="A144" s="89" t="s">
        <v>223</v>
      </c>
      <c r="B144" s="90">
        <v>31857730</v>
      </c>
      <c r="C144" s="91" t="s">
        <v>2341</v>
      </c>
      <c r="D144" s="92" t="s">
        <v>2477</v>
      </c>
      <c r="E144" s="93" t="s">
        <v>223</v>
      </c>
    </row>
    <row r="145" spans="1:5" ht="27.75" customHeight="1" x14ac:dyDescent="0.15">
      <c r="A145" s="89" t="s">
        <v>223</v>
      </c>
      <c r="B145" s="90">
        <v>31857732</v>
      </c>
      <c r="C145" s="91" t="s">
        <v>2341</v>
      </c>
      <c r="D145" s="92" t="s">
        <v>2478</v>
      </c>
      <c r="E145" s="93" t="s">
        <v>223</v>
      </c>
    </row>
    <row r="146" spans="1:5" ht="27.75" customHeight="1" x14ac:dyDescent="0.15">
      <c r="A146" s="89" t="s">
        <v>223</v>
      </c>
      <c r="B146" s="90">
        <v>33657459</v>
      </c>
      <c r="C146" s="91" t="s">
        <v>2341</v>
      </c>
      <c r="D146" s="92" t="s">
        <v>2479</v>
      </c>
      <c r="E146" s="93" t="s">
        <v>223</v>
      </c>
    </row>
    <row r="147" spans="1:5" ht="27.75" customHeight="1" x14ac:dyDescent="0.15">
      <c r="A147" s="89" t="s">
        <v>223</v>
      </c>
      <c r="B147" s="90">
        <v>33657460</v>
      </c>
      <c r="C147" s="91" t="s">
        <v>2341</v>
      </c>
      <c r="D147" s="92" t="s">
        <v>2480</v>
      </c>
      <c r="E147" s="93" t="s">
        <v>223</v>
      </c>
    </row>
    <row r="148" spans="1:5" ht="27.75" customHeight="1" x14ac:dyDescent="0.15">
      <c r="A148" s="89" t="s">
        <v>223</v>
      </c>
      <c r="B148" s="90">
        <v>33657461</v>
      </c>
      <c r="C148" s="91" t="s">
        <v>2341</v>
      </c>
      <c r="D148" s="92" t="s">
        <v>2481</v>
      </c>
      <c r="E148" s="93" t="s">
        <v>223</v>
      </c>
    </row>
    <row r="149" spans="1:5" ht="27.75" customHeight="1" x14ac:dyDescent="0.15">
      <c r="A149" s="89" t="s">
        <v>223</v>
      </c>
      <c r="B149" s="90">
        <v>33657462</v>
      </c>
      <c r="C149" s="91" t="s">
        <v>2341</v>
      </c>
      <c r="D149" s="92" t="s">
        <v>2482</v>
      </c>
      <c r="E149" s="93" t="s">
        <v>223</v>
      </c>
    </row>
    <row r="150" spans="1:5" ht="27.75" customHeight="1" x14ac:dyDescent="0.15">
      <c r="A150" s="89" t="s">
        <v>223</v>
      </c>
      <c r="B150" s="90">
        <v>33657463</v>
      </c>
      <c r="C150" s="91" t="s">
        <v>2341</v>
      </c>
      <c r="D150" s="92" t="s">
        <v>2483</v>
      </c>
      <c r="E150" s="93" t="s">
        <v>223</v>
      </c>
    </row>
    <row r="151" spans="1:5" ht="27.75" customHeight="1" x14ac:dyDescent="0.15">
      <c r="A151" s="89" t="s">
        <v>223</v>
      </c>
      <c r="B151" s="90">
        <v>33657464</v>
      </c>
      <c r="C151" s="91" t="s">
        <v>2341</v>
      </c>
      <c r="D151" s="92" t="s">
        <v>2484</v>
      </c>
      <c r="E151" s="93" t="s">
        <v>223</v>
      </c>
    </row>
    <row r="152" spans="1:5" ht="27.75" customHeight="1" x14ac:dyDescent="0.15">
      <c r="A152" s="89" t="s">
        <v>223</v>
      </c>
      <c r="B152" s="90">
        <v>33657465</v>
      </c>
      <c r="C152" s="91" t="s">
        <v>2341</v>
      </c>
      <c r="D152" s="92" t="s">
        <v>2485</v>
      </c>
      <c r="E152" s="93" t="s">
        <v>223</v>
      </c>
    </row>
    <row r="153" spans="1:5" ht="27.75" customHeight="1" x14ac:dyDescent="0.15">
      <c r="A153" s="89" t="s">
        <v>223</v>
      </c>
      <c r="B153" s="90">
        <v>33657466</v>
      </c>
      <c r="C153" s="91" t="s">
        <v>2341</v>
      </c>
      <c r="D153" s="92" t="s">
        <v>2486</v>
      </c>
      <c r="E153" s="93" t="s">
        <v>223</v>
      </c>
    </row>
    <row r="154" spans="1:5" ht="27.75" customHeight="1" x14ac:dyDescent="0.15">
      <c r="A154" s="89" t="s">
        <v>223</v>
      </c>
      <c r="B154" s="90">
        <v>33657467</v>
      </c>
      <c r="C154" s="91" t="s">
        <v>2341</v>
      </c>
      <c r="D154" s="92" t="s">
        <v>2487</v>
      </c>
      <c r="E154" s="93" t="s">
        <v>223</v>
      </c>
    </row>
    <row r="155" spans="1:5" ht="27.75" customHeight="1" x14ac:dyDescent="0.15">
      <c r="A155" s="89" t="s">
        <v>223</v>
      </c>
      <c r="B155" s="90">
        <v>33657468</v>
      </c>
      <c r="C155" s="91" t="s">
        <v>2341</v>
      </c>
      <c r="D155" s="92" t="s">
        <v>2488</v>
      </c>
      <c r="E155" s="93" t="s">
        <v>223</v>
      </c>
    </row>
    <row r="156" spans="1:5" ht="27.75" customHeight="1" x14ac:dyDescent="0.15">
      <c r="A156" s="89" t="s">
        <v>223</v>
      </c>
      <c r="B156" s="90">
        <v>33657469</v>
      </c>
      <c r="C156" s="91" t="s">
        <v>2341</v>
      </c>
      <c r="D156" s="92" t="s">
        <v>2489</v>
      </c>
      <c r="E156" s="93" t="s">
        <v>223</v>
      </c>
    </row>
    <row r="157" spans="1:5" ht="27.75" customHeight="1" x14ac:dyDescent="0.15">
      <c r="A157" s="89" t="s">
        <v>223</v>
      </c>
      <c r="B157" s="90">
        <v>33657470</v>
      </c>
      <c r="C157" s="91" t="s">
        <v>2341</v>
      </c>
      <c r="D157" s="92" t="s">
        <v>2490</v>
      </c>
      <c r="E157" s="93" t="s">
        <v>223</v>
      </c>
    </row>
    <row r="158" spans="1:5" ht="27.75" customHeight="1" thickBot="1" x14ac:dyDescent="0.2">
      <c r="A158" s="89" t="s">
        <v>223</v>
      </c>
      <c r="B158" s="90">
        <v>33657471</v>
      </c>
      <c r="C158" s="91" t="s">
        <v>2341</v>
      </c>
      <c r="D158" s="92" t="s">
        <v>2491</v>
      </c>
      <c r="E158" s="93" t="s">
        <v>223</v>
      </c>
    </row>
    <row r="159" spans="1:5" s="162" customFormat="1" ht="27.75" customHeight="1" thickBot="1" x14ac:dyDescent="0.2">
      <c r="A159" s="164" t="s">
        <v>2338</v>
      </c>
      <c r="B159" s="213" t="s">
        <v>2339</v>
      </c>
      <c r="C159" s="213"/>
      <c r="D159" s="163" t="s">
        <v>2340</v>
      </c>
      <c r="E159" s="165" t="s">
        <v>2303</v>
      </c>
    </row>
    <row r="160" spans="1:5" ht="27.75" customHeight="1" x14ac:dyDescent="0.15">
      <c r="A160" s="89" t="s">
        <v>3008</v>
      </c>
      <c r="B160" s="90">
        <v>33657472</v>
      </c>
      <c r="C160" s="91" t="s">
        <v>2341</v>
      </c>
      <c r="D160" s="92" t="s">
        <v>2492</v>
      </c>
      <c r="E160" s="93" t="s">
        <v>3027</v>
      </c>
    </row>
    <row r="161" spans="1:5" ht="27.75" customHeight="1" x14ac:dyDescent="0.15">
      <c r="A161" s="89" t="s">
        <v>223</v>
      </c>
      <c r="B161" s="90">
        <v>33657473</v>
      </c>
      <c r="C161" s="91" t="s">
        <v>2341</v>
      </c>
      <c r="D161" s="92" t="s">
        <v>2493</v>
      </c>
      <c r="E161" s="93" t="s">
        <v>223</v>
      </c>
    </row>
    <row r="162" spans="1:5" ht="27.75" customHeight="1" x14ac:dyDescent="0.15">
      <c r="A162" s="89" t="s">
        <v>223</v>
      </c>
      <c r="B162" s="90">
        <v>33657474</v>
      </c>
      <c r="C162" s="91" t="s">
        <v>2341</v>
      </c>
      <c r="D162" s="92" t="s">
        <v>2494</v>
      </c>
      <c r="E162" s="93" t="s">
        <v>223</v>
      </c>
    </row>
    <row r="163" spans="1:5" ht="27.75" customHeight="1" x14ac:dyDescent="0.15">
      <c r="A163" s="89" t="s">
        <v>223</v>
      </c>
      <c r="B163" s="90">
        <v>33657475</v>
      </c>
      <c r="C163" s="91" t="s">
        <v>2341</v>
      </c>
      <c r="D163" s="92" t="s">
        <v>2495</v>
      </c>
      <c r="E163" s="93" t="s">
        <v>223</v>
      </c>
    </row>
    <row r="164" spans="1:5" ht="27.75" customHeight="1" x14ac:dyDescent="0.15">
      <c r="A164" s="89" t="s">
        <v>223</v>
      </c>
      <c r="B164" s="90">
        <v>33657476</v>
      </c>
      <c r="C164" s="91" t="s">
        <v>2341</v>
      </c>
      <c r="D164" s="92" t="s">
        <v>2496</v>
      </c>
      <c r="E164" s="93" t="s">
        <v>223</v>
      </c>
    </row>
    <row r="165" spans="1:5" ht="27.75" customHeight="1" x14ac:dyDescent="0.15">
      <c r="A165" s="89" t="s">
        <v>223</v>
      </c>
      <c r="B165" s="90">
        <v>33657477</v>
      </c>
      <c r="C165" s="91" t="s">
        <v>2341</v>
      </c>
      <c r="D165" s="92" t="s">
        <v>2497</v>
      </c>
      <c r="E165" s="93" t="s">
        <v>223</v>
      </c>
    </row>
    <row r="166" spans="1:5" ht="27.75" customHeight="1" x14ac:dyDescent="0.15">
      <c r="A166" s="89" t="s">
        <v>223</v>
      </c>
      <c r="B166" s="90">
        <v>33657478</v>
      </c>
      <c r="C166" s="91" t="s">
        <v>2341</v>
      </c>
      <c r="D166" s="92" t="s">
        <v>2498</v>
      </c>
      <c r="E166" s="93" t="s">
        <v>223</v>
      </c>
    </row>
    <row r="167" spans="1:5" ht="27.75" customHeight="1" x14ac:dyDescent="0.15">
      <c r="A167" s="89" t="s">
        <v>223</v>
      </c>
      <c r="B167" s="90">
        <v>33657479</v>
      </c>
      <c r="C167" s="91" t="s">
        <v>2341</v>
      </c>
      <c r="D167" s="92" t="s">
        <v>2499</v>
      </c>
      <c r="E167" s="93" t="s">
        <v>223</v>
      </c>
    </row>
    <row r="168" spans="1:5" ht="27.75" customHeight="1" x14ac:dyDescent="0.15">
      <c r="A168" s="89" t="s">
        <v>223</v>
      </c>
      <c r="B168" s="90">
        <v>33657480</v>
      </c>
      <c r="C168" s="91" t="s">
        <v>2341</v>
      </c>
      <c r="D168" s="92" t="s">
        <v>2500</v>
      </c>
      <c r="E168" s="93" t="s">
        <v>223</v>
      </c>
    </row>
    <row r="169" spans="1:5" ht="27.75" customHeight="1" x14ac:dyDescent="0.15">
      <c r="A169" s="89" t="s">
        <v>223</v>
      </c>
      <c r="B169" s="90">
        <v>33657481</v>
      </c>
      <c r="C169" s="91" t="s">
        <v>2341</v>
      </c>
      <c r="D169" s="92" t="s">
        <v>2501</v>
      </c>
      <c r="E169" s="93" t="s">
        <v>223</v>
      </c>
    </row>
    <row r="170" spans="1:5" ht="27.75" customHeight="1" x14ac:dyDescent="0.15">
      <c r="A170" s="89" t="s">
        <v>223</v>
      </c>
      <c r="B170" s="90">
        <v>33657482</v>
      </c>
      <c r="C170" s="91" t="s">
        <v>2341</v>
      </c>
      <c r="D170" s="92" t="s">
        <v>2502</v>
      </c>
      <c r="E170" s="93" t="s">
        <v>223</v>
      </c>
    </row>
    <row r="171" spans="1:5" ht="27.75" customHeight="1" x14ac:dyDescent="0.15">
      <c r="A171" s="89" t="s">
        <v>223</v>
      </c>
      <c r="B171" s="90">
        <v>33657483</v>
      </c>
      <c r="C171" s="91" t="s">
        <v>2341</v>
      </c>
      <c r="D171" s="92" t="s">
        <v>2503</v>
      </c>
      <c r="E171" s="93" t="s">
        <v>223</v>
      </c>
    </row>
    <row r="172" spans="1:5" ht="27.75" customHeight="1" x14ac:dyDescent="0.15">
      <c r="A172" s="89" t="s">
        <v>223</v>
      </c>
      <c r="B172" s="90">
        <v>33657484</v>
      </c>
      <c r="C172" s="91" t="s">
        <v>2341</v>
      </c>
      <c r="D172" s="92" t="s">
        <v>2504</v>
      </c>
      <c r="E172" s="93" t="s">
        <v>223</v>
      </c>
    </row>
    <row r="173" spans="1:5" ht="27.75" customHeight="1" x14ac:dyDescent="0.15">
      <c r="A173" s="89" t="s">
        <v>223</v>
      </c>
      <c r="B173" s="90">
        <v>33657485</v>
      </c>
      <c r="C173" s="91" t="s">
        <v>2341</v>
      </c>
      <c r="D173" s="92" t="s">
        <v>2505</v>
      </c>
      <c r="E173" s="93" t="s">
        <v>223</v>
      </c>
    </row>
    <row r="174" spans="1:5" ht="27.75" customHeight="1" x14ac:dyDescent="0.15">
      <c r="A174" s="89" t="s">
        <v>223</v>
      </c>
      <c r="B174" s="90">
        <v>33657486</v>
      </c>
      <c r="C174" s="91" t="s">
        <v>2341</v>
      </c>
      <c r="D174" s="92" t="s">
        <v>2506</v>
      </c>
      <c r="E174" s="93" t="s">
        <v>223</v>
      </c>
    </row>
    <row r="175" spans="1:5" ht="27.75" customHeight="1" x14ac:dyDescent="0.15">
      <c r="A175" s="89" t="s">
        <v>223</v>
      </c>
      <c r="B175" s="90">
        <v>33657487</v>
      </c>
      <c r="C175" s="91" t="s">
        <v>2341</v>
      </c>
      <c r="D175" s="92" t="s">
        <v>2507</v>
      </c>
      <c r="E175" s="93" t="s">
        <v>223</v>
      </c>
    </row>
    <row r="176" spans="1:5" ht="27.75" customHeight="1" x14ac:dyDescent="0.15">
      <c r="A176" s="89" t="s">
        <v>223</v>
      </c>
      <c r="B176" s="90">
        <v>33657488</v>
      </c>
      <c r="C176" s="91" t="s">
        <v>2341</v>
      </c>
      <c r="D176" s="92" t="s">
        <v>2508</v>
      </c>
      <c r="E176" s="93" t="s">
        <v>223</v>
      </c>
    </row>
    <row r="177" spans="1:5" ht="27.75" customHeight="1" x14ac:dyDescent="0.15">
      <c r="A177" s="89" t="s">
        <v>223</v>
      </c>
      <c r="B177" s="90">
        <v>33657489</v>
      </c>
      <c r="C177" s="91" t="s">
        <v>2341</v>
      </c>
      <c r="D177" s="92" t="s">
        <v>2509</v>
      </c>
      <c r="E177" s="93" t="s">
        <v>223</v>
      </c>
    </row>
    <row r="178" spans="1:5" ht="27.75" customHeight="1" x14ac:dyDescent="0.15">
      <c r="A178" s="89" t="s">
        <v>223</v>
      </c>
      <c r="B178" s="90">
        <v>33657490</v>
      </c>
      <c r="C178" s="91" t="s">
        <v>2341</v>
      </c>
      <c r="D178" s="92" t="s">
        <v>2510</v>
      </c>
      <c r="E178" s="93" t="s">
        <v>223</v>
      </c>
    </row>
    <row r="179" spans="1:5" ht="27.75" customHeight="1" x14ac:dyDescent="0.15">
      <c r="A179" s="89" t="s">
        <v>223</v>
      </c>
      <c r="B179" s="90">
        <v>33657491</v>
      </c>
      <c r="C179" s="91" t="s">
        <v>2341</v>
      </c>
      <c r="D179" s="92" t="s">
        <v>2511</v>
      </c>
      <c r="E179" s="93" t="s">
        <v>223</v>
      </c>
    </row>
    <row r="180" spans="1:5" ht="27.75" customHeight="1" x14ac:dyDescent="0.15">
      <c r="A180" s="89" t="s">
        <v>223</v>
      </c>
      <c r="B180" s="90">
        <v>33657492</v>
      </c>
      <c r="C180" s="91" t="s">
        <v>2341</v>
      </c>
      <c r="D180" s="92" t="s">
        <v>2512</v>
      </c>
      <c r="E180" s="93" t="s">
        <v>223</v>
      </c>
    </row>
    <row r="181" spans="1:5" ht="27.75" customHeight="1" x14ac:dyDescent="0.15">
      <c r="A181" s="89" t="s">
        <v>223</v>
      </c>
      <c r="B181" s="90">
        <v>33657493</v>
      </c>
      <c r="C181" s="91" t="s">
        <v>2341</v>
      </c>
      <c r="D181" s="92" t="s">
        <v>2513</v>
      </c>
      <c r="E181" s="93" t="s">
        <v>223</v>
      </c>
    </row>
    <row r="182" spans="1:5" ht="27.75" customHeight="1" x14ac:dyDescent="0.15">
      <c r="A182" s="89" t="s">
        <v>223</v>
      </c>
      <c r="B182" s="90">
        <v>33657494</v>
      </c>
      <c r="C182" s="91" t="s">
        <v>2341</v>
      </c>
      <c r="D182" s="92" t="s">
        <v>2514</v>
      </c>
      <c r="E182" s="93" t="s">
        <v>223</v>
      </c>
    </row>
    <row r="183" spans="1:5" ht="27.75" customHeight="1" x14ac:dyDescent="0.15">
      <c r="A183" s="89" t="s">
        <v>223</v>
      </c>
      <c r="B183" s="90">
        <v>33657495</v>
      </c>
      <c r="C183" s="91" t="s">
        <v>2341</v>
      </c>
      <c r="D183" s="92" t="s">
        <v>2515</v>
      </c>
      <c r="E183" s="93" t="s">
        <v>223</v>
      </c>
    </row>
    <row r="184" spans="1:5" ht="27.75" customHeight="1" x14ac:dyDescent="0.15">
      <c r="A184" s="89" t="s">
        <v>223</v>
      </c>
      <c r="B184" s="90">
        <v>33657496</v>
      </c>
      <c r="C184" s="91" t="s">
        <v>2341</v>
      </c>
      <c r="D184" s="92" t="s">
        <v>2516</v>
      </c>
      <c r="E184" s="93" t="s">
        <v>223</v>
      </c>
    </row>
    <row r="185" spans="1:5" ht="27.75" customHeight="1" x14ac:dyDescent="0.15">
      <c r="A185" s="89" t="s">
        <v>223</v>
      </c>
      <c r="B185" s="90">
        <v>33657497</v>
      </c>
      <c r="C185" s="91" t="s">
        <v>2341</v>
      </c>
      <c r="D185" s="92" t="s">
        <v>2517</v>
      </c>
      <c r="E185" s="93" t="s">
        <v>223</v>
      </c>
    </row>
    <row r="186" spans="1:5" ht="27.75" customHeight="1" x14ac:dyDescent="0.15">
      <c r="A186" s="89" t="s">
        <v>223</v>
      </c>
      <c r="B186" s="90">
        <v>36261303</v>
      </c>
      <c r="C186" s="91" t="s">
        <v>2341</v>
      </c>
      <c r="D186" s="92" t="s">
        <v>2518</v>
      </c>
      <c r="E186" s="93" t="s">
        <v>223</v>
      </c>
    </row>
    <row r="187" spans="1:5" ht="27.75" customHeight="1" x14ac:dyDescent="0.15">
      <c r="A187" s="89" t="s">
        <v>223</v>
      </c>
      <c r="B187" s="90">
        <v>36261304</v>
      </c>
      <c r="C187" s="91" t="s">
        <v>2341</v>
      </c>
      <c r="D187" s="92" t="s">
        <v>2519</v>
      </c>
      <c r="E187" s="93" t="s">
        <v>223</v>
      </c>
    </row>
    <row r="188" spans="1:5" ht="27.75" customHeight="1" x14ac:dyDescent="0.15">
      <c r="A188" s="89" t="s">
        <v>223</v>
      </c>
      <c r="B188" s="90">
        <v>36261306</v>
      </c>
      <c r="C188" s="91" t="s">
        <v>2341</v>
      </c>
      <c r="D188" s="92" t="s">
        <v>2520</v>
      </c>
      <c r="E188" s="93" t="s">
        <v>223</v>
      </c>
    </row>
    <row r="189" spans="1:5" ht="27.75" customHeight="1" x14ac:dyDescent="0.15">
      <c r="A189" s="89" t="s">
        <v>223</v>
      </c>
      <c r="B189" s="90">
        <v>36261308</v>
      </c>
      <c r="C189" s="91" t="s">
        <v>2341</v>
      </c>
      <c r="D189" s="92" t="s">
        <v>2521</v>
      </c>
      <c r="E189" s="93" t="s">
        <v>223</v>
      </c>
    </row>
    <row r="190" spans="1:5" ht="27.75" customHeight="1" x14ac:dyDescent="0.15">
      <c r="A190" s="89" t="s">
        <v>223</v>
      </c>
      <c r="B190" s="90">
        <v>36261309</v>
      </c>
      <c r="C190" s="91" t="s">
        <v>2341</v>
      </c>
      <c r="D190" s="92" t="s">
        <v>2522</v>
      </c>
      <c r="E190" s="93" t="s">
        <v>223</v>
      </c>
    </row>
    <row r="191" spans="1:5" ht="27.75" customHeight="1" x14ac:dyDescent="0.15">
      <c r="A191" s="89" t="s">
        <v>223</v>
      </c>
      <c r="B191" s="90">
        <v>36261310</v>
      </c>
      <c r="C191" s="91" t="s">
        <v>2341</v>
      </c>
      <c r="D191" s="92" t="s">
        <v>2523</v>
      </c>
      <c r="E191" s="93" t="s">
        <v>223</v>
      </c>
    </row>
    <row r="192" spans="1:5" ht="27.75" customHeight="1" x14ac:dyDescent="0.15">
      <c r="A192" s="89" t="s">
        <v>223</v>
      </c>
      <c r="B192" s="90">
        <v>36261311</v>
      </c>
      <c r="C192" s="91" t="s">
        <v>2341</v>
      </c>
      <c r="D192" s="92" t="s">
        <v>2524</v>
      </c>
      <c r="E192" s="93" t="s">
        <v>223</v>
      </c>
    </row>
    <row r="193" spans="1:5" ht="27.75" customHeight="1" x14ac:dyDescent="0.15">
      <c r="A193" s="89" t="s">
        <v>223</v>
      </c>
      <c r="B193" s="90">
        <v>43106859</v>
      </c>
      <c r="C193" s="91" t="s">
        <v>2341</v>
      </c>
      <c r="D193" s="92" t="s">
        <v>2525</v>
      </c>
      <c r="E193" s="93" t="s">
        <v>223</v>
      </c>
    </row>
    <row r="194" spans="1:5" ht="27.75" customHeight="1" x14ac:dyDescent="0.15">
      <c r="A194" s="89" t="s">
        <v>223</v>
      </c>
      <c r="B194" s="90">
        <v>43111610</v>
      </c>
      <c r="C194" s="91" t="s">
        <v>2341</v>
      </c>
      <c r="D194" s="92" t="s">
        <v>2526</v>
      </c>
      <c r="E194" s="93" t="s">
        <v>223</v>
      </c>
    </row>
    <row r="195" spans="1:5" ht="27.75" customHeight="1" x14ac:dyDescent="0.15">
      <c r="A195" s="89" t="s">
        <v>223</v>
      </c>
      <c r="B195" s="90">
        <v>43114922</v>
      </c>
      <c r="C195" s="91" t="s">
        <v>2341</v>
      </c>
      <c r="D195" s="92" t="s">
        <v>2527</v>
      </c>
      <c r="E195" s="93" t="s">
        <v>223</v>
      </c>
    </row>
    <row r="196" spans="1:5" ht="27.75" customHeight="1" x14ac:dyDescent="0.15">
      <c r="A196" s="89" t="s">
        <v>223</v>
      </c>
      <c r="B196" s="90">
        <v>43114968</v>
      </c>
      <c r="C196" s="91" t="s">
        <v>2341</v>
      </c>
      <c r="D196" s="92" t="s">
        <v>2528</v>
      </c>
      <c r="E196" s="93" t="s">
        <v>223</v>
      </c>
    </row>
    <row r="197" spans="1:5" ht="27.75" customHeight="1" thickBot="1" x14ac:dyDescent="0.2">
      <c r="A197" s="89" t="s">
        <v>223</v>
      </c>
      <c r="B197" s="90">
        <v>43120185</v>
      </c>
      <c r="C197" s="91" t="s">
        <v>2341</v>
      </c>
      <c r="D197" s="92" t="s">
        <v>2529</v>
      </c>
      <c r="E197" s="93" t="s">
        <v>223</v>
      </c>
    </row>
    <row r="198" spans="1:5" s="162" customFormat="1" ht="27.75" customHeight="1" thickBot="1" x14ac:dyDescent="0.2">
      <c r="A198" s="164" t="s">
        <v>2338</v>
      </c>
      <c r="B198" s="213" t="s">
        <v>2339</v>
      </c>
      <c r="C198" s="213"/>
      <c r="D198" s="163" t="s">
        <v>2340</v>
      </c>
      <c r="E198" s="165" t="s">
        <v>2303</v>
      </c>
    </row>
    <row r="199" spans="1:5" ht="27.75" customHeight="1" x14ac:dyDescent="0.15">
      <c r="A199" s="89" t="s">
        <v>3007</v>
      </c>
      <c r="B199" s="90">
        <v>43124175</v>
      </c>
      <c r="C199" s="91" t="s">
        <v>2341</v>
      </c>
      <c r="D199" s="92" t="s">
        <v>2530</v>
      </c>
      <c r="E199" s="93" t="s">
        <v>3027</v>
      </c>
    </row>
    <row r="200" spans="1:5" ht="27.75" customHeight="1" x14ac:dyDescent="0.15">
      <c r="A200" s="89" t="s">
        <v>223</v>
      </c>
      <c r="B200" s="90">
        <v>43133609</v>
      </c>
      <c r="C200" s="91" t="s">
        <v>2341</v>
      </c>
      <c r="D200" s="92" t="s">
        <v>2531</v>
      </c>
      <c r="E200" s="93" t="s">
        <v>223</v>
      </c>
    </row>
    <row r="201" spans="1:5" ht="27.75" customHeight="1" x14ac:dyDescent="0.15">
      <c r="A201" s="89" t="s">
        <v>223</v>
      </c>
      <c r="B201" s="90">
        <v>43249703</v>
      </c>
      <c r="C201" s="91" t="s">
        <v>2341</v>
      </c>
      <c r="D201" s="92" t="s">
        <v>2532</v>
      </c>
      <c r="E201" s="93" t="s">
        <v>223</v>
      </c>
    </row>
    <row r="202" spans="1:5" ht="27.75" customHeight="1" x14ac:dyDescent="0.15">
      <c r="A202" s="89" t="s">
        <v>223</v>
      </c>
      <c r="B202" s="90">
        <v>171121400</v>
      </c>
      <c r="C202" s="91" t="s">
        <v>2341</v>
      </c>
      <c r="D202" s="92" t="s">
        <v>2533</v>
      </c>
      <c r="E202" s="93" t="s">
        <v>223</v>
      </c>
    </row>
    <row r="203" spans="1:5" ht="27.75" customHeight="1" x14ac:dyDescent="0.15">
      <c r="A203" s="89" t="s">
        <v>223</v>
      </c>
      <c r="B203" s="90">
        <v>171121403</v>
      </c>
      <c r="C203" s="91" t="s">
        <v>2341</v>
      </c>
      <c r="D203" s="92" t="s">
        <v>2534</v>
      </c>
      <c r="E203" s="93" t="s">
        <v>223</v>
      </c>
    </row>
    <row r="204" spans="1:5" ht="27.75" customHeight="1" x14ac:dyDescent="0.15">
      <c r="A204" s="89" t="s">
        <v>223</v>
      </c>
      <c r="B204" s="90">
        <v>171124901</v>
      </c>
      <c r="C204" s="91" t="s">
        <v>2341</v>
      </c>
      <c r="D204" s="92" t="s">
        <v>2535</v>
      </c>
      <c r="E204" s="93" t="s">
        <v>223</v>
      </c>
    </row>
    <row r="205" spans="1:5" ht="27.75" customHeight="1" x14ac:dyDescent="0.15">
      <c r="A205" s="89" t="s">
        <v>223</v>
      </c>
      <c r="B205" s="90">
        <v>302205657</v>
      </c>
      <c r="C205" s="91" t="s">
        <v>2341</v>
      </c>
      <c r="D205" s="92" t="s">
        <v>2536</v>
      </c>
      <c r="E205" s="93" t="s">
        <v>223</v>
      </c>
    </row>
    <row r="206" spans="1:5" ht="27.75" customHeight="1" x14ac:dyDescent="0.15">
      <c r="A206" s="89" t="s">
        <v>223</v>
      </c>
      <c r="B206" s="90">
        <v>302379105</v>
      </c>
      <c r="C206" s="91" t="s">
        <v>2341</v>
      </c>
      <c r="D206" s="92" t="s">
        <v>2537</v>
      </c>
      <c r="E206" s="93" t="s">
        <v>223</v>
      </c>
    </row>
    <row r="207" spans="1:5" ht="27.75" customHeight="1" x14ac:dyDescent="0.15">
      <c r="A207" s="89" t="s">
        <v>223</v>
      </c>
      <c r="B207" s="90">
        <v>302720303</v>
      </c>
      <c r="C207" s="91" t="s">
        <v>2341</v>
      </c>
      <c r="D207" s="92" t="s">
        <v>2538</v>
      </c>
      <c r="E207" s="93" t="s">
        <v>223</v>
      </c>
    </row>
    <row r="208" spans="1:5" ht="27.75" customHeight="1" x14ac:dyDescent="0.15">
      <c r="A208" s="89" t="s">
        <v>223</v>
      </c>
      <c r="B208" s="90">
        <v>304657447</v>
      </c>
      <c r="C208" s="91" t="s">
        <v>2341</v>
      </c>
      <c r="D208" s="92" t="s">
        <v>2539</v>
      </c>
      <c r="E208" s="93" t="s">
        <v>223</v>
      </c>
    </row>
    <row r="209" spans="1:5" ht="27.75" customHeight="1" x14ac:dyDescent="0.15">
      <c r="A209" s="89" t="s">
        <v>223</v>
      </c>
      <c r="B209" s="90">
        <v>304690657</v>
      </c>
      <c r="C209" s="91" t="s">
        <v>2341</v>
      </c>
      <c r="D209" s="92" t="s">
        <v>2540</v>
      </c>
      <c r="E209" s="93" t="s">
        <v>223</v>
      </c>
    </row>
    <row r="210" spans="1:5" ht="27.75" customHeight="1" x14ac:dyDescent="0.15">
      <c r="A210" s="89" t="s">
        <v>223</v>
      </c>
      <c r="B210" s="90">
        <v>304690666</v>
      </c>
      <c r="C210" s="91" t="s">
        <v>2341</v>
      </c>
      <c r="D210" s="92" t="s">
        <v>2541</v>
      </c>
      <c r="E210" s="93" t="s">
        <v>223</v>
      </c>
    </row>
    <row r="211" spans="1:5" ht="27.75" customHeight="1" x14ac:dyDescent="0.15">
      <c r="A211" s="89" t="s">
        <v>223</v>
      </c>
      <c r="B211" s="90">
        <v>304690675</v>
      </c>
      <c r="C211" s="91" t="s">
        <v>2341</v>
      </c>
      <c r="D211" s="92" t="s">
        <v>2542</v>
      </c>
      <c r="E211" s="93" t="s">
        <v>223</v>
      </c>
    </row>
    <row r="212" spans="1:5" ht="27.75" customHeight="1" x14ac:dyDescent="0.15">
      <c r="A212" s="89" t="s">
        <v>223</v>
      </c>
      <c r="B212" s="90">
        <v>304690684</v>
      </c>
      <c r="C212" s="91" t="s">
        <v>2341</v>
      </c>
      <c r="D212" s="92" t="s">
        <v>2543</v>
      </c>
      <c r="E212" s="93" t="s">
        <v>223</v>
      </c>
    </row>
    <row r="213" spans="1:5" ht="27.75" customHeight="1" x14ac:dyDescent="0.15">
      <c r="A213" s="89" t="s">
        <v>223</v>
      </c>
      <c r="B213" s="90">
        <v>304690693</v>
      </c>
      <c r="C213" s="91" t="s">
        <v>2341</v>
      </c>
      <c r="D213" s="92" t="s">
        <v>2544</v>
      </c>
      <c r="E213" s="93" t="s">
        <v>223</v>
      </c>
    </row>
    <row r="214" spans="1:5" ht="27.75" customHeight="1" x14ac:dyDescent="0.15">
      <c r="A214" s="89" t="s">
        <v>223</v>
      </c>
      <c r="B214" s="90">
        <v>304690701</v>
      </c>
      <c r="C214" s="91" t="s">
        <v>2341</v>
      </c>
      <c r="D214" s="92" t="s">
        <v>2545</v>
      </c>
      <c r="E214" s="93" t="s">
        <v>223</v>
      </c>
    </row>
    <row r="215" spans="1:5" ht="27.75" customHeight="1" x14ac:dyDescent="0.15">
      <c r="A215" s="89" t="s">
        <v>223</v>
      </c>
      <c r="B215" s="90">
        <v>304690710</v>
      </c>
      <c r="C215" s="91" t="s">
        <v>2341</v>
      </c>
      <c r="D215" s="92" t="s">
        <v>2546</v>
      </c>
      <c r="E215" s="93" t="s">
        <v>223</v>
      </c>
    </row>
    <row r="216" spans="1:5" ht="27.75" customHeight="1" x14ac:dyDescent="0.15">
      <c r="A216" s="89" t="s">
        <v>223</v>
      </c>
      <c r="B216" s="90">
        <v>304690729</v>
      </c>
      <c r="C216" s="91" t="s">
        <v>2341</v>
      </c>
      <c r="D216" s="92" t="s">
        <v>2547</v>
      </c>
      <c r="E216" s="93" t="s">
        <v>223</v>
      </c>
    </row>
    <row r="217" spans="1:5" ht="27.75" customHeight="1" x14ac:dyDescent="0.15">
      <c r="A217" s="89" t="s">
        <v>223</v>
      </c>
      <c r="B217" s="90">
        <v>304690738</v>
      </c>
      <c r="C217" s="91" t="s">
        <v>2341</v>
      </c>
      <c r="D217" s="92" t="s">
        <v>2548</v>
      </c>
      <c r="E217" s="93" t="s">
        <v>223</v>
      </c>
    </row>
    <row r="218" spans="1:5" ht="27.75" customHeight="1" x14ac:dyDescent="0.15">
      <c r="A218" s="89" t="s">
        <v>223</v>
      </c>
      <c r="B218" s="90">
        <v>304690747</v>
      </c>
      <c r="C218" s="91" t="s">
        <v>2341</v>
      </c>
      <c r="D218" s="92" t="s">
        <v>2549</v>
      </c>
      <c r="E218" s="93" t="s">
        <v>223</v>
      </c>
    </row>
    <row r="219" spans="1:5" ht="27.75" customHeight="1" x14ac:dyDescent="0.15">
      <c r="A219" s="89" t="s">
        <v>223</v>
      </c>
      <c r="B219" s="90">
        <v>304690756</v>
      </c>
      <c r="C219" s="91" t="s">
        <v>2341</v>
      </c>
      <c r="D219" s="92" t="s">
        <v>2550</v>
      </c>
      <c r="E219" s="93" t="s">
        <v>223</v>
      </c>
    </row>
    <row r="220" spans="1:5" ht="27.75" customHeight="1" x14ac:dyDescent="0.15">
      <c r="A220" s="89" t="s">
        <v>223</v>
      </c>
      <c r="B220" s="90">
        <v>304690765</v>
      </c>
      <c r="C220" s="91" t="s">
        <v>2341</v>
      </c>
      <c r="D220" s="92" t="s">
        <v>2551</v>
      </c>
      <c r="E220" s="93" t="s">
        <v>223</v>
      </c>
    </row>
    <row r="221" spans="1:5" ht="27.75" customHeight="1" x14ac:dyDescent="0.15">
      <c r="A221" s="89" t="s">
        <v>223</v>
      </c>
      <c r="B221" s="90">
        <v>304690774</v>
      </c>
      <c r="C221" s="91" t="s">
        <v>2341</v>
      </c>
      <c r="D221" s="92" t="s">
        <v>2552</v>
      </c>
      <c r="E221" s="93" t="s">
        <v>223</v>
      </c>
    </row>
    <row r="222" spans="1:5" ht="27.75" customHeight="1" x14ac:dyDescent="0.15">
      <c r="A222" s="89" t="s">
        <v>223</v>
      </c>
      <c r="B222" s="90">
        <v>304690783</v>
      </c>
      <c r="C222" s="91" t="s">
        <v>2341</v>
      </c>
      <c r="D222" s="92" t="s">
        <v>2553</v>
      </c>
      <c r="E222" s="93" t="s">
        <v>223</v>
      </c>
    </row>
    <row r="223" spans="1:5" ht="27.75" customHeight="1" x14ac:dyDescent="0.15">
      <c r="A223" s="89" t="s">
        <v>223</v>
      </c>
      <c r="B223" s="90">
        <v>304690792</v>
      </c>
      <c r="C223" s="91" t="s">
        <v>2341</v>
      </c>
      <c r="D223" s="92" t="s">
        <v>2554</v>
      </c>
      <c r="E223" s="93" t="s">
        <v>223</v>
      </c>
    </row>
    <row r="224" spans="1:5" ht="27.75" customHeight="1" x14ac:dyDescent="0.15">
      <c r="A224" s="89" t="s">
        <v>223</v>
      </c>
      <c r="B224" s="90">
        <v>304690800</v>
      </c>
      <c r="C224" s="91" t="s">
        <v>2341</v>
      </c>
      <c r="D224" s="92" t="s">
        <v>2555</v>
      </c>
      <c r="E224" s="93" t="s">
        <v>223</v>
      </c>
    </row>
    <row r="225" spans="1:5" ht="27.75" customHeight="1" x14ac:dyDescent="0.15">
      <c r="A225" s="89" t="s">
        <v>223</v>
      </c>
      <c r="B225" s="90">
        <v>304690819</v>
      </c>
      <c r="C225" s="91" t="s">
        <v>2341</v>
      </c>
      <c r="D225" s="92" t="s">
        <v>2556</v>
      </c>
      <c r="E225" s="93" t="s">
        <v>223</v>
      </c>
    </row>
    <row r="226" spans="1:5" ht="27.75" customHeight="1" x14ac:dyDescent="0.15">
      <c r="A226" s="89" t="s">
        <v>223</v>
      </c>
      <c r="B226" s="90">
        <v>304690828</v>
      </c>
      <c r="C226" s="91" t="s">
        <v>2341</v>
      </c>
      <c r="D226" s="92" t="s">
        <v>2557</v>
      </c>
      <c r="E226" s="93" t="s">
        <v>223</v>
      </c>
    </row>
    <row r="227" spans="1:5" ht="27.75" customHeight="1" x14ac:dyDescent="0.15">
      <c r="A227" s="89" t="s">
        <v>223</v>
      </c>
      <c r="B227" s="90">
        <v>304690837</v>
      </c>
      <c r="C227" s="91" t="s">
        <v>2341</v>
      </c>
      <c r="D227" s="92" t="s">
        <v>2558</v>
      </c>
      <c r="E227" s="93" t="s">
        <v>223</v>
      </c>
    </row>
    <row r="228" spans="1:5" ht="27.75" customHeight="1" x14ac:dyDescent="0.15">
      <c r="A228" s="89" t="s">
        <v>223</v>
      </c>
      <c r="B228" s="90">
        <v>304690846</v>
      </c>
      <c r="C228" s="91" t="s">
        <v>2341</v>
      </c>
      <c r="D228" s="92" t="s">
        <v>2559</v>
      </c>
      <c r="E228" s="93" t="s">
        <v>223</v>
      </c>
    </row>
    <row r="229" spans="1:5" ht="27.75" customHeight="1" x14ac:dyDescent="0.15">
      <c r="A229" s="89" t="s">
        <v>223</v>
      </c>
      <c r="B229" s="90">
        <v>304690855</v>
      </c>
      <c r="C229" s="91" t="s">
        <v>2341</v>
      </c>
      <c r="D229" s="92" t="s">
        <v>2560</v>
      </c>
      <c r="E229" s="93" t="s">
        <v>223</v>
      </c>
    </row>
    <row r="230" spans="1:5" ht="27.75" customHeight="1" x14ac:dyDescent="0.15">
      <c r="A230" s="89" t="s">
        <v>223</v>
      </c>
      <c r="B230" s="90">
        <v>304690864</v>
      </c>
      <c r="C230" s="91" t="s">
        <v>2341</v>
      </c>
      <c r="D230" s="92" t="s">
        <v>2561</v>
      </c>
      <c r="E230" s="93" t="s">
        <v>223</v>
      </c>
    </row>
    <row r="231" spans="1:5" ht="27.75" customHeight="1" x14ac:dyDescent="0.15">
      <c r="A231" s="89" t="s">
        <v>223</v>
      </c>
      <c r="B231" s="90">
        <v>304690873</v>
      </c>
      <c r="C231" s="91" t="s">
        <v>2341</v>
      </c>
      <c r="D231" s="92" t="s">
        <v>2562</v>
      </c>
      <c r="E231" s="93" t="s">
        <v>223</v>
      </c>
    </row>
    <row r="232" spans="1:5" ht="27.75" customHeight="1" x14ac:dyDescent="0.15">
      <c r="A232" s="89" t="s">
        <v>223</v>
      </c>
      <c r="B232" s="90">
        <v>304690882</v>
      </c>
      <c r="C232" s="91" t="s">
        <v>2341</v>
      </c>
      <c r="D232" s="92" t="s">
        <v>2563</v>
      </c>
      <c r="E232" s="93" t="s">
        <v>223</v>
      </c>
    </row>
    <row r="233" spans="1:5" ht="27.75" customHeight="1" x14ac:dyDescent="0.15">
      <c r="A233" s="89" t="s">
        <v>223</v>
      </c>
      <c r="B233" s="90">
        <v>304690891</v>
      </c>
      <c r="C233" s="91" t="s">
        <v>2341</v>
      </c>
      <c r="D233" s="92" t="s">
        <v>2564</v>
      </c>
      <c r="E233" s="93" t="s">
        <v>223</v>
      </c>
    </row>
    <row r="234" spans="1:5" ht="27.75" customHeight="1" x14ac:dyDescent="0.15">
      <c r="A234" s="89" t="s">
        <v>223</v>
      </c>
      <c r="B234" s="90">
        <v>304690909</v>
      </c>
      <c r="C234" s="91" t="s">
        <v>2341</v>
      </c>
      <c r="D234" s="92" t="s">
        <v>2565</v>
      </c>
      <c r="E234" s="93" t="s">
        <v>223</v>
      </c>
    </row>
    <row r="235" spans="1:5" ht="27.75" customHeight="1" x14ac:dyDescent="0.15">
      <c r="A235" s="89" t="s">
        <v>223</v>
      </c>
      <c r="B235" s="90">
        <v>304690918</v>
      </c>
      <c r="C235" s="91" t="s">
        <v>2341</v>
      </c>
      <c r="D235" s="92" t="s">
        <v>2566</v>
      </c>
      <c r="E235" s="93" t="s">
        <v>223</v>
      </c>
    </row>
    <row r="236" spans="1:5" ht="27.75" customHeight="1" thickBot="1" x14ac:dyDescent="0.2">
      <c r="A236" s="89" t="s">
        <v>223</v>
      </c>
      <c r="B236" s="90">
        <v>304690927</v>
      </c>
      <c r="C236" s="91" t="s">
        <v>2341</v>
      </c>
      <c r="D236" s="92" t="s">
        <v>2567</v>
      </c>
      <c r="E236" s="93" t="s">
        <v>223</v>
      </c>
    </row>
    <row r="237" spans="1:5" s="162" customFormat="1" ht="27.75" customHeight="1" thickBot="1" x14ac:dyDescent="0.2">
      <c r="A237" s="164" t="s">
        <v>2338</v>
      </c>
      <c r="B237" s="213" t="s">
        <v>2339</v>
      </c>
      <c r="C237" s="213"/>
      <c r="D237" s="163" t="s">
        <v>2340</v>
      </c>
      <c r="E237" s="165" t="s">
        <v>2303</v>
      </c>
    </row>
    <row r="238" spans="1:5" ht="27.75" customHeight="1" x14ac:dyDescent="0.15">
      <c r="A238" s="89" t="s">
        <v>3007</v>
      </c>
      <c r="B238" s="90">
        <v>304690936</v>
      </c>
      <c r="C238" s="91" t="s">
        <v>2341</v>
      </c>
      <c r="D238" s="92" t="s">
        <v>2568</v>
      </c>
      <c r="E238" s="93" t="s">
        <v>3027</v>
      </c>
    </row>
    <row r="239" spans="1:5" ht="27.75" customHeight="1" x14ac:dyDescent="0.15">
      <c r="A239" s="89" t="s">
        <v>223</v>
      </c>
      <c r="B239" s="90">
        <v>304690945</v>
      </c>
      <c r="C239" s="91" t="s">
        <v>2341</v>
      </c>
      <c r="D239" s="92" t="s">
        <v>2569</v>
      </c>
      <c r="E239" s="93" t="s">
        <v>223</v>
      </c>
    </row>
    <row r="240" spans="1:5" ht="27.75" customHeight="1" x14ac:dyDescent="0.15">
      <c r="A240" s="89" t="s">
        <v>223</v>
      </c>
      <c r="B240" s="90">
        <v>304690954</v>
      </c>
      <c r="C240" s="91" t="s">
        <v>2341</v>
      </c>
      <c r="D240" s="92" t="s">
        <v>2570</v>
      </c>
      <c r="E240" s="93" t="s">
        <v>223</v>
      </c>
    </row>
    <row r="241" spans="1:5" ht="27.75" customHeight="1" x14ac:dyDescent="0.15">
      <c r="A241" s="89" t="s">
        <v>223</v>
      </c>
      <c r="B241" s="90">
        <v>304690963</v>
      </c>
      <c r="C241" s="91" t="s">
        <v>2341</v>
      </c>
      <c r="D241" s="92" t="s">
        <v>2571</v>
      </c>
      <c r="E241" s="93" t="s">
        <v>223</v>
      </c>
    </row>
    <row r="242" spans="1:5" ht="27.75" customHeight="1" x14ac:dyDescent="0.15">
      <c r="A242" s="89" t="s">
        <v>223</v>
      </c>
      <c r="B242" s="90">
        <v>304690972</v>
      </c>
      <c r="C242" s="91" t="s">
        <v>2341</v>
      </c>
      <c r="D242" s="92" t="s">
        <v>2572</v>
      </c>
      <c r="E242" s="93" t="s">
        <v>223</v>
      </c>
    </row>
    <row r="243" spans="1:5" ht="27.75" customHeight="1" x14ac:dyDescent="0.15">
      <c r="A243" s="89" t="s">
        <v>223</v>
      </c>
      <c r="B243" s="90">
        <v>304690981</v>
      </c>
      <c r="C243" s="91" t="s">
        <v>2341</v>
      </c>
      <c r="D243" s="92" t="s">
        <v>2573</v>
      </c>
      <c r="E243" s="93" t="s">
        <v>223</v>
      </c>
    </row>
    <row r="244" spans="1:5" ht="27.75" customHeight="1" x14ac:dyDescent="0.15">
      <c r="A244" s="89" t="s">
        <v>223</v>
      </c>
      <c r="B244" s="90">
        <v>304690990</v>
      </c>
      <c r="C244" s="91" t="s">
        <v>2341</v>
      </c>
      <c r="D244" s="92" t="s">
        <v>2574</v>
      </c>
      <c r="E244" s="93" t="s">
        <v>223</v>
      </c>
    </row>
    <row r="245" spans="1:5" ht="27.75" customHeight="1" x14ac:dyDescent="0.15">
      <c r="A245" s="89" t="s">
        <v>223</v>
      </c>
      <c r="B245" s="90">
        <v>304691007</v>
      </c>
      <c r="C245" s="91" t="s">
        <v>2341</v>
      </c>
      <c r="D245" s="92" t="s">
        <v>2575</v>
      </c>
      <c r="E245" s="93" t="s">
        <v>223</v>
      </c>
    </row>
    <row r="246" spans="1:5" ht="27.75" customHeight="1" x14ac:dyDescent="0.15">
      <c r="A246" s="89" t="s">
        <v>223</v>
      </c>
      <c r="B246" s="90">
        <v>304691016</v>
      </c>
      <c r="C246" s="91" t="s">
        <v>2341</v>
      </c>
      <c r="D246" s="92" t="s">
        <v>2576</v>
      </c>
      <c r="E246" s="93" t="s">
        <v>223</v>
      </c>
    </row>
    <row r="247" spans="1:5" ht="27.75" customHeight="1" x14ac:dyDescent="0.15">
      <c r="A247" s="89" t="s">
        <v>223</v>
      </c>
      <c r="B247" s="90">
        <v>304691025</v>
      </c>
      <c r="C247" s="91" t="s">
        <v>2341</v>
      </c>
      <c r="D247" s="92" t="s">
        <v>2577</v>
      </c>
      <c r="E247" s="93" t="s">
        <v>223</v>
      </c>
    </row>
    <row r="248" spans="1:5" ht="27.75" customHeight="1" x14ac:dyDescent="0.15">
      <c r="A248" s="89" t="s">
        <v>223</v>
      </c>
      <c r="B248" s="90">
        <v>304691034</v>
      </c>
      <c r="C248" s="91" t="s">
        <v>2341</v>
      </c>
      <c r="D248" s="92" t="s">
        <v>2578</v>
      </c>
      <c r="E248" s="93" t="s">
        <v>223</v>
      </c>
    </row>
    <row r="249" spans="1:5" ht="27.75" customHeight="1" x14ac:dyDescent="0.15">
      <c r="A249" s="89" t="s">
        <v>223</v>
      </c>
      <c r="B249" s="90">
        <v>304802274</v>
      </c>
      <c r="C249" s="91" t="s">
        <v>2341</v>
      </c>
      <c r="D249" s="92" t="s">
        <v>2579</v>
      </c>
      <c r="E249" s="93" t="s">
        <v>223</v>
      </c>
    </row>
    <row r="250" spans="1:5" ht="27.75" customHeight="1" x14ac:dyDescent="0.15">
      <c r="A250" s="89" t="s">
        <v>223</v>
      </c>
      <c r="B250" s="90">
        <v>304802283</v>
      </c>
      <c r="C250" s="91" t="s">
        <v>2341</v>
      </c>
      <c r="D250" s="92" t="s">
        <v>2580</v>
      </c>
      <c r="E250" s="93" t="s">
        <v>223</v>
      </c>
    </row>
    <row r="251" spans="1:5" ht="27.75" customHeight="1" x14ac:dyDescent="0.15">
      <c r="A251" s="89" t="s">
        <v>223</v>
      </c>
      <c r="B251" s="90">
        <v>304802292</v>
      </c>
      <c r="C251" s="91" t="s">
        <v>2341</v>
      </c>
      <c r="D251" s="92" t="s">
        <v>2581</v>
      </c>
      <c r="E251" s="93" t="s">
        <v>223</v>
      </c>
    </row>
    <row r="252" spans="1:5" ht="27.75" customHeight="1" x14ac:dyDescent="0.15">
      <c r="A252" s="89" t="s">
        <v>223</v>
      </c>
      <c r="B252" s="90">
        <v>304802300</v>
      </c>
      <c r="C252" s="91" t="s">
        <v>2341</v>
      </c>
      <c r="D252" s="92" t="s">
        <v>2582</v>
      </c>
      <c r="E252" s="93" t="s">
        <v>223</v>
      </c>
    </row>
    <row r="253" spans="1:5" ht="27.75" customHeight="1" x14ac:dyDescent="0.15">
      <c r="A253" s="89" t="s">
        <v>223</v>
      </c>
      <c r="B253" s="90">
        <v>304802319</v>
      </c>
      <c r="C253" s="91" t="s">
        <v>2341</v>
      </c>
      <c r="D253" s="92" t="s">
        <v>2583</v>
      </c>
      <c r="E253" s="93" t="s">
        <v>223</v>
      </c>
    </row>
    <row r="254" spans="1:5" ht="27.75" customHeight="1" x14ac:dyDescent="0.15">
      <c r="A254" s="89" t="s">
        <v>223</v>
      </c>
      <c r="B254" s="90">
        <v>304802328</v>
      </c>
      <c r="C254" s="91" t="s">
        <v>2341</v>
      </c>
      <c r="D254" s="92" t="s">
        <v>2584</v>
      </c>
      <c r="E254" s="93" t="s">
        <v>223</v>
      </c>
    </row>
    <row r="255" spans="1:5" ht="27.75" customHeight="1" x14ac:dyDescent="0.15">
      <c r="A255" s="89" t="s">
        <v>223</v>
      </c>
      <c r="B255" s="90">
        <v>304802337</v>
      </c>
      <c r="C255" s="91" t="s">
        <v>2341</v>
      </c>
      <c r="D255" s="92" t="s">
        <v>2585</v>
      </c>
      <c r="E255" s="93" t="s">
        <v>223</v>
      </c>
    </row>
    <row r="256" spans="1:5" ht="27.75" customHeight="1" x14ac:dyDescent="0.15">
      <c r="A256" s="89" t="s">
        <v>223</v>
      </c>
      <c r="B256" s="90">
        <v>304802346</v>
      </c>
      <c r="C256" s="91" t="s">
        <v>2341</v>
      </c>
      <c r="D256" s="92" t="s">
        <v>2586</v>
      </c>
      <c r="E256" s="93" t="s">
        <v>223</v>
      </c>
    </row>
    <row r="257" spans="1:5" ht="27.75" customHeight="1" x14ac:dyDescent="0.15">
      <c r="A257" s="89" t="s">
        <v>223</v>
      </c>
      <c r="B257" s="90">
        <v>304802355</v>
      </c>
      <c r="C257" s="91" t="s">
        <v>2341</v>
      </c>
      <c r="D257" s="92" t="s">
        <v>2587</v>
      </c>
      <c r="E257" s="93" t="s">
        <v>223</v>
      </c>
    </row>
    <row r="258" spans="1:5" ht="27.75" customHeight="1" x14ac:dyDescent="0.15">
      <c r="A258" s="89" t="s">
        <v>223</v>
      </c>
      <c r="B258" s="90">
        <v>304802364</v>
      </c>
      <c r="C258" s="91" t="s">
        <v>2341</v>
      </c>
      <c r="D258" s="92" t="s">
        <v>2588</v>
      </c>
      <c r="E258" s="93" t="s">
        <v>223</v>
      </c>
    </row>
    <row r="259" spans="1:5" ht="27.75" customHeight="1" x14ac:dyDescent="0.15">
      <c r="A259" s="89" t="s">
        <v>223</v>
      </c>
      <c r="B259" s="90">
        <v>304802373</v>
      </c>
      <c r="C259" s="91" t="s">
        <v>2341</v>
      </c>
      <c r="D259" s="92" t="s">
        <v>2589</v>
      </c>
      <c r="E259" s="93" t="s">
        <v>223</v>
      </c>
    </row>
    <row r="260" spans="1:5" ht="27.75" customHeight="1" x14ac:dyDescent="0.15">
      <c r="A260" s="89" t="s">
        <v>223</v>
      </c>
      <c r="B260" s="90">
        <v>304802382</v>
      </c>
      <c r="C260" s="91" t="s">
        <v>2341</v>
      </c>
      <c r="D260" s="92" t="s">
        <v>2590</v>
      </c>
      <c r="E260" s="93" t="s">
        <v>223</v>
      </c>
    </row>
    <row r="261" spans="1:5" ht="27.75" customHeight="1" x14ac:dyDescent="0.15">
      <c r="A261" s="89" t="s">
        <v>223</v>
      </c>
      <c r="B261" s="90">
        <v>304802391</v>
      </c>
      <c r="C261" s="91" t="s">
        <v>2341</v>
      </c>
      <c r="D261" s="92" t="s">
        <v>2591</v>
      </c>
      <c r="E261" s="93" t="s">
        <v>223</v>
      </c>
    </row>
    <row r="262" spans="1:5" ht="27.75" customHeight="1" x14ac:dyDescent="0.15">
      <c r="A262" s="89" t="s">
        <v>223</v>
      </c>
      <c r="B262" s="90">
        <v>304802409</v>
      </c>
      <c r="C262" s="91" t="s">
        <v>2341</v>
      </c>
      <c r="D262" s="92" t="s">
        <v>2592</v>
      </c>
      <c r="E262" s="93" t="s">
        <v>223</v>
      </c>
    </row>
    <row r="263" spans="1:5" ht="27.75" customHeight="1" x14ac:dyDescent="0.15">
      <c r="A263" s="89" t="s">
        <v>223</v>
      </c>
      <c r="B263" s="90">
        <v>304802418</v>
      </c>
      <c r="C263" s="91" t="s">
        <v>2341</v>
      </c>
      <c r="D263" s="92" t="s">
        <v>2593</v>
      </c>
      <c r="E263" s="93" t="s">
        <v>223</v>
      </c>
    </row>
    <row r="264" spans="1:5" ht="27.75" customHeight="1" x14ac:dyDescent="0.15">
      <c r="A264" s="89" t="s">
        <v>223</v>
      </c>
      <c r="B264" s="90">
        <v>304802427</v>
      </c>
      <c r="C264" s="91" t="s">
        <v>2341</v>
      </c>
      <c r="D264" s="92" t="s">
        <v>2594</v>
      </c>
      <c r="E264" s="93" t="s">
        <v>223</v>
      </c>
    </row>
    <row r="265" spans="1:5" ht="27.75" customHeight="1" x14ac:dyDescent="0.15">
      <c r="A265" s="89" t="s">
        <v>223</v>
      </c>
      <c r="B265" s="90">
        <v>304802436</v>
      </c>
      <c r="C265" s="91" t="s">
        <v>2341</v>
      </c>
      <c r="D265" s="92" t="s">
        <v>2595</v>
      </c>
      <c r="E265" s="93" t="s">
        <v>223</v>
      </c>
    </row>
    <row r="266" spans="1:5" ht="27.75" customHeight="1" x14ac:dyDescent="0.15">
      <c r="A266" s="89" t="s">
        <v>223</v>
      </c>
      <c r="B266" s="90">
        <v>304802445</v>
      </c>
      <c r="C266" s="91" t="s">
        <v>2341</v>
      </c>
      <c r="D266" s="92" t="s">
        <v>2596</v>
      </c>
      <c r="E266" s="93" t="s">
        <v>223</v>
      </c>
    </row>
    <row r="267" spans="1:5" ht="27.75" customHeight="1" x14ac:dyDescent="0.15">
      <c r="A267" s="89" t="s">
        <v>223</v>
      </c>
      <c r="B267" s="90">
        <v>304802454</v>
      </c>
      <c r="C267" s="91" t="s">
        <v>2341</v>
      </c>
      <c r="D267" s="92" t="s">
        <v>2597</v>
      </c>
      <c r="E267" s="93" t="s">
        <v>223</v>
      </c>
    </row>
    <row r="268" spans="1:5" ht="27.75" customHeight="1" x14ac:dyDescent="0.15">
      <c r="A268" s="89" t="s">
        <v>223</v>
      </c>
      <c r="B268" s="90">
        <v>304802463</v>
      </c>
      <c r="C268" s="91" t="s">
        <v>2341</v>
      </c>
      <c r="D268" s="92" t="s">
        <v>2598</v>
      </c>
      <c r="E268" s="93" t="s">
        <v>223</v>
      </c>
    </row>
    <row r="269" spans="1:5" ht="27.75" customHeight="1" x14ac:dyDescent="0.15">
      <c r="A269" s="89" t="s">
        <v>223</v>
      </c>
      <c r="B269" s="90">
        <v>304802472</v>
      </c>
      <c r="C269" s="91" t="s">
        <v>2341</v>
      </c>
      <c r="D269" s="92" t="s">
        <v>2599</v>
      </c>
      <c r="E269" s="93" t="s">
        <v>223</v>
      </c>
    </row>
    <row r="270" spans="1:5" ht="27.75" customHeight="1" x14ac:dyDescent="0.15">
      <c r="A270" s="89" t="s">
        <v>223</v>
      </c>
      <c r="B270" s="90">
        <v>304802481</v>
      </c>
      <c r="C270" s="91" t="s">
        <v>2341</v>
      </c>
      <c r="D270" s="92" t="s">
        <v>2600</v>
      </c>
      <c r="E270" s="93" t="s">
        <v>223</v>
      </c>
    </row>
    <row r="271" spans="1:5" ht="27.75" customHeight="1" x14ac:dyDescent="0.15">
      <c r="A271" s="89" t="s">
        <v>223</v>
      </c>
      <c r="B271" s="90">
        <v>304802490</v>
      </c>
      <c r="C271" s="91" t="s">
        <v>2341</v>
      </c>
      <c r="D271" s="92" t="s">
        <v>2601</v>
      </c>
      <c r="E271" s="93" t="s">
        <v>223</v>
      </c>
    </row>
    <row r="272" spans="1:5" ht="27.75" customHeight="1" x14ac:dyDescent="0.15">
      <c r="A272" s="89" t="s">
        <v>223</v>
      </c>
      <c r="B272" s="90">
        <v>304802508</v>
      </c>
      <c r="C272" s="91" t="s">
        <v>2341</v>
      </c>
      <c r="D272" s="92" t="s">
        <v>2602</v>
      </c>
      <c r="E272" s="93" t="s">
        <v>223</v>
      </c>
    </row>
    <row r="273" spans="1:5" ht="27.75" customHeight="1" x14ac:dyDescent="0.15">
      <c r="A273" s="89" t="s">
        <v>223</v>
      </c>
      <c r="B273" s="90">
        <v>400979964</v>
      </c>
      <c r="C273" s="91" t="s">
        <v>2341</v>
      </c>
      <c r="D273" s="92" t="s">
        <v>2603</v>
      </c>
      <c r="E273" s="93" t="s">
        <v>223</v>
      </c>
    </row>
    <row r="274" spans="1:5" ht="27.75" customHeight="1" x14ac:dyDescent="0.15">
      <c r="A274" s="89" t="s">
        <v>223</v>
      </c>
      <c r="B274" s="90">
        <v>400979996</v>
      </c>
      <c r="C274" s="91" t="s">
        <v>2341</v>
      </c>
      <c r="D274" s="92" t="s">
        <v>2604</v>
      </c>
      <c r="E274" s="93" t="s">
        <v>223</v>
      </c>
    </row>
    <row r="275" spans="1:5" ht="27.75" customHeight="1" thickBot="1" x14ac:dyDescent="0.2">
      <c r="A275" s="89" t="s">
        <v>223</v>
      </c>
      <c r="B275" s="90">
        <v>400980042</v>
      </c>
      <c r="C275" s="91" t="s">
        <v>2341</v>
      </c>
      <c r="D275" s="92" t="s">
        <v>2605</v>
      </c>
      <c r="E275" s="93" t="s">
        <v>223</v>
      </c>
    </row>
    <row r="276" spans="1:5" s="162" customFormat="1" ht="27.75" customHeight="1" thickBot="1" x14ac:dyDescent="0.2">
      <c r="A276" s="164" t="s">
        <v>2338</v>
      </c>
      <c r="B276" s="213" t="s">
        <v>2339</v>
      </c>
      <c r="C276" s="213"/>
      <c r="D276" s="163" t="s">
        <v>2340</v>
      </c>
      <c r="E276" s="165" t="s">
        <v>2303</v>
      </c>
    </row>
    <row r="277" spans="1:5" ht="27.75" customHeight="1" x14ac:dyDescent="0.15">
      <c r="A277" s="89" t="s">
        <v>3007</v>
      </c>
      <c r="B277" s="90">
        <v>400980475</v>
      </c>
      <c r="C277" s="91" t="s">
        <v>2341</v>
      </c>
      <c r="D277" s="92" t="s">
        <v>2606</v>
      </c>
      <c r="E277" s="93" t="s">
        <v>3027</v>
      </c>
    </row>
    <row r="278" spans="1:5" ht="27.75" customHeight="1" x14ac:dyDescent="0.15">
      <c r="A278" s="89" t="s">
        <v>223</v>
      </c>
      <c r="B278" s="90">
        <v>401448622</v>
      </c>
      <c r="C278" s="91" t="s">
        <v>2341</v>
      </c>
      <c r="D278" s="92" t="s">
        <v>2607</v>
      </c>
      <c r="E278" s="93" t="s">
        <v>223</v>
      </c>
    </row>
    <row r="279" spans="1:5" ht="27.75" customHeight="1" x14ac:dyDescent="0.15">
      <c r="A279" s="89" t="s">
        <v>223</v>
      </c>
      <c r="B279" s="90">
        <v>401448623</v>
      </c>
      <c r="C279" s="91" t="s">
        <v>2341</v>
      </c>
      <c r="D279" s="92" t="s">
        <v>2608</v>
      </c>
      <c r="E279" s="93" t="s">
        <v>223</v>
      </c>
    </row>
    <row r="280" spans="1:5" ht="27.75" customHeight="1" x14ac:dyDescent="0.15">
      <c r="A280" s="89" t="s">
        <v>223</v>
      </c>
      <c r="B280" s="90">
        <v>401448624</v>
      </c>
      <c r="C280" s="91" t="s">
        <v>2341</v>
      </c>
      <c r="D280" s="92" t="s">
        <v>2609</v>
      </c>
      <c r="E280" s="93" t="s">
        <v>223</v>
      </c>
    </row>
    <row r="281" spans="1:5" ht="27.75" customHeight="1" x14ac:dyDescent="0.15">
      <c r="A281" s="89" t="s">
        <v>223</v>
      </c>
      <c r="B281" s="90">
        <v>401458109</v>
      </c>
      <c r="C281" s="91" t="s">
        <v>2341</v>
      </c>
      <c r="D281" s="92" t="s">
        <v>2610</v>
      </c>
      <c r="E281" s="93" t="s">
        <v>223</v>
      </c>
    </row>
    <row r="282" spans="1:5" ht="27.75" customHeight="1" x14ac:dyDescent="0.15">
      <c r="A282" s="89" t="s">
        <v>223</v>
      </c>
      <c r="B282" s="90">
        <v>401467628</v>
      </c>
      <c r="C282" s="91" t="s">
        <v>2341</v>
      </c>
      <c r="D282" s="92" t="s">
        <v>2611</v>
      </c>
      <c r="E282" s="93" t="s">
        <v>223</v>
      </c>
    </row>
    <row r="283" spans="1:5" ht="27.75" customHeight="1" x14ac:dyDescent="0.15">
      <c r="A283" s="89" t="s">
        <v>223</v>
      </c>
      <c r="B283" s="90">
        <v>401467629</v>
      </c>
      <c r="C283" s="91" t="s">
        <v>2341</v>
      </c>
      <c r="D283" s="92" t="s">
        <v>2612</v>
      </c>
      <c r="E283" s="93" t="s">
        <v>223</v>
      </c>
    </row>
    <row r="284" spans="1:5" ht="27.75" customHeight="1" x14ac:dyDescent="0.15">
      <c r="A284" s="89" t="s">
        <v>223</v>
      </c>
      <c r="B284" s="90">
        <v>401467630</v>
      </c>
      <c r="C284" s="91" t="s">
        <v>2341</v>
      </c>
      <c r="D284" s="92" t="s">
        <v>2613</v>
      </c>
      <c r="E284" s="93" t="s">
        <v>223</v>
      </c>
    </row>
    <row r="285" spans="1:5" ht="27.75" customHeight="1" x14ac:dyDescent="0.15">
      <c r="A285" s="89" t="s">
        <v>223</v>
      </c>
      <c r="B285" s="90">
        <v>401467631</v>
      </c>
      <c r="C285" s="91" t="s">
        <v>2341</v>
      </c>
      <c r="D285" s="92" t="s">
        <v>2614</v>
      </c>
      <c r="E285" s="93" t="s">
        <v>223</v>
      </c>
    </row>
    <row r="286" spans="1:5" ht="27.75" customHeight="1" x14ac:dyDescent="0.15">
      <c r="A286" s="89" t="s">
        <v>223</v>
      </c>
      <c r="B286" s="90">
        <v>401467632</v>
      </c>
      <c r="C286" s="91" t="s">
        <v>2341</v>
      </c>
      <c r="D286" s="92" t="s">
        <v>2615</v>
      </c>
      <c r="E286" s="93" t="s">
        <v>223</v>
      </c>
    </row>
    <row r="287" spans="1:5" ht="27.75" customHeight="1" x14ac:dyDescent="0.15">
      <c r="A287" s="89" t="s">
        <v>223</v>
      </c>
      <c r="B287" s="90">
        <v>401467633</v>
      </c>
      <c r="C287" s="91" t="s">
        <v>2341</v>
      </c>
      <c r="D287" s="92" t="s">
        <v>2616</v>
      </c>
      <c r="E287" s="93" t="s">
        <v>223</v>
      </c>
    </row>
    <row r="288" spans="1:5" ht="27.75" customHeight="1" x14ac:dyDescent="0.15">
      <c r="A288" s="89" t="s">
        <v>223</v>
      </c>
      <c r="B288" s="90">
        <v>401467634</v>
      </c>
      <c r="C288" s="91" t="s">
        <v>2341</v>
      </c>
      <c r="D288" s="92" t="s">
        <v>2617</v>
      </c>
      <c r="E288" s="93" t="s">
        <v>223</v>
      </c>
    </row>
    <row r="289" spans="1:5" ht="27.75" customHeight="1" x14ac:dyDescent="0.15">
      <c r="A289" s="89" t="s">
        <v>223</v>
      </c>
      <c r="B289" s="90">
        <v>401469402</v>
      </c>
      <c r="C289" s="91" t="s">
        <v>2341</v>
      </c>
      <c r="D289" s="92" t="s">
        <v>2618</v>
      </c>
      <c r="E289" s="93" t="s">
        <v>223</v>
      </c>
    </row>
    <row r="290" spans="1:5" ht="27.75" customHeight="1" x14ac:dyDescent="0.15">
      <c r="A290" s="89" t="s">
        <v>223</v>
      </c>
      <c r="B290" s="90">
        <v>401469403</v>
      </c>
      <c r="C290" s="91" t="s">
        <v>2341</v>
      </c>
      <c r="D290" s="92" t="s">
        <v>2619</v>
      </c>
      <c r="E290" s="93" t="s">
        <v>223</v>
      </c>
    </row>
    <row r="291" spans="1:5" ht="27.75" customHeight="1" x14ac:dyDescent="0.15">
      <c r="A291" s="89" t="s">
        <v>223</v>
      </c>
      <c r="B291" s="90">
        <v>401469404</v>
      </c>
      <c r="C291" s="91" t="s">
        <v>2341</v>
      </c>
      <c r="D291" s="92" t="s">
        <v>2620</v>
      </c>
      <c r="E291" s="93" t="s">
        <v>223</v>
      </c>
    </row>
    <row r="292" spans="1:5" ht="27.75" customHeight="1" x14ac:dyDescent="0.15">
      <c r="A292" s="89" t="s">
        <v>223</v>
      </c>
      <c r="B292" s="90">
        <v>401469405</v>
      </c>
      <c r="C292" s="91" t="s">
        <v>2341</v>
      </c>
      <c r="D292" s="92" t="s">
        <v>2621</v>
      </c>
      <c r="E292" s="93" t="s">
        <v>223</v>
      </c>
    </row>
    <row r="293" spans="1:5" ht="27.75" customHeight="1" x14ac:dyDescent="0.15">
      <c r="A293" s="89" t="s">
        <v>223</v>
      </c>
      <c r="B293" s="90">
        <v>401469406</v>
      </c>
      <c r="C293" s="91" t="s">
        <v>2341</v>
      </c>
      <c r="D293" s="92" t="s">
        <v>2622</v>
      </c>
      <c r="E293" s="93" t="s">
        <v>223</v>
      </c>
    </row>
    <row r="294" spans="1:5" ht="27.75" customHeight="1" x14ac:dyDescent="0.15">
      <c r="A294" s="89" t="s">
        <v>223</v>
      </c>
      <c r="B294" s="90">
        <v>430332017</v>
      </c>
      <c r="C294" s="91" t="s">
        <v>2341</v>
      </c>
      <c r="D294" s="92" t="s">
        <v>2623</v>
      </c>
      <c r="E294" s="93" t="s">
        <v>223</v>
      </c>
    </row>
    <row r="295" spans="1:5" ht="27.75" customHeight="1" x14ac:dyDescent="0.15">
      <c r="A295" s="89" t="s">
        <v>223</v>
      </c>
      <c r="B295" s="90">
        <v>430342017</v>
      </c>
      <c r="C295" s="91" t="s">
        <v>2341</v>
      </c>
      <c r="D295" s="92" t="s">
        <v>2624</v>
      </c>
      <c r="E295" s="93" t="s">
        <v>223</v>
      </c>
    </row>
    <row r="296" spans="1:5" ht="27.75" customHeight="1" x14ac:dyDescent="0.15">
      <c r="A296" s="89" t="s">
        <v>223</v>
      </c>
      <c r="B296" s="90">
        <v>440032017</v>
      </c>
      <c r="C296" s="91" t="s">
        <v>2341</v>
      </c>
      <c r="D296" s="92" t="s">
        <v>2625</v>
      </c>
      <c r="E296" s="93" t="s">
        <v>223</v>
      </c>
    </row>
    <row r="297" spans="1:5" ht="27.75" customHeight="1" x14ac:dyDescent="0.15">
      <c r="A297" s="89" t="s">
        <v>223</v>
      </c>
      <c r="B297" s="90">
        <v>2014010662</v>
      </c>
      <c r="C297" s="91" t="s">
        <v>2341</v>
      </c>
      <c r="D297" s="92" t="s">
        <v>2626</v>
      </c>
      <c r="E297" s="93" t="s">
        <v>223</v>
      </c>
    </row>
    <row r="298" spans="1:5" ht="27.75" customHeight="1" x14ac:dyDescent="0.15">
      <c r="A298" s="89" t="s">
        <v>223</v>
      </c>
      <c r="B298" s="90">
        <v>2014010663</v>
      </c>
      <c r="C298" s="91" t="s">
        <v>2341</v>
      </c>
      <c r="D298" s="92" t="s">
        <v>2627</v>
      </c>
      <c r="E298" s="93" t="s">
        <v>223</v>
      </c>
    </row>
    <row r="299" spans="1:5" ht="27.75" customHeight="1" x14ac:dyDescent="0.15">
      <c r="A299" s="89" t="s">
        <v>223</v>
      </c>
      <c r="B299" s="90">
        <v>2014010664</v>
      </c>
      <c r="C299" s="91" t="s">
        <v>2341</v>
      </c>
      <c r="D299" s="92" t="s">
        <v>2628</v>
      </c>
      <c r="E299" s="93" t="s">
        <v>223</v>
      </c>
    </row>
    <row r="300" spans="1:5" ht="27.75" customHeight="1" x14ac:dyDescent="0.15">
      <c r="A300" s="89" t="s">
        <v>223</v>
      </c>
      <c r="B300" s="90">
        <v>4201500523</v>
      </c>
      <c r="C300" s="91" t="s">
        <v>2341</v>
      </c>
      <c r="D300" s="92" t="s">
        <v>2629</v>
      </c>
      <c r="E300" s="93" t="s">
        <v>223</v>
      </c>
    </row>
    <row r="301" spans="1:5" ht="27.75" customHeight="1" x14ac:dyDescent="0.15">
      <c r="A301" s="89" t="s">
        <v>223</v>
      </c>
      <c r="B301" s="90">
        <v>4201500524</v>
      </c>
      <c r="C301" s="91" t="s">
        <v>2341</v>
      </c>
      <c r="D301" s="92" t="s">
        <v>2630</v>
      </c>
      <c r="E301" s="93" t="s">
        <v>223</v>
      </c>
    </row>
    <row r="302" spans="1:5" ht="27.75" customHeight="1" x14ac:dyDescent="0.15">
      <c r="A302" s="94" t="s">
        <v>2376</v>
      </c>
      <c r="B302" s="95">
        <v>237</v>
      </c>
      <c r="C302" s="96" t="s">
        <v>2377</v>
      </c>
      <c r="D302" s="97"/>
      <c r="E302" s="79"/>
    </row>
    <row r="303" spans="1:5" ht="27.75" customHeight="1" x14ac:dyDescent="0.15">
      <c r="A303" s="89" t="s">
        <v>225</v>
      </c>
      <c r="B303" s="90">
        <v>9034</v>
      </c>
      <c r="C303" s="91" t="s">
        <v>2341</v>
      </c>
      <c r="D303" s="92" t="s">
        <v>2631</v>
      </c>
      <c r="E303" s="93" t="s">
        <v>115</v>
      </c>
    </row>
    <row r="304" spans="1:5" ht="27.75" customHeight="1" x14ac:dyDescent="0.15">
      <c r="A304" s="89" t="s">
        <v>223</v>
      </c>
      <c r="B304" s="90">
        <v>11252</v>
      </c>
      <c r="C304" s="91" t="s">
        <v>2341</v>
      </c>
      <c r="D304" s="92" t="s">
        <v>2632</v>
      </c>
      <c r="E304" s="93" t="s">
        <v>223</v>
      </c>
    </row>
    <row r="305" spans="1:5" ht="27.75" customHeight="1" x14ac:dyDescent="0.15">
      <c r="A305" s="89" t="s">
        <v>223</v>
      </c>
      <c r="B305" s="90">
        <v>12295</v>
      </c>
      <c r="C305" s="91" t="s">
        <v>2341</v>
      </c>
      <c r="D305" s="92" t="s">
        <v>2633</v>
      </c>
      <c r="E305" s="93" t="s">
        <v>223</v>
      </c>
    </row>
    <row r="306" spans="1:5" ht="27.75" customHeight="1" x14ac:dyDescent="0.15">
      <c r="A306" s="89" t="s">
        <v>223</v>
      </c>
      <c r="B306" s="90">
        <v>12296</v>
      </c>
      <c r="C306" s="91" t="s">
        <v>2341</v>
      </c>
      <c r="D306" s="92" t="s">
        <v>2634</v>
      </c>
      <c r="E306" s="93" t="s">
        <v>223</v>
      </c>
    </row>
    <row r="307" spans="1:5" ht="27.75" customHeight="1" x14ac:dyDescent="0.15">
      <c r="A307" s="89" t="s">
        <v>223</v>
      </c>
      <c r="B307" s="90">
        <v>12297</v>
      </c>
      <c r="C307" s="91" t="s">
        <v>2341</v>
      </c>
      <c r="D307" s="92" t="s">
        <v>2635</v>
      </c>
      <c r="E307" s="93" t="s">
        <v>223</v>
      </c>
    </row>
    <row r="308" spans="1:5" ht="27.75" customHeight="1" x14ac:dyDescent="0.15">
      <c r="A308" s="89" t="s">
        <v>223</v>
      </c>
      <c r="B308" s="90">
        <v>12712</v>
      </c>
      <c r="C308" s="91" t="s">
        <v>2341</v>
      </c>
      <c r="D308" s="92" t="s">
        <v>2636</v>
      </c>
      <c r="E308" s="93" t="s">
        <v>223</v>
      </c>
    </row>
    <row r="309" spans="1:5" ht="27.75" customHeight="1" x14ac:dyDescent="0.15">
      <c r="A309" s="89" t="s">
        <v>223</v>
      </c>
      <c r="B309" s="90">
        <v>13882</v>
      </c>
      <c r="C309" s="91" t="s">
        <v>2341</v>
      </c>
      <c r="D309" s="92" t="s">
        <v>2637</v>
      </c>
      <c r="E309" s="93" t="s">
        <v>223</v>
      </c>
    </row>
    <row r="310" spans="1:5" ht="27.75" customHeight="1" x14ac:dyDescent="0.15">
      <c r="A310" s="89" t="s">
        <v>223</v>
      </c>
      <c r="B310" s="90">
        <v>14781</v>
      </c>
      <c r="C310" s="91" t="s">
        <v>2341</v>
      </c>
      <c r="D310" s="92" t="s">
        <v>2638</v>
      </c>
      <c r="E310" s="93" t="s">
        <v>223</v>
      </c>
    </row>
    <row r="311" spans="1:5" ht="27.75" customHeight="1" x14ac:dyDescent="0.15">
      <c r="A311" s="89" t="s">
        <v>223</v>
      </c>
      <c r="B311" s="90">
        <v>15547</v>
      </c>
      <c r="C311" s="91" t="s">
        <v>2341</v>
      </c>
      <c r="D311" s="92" t="s">
        <v>2639</v>
      </c>
      <c r="E311" s="93" t="s">
        <v>223</v>
      </c>
    </row>
    <row r="312" spans="1:5" ht="27.75" customHeight="1" x14ac:dyDescent="0.15">
      <c r="A312" s="89" t="s">
        <v>223</v>
      </c>
      <c r="B312" s="90">
        <v>15772</v>
      </c>
      <c r="C312" s="91" t="s">
        <v>2341</v>
      </c>
      <c r="D312" s="92" t="s">
        <v>2640</v>
      </c>
      <c r="E312" s="93" t="s">
        <v>223</v>
      </c>
    </row>
    <row r="313" spans="1:5" ht="27.75" customHeight="1" x14ac:dyDescent="0.15">
      <c r="A313" s="89" t="s">
        <v>223</v>
      </c>
      <c r="B313" s="90">
        <v>15889</v>
      </c>
      <c r="C313" s="91" t="s">
        <v>2341</v>
      </c>
      <c r="D313" s="92" t="s">
        <v>2641</v>
      </c>
      <c r="E313" s="93" t="s">
        <v>223</v>
      </c>
    </row>
    <row r="314" spans="1:5" ht="27.75" customHeight="1" thickBot="1" x14ac:dyDescent="0.2">
      <c r="A314" s="89" t="s">
        <v>223</v>
      </c>
      <c r="B314" s="90">
        <v>19833</v>
      </c>
      <c r="C314" s="91" t="s">
        <v>2341</v>
      </c>
      <c r="D314" s="92" t="s">
        <v>2642</v>
      </c>
      <c r="E314" s="93" t="s">
        <v>223</v>
      </c>
    </row>
    <row r="315" spans="1:5" s="162" customFormat="1" ht="27.75" customHeight="1" thickBot="1" x14ac:dyDescent="0.2">
      <c r="A315" s="164" t="s">
        <v>2338</v>
      </c>
      <c r="B315" s="213" t="s">
        <v>2339</v>
      </c>
      <c r="C315" s="213"/>
      <c r="D315" s="163" t="s">
        <v>2340</v>
      </c>
      <c r="E315" s="165" t="s">
        <v>2303</v>
      </c>
    </row>
    <row r="316" spans="1:5" ht="27.75" customHeight="1" x14ac:dyDescent="0.15">
      <c r="A316" s="89" t="s">
        <v>3009</v>
      </c>
      <c r="B316" s="90">
        <v>21426</v>
      </c>
      <c r="C316" s="91" t="s">
        <v>2341</v>
      </c>
      <c r="D316" s="92" t="s">
        <v>2643</v>
      </c>
      <c r="E316" s="93" t="s">
        <v>3028</v>
      </c>
    </row>
    <row r="317" spans="1:5" ht="27.75" customHeight="1" x14ac:dyDescent="0.15">
      <c r="A317" s="89" t="s">
        <v>223</v>
      </c>
      <c r="B317" s="90">
        <v>21893</v>
      </c>
      <c r="C317" s="91" t="s">
        <v>2341</v>
      </c>
      <c r="D317" s="92" t="s">
        <v>2644</v>
      </c>
      <c r="E317" s="93" t="s">
        <v>223</v>
      </c>
    </row>
    <row r="318" spans="1:5" ht="27.75" customHeight="1" x14ac:dyDescent="0.15">
      <c r="A318" s="89" t="s">
        <v>223</v>
      </c>
      <c r="B318" s="90">
        <v>21894</v>
      </c>
      <c r="C318" s="91" t="s">
        <v>2341</v>
      </c>
      <c r="D318" s="92" t="s">
        <v>2645</v>
      </c>
      <c r="E318" s="93" t="s">
        <v>223</v>
      </c>
    </row>
    <row r="319" spans="1:5" ht="27.75" customHeight="1" x14ac:dyDescent="0.15">
      <c r="A319" s="89" t="s">
        <v>223</v>
      </c>
      <c r="B319" s="90">
        <v>22041</v>
      </c>
      <c r="C319" s="91" t="s">
        <v>2341</v>
      </c>
      <c r="D319" s="92" t="s">
        <v>2646</v>
      </c>
      <c r="E319" s="93" t="s">
        <v>223</v>
      </c>
    </row>
    <row r="320" spans="1:5" ht="27.75" customHeight="1" x14ac:dyDescent="0.15">
      <c r="A320" s="89" t="s">
        <v>223</v>
      </c>
      <c r="B320" s="90">
        <v>22169</v>
      </c>
      <c r="C320" s="91" t="s">
        <v>2341</v>
      </c>
      <c r="D320" s="92" t="s">
        <v>2647</v>
      </c>
      <c r="E320" s="93" t="s">
        <v>223</v>
      </c>
    </row>
    <row r="321" spans="1:5" ht="27.75" customHeight="1" x14ac:dyDescent="0.15">
      <c r="A321" s="89" t="s">
        <v>223</v>
      </c>
      <c r="B321" s="90">
        <v>22988</v>
      </c>
      <c r="C321" s="91" t="s">
        <v>2341</v>
      </c>
      <c r="D321" s="92" t="s">
        <v>2648</v>
      </c>
      <c r="E321" s="93" t="s">
        <v>223</v>
      </c>
    </row>
    <row r="322" spans="1:5" ht="27.75" customHeight="1" x14ac:dyDescent="0.15">
      <c r="A322" s="89" t="s">
        <v>223</v>
      </c>
      <c r="B322" s="90">
        <v>23967</v>
      </c>
      <c r="C322" s="91" t="s">
        <v>2341</v>
      </c>
      <c r="D322" s="92" t="s">
        <v>2649</v>
      </c>
      <c r="E322" s="93" t="s">
        <v>223</v>
      </c>
    </row>
    <row r="323" spans="1:5" ht="27.75" customHeight="1" x14ac:dyDescent="0.15">
      <c r="A323" s="89" t="s">
        <v>223</v>
      </c>
      <c r="B323" s="90">
        <v>24520</v>
      </c>
      <c r="C323" s="91" t="s">
        <v>2341</v>
      </c>
      <c r="D323" s="92" t="s">
        <v>2650</v>
      </c>
      <c r="E323" s="93" t="s">
        <v>223</v>
      </c>
    </row>
    <row r="324" spans="1:5" ht="27.75" customHeight="1" x14ac:dyDescent="0.15">
      <c r="A324" s="89" t="s">
        <v>223</v>
      </c>
      <c r="B324" s="90">
        <v>24601</v>
      </c>
      <c r="C324" s="91" t="s">
        <v>2341</v>
      </c>
      <c r="D324" s="92" t="s">
        <v>2651</v>
      </c>
      <c r="E324" s="93" t="s">
        <v>223</v>
      </c>
    </row>
    <row r="325" spans="1:5" ht="27.75" customHeight="1" x14ac:dyDescent="0.15">
      <c r="A325" s="89" t="s">
        <v>223</v>
      </c>
      <c r="B325" s="90">
        <v>25499</v>
      </c>
      <c r="C325" s="91" t="s">
        <v>2341</v>
      </c>
      <c r="D325" s="92" t="s">
        <v>2652</v>
      </c>
      <c r="E325" s="93" t="s">
        <v>223</v>
      </c>
    </row>
    <row r="326" spans="1:5" ht="27.75" customHeight="1" x14ac:dyDescent="0.15">
      <c r="A326" s="89" t="s">
        <v>223</v>
      </c>
      <c r="B326" s="90">
        <v>25611</v>
      </c>
      <c r="C326" s="91" t="s">
        <v>2341</v>
      </c>
      <c r="D326" s="92" t="s">
        <v>2653</v>
      </c>
      <c r="E326" s="93" t="s">
        <v>223</v>
      </c>
    </row>
    <row r="327" spans="1:5" ht="27.75" customHeight="1" x14ac:dyDescent="0.15">
      <c r="A327" s="89" t="s">
        <v>223</v>
      </c>
      <c r="B327" s="90">
        <v>26515</v>
      </c>
      <c r="C327" s="91" t="s">
        <v>2341</v>
      </c>
      <c r="D327" s="92" t="s">
        <v>2654</v>
      </c>
      <c r="E327" s="93" t="s">
        <v>223</v>
      </c>
    </row>
    <row r="328" spans="1:5" ht="27.75" customHeight="1" x14ac:dyDescent="0.15">
      <c r="A328" s="89" t="s">
        <v>223</v>
      </c>
      <c r="B328" s="90">
        <v>27584</v>
      </c>
      <c r="C328" s="91" t="s">
        <v>2341</v>
      </c>
      <c r="D328" s="92" t="s">
        <v>2655</v>
      </c>
      <c r="E328" s="93" t="s">
        <v>223</v>
      </c>
    </row>
    <row r="329" spans="1:5" ht="27.75" customHeight="1" x14ac:dyDescent="0.15">
      <c r="A329" s="89" t="s">
        <v>223</v>
      </c>
      <c r="B329" s="90">
        <v>27602</v>
      </c>
      <c r="C329" s="91" t="s">
        <v>2341</v>
      </c>
      <c r="D329" s="92" t="s">
        <v>2656</v>
      </c>
      <c r="E329" s="93" t="s">
        <v>223</v>
      </c>
    </row>
    <row r="330" spans="1:5" ht="27.75" customHeight="1" x14ac:dyDescent="0.15">
      <c r="A330" s="94" t="s">
        <v>2376</v>
      </c>
      <c r="B330" s="95">
        <v>26</v>
      </c>
      <c r="C330" s="96" t="s">
        <v>2377</v>
      </c>
      <c r="D330" s="97"/>
      <c r="E330" s="79"/>
    </row>
    <row r="331" spans="1:5" ht="27.75" customHeight="1" x14ac:dyDescent="0.15">
      <c r="A331" s="94" t="s">
        <v>2657</v>
      </c>
      <c r="B331" s="95">
        <f>B40+B58+B302+B330</f>
        <v>314</v>
      </c>
      <c r="C331" s="96" t="s">
        <v>2377</v>
      </c>
      <c r="D331" s="97"/>
      <c r="E331" s="79"/>
    </row>
  </sheetData>
  <mergeCells count="9">
    <mergeCell ref="B198:C198"/>
    <mergeCell ref="B237:C237"/>
    <mergeCell ref="B276:C276"/>
    <mergeCell ref="B315:C315"/>
    <mergeCell ref="B4:C4"/>
    <mergeCell ref="B41:C41"/>
    <mergeCell ref="B81:C81"/>
    <mergeCell ref="B120:C120"/>
    <mergeCell ref="B159:C159"/>
  </mergeCells>
  <phoneticPr fontId="21"/>
  <pageMargins left="0.74803149606299213" right="0.74803149606299213" top="0.98425196850393704" bottom="0.98425196850393704" header="0.51181102362204722" footer="0.51181102362204722"/>
  <pageSetup paperSize="9" scale="67" orientation="portrait" r:id="rId1"/>
  <headerFooter>
    <oddFooter xml:space="preserve">&amp;C
</oddFooter>
  </headerFooter>
  <rowBreaks count="8" manualBreakCount="8">
    <brk id="40" max="4" man="1"/>
    <brk id="80" max="16383" man="1"/>
    <brk id="119" max="16383" man="1"/>
    <brk id="158" max="16383" man="1"/>
    <brk id="197" max="16383" man="1"/>
    <brk id="236" max="16383" man="1"/>
    <brk id="275" max="16383" man="1"/>
    <brk id="314"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47"/>
  <sheetViews>
    <sheetView tabSelected="1" view="pageBreakPreview" zoomScale="60" zoomScaleNormal="100" workbookViewId="0">
      <selection activeCell="C47" sqref="C47"/>
    </sheetView>
  </sheetViews>
  <sheetFormatPr defaultColWidth="9.25" defaultRowHeight="24.75" customHeight="1" x14ac:dyDescent="0.15"/>
  <cols>
    <col min="1" max="1" width="7.5" customWidth="1"/>
    <col min="2" max="2" width="34.875" customWidth="1"/>
    <col min="3" max="3" width="7.25" customWidth="1"/>
    <col min="4" max="4" width="7.5" customWidth="1"/>
    <col min="5" max="5" width="15.25" customWidth="1"/>
    <col min="6" max="6" width="12" customWidth="1"/>
    <col min="7" max="8" width="7.5" customWidth="1"/>
  </cols>
  <sheetData>
    <row r="1" spans="1:8" ht="19.5" customHeight="1" x14ac:dyDescent="0.15"/>
    <row r="2" spans="1:8" ht="32.25" customHeight="1" x14ac:dyDescent="0.15">
      <c r="A2" s="11" t="s">
        <v>2658</v>
      </c>
    </row>
    <row r="3" spans="1:8" ht="19.5" customHeight="1" x14ac:dyDescent="0.15"/>
    <row r="4" spans="1:8" ht="24.75" customHeight="1" x14ac:dyDescent="0.15">
      <c r="A4" s="55" t="s">
        <v>2338</v>
      </c>
      <c r="B4" s="56" t="s">
        <v>2659</v>
      </c>
      <c r="C4" s="56" t="s">
        <v>2660</v>
      </c>
      <c r="D4" s="56" t="s">
        <v>2321</v>
      </c>
      <c r="E4" s="56" t="s">
        <v>2661</v>
      </c>
      <c r="F4" s="56" t="s">
        <v>2662</v>
      </c>
      <c r="G4" s="214" t="s">
        <v>2663</v>
      </c>
      <c r="H4" s="214"/>
    </row>
    <row r="5" spans="1:8" ht="24.75" customHeight="1" x14ac:dyDescent="0.15">
      <c r="A5" s="98" t="s">
        <v>228</v>
      </c>
      <c r="B5" s="99" t="s">
        <v>2664</v>
      </c>
      <c r="C5" s="99"/>
      <c r="D5" s="100">
        <v>27500</v>
      </c>
      <c r="E5" s="100">
        <v>27500000</v>
      </c>
      <c r="F5" s="99" t="s">
        <v>1626</v>
      </c>
      <c r="G5" s="221"/>
      <c r="H5" s="221"/>
    </row>
    <row r="6" spans="1:8" ht="24.75" customHeight="1" x14ac:dyDescent="0.15">
      <c r="A6" s="98" t="s">
        <v>223</v>
      </c>
      <c r="B6" s="99" t="s">
        <v>2665</v>
      </c>
      <c r="C6" s="99"/>
      <c r="D6" s="100">
        <v>1600</v>
      </c>
      <c r="E6" s="100">
        <v>80000000</v>
      </c>
      <c r="F6" s="99" t="s">
        <v>2666</v>
      </c>
      <c r="G6" s="221"/>
      <c r="H6" s="221"/>
    </row>
    <row r="7" spans="1:8" ht="24.75" customHeight="1" x14ac:dyDescent="0.15">
      <c r="A7" s="98" t="s">
        <v>223</v>
      </c>
      <c r="B7" s="99" t="s">
        <v>2667</v>
      </c>
      <c r="C7" s="99"/>
      <c r="D7" s="100">
        <v>20</v>
      </c>
      <c r="E7" s="100">
        <v>1000000</v>
      </c>
      <c r="F7" s="99" t="s">
        <v>223</v>
      </c>
      <c r="G7" s="221"/>
      <c r="H7" s="221"/>
    </row>
    <row r="8" spans="1:8" ht="24.75" customHeight="1" x14ac:dyDescent="0.15">
      <c r="A8" s="98" t="s">
        <v>223</v>
      </c>
      <c r="B8" s="99" t="s">
        <v>2668</v>
      </c>
      <c r="C8" s="99"/>
      <c r="D8" s="100">
        <v>24</v>
      </c>
      <c r="E8" s="100">
        <v>2000000</v>
      </c>
      <c r="F8" s="99" t="s">
        <v>223</v>
      </c>
      <c r="G8" s="221"/>
      <c r="H8" s="221"/>
    </row>
    <row r="9" spans="1:8" ht="24.75" customHeight="1" x14ac:dyDescent="0.15">
      <c r="A9" s="98" t="s">
        <v>223</v>
      </c>
      <c r="B9" s="99" t="s">
        <v>2669</v>
      </c>
      <c r="C9" s="99"/>
      <c r="D9" s="100">
        <v>200</v>
      </c>
      <c r="E9" s="100">
        <v>2000000</v>
      </c>
      <c r="F9" s="99" t="s">
        <v>2076</v>
      </c>
      <c r="G9" s="221"/>
      <c r="H9" s="221"/>
    </row>
    <row r="10" spans="1:8" ht="24.75" customHeight="1" x14ac:dyDescent="0.15">
      <c r="A10" s="98" t="s">
        <v>223</v>
      </c>
      <c r="B10" s="99" t="s">
        <v>2670</v>
      </c>
      <c r="C10" s="99"/>
      <c r="D10" s="100">
        <v>20</v>
      </c>
      <c r="E10" s="100">
        <v>2000000</v>
      </c>
      <c r="F10" s="99" t="s">
        <v>664</v>
      </c>
      <c r="G10" s="221"/>
      <c r="H10" s="221"/>
    </row>
    <row r="11" spans="1:8" ht="24.75" customHeight="1" x14ac:dyDescent="0.15">
      <c r="A11" s="98" t="s">
        <v>223</v>
      </c>
      <c r="B11" s="99" t="s">
        <v>2671</v>
      </c>
      <c r="C11" s="99"/>
      <c r="D11" s="100">
        <v>4000</v>
      </c>
      <c r="E11" s="100">
        <v>400000000</v>
      </c>
      <c r="F11" s="99" t="s">
        <v>118</v>
      </c>
      <c r="G11" s="221"/>
      <c r="H11" s="221"/>
    </row>
    <row r="12" spans="1:8" ht="24.75" customHeight="1" x14ac:dyDescent="0.15">
      <c r="A12" s="101"/>
      <c r="B12" s="102" t="s">
        <v>2376</v>
      </c>
      <c r="C12" s="102"/>
      <c r="D12" s="103">
        <f>SUM(D5:D11)</f>
        <v>33364</v>
      </c>
      <c r="E12" s="103">
        <f>SUM(E5:E11)</f>
        <v>514500000</v>
      </c>
      <c r="F12" s="102"/>
      <c r="G12" s="222"/>
      <c r="H12" s="222"/>
    </row>
    <row r="13" spans="1:8" ht="24.75" customHeight="1" x14ac:dyDescent="0.15">
      <c r="A13" s="101"/>
      <c r="B13" s="102" t="s">
        <v>2657</v>
      </c>
      <c r="C13" s="102"/>
      <c r="D13" s="103">
        <f>D12</f>
        <v>33364</v>
      </c>
      <c r="E13" s="103">
        <f>E12</f>
        <v>514500000</v>
      </c>
      <c r="F13" s="102"/>
      <c r="G13" s="222"/>
      <c r="H13" s="222"/>
    </row>
    <row r="14" spans="1:8" ht="19.5" customHeight="1" x14ac:dyDescent="0.15"/>
    <row r="15" spans="1:8" ht="19.5" customHeight="1" x14ac:dyDescent="0.15"/>
    <row r="26" spans="2:2" ht="24.75" customHeight="1" x14ac:dyDescent="0.15">
      <c r="B26" s="177"/>
    </row>
    <row r="47" spans="3:3" ht="24.75" customHeight="1" x14ac:dyDescent="0.15">
      <c r="C47" s="179"/>
    </row>
  </sheetData>
  <mergeCells count="10">
    <mergeCell ref="G4:H4"/>
    <mergeCell ref="G5:H5"/>
    <mergeCell ref="G6:H6"/>
    <mergeCell ref="G7:H7"/>
    <mergeCell ref="G8:H8"/>
    <mergeCell ref="G9:H9"/>
    <mergeCell ref="G10:H10"/>
    <mergeCell ref="G11:H11"/>
    <mergeCell ref="G12:H12"/>
    <mergeCell ref="G13:H13"/>
  </mergeCells>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出資">
    <tabColor indexed="10"/>
  </sheetPr>
  <dimension ref="A1:D114"/>
  <sheetViews>
    <sheetView tabSelected="1" view="pageBreakPreview" topLeftCell="A97" zoomScale="90" zoomScaleNormal="100" zoomScaleSheetLayoutView="90" workbookViewId="0">
      <selection activeCell="C47" sqref="C47"/>
    </sheetView>
  </sheetViews>
  <sheetFormatPr defaultColWidth="9.25" defaultRowHeight="18" customHeight="1" x14ac:dyDescent="0.15"/>
  <cols>
    <col min="1" max="1" width="41.875" customWidth="1"/>
    <col min="2" max="2" width="20.375" customWidth="1"/>
    <col min="3" max="3" width="7.125" customWidth="1"/>
    <col min="4" max="4" width="18.625" customWidth="1"/>
  </cols>
  <sheetData>
    <row r="1" spans="1:4" ht="19.5" customHeight="1" x14ac:dyDescent="0.15"/>
    <row r="2" spans="1:4" ht="32.25" customHeight="1" x14ac:dyDescent="0.15">
      <c r="A2" s="80" t="s">
        <v>2987</v>
      </c>
    </row>
    <row r="3" spans="1:4" ht="18" customHeight="1" x14ac:dyDescent="0.15">
      <c r="A3" s="104" t="s">
        <v>2340</v>
      </c>
      <c r="B3" s="105" t="s">
        <v>2672</v>
      </c>
      <c r="C3" s="105" t="s">
        <v>2662</v>
      </c>
      <c r="D3" s="106" t="s">
        <v>2673</v>
      </c>
    </row>
    <row r="4" spans="1:4" ht="18" customHeight="1" x14ac:dyDescent="0.15">
      <c r="A4" s="107" t="s">
        <v>2674</v>
      </c>
      <c r="B4" s="108"/>
      <c r="C4" s="108"/>
      <c r="D4" s="109"/>
    </row>
    <row r="5" spans="1:4" ht="18" customHeight="1" x14ac:dyDescent="0.15">
      <c r="A5" s="110" t="s">
        <v>2675</v>
      </c>
      <c r="B5" s="100">
        <v>2000000</v>
      </c>
      <c r="C5" s="111" t="s">
        <v>34</v>
      </c>
      <c r="D5" s="112" t="s">
        <v>2676</v>
      </c>
    </row>
    <row r="6" spans="1:4" ht="18" customHeight="1" x14ac:dyDescent="0.15">
      <c r="A6" s="110" t="s">
        <v>2677</v>
      </c>
      <c r="B6" s="100">
        <v>94000000</v>
      </c>
      <c r="C6" s="111" t="s">
        <v>223</v>
      </c>
      <c r="D6" s="112" t="s">
        <v>223</v>
      </c>
    </row>
    <row r="7" spans="1:4" ht="18" customHeight="1" x14ac:dyDescent="0.15">
      <c r="A7" s="110" t="s">
        <v>2678</v>
      </c>
      <c r="B7" s="100">
        <v>12166185000</v>
      </c>
      <c r="C7" s="111" t="s">
        <v>36</v>
      </c>
      <c r="D7" s="112" t="s">
        <v>223</v>
      </c>
    </row>
    <row r="8" spans="1:4" ht="18" customHeight="1" x14ac:dyDescent="0.15">
      <c r="A8" s="110" t="s">
        <v>2679</v>
      </c>
      <c r="B8" s="100">
        <v>1000000</v>
      </c>
      <c r="C8" s="111" t="s">
        <v>1595</v>
      </c>
      <c r="D8" s="112" t="s">
        <v>223</v>
      </c>
    </row>
    <row r="9" spans="1:4" ht="18" customHeight="1" x14ac:dyDescent="0.15">
      <c r="A9" s="110" t="s">
        <v>2680</v>
      </c>
      <c r="B9" s="100">
        <v>80500000</v>
      </c>
      <c r="C9" s="111" t="s">
        <v>2681</v>
      </c>
      <c r="D9" s="112" t="s">
        <v>223</v>
      </c>
    </row>
    <row r="10" spans="1:4" ht="18" customHeight="1" x14ac:dyDescent="0.15">
      <c r="A10" s="110" t="s">
        <v>2682</v>
      </c>
      <c r="B10" s="100">
        <v>20000000</v>
      </c>
      <c r="C10" s="111" t="s">
        <v>516</v>
      </c>
      <c r="D10" s="112" t="s">
        <v>223</v>
      </c>
    </row>
    <row r="11" spans="1:4" ht="18" customHeight="1" x14ac:dyDescent="0.15">
      <c r="A11" s="110" t="s">
        <v>2683</v>
      </c>
      <c r="B11" s="100">
        <v>20000000</v>
      </c>
      <c r="C11" s="111" t="s">
        <v>223</v>
      </c>
      <c r="D11" s="112" t="s">
        <v>223</v>
      </c>
    </row>
    <row r="12" spans="1:4" ht="18" customHeight="1" x14ac:dyDescent="0.15">
      <c r="A12" s="110" t="s">
        <v>2684</v>
      </c>
      <c r="B12" s="100">
        <v>694200000</v>
      </c>
      <c r="C12" s="111" t="s">
        <v>1626</v>
      </c>
      <c r="D12" s="112" t="s">
        <v>223</v>
      </c>
    </row>
    <row r="13" spans="1:4" ht="18" customHeight="1" x14ac:dyDescent="0.15">
      <c r="A13" s="110" t="s">
        <v>2685</v>
      </c>
      <c r="B13" s="100">
        <v>266000000</v>
      </c>
      <c r="C13" s="111" t="s">
        <v>223</v>
      </c>
      <c r="D13" s="112" t="s">
        <v>223</v>
      </c>
    </row>
    <row r="14" spans="1:4" ht="18" customHeight="1" x14ac:dyDescent="0.15">
      <c r="A14" s="110" t="s">
        <v>2686</v>
      </c>
      <c r="B14" s="100">
        <v>620500000</v>
      </c>
      <c r="C14" s="111" t="s">
        <v>223</v>
      </c>
      <c r="D14" s="112" t="s">
        <v>223</v>
      </c>
    </row>
    <row r="15" spans="1:4" ht="18" customHeight="1" x14ac:dyDescent="0.15">
      <c r="A15" s="110" t="s">
        <v>2687</v>
      </c>
      <c r="B15" s="100">
        <v>257600000</v>
      </c>
      <c r="C15" s="111" t="s">
        <v>223</v>
      </c>
      <c r="D15" s="112" t="s">
        <v>223</v>
      </c>
    </row>
    <row r="16" spans="1:4" ht="18" customHeight="1" x14ac:dyDescent="0.15">
      <c r="A16" s="110" t="s">
        <v>2688</v>
      </c>
      <c r="B16" s="100">
        <v>110000000</v>
      </c>
      <c r="C16" s="111" t="s">
        <v>2666</v>
      </c>
      <c r="D16" s="112" t="s">
        <v>223</v>
      </c>
    </row>
    <row r="17" spans="1:4" ht="18" customHeight="1" x14ac:dyDescent="0.15">
      <c r="A17" s="110" t="s">
        <v>2689</v>
      </c>
      <c r="B17" s="100">
        <v>400000000</v>
      </c>
      <c r="C17" s="111" t="s">
        <v>519</v>
      </c>
      <c r="D17" s="112" t="s">
        <v>223</v>
      </c>
    </row>
    <row r="18" spans="1:4" ht="18" customHeight="1" x14ac:dyDescent="0.15">
      <c r="A18" s="110" t="s">
        <v>2690</v>
      </c>
      <c r="B18" s="100">
        <v>12482000</v>
      </c>
      <c r="C18" s="111" t="s">
        <v>67</v>
      </c>
      <c r="D18" s="112" t="s">
        <v>223</v>
      </c>
    </row>
    <row r="19" spans="1:4" ht="18" customHeight="1" x14ac:dyDescent="0.15">
      <c r="A19" s="110" t="s">
        <v>2691</v>
      </c>
      <c r="B19" s="100">
        <v>3000000</v>
      </c>
      <c r="C19" s="111" t="s">
        <v>223</v>
      </c>
      <c r="D19" s="112" t="s">
        <v>223</v>
      </c>
    </row>
    <row r="20" spans="1:4" ht="18" customHeight="1" x14ac:dyDescent="0.15">
      <c r="A20" s="110" t="s">
        <v>2692</v>
      </c>
      <c r="B20" s="100">
        <v>198000000</v>
      </c>
      <c r="C20" s="111" t="s">
        <v>619</v>
      </c>
      <c r="D20" s="112" t="s">
        <v>2693</v>
      </c>
    </row>
    <row r="21" spans="1:4" ht="18" customHeight="1" x14ac:dyDescent="0.15">
      <c r="A21" s="110" t="s">
        <v>2694</v>
      </c>
      <c r="B21" s="100">
        <v>2000000</v>
      </c>
      <c r="C21" s="111" t="s">
        <v>2695</v>
      </c>
      <c r="D21" s="112" t="s">
        <v>2676</v>
      </c>
    </row>
    <row r="22" spans="1:4" ht="18" customHeight="1" x14ac:dyDescent="0.15">
      <c r="A22" s="110" t="s">
        <v>2696</v>
      </c>
      <c r="B22" s="100">
        <v>105000000</v>
      </c>
      <c r="C22" s="111" t="s">
        <v>223</v>
      </c>
      <c r="D22" s="112" t="s">
        <v>223</v>
      </c>
    </row>
    <row r="23" spans="1:4" ht="18" customHeight="1" x14ac:dyDescent="0.15">
      <c r="A23" s="110" t="s">
        <v>2697</v>
      </c>
      <c r="B23" s="100">
        <v>3000000000</v>
      </c>
      <c r="C23" s="111" t="s">
        <v>2698</v>
      </c>
      <c r="D23" s="112" t="s">
        <v>223</v>
      </c>
    </row>
    <row r="24" spans="1:4" ht="18" customHeight="1" x14ac:dyDescent="0.15">
      <c r="A24" s="110" t="s">
        <v>2699</v>
      </c>
      <c r="B24" s="100">
        <v>20000000</v>
      </c>
      <c r="C24" s="111" t="s">
        <v>526</v>
      </c>
      <c r="D24" s="112" t="s">
        <v>223</v>
      </c>
    </row>
    <row r="25" spans="1:4" ht="18" customHeight="1" x14ac:dyDescent="0.15">
      <c r="A25" s="110" t="s">
        <v>2700</v>
      </c>
      <c r="B25" s="100">
        <v>100000000</v>
      </c>
      <c r="C25" s="111" t="s">
        <v>2701</v>
      </c>
      <c r="D25" s="112" t="s">
        <v>2693</v>
      </c>
    </row>
    <row r="26" spans="1:4" ht="18" customHeight="1" x14ac:dyDescent="0.15">
      <c r="A26" s="110" t="s">
        <v>2702</v>
      </c>
      <c r="B26" s="176">
        <v>500000</v>
      </c>
      <c r="C26" s="111" t="s">
        <v>2703</v>
      </c>
      <c r="D26" s="112" t="s">
        <v>2676</v>
      </c>
    </row>
    <row r="27" spans="1:4" ht="18" customHeight="1" x14ac:dyDescent="0.15">
      <c r="A27" s="110" t="s">
        <v>2704</v>
      </c>
      <c r="B27" s="100">
        <v>22000000</v>
      </c>
      <c r="C27" s="111" t="s">
        <v>532</v>
      </c>
      <c r="D27" s="112" t="s">
        <v>223</v>
      </c>
    </row>
    <row r="28" spans="1:4" ht="18" customHeight="1" x14ac:dyDescent="0.15">
      <c r="A28" s="110" t="s">
        <v>2705</v>
      </c>
      <c r="B28" s="100">
        <v>3000000</v>
      </c>
      <c r="C28" s="111" t="s">
        <v>223</v>
      </c>
      <c r="D28" s="112" t="s">
        <v>223</v>
      </c>
    </row>
    <row r="29" spans="1:4" ht="18" customHeight="1" x14ac:dyDescent="0.15">
      <c r="A29" s="110" t="s">
        <v>2706</v>
      </c>
      <c r="B29" s="100">
        <v>30000000</v>
      </c>
      <c r="C29" s="111" t="s">
        <v>371</v>
      </c>
      <c r="D29" s="112" t="s">
        <v>2693</v>
      </c>
    </row>
    <row r="30" spans="1:4" ht="18" customHeight="1" x14ac:dyDescent="0.15">
      <c r="A30" s="110" t="s">
        <v>2707</v>
      </c>
      <c r="B30" s="100">
        <v>17500000</v>
      </c>
      <c r="C30" s="111" t="s">
        <v>223</v>
      </c>
      <c r="D30" s="112" t="s">
        <v>223</v>
      </c>
    </row>
    <row r="31" spans="1:4" ht="18" customHeight="1" x14ac:dyDescent="0.15">
      <c r="A31" s="110" t="s">
        <v>2708</v>
      </c>
      <c r="B31" s="100">
        <v>5000000</v>
      </c>
      <c r="C31" s="111" t="s">
        <v>223</v>
      </c>
      <c r="D31" s="112" t="s">
        <v>223</v>
      </c>
    </row>
    <row r="32" spans="1:4" ht="18" customHeight="1" x14ac:dyDescent="0.15">
      <c r="A32" s="110" t="s">
        <v>2709</v>
      </c>
      <c r="B32" s="100">
        <v>500000000</v>
      </c>
      <c r="C32" s="111" t="s">
        <v>223</v>
      </c>
      <c r="D32" s="112" t="s">
        <v>2676</v>
      </c>
    </row>
    <row r="33" spans="1:4" ht="18" customHeight="1" x14ac:dyDescent="0.15">
      <c r="A33" s="110" t="s">
        <v>2710</v>
      </c>
      <c r="B33" s="100">
        <v>535000000</v>
      </c>
      <c r="C33" s="111" t="s">
        <v>223</v>
      </c>
      <c r="D33" s="112" t="s">
        <v>223</v>
      </c>
    </row>
    <row r="34" spans="1:4" ht="18" customHeight="1" x14ac:dyDescent="0.15">
      <c r="A34" s="110" t="s">
        <v>2711</v>
      </c>
      <c r="B34" s="100">
        <v>30000000</v>
      </c>
      <c r="C34" s="111" t="s">
        <v>664</v>
      </c>
      <c r="D34" s="112" t="s">
        <v>223</v>
      </c>
    </row>
    <row r="35" spans="1:4" ht="18" customHeight="1" x14ac:dyDescent="0.15">
      <c r="A35" s="110" t="s">
        <v>2712</v>
      </c>
      <c r="B35" s="100">
        <v>13000000</v>
      </c>
      <c r="C35" s="111" t="s">
        <v>1704</v>
      </c>
      <c r="D35" s="112" t="s">
        <v>223</v>
      </c>
    </row>
    <row r="36" spans="1:4" ht="18" customHeight="1" x14ac:dyDescent="0.15">
      <c r="A36" s="110" t="s">
        <v>2713</v>
      </c>
      <c r="B36" s="100">
        <v>2000000</v>
      </c>
      <c r="C36" s="111" t="s">
        <v>1706</v>
      </c>
      <c r="D36" s="112" t="s">
        <v>223</v>
      </c>
    </row>
    <row r="37" spans="1:4" ht="18" customHeight="1" x14ac:dyDescent="0.15">
      <c r="A37" s="110" t="s">
        <v>2714</v>
      </c>
      <c r="B37" s="100">
        <v>20000000</v>
      </c>
      <c r="C37" s="111" t="s">
        <v>534</v>
      </c>
      <c r="D37" s="112" t="s">
        <v>2693</v>
      </c>
    </row>
    <row r="38" spans="1:4" ht="18" customHeight="1" x14ac:dyDescent="0.15">
      <c r="A38" s="110" t="s">
        <v>2715</v>
      </c>
      <c r="B38" s="100">
        <v>6000000</v>
      </c>
      <c r="C38" s="111" t="s">
        <v>223</v>
      </c>
      <c r="D38" s="112" t="s">
        <v>223</v>
      </c>
    </row>
    <row r="39" spans="1:4" ht="18" customHeight="1" x14ac:dyDescent="0.15">
      <c r="A39" s="110" t="s">
        <v>2716</v>
      </c>
      <c r="B39" s="100">
        <v>998270000</v>
      </c>
      <c r="C39" s="111" t="s">
        <v>2717</v>
      </c>
      <c r="D39" s="112" t="s">
        <v>223</v>
      </c>
    </row>
    <row r="40" spans="1:4" ht="18" customHeight="1" x14ac:dyDescent="0.15">
      <c r="A40" s="110" t="s">
        <v>2718</v>
      </c>
      <c r="B40" s="100">
        <v>450150000</v>
      </c>
      <c r="C40" s="111" t="s">
        <v>223</v>
      </c>
      <c r="D40" s="112" t="s">
        <v>223</v>
      </c>
    </row>
    <row r="41" spans="1:4" ht="18" customHeight="1" x14ac:dyDescent="0.15">
      <c r="A41" s="110" t="s">
        <v>2719</v>
      </c>
      <c r="B41" s="100">
        <v>130300000</v>
      </c>
      <c r="C41" s="111" t="s">
        <v>223</v>
      </c>
      <c r="D41" s="112" t="s">
        <v>223</v>
      </c>
    </row>
    <row r="42" spans="1:4" ht="18" customHeight="1" x14ac:dyDescent="0.15">
      <c r="A42" s="110" t="s">
        <v>2719</v>
      </c>
      <c r="B42" s="100">
        <v>40600000</v>
      </c>
      <c r="C42" s="111" t="s">
        <v>223</v>
      </c>
      <c r="D42" s="112" t="s">
        <v>223</v>
      </c>
    </row>
    <row r="43" spans="1:4" ht="18" customHeight="1" x14ac:dyDescent="0.15">
      <c r="A43" s="110" t="s">
        <v>2720</v>
      </c>
      <c r="B43" s="100">
        <v>100000000</v>
      </c>
      <c r="C43" s="111" t="s">
        <v>2721</v>
      </c>
      <c r="D43" s="112" t="s">
        <v>223</v>
      </c>
    </row>
    <row r="44" spans="1:4" ht="18" customHeight="1" thickBot="1" x14ac:dyDescent="0.2">
      <c r="A44" s="110" t="s">
        <v>2722</v>
      </c>
      <c r="B44" s="100">
        <v>20000000</v>
      </c>
      <c r="C44" s="111" t="s">
        <v>223</v>
      </c>
      <c r="D44" s="112" t="s">
        <v>2676</v>
      </c>
    </row>
    <row r="45" spans="1:4" s="162" customFormat="1" ht="18" customHeight="1" thickBot="1" x14ac:dyDescent="0.2">
      <c r="A45" s="104" t="s">
        <v>2340</v>
      </c>
      <c r="B45" s="105" t="s">
        <v>2672</v>
      </c>
      <c r="C45" s="105" t="s">
        <v>2662</v>
      </c>
      <c r="D45" s="106" t="s">
        <v>2673</v>
      </c>
    </row>
    <row r="46" spans="1:4" ht="18" customHeight="1" x14ac:dyDescent="0.15">
      <c r="A46" s="110" t="s">
        <v>2723</v>
      </c>
      <c r="B46" s="100">
        <v>100000000</v>
      </c>
      <c r="C46" s="111" t="s">
        <v>223</v>
      </c>
      <c r="D46" s="112" t="s">
        <v>2693</v>
      </c>
    </row>
    <row r="47" spans="1:4" ht="18" customHeight="1" x14ac:dyDescent="0.15">
      <c r="A47" s="110" t="s">
        <v>2724</v>
      </c>
      <c r="B47" s="100">
        <v>60000000</v>
      </c>
      <c r="C47" s="180" t="s">
        <v>223</v>
      </c>
      <c r="D47" s="112" t="s">
        <v>223</v>
      </c>
    </row>
    <row r="48" spans="1:4" ht="18" customHeight="1" x14ac:dyDescent="0.15">
      <c r="A48" s="110" t="s">
        <v>2725</v>
      </c>
      <c r="B48" s="100">
        <v>200000</v>
      </c>
      <c r="C48" s="111" t="s">
        <v>118</v>
      </c>
      <c r="D48" s="112" t="s">
        <v>223</v>
      </c>
    </row>
    <row r="49" spans="1:4" ht="18" customHeight="1" x14ac:dyDescent="0.15">
      <c r="A49" s="110" t="s">
        <v>2726</v>
      </c>
      <c r="B49" s="100">
        <v>9900000</v>
      </c>
      <c r="C49" s="111" t="s">
        <v>223</v>
      </c>
      <c r="D49" s="112" t="s">
        <v>223</v>
      </c>
    </row>
    <row r="50" spans="1:4" ht="18" customHeight="1" x14ac:dyDescent="0.15">
      <c r="A50" s="110" t="s">
        <v>2727</v>
      </c>
      <c r="B50" s="100">
        <v>160000000</v>
      </c>
      <c r="C50" s="111" t="s">
        <v>223</v>
      </c>
      <c r="D50" s="112" t="s">
        <v>223</v>
      </c>
    </row>
    <row r="51" spans="1:4" ht="18" customHeight="1" x14ac:dyDescent="0.15">
      <c r="A51" s="110" t="s">
        <v>2728</v>
      </c>
      <c r="B51" s="100">
        <v>4500000</v>
      </c>
      <c r="C51" s="111" t="s">
        <v>223</v>
      </c>
      <c r="D51" s="112" t="s">
        <v>223</v>
      </c>
    </row>
    <row r="52" spans="1:4" ht="18" customHeight="1" x14ac:dyDescent="0.15">
      <c r="A52" s="110" t="s">
        <v>2729</v>
      </c>
      <c r="B52" s="100">
        <v>1710000</v>
      </c>
      <c r="C52" s="111" t="s">
        <v>223</v>
      </c>
      <c r="D52" s="112" t="s">
        <v>223</v>
      </c>
    </row>
    <row r="53" spans="1:4" ht="18" customHeight="1" x14ac:dyDescent="0.15">
      <c r="A53" s="110" t="s">
        <v>2730</v>
      </c>
      <c r="B53" s="100">
        <v>4000000</v>
      </c>
      <c r="C53" s="111" t="s">
        <v>223</v>
      </c>
      <c r="D53" s="112" t="s">
        <v>2676</v>
      </c>
    </row>
    <row r="54" spans="1:4" ht="18" customHeight="1" x14ac:dyDescent="0.15">
      <c r="A54" s="110" t="s">
        <v>2731</v>
      </c>
      <c r="B54" s="100">
        <v>5000000</v>
      </c>
      <c r="C54" s="111" t="s">
        <v>1540</v>
      </c>
      <c r="D54" s="112" t="s">
        <v>2693</v>
      </c>
    </row>
    <row r="55" spans="1:4" ht="18" customHeight="1" x14ac:dyDescent="0.15">
      <c r="A55" s="110" t="s">
        <v>2732</v>
      </c>
      <c r="B55" s="100">
        <v>250000000</v>
      </c>
      <c r="C55" s="111" t="s">
        <v>223</v>
      </c>
      <c r="D55" s="112" t="s">
        <v>223</v>
      </c>
    </row>
    <row r="56" spans="1:4" ht="18" customHeight="1" x14ac:dyDescent="0.15">
      <c r="A56" s="110" t="s">
        <v>2716</v>
      </c>
      <c r="B56" s="100">
        <v>10050000</v>
      </c>
      <c r="C56" s="111" t="s">
        <v>223</v>
      </c>
      <c r="D56" s="112" t="s">
        <v>223</v>
      </c>
    </row>
    <row r="57" spans="1:4" ht="18" customHeight="1" x14ac:dyDescent="0.15">
      <c r="A57" s="110" t="s">
        <v>2733</v>
      </c>
      <c r="B57" s="100">
        <v>7700000</v>
      </c>
      <c r="C57" s="111" t="s">
        <v>378</v>
      </c>
      <c r="D57" s="112" t="s">
        <v>223</v>
      </c>
    </row>
    <row r="58" spans="1:4" ht="18" customHeight="1" x14ac:dyDescent="0.15">
      <c r="A58" s="110" t="s">
        <v>2734</v>
      </c>
      <c r="B58" s="100">
        <v>2000000</v>
      </c>
      <c r="C58" s="111" t="s">
        <v>626</v>
      </c>
      <c r="D58" s="112" t="s">
        <v>2676</v>
      </c>
    </row>
    <row r="59" spans="1:4" ht="18" customHeight="1" x14ac:dyDescent="0.15">
      <c r="A59" s="110" t="s">
        <v>2735</v>
      </c>
      <c r="B59" s="100">
        <v>1505000000</v>
      </c>
      <c r="C59" s="111" t="s">
        <v>2736</v>
      </c>
      <c r="D59" s="112" t="s">
        <v>2693</v>
      </c>
    </row>
    <row r="60" spans="1:4" ht="18" customHeight="1" x14ac:dyDescent="0.15">
      <c r="A60" s="110" t="s">
        <v>2737</v>
      </c>
      <c r="B60" s="100">
        <v>27124000</v>
      </c>
      <c r="C60" s="111" t="s">
        <v>2738</v>
      </c>
      <c r="D60" s="112" t="s">
        <v>2676</v>
      </c>
    </row>
    <row r="61" spans="1:4" ht="18" customHeight="1" x14ac:dyDescent="0.15">
      <c r="A61" s="110" t="s">
        <v>2739</v>
      </c>
      <c r="B61" s="100">
        <v>2600000</v>
      </c>
      <c r="C61" s="111" t="s">
        <v>147</v>
      </c>
      <c r="D61" s="112" t="s">
        <v>2693</v>
      </c>
    </row>
    <row r="62" spans="1:4" ht="18" customHeight="1" x14ac:dyDescent="0.15">
      <c r="A62" s="110" t="s">
        <v>2740</v>
      </c>
      <c r="B62" s="100">
        <v>10000000</v>
      </c>
      <c r="C62" s="111" t="s">
        <v>223</v>
      </c>
      <c r="D62" s="112" t="s">
        <v>223</v>
      </c>
    </row>
    <row r="63" spans="1:4" ht="18" customHeight="1" x14ac:dyDescent="0.15">
      <c r="A63" s="110" t="s">
        <v>2741</v>
      </c>
      <c r="B63" s="100">
        <v>2500000</v>
      </c>
      <c r="C63" s="111" t="s">
        <v>223</v>
      </c>
      <c r="D63" s="112" t="s">
        <v>223</v>
      </c>
    </row>
    <row r="64" spans="1:4" ht="18" customHeight="1" x14ac:dyDescent="0.15">
      <c r="A64" s="110" t="s">
        <v>2742</v>
      </c>
      <c r="B64" s="100">
        <v>3000000</v>
      </c>
      <c r="C64" s="111" t="s">
        <v>149</v>
      </c>
      <c r="D64" s="112" t="s">
        <v>223</v>
      </c>
    </row>
    <row r="65" spans="1:4" ht="18" customHeight="1" x14ac:dyDescent="0.15">
      <c r="A65" s="110" t="s">
        <v>2743</v>
      </c>
      <c r="B65" s="100">
        <v>2000000</v>
      </c>
      <c r="C65" s="111" t="s">
        <v>223</v>
      </c>
      <c r="D65" s="112" t="s">
        <v>223</v>
      </c>
    </row>
    <row r="66" spans="1:4" ht="18" customHeight="1" x14ac:dyDescent="0.15">
      <c r="A66" s="110" t="s">
        <v>2744</v>
      </c>
      <c r="B66" s="100">
        <v>100000</v>
      </c>
      <c r="C66" s="111" t="s">
        <v>223</v>
      </c>
      <c r="D66" s="112" t="s">
        <v>2676</v>
      </c>
    </row>
    <row r="67" spans="1:4" ht="18" customHeight="1" x14ac:dyDescent="0.15">
      <c r="A67" s="110" t="s">
        <v>2745</v>
      </c>
      <c r="B67" s="100">
        <v>20000000</v>
      </c>
      <c r="C67" s="111" t="s">
        <v>547</v>
      </c>
      <c r="D67" s="112" t="s">
        <v>223</v>
      </c>
    </row>
    <row r="68" spans="1:4" ht="18" customHeight="1" x14ac:dyDescent="0.15">
      <c r="A68" s="110" t="s">
        <v>2746</v>
      </c>
      <c r="B68" s="100">
        <v>1000000</v>
      </c>
      <c r="C68" s="111" t="s">
        <v>223</v>
      </c>
      <c r="D68" s="112" t="s">
        <v>223</v>
      </c>
    </row>
    <row r="69" spans="1:4" ht="18" customHeight="1" x14ac:dyDescent="0.15">
      <c r="A69" s="94" t="s">
        <v>2747</v>
      </c>
      <c r="B69" s="113">
        <f>SUM(B5:B68)</f>
        <v>23284171000</v>
      </c>
      <c r="C69" s="114"/>
      <c r="D69" s="115"/>
    </row>
    <row r="70" spans="1:4" ht="18" customHeight="1" x14ac:dyDescent="0.15">
      <c r="A70" s="107" t="s">
        <v>2748</v>
      </c>
      <c r="B70" s="108"/>
      <c r="C70" s="108"/>
      <c r="D70" s="109"/>
    </row>
    <row r="71" spans="1:4" ht="18" customHeight="1" x14ac:dyDescent="0.15">
      <c r="A71" s="110" t="s">
        <v>2749</v>
      </c>
      <c r="B71" s="100">
        <v>1868601817</v>
      </c>
      <c r="C71" s="111" t="s">
        <v>34</v>
      </c>
      <c r="D71" s="112" t="s">
        <v>2676</v>
      </c>
    </row>
    <row r="72" spans="1:4" ht="18" customHeight="1" x14ac:dyDescent="0.15">
      <c r="A72" s="110" t="s">
        <v>2750</v>
      </c>
      <c r="B72" s="100">
        <v>20000000</v>
      </c>
      <c r="C72" s="111" t="s">
        <v>38</v>
      </c>
      <c r="D72" s="112" t="s">
        <v>2693</v>
      </c>
    </row>
    <row r="73" spans="1:4" ht="18" customHeight="1" x14ac:dyDescent="0.15">
      <c r="A73" s="110" t="s">
        <v>2751</v>
      </c>
      <c r="B73" s="100">
        <v>32000000</v>
      </c>
      <c r="C73" s="111" t="s">
        <v>223</v>
      </c>
      <c r="D73" s="112" t="s">
        <v>223</v>
      </c>
    </row>
    <row r="74" spans="1:4" ht="18" customHeight="1" x14ac:dyDescent="0.15">
      <c r="A74" s="110" t="s">
        <v>2752</v>
      </c>
      <c r="B74" s="100">
        <v>36000000</v>
      </c>
      <c r="C74" s="111" t="s">
        <v>1595</v>
      </c>
      <c r="D74" s="112" t="s">
        <v>2676</v>
      </c>
    </row>
    <row r="75" spans="1:4" ht="18" customHeight="1" x14ac:dyDescent="0.15">
      <c r="A75" s="110" t="s">
        <v>2753</v>
      </c>
      <c r="B75" s="100">
        <v>752000000</v>
      </c>
      <c r="C75" s="111" t="s">
        <v>49</v>
      </c>
      <c r="D75" s="112" t="s">
        <v>223</v>
      </c>
    </row>
    <row r="76" spans="1:4" ht="18" customHeight="1" x14ac:dyDescent="0.15">
      <c r="A76" s="110" t="s">
        <v>2754</v>
      </c>
      <c r="B76" s="100">
        <v>5000000</v>
      </c>
      <c r="C76" s="111" t="s">
        <v>2681</v>
      </c>
      <c r="D76" s="112" t="s">
        <v>223</v>
      </c>
    </row>
    <row r="77" spans="1:4" ht="18" customHeight="1" x14ac:dyDescent="0.15">
      <c r="A77" s="110" t="s">
        <v>2755</v>
      </c>
      <c r="B77" s="100">
        <v>150000000</v>
      </c>
      <c r="C77" s="111" t="s">
        <v>223</v>
      </c>
      <c r="D77" s="112" t="s">
        <v>223</v>
      </c>
    </row>
    <row r="78" spans="1:4" ht="18" customHeight="1" x14ac:dyDescent="0.15">
      <c r="A78" s="110" t="s">
        <v>2756</v>
      </c>
      <c r="B78" s="100">
        <v>120000000</v>
      </c>
      <c r="C78" s="111" t="s">
        <v>223</v>
      </c>
      <c r="D78" s="112" t="s">
        <v>2693</v>
      </c>
    </row>
    <row r="79" spans="1:4" ht="18" customHeight="1" x14ac:dyDescent="0.15">
      <c r="A79" s="110" t="s">
        <v>2757</v>
      </c>
      <c r="B79" s="100">
        <v>5000000</v>
      </c>
      <c r="C79" s="111" t="s">
        <v>1626</v>
      </c>
      <c r="D79" s="112" t="s">
        <v>2676</v>
      </c>
    </row>
    <row r="80" spans="1:4" ht="18" customHeight="1" x14ac:dyDescent="0.15">
      <c r="A80" s="110" t="s">
        <v>2753</v>
      </c>
      <c r="B80" s="100">
        <v>508405751</v>
      </c>
      <c r="C80" s="111" t="s">
        <v>519</v>
      </c>
      <c r="D80" s="112" t="s">
        <v>223</v>
      </c>
    </row>
    <row r="81" spans="1:4" ht="18" customHeight="1" x14ac:dyDescent="0.15">
      <c r="A81" s="110" t="s">
        <v>2758</v>
      </c>
      <c r="B81" s="100">
        <v>412885000</v>
      </c>
      <c r="C81" s="111" t="s">
        <v>2759</v>
      </c>
      <c r="D81" s="112" t="s">
        <v>223</v>
      </c>
    </row>
    <row r="82" spans="1:4" ht="18" customHeight="1" x14ac:dyDescent="0.15">
      <c r="A82" s="110" t="s">
        <v>2760</v>
      </c>
      <c r="B82" s="100">
        <v>20000000</v>
      </c>
      <c r="C82" s="111" t="s">
        <v>71</v>
      </c>
      <c r="D82" s="112" t="s">
        <v>223</v>
      </c>
    </row>
    <row r="83" spans="1:4" ht="18" customHeight="1" x14ac:dyDescent="0.15">
      <c r="A83" s="110" t="s">
        <v>2761</v>
      </c>
      <c r="B83" s="100">
        <v>16838000</v>
      </c>
      <c r="C83" s="111" t="s">
        <v>361</v>
      </c>
      <c r="D83" s="112" t="s">
        <v>2693</v>
      </c>
    </row>
    <row r="84" spans="1:4" ht="18" customHeight="1" x14ac:dyDescent="0.15">
      <c r="A84" s="110" t="s">
        <v>2762</v>
      </c>
      <c r="B84" s="100">
        <v>10000000</v>
      </c>
      <c r="C84" s="111" t="s">
        <v>526</v>
      </c>
      <c r="D84" s="112" t="s">
        <v>2676</v>
      </c>
    </row>
    <row r="85" spans="1:4" ht="18" customHeight="1" x14ac:dyDescent="0.15">
      <c r="A85" s="110" t="s">
        <v>2763</v>
      </c>
      <c r="B85" s="100">
        <v>40000000</v>
      </c>
      <c r="C85" s="111" t="s">
        <v>2701</v>
      </c>
      <c r="D85" s="112" t="s">
        <v>2693</v>
      </c>
    </row>
    <row r="86" spans="1:4" ht="18" customHeight="1" x14ac:dyDescent="0.15">
      <c r="A86" s="110" t="s">
        <v>2764</v>
      </c>
      <c r="B86" s="100">
        <v>2000000</v>
      </c>
      <c r="C86" s="111" t="s">
        <v>223</v>
      </c>
      <c r="D86" s="112" t="s">
        <v>223</v>
      </c>
    </row>
    <row r="87" spans="1:4" ht="18" customHeight="1" x14ac:dyDescent="0.15">
      <c r="A87" s="110" t="s">
        <v>2765</v>
      </c>
      <c r="B87" s="100">
        <v>3831337000</v>
      </c>
      <c r="C87" s="111" t="s">
        <v>2703</v>
      </c>
      <c r="D87" s="112" t="s">
        <v>223</v>
      </c>
    </row>
    <row r="88" spans="1:4" ht="18" customHeight="1" x14ac:dyDescent="0.15">
      <c r="A88" s="110" t="s">
        <v>622</v>
      </c>
      <c r="B88" s="100">
        <v>70000000</v>
      </c>
      <c r="C88" s="111" t="s">
        <v>532</v>
      </c>
      <c r="D88" s="112" t="s">
        <v>223</v>
      </c>
    </row>
    <row r="89" spans="1:4" ht="18" customHeight="1" thickBot="1" x14ac:dyDescent="0.2">
      <c r="A89" s="110" t="s">
        <v>2766</v>
      </c>
      <c r="B89" s="100">
        <v>2100000000</v>
      </c>
      <c r="C89" s="111" t="s">
        <v>223</v>
      </c>
      <c r="D89" s="112" t="s">
        <v>223</v>
      </c>
    </row>
    <row r="90" spans="1:4" s="162" customFormat="1" ht="18" customHeight="1" thickBot="1" x14ac:dyDescent="0.2">
      <c r="A90" s="104" t="s">
        <v>2340</v>
      </c>
      <c r="B90" s="105" t="s">
        <v>2672</v>
      </c>
      <c r="C90" s="105" t="s">
        <v>2662</v>
      </c>
      <c r="D90" s="106" t="s">
        <v>2673</v>
      </c>
    </row>
    <row r="91" spans="1:4" ht="18" customHeight="1" x14ac:dyDescent="0.15">
      <c r="A91" s="110" t="s">
        <v>2708</v>
      </c>
      <c r="B91" s="100">
        <v>305000000</v>
      </c>
      <c r="C91" s="111" t="s">
        <v>371</v>
      </c>
      <c r="D91" s="112" t="s">
        <v>3029</v>
      </c>
    </row>
    <row r="92" spans="1:4" ht="18" customHeight="1" x14ac:dyDescent="0.15">
      <c r="A92" s="110" t="s">
        <v>2767</v>
      </c>
      <c r="B92" s="100">
        <v>600000</v>
      </c>
      <c r="C92" s="111" t="s">
        <v>1202</v>
      </c>
      <c r="D92" s="112" t="s">
        <v>223</v>
      </c>
    </row>
    <row r="93" spans="1:4" ht="18" customHeight="1" x14ac:dyDescent="0.15">
      <c r="A93" s="110" t="s">
        <v>2768</v>
      </c>
      <c r="B93" s="100">
        <v>279200000</v>
      </c>
      <c r="C93" s="111" t="s">
        <v>223</v>
      </c>
      <c r="D93" s="112" t="s">
        <v>2676</v>
      </c>
    </row>
    <row r="94" spans="1:4" ht="18" customHeight="1" x14ac:dyDescent="0.15">
      <c r="A94" s="110" t="s">
        <v>2769</v>
      </c>
      <c r="B94" s="100">
        <v>2669000</v>
      </c>
      <c r="C94" s="111" t="s">
        <v>223</v>
      </c>
      <c r="D94" s="112" t="s">
        <v>223</v>
      </c>
    </row>
    <row r="95" spans="1:4" ht="18" customHeight="1" x14ac:dyDescent="0.15">
      <c r="A95" s="110" t="s">
        <v>2770</v>
      </c>
      <c r="B95" s="100">
        <v>200000000</v>
      </c>
      <c r="C95" s="111" t="s">
        <v>1704</v>
      </c>
      <c r="D95" s="112" t="s">
        <v>2693</v>
      </c>
    </row>
    <row r="96" spans="1:4" ht="18" customHeight="1" x14ac:dyDescent="0.15">
      <c r="A96" s="110" t="s">
        <v>2771</v>
      </c>
      <c r="B96" s="100">
        <v>30000</v>
      </c>
      <c r="C96" s="111" t="s">
        <v>109</v>
      </c>
      <c r="D96" s="112" t="s">
        <v>2676</v>
      </c>
    </row>
    <row r="97" spans="1:4" ht="18" customHeight="1" x14ac:dyDescent="0.15">
      <c r="A97" s="110" t="s">
        <v>2716</v>
      </c>
      <c r="B97" s="100">
        <v>126540319</v>
      </c>
      <c r="C97" s="111" t="s">
        <v>2717</v>
      </c>
      <c r="D97" s="112" t="s">
        <v>223</v>
      </c>
    </row>
    <row r="98" spans="1:4" ht="18" customHeight="1" x14ac:dyDescent="0.15">
      <c r="A98" s="110" t="s">
        <v>2718</v>
      </c>
      <c r="B98" s="100">
        <v>49346044</v>
      </c>
      <c r="C98" s="111" t="s">
        <v>223</v>
      </c>
      <c r="D98" s="112" t="s">
        <v>223</v>
      </c>
    </row>
    <row r="99" spans="1:4" ht="18" customHeight="1" x14ac:dyDescent="0.15">
      <c r="A99" s="110" t="s">
        <v>2772</v>
      </c>
      <c r="B99" s="100">
        <v>90000</v>
      </c>
      <c r="C99" s="111" t="s">
        <v>771</v>
      </c>
      <c r="D99" s="112" t="s">
        <v>223</v>
      </c>
    </row>
    <row r="100" spans="1:4" ht="18" customHeight="1" x14ac:dyDescent="0.15">
      <c r="A100" s="110" t="s">
        <v>2716</v>
      </c>
      <c r="B100" s="100">
        <v>5717406</v>
      </c>
      <c r="C100" s="111" t="s">
        <v>1540</v>
      </c>
      <c r="D100" s="112" t="s">
        <v>223</v>
      </c>
    </row>
    <row r="101" spans="1:4" ht="18" customHeight="1" x14ac:dyDescent="0.15">
      <c r="A101" s="110" t="s">
        <v>2773</v>
      </c>
      <c r="B101" s="100">
        <v>2221664625</v>
      </c>
      <c r="C101" s="111" t="s">
        <v>2774</v>
      </c>
      <c r="D101" s="112" t="s">
        <v>2693</v>
      </c>
    </row>
    <row r="102" spans="1:4" ht="18" customHeight="1" x14ac:dyDescent="0.15">
      <c r="A102" s="110" t="s">
        <v>2775</v>
      </c>
      <c r="B102" s="100">
        <v>199453000</v>
      </c>
      <c r="C102" s="111" t="s">
        <v>390</v>
      </c>
      <c r="D102" s="112" t="s">
        <v>223</v>
      </c>
    </row>
    <row r="103" spans="1:4" ht="18" customHeight="1" x14ac:dyDescent="0.15">
      <c r="A103" s="110" t="s">
        <v>2776</v>
      </c>
      <c r="B103" s="100">
        <v>7280000</v>
      </c>
      <c r="C103" s="111" t="s">
        <v>135</v>
      </c>
      <c r="D103" s="112" t="s">
        <v>2676</v>
      </c>
    </row>
    <row r="104" spans="1:4" ht="18" customHeight="1" x14ac:dyDescent="0.15">
      <c r="A104" s="110" t="s">
        <v>2777</v>
      </c>
      <c r="B104" s="100">
        <v>10000000</v>
      </c>
      <c r="C104" s="111" t="s">
        <v>628</v>
      </c>
      <c r="D104" s="112" t="s">
        <v>223</v>
      </c>
    </row>
    <row r="105" spans="1:4" ht="18" customHeight="1" x14ac:dyDescent="0.15">
      <c r="A105" s="110" t="s">
        <v>2778</v>
      </c>
      <c r="B105" s="100">
        <v>15000000</v>
      </c>
      <c r="C105" s="111" t="s">
        <v>147</v>
      </c>
      <c r="D105" s="112" t="s">
        <v>223</v>
      </c>
    </row>
    <row r="106" spans="1:4" ht="18" customHeight="1" x14ac:dyDescent="0.15">
      <c r="A106" s="110" t="s">
        <v>2779</v>
      </c>
      <c r="B106" s="100">
        <v>3000000</v>
      </c>
      <c r="C106" s="111" t="s">
        <v>149</v>
      </c>
      <c r="D106" s="112" t="s">
        <v>2693</v>
      </c>
    </row>
    <row r="107" spans="1:4" ht="18" customHeight="1" x14ac:dyDescent="0.15">
      <c r="A107" s="110" t="s">
        <v>2780</v>
      </c>
      <c r="B107" s="100">
        <v>2500000</v>
      </c>
      <c r="C107" s="111" t="s">
        <v>151</v>
      </c>
      <c r="D107" s="112" t="s">
        <v>223</v>
      </c>
    </row>
    <row r="108" spans="1:4" ht="18" customHeight="1" x14ac:dyDescent="0.15">
      <c r="A108" s="110" t="s">
        <v>2781</v>
      </c>
      <c r="B108" s="100">
        <v>1000000</v>
      </c>
      <c r="C108" s="111" t="s">
        <v>153</v>
      </c>
      <c r="D108" s="112" t="s">
        <v>223</v>
      </c>
    </row>
    <row r="109" spans="1:4" ht="18" customHeight="1" x14ac:dyDescent="0.15">
      <c r="A109" s="110" t="s">
        <v>2782</v>
      </c>
      <c r="B109" s="100">
        <v>15000000</v>
      </c>
      <c r="C109" s="111" t="s">
        <v>223</v>
      </c>
      <c r="D109" s="112" t="s">
        <v>223</v>
      </c>
    </row>
    <row r="110" spans="1:4" ht="18" customHeight="1" x14ac:dyDescent="0.15">
      <c r="A110" s="110" t="s">
        <v>2783</v>
      </c>
      <c r="B110" s="100">
        <v>1000000</v>
      </c>
      <c r="C110" s="111" t="s">
        <v>155</v>
      </c>
      <c r="D110" s="112" t="s">
        <v>223</v>
      </c>
    </row>
    <row r="111" spans="1:4" ht="18" customHeight="1" x14ac:dyDescent="0.15">
      <c r="A111" s="110" t="s">
        <v>2784</v>
      </c>
      <c r="B111" s="100">
        <v>5000000</v>
      </c>
      <c r="C111" s="111" t="s">
        <v>157</v>
      </c>
      <c r="D111" s="112" t="s">
        <v>223</v>
      </c>
    </row>
    <row r="112" spans="1:4" ht="18" customHeight="1" x14ac:dyDescent="0.15">
      <c r="A112" s="110" t="s">
        <v>2785</v>
      </c>
      <c r="B112" s="100">
        <v>436808000</v>
      </c>
      <c r="C112" s="111" t="s">
        <v>160</v>
      </c>
      <c r="D112" s="112" t="s">
        <v>223</v>
      </c>
    </row>
    <row r="113" spans="1:4" ht="18" customHeight="1" x14ac:dyDescent="0.15">
      <c r="A113" s="94" t="s">
        <v>2747</v>
      </c>
      <c r="B113" s="113">
        <f>SUM(B71:B112)</f>
        <v>13886965962</v>
      </c>
      <c r="C113" s="114"/>
      <c r="D113" s="115"/>
    </row>
    <row r="114" spans="1:4" ht="18" customHeight="1" x14ac:dyDescent="0.15">
      <c r="A114" s="94" t="s">
        <v>2786</v>
      </c>
      <c r="B114" s="113">
        <f>B69+B113</f>
        <v>37171136962</v>
      </c>
      <c r="C114" s="114"/>
      <c r="D114" s="115"/>
    </row>
  </sheetData>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rowBreaks count="2" manualBreakCount="2">
    <brk id="44" max="16383" man="1"/>
    <brk id="89"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中表紙">
    <tabColor indexed="10"/>
  </sheetPr>
  <dimension ref="B1:C47"/>
  <sheetViews>
    <sheetView tabSelected="1" view="pageBreakPreview" topLeftCell="A12" zoomScale="60" zoomScaleNormal="100" workbookViewId="0">
      <selection activeCell="C47" sqref="C47"/>
    </sheetView>
  </sheetViews>
  <sheetFormatPr defaultColWidth="9.25" defaultRowHeight="14.25" x14ac:dyDescent="0.15"/>
  <cols>
    <col min="1" max="1" width="18.5" customWidth="1"/>
    <col min="2" max="2" width="48.125" customWidth="1"/>
  </cols>
  <sheetData>
    <row r="1" spans="2:2" ht="216" customHeight="1" x14ac:dyDescent="0.15"/>
    <row r="2" spans="2:2" ht="35.25" customHeight="1" x14ac:dyDescent="0.35">
      <c r="B2" s="116" t="s">
        <v>2988</v>
      </c>
    </row>
    <row r="3" spans="2:2" ht="409.6" customHeight="1" x14ac:dyDescent="0.15"/>
    <row r="47" spans="3:3" x14ac:dyDescent="0.15">
      <c r="C47" s="179"/>
    </row>
  </sheetData>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総括表"/>
  <dimension ref="A2:E47"/>
  <sheetViews>
    <sheetView tabSelected="1" view="pageBreakPreview" zoomScale="90" zoomScaleNormal="100" zoomScaleSheetLayoutView="90" workbookViewId="0">
      <selection activeCell="C47" sqref="C47"/>
    </sheetView>
  </sheetViews>
  <sheetFormatPr defaultColWidth="9.25" defaultRowHeight="18" customHeight="1" x14ac:dyDescent="0.15"/>
  <cols>
    <col min="1" max="1" width="24.375" customWidth="1"/>
    <col min="2" max="2" width="13.75" customWidth="1"/>
    <col min="3" max="3" width="15.625" customWidth="1"/>
    <col min="4" max="4" width="13.75" customWidth="1"/>
    <col min="5" max="5" width="15.625" customWidth="1"/>
  </cols>
  <sheetData>
    <row r="2" spans="1:5" ht="25.5" customHeight="1" x14ac:dyDescent="0.15">
      <c r="A2" s="11" t="s">
        <v>173</v>
      </c>
    </row>
    <row r="4" spans="1:5" ht="18.75" x14ac:dyDescent="0.2">
      <c r="A4" s="12" t="s">
        <v>174</v>
      </c>
    </row>
    <row r="6" spans="1:5" ht="18" customHeight="1" x14ac:dyDescent="0.15">
      <c r="A6" s="201" t="s">
        <v>175</v>
      </c>
      <c r="B6" s="202" t="s">
        <v>176</v>
      </c>
      <c r="C6" s="202"/>
      <c r="D6" s="203" t="s">
        <v>177</v>
      </c>
      <c r="E6" s="203"/>
    </row>
    <row r="7" spans="1:5" ht="18" customHeight="1" x14ac:dyDescent="0.15">
      <c r="A7" s="201"/>
      <c r="B7" s="14" t="s">
        <v>178</v>
      </c>
      <c r="C7" s="15" t="s">
        <v>179</v>
      </c>
      <c r="D7" s="15" t="s">
        <v>180</v>
      </c>
      <c r="E7" s="16" t="s">
        <v>181</v>
      </c>
    </row>
    <row r="8" spans="1:5" ht="18" customHeight="1" x14ac:dyDescent="0.15">
      <c r="A8" s="17" t="s">
        <v>182</v>
      </c>
      <c r="B8" s="18">
        <v>3386</v>
      </c>
      <c r="C8" s="19">
        <v>23731396.68</v>
      </c>
      <c r="D8" s="18">
        <v>4318</v>
      </c>
      <c r="E8" s="20">
        <v>2191532.02</v>
      </c>
    </row>
    <row r="9" spans="1:5" ht="18" customHeight="1" x14ac:dyDescent="0.15">
      <c r="A9" s="17" t="s">
        <v>183</v>
      </c>
      <c r="B9" s="18">
        <v>3418</v>
      </c>
      <c r="C9" s="19">
        <v>69973230.049999997</v>
      </c>
      <c r="D9" s="18">
        <v>710</v>
      </c>
      <c r="E9" s="20">
        <v>169774.75</v>
      </c>
    </row>
    <row r="10" spans="1:5" ht="18" customHeight="1" x14ac:dyDescent="0.15">
      <c r="A10" s="21" t="s">
        <v>184</v>
      </c>
      <c r="B10" s="22">
        <f>SUM(B8:B9)</f>
        <v>6804</v>
      </c>
      <c r="C10" s="23">
        <f>SUM(C8:C9)</f>
        <v>93704626.729999989</v>
      </c>
      <c r="D10" s="22">
        <f>SUM(D8:D9)</f>
        <v>5028</v>
      </c>
      <c r="E10" s="24">
        <f>SUM(E8:E9)</f>
        <v>2361306.77</v>
      </c>
    </row>
    <row r="14" spans="1:5" ht="18" customHeight="1" x14ac:dyDescent="0.15">
      <c r="A14" s="25" t="s">
        <v>185</v>
      </c>
    </row>
    <row r="16" spans="1:5" ht="18" customHeight="1" x14ac:dyDescent="0.15">
      <c r="A16" s="201" t="s">
        <v>175</v>
      </c>
      <c r="B16" s="202" t="s">
        <v>176</v>
      </c>
      <c r="C16" s="202"/>
      <c r="D16" s="203" t="s">
        <v>177</v>
      </c>
      <c r="E16" s="203"/>
    </row>
    <row r="17" spans="1:5" ht="18" customHeight="1" x14ac:dyDescent="0.15">
      <c r="A17" s="201"/>
      <c r="B17" s="14" t="s">
        <v>178</v>
      </c>
      <c r="C17" s="15" t="s">
        <v>179</v>
      </c>
      <c r="D17" s="15" t="s">
        <v>180</v>
      </c>
      <c r="E17" s="16" t="s">
        <v>181</v>
      </c>
    </row>
    <row r="18" spans="1:5" ht="30" customHeight="1" x14ac:dyDescent="0.15">
      <c r="A18" s="17" t="s">
        <v>186</v>
      </c>
      <c r="B18" s="18">
        <v>73</v>
      </c>
      <c r="C18" s="19">
        <v>106644.24</v>
      </c>
      <c r="D18" s="18">
        <v>22</v>
      </c>
      <c r="E18" s="20">
        <v>127022.96</v>
      </c>
    </row>
    <row r="19" spans="1:5" ht="30" customHeight="1" x14ac:dyDescent="0.15">
      <c r="A19" s="17" t="s">
        <v>187</v>
      </c>
      <c r="B19" s="18">
        <v>300</v>
      </c>
      <c r="C19" s="19">
        <v>410249.07</v>
      </c>
      <c r="D19" s="18">
        <v>473</v>
      </c>
      <c r="E19" s="20">
        <v>122651.05</v>
      </c>
    </row>
    <row r="20" spans="1:5" ht="30" customHeight="1" x14ac:dyDescent="0.15">
      <c r="A20" s="17" t="s">
        <v>188</v>
      </c>
      <c r="B20" s="18">
        <v>603</v>
      </c>
      <c r="C20" s="19">
        <v>5071562.62</v>
      </c>
      <c r="D20" s="18">
        <v>878</v>
      </c>
      <c r="E20" s="20">
        <v>228788.5</v>
      </c>
    </row>
    <row r="21" spans="1:5" ht="30" customHeight="1" x14ac:dyDescent="0.15">
      <c r="A21" s="17" t="s">
        <v>189</v>
      </c>
      <c r="B21" s="18">
        <v>945</v>
      </c>
      <c r="C21" s="19">
        <v>5826962.79</v>
      </c>
      <c r="D21" s="18">
        <v>2155</v>
      </c>
      <c r="E21" s="20">
        <v>961806.86</v>
      </c>
    </row>
    <row r="22" spans="1:5" ht="30" customHeight="1" x14ac:dyDescent="0.15">
      <c r="A22" s="17" t="s">
        <v>190</v>
      </c>
      <c r="B22" s="18">
        <v>254</v>
      </c>
      <c r="C22" s="19">
        <v>723254.38</v>
      </c>
      <c r="D22" s="18">
        <v>426</v>
      </c>
      <c r="E22" s="20">
        <v>533337.81000000006</v>
      </c>
    </row>
    <row r="23" spans="1:5" ht="30" customHeight="1" x14ac:dyDescent="0.15">
      <c r="A23" s="17" t="s">
        <v>191</v>
      </c>
      <c r="B23" s="18">
        <v>1211</v>
      </c>
      <c r="C23" s="19">
        <v>11592723.58</v>
      </c>
      <c r="D23" s="18">
        <v>360</v>
      </c>
      <c r="E23" s="20">
        <v>217924.84</v>
      </c>
    </row>
    <row r="24" spans="1:5" ht="18" customHeight="1" x14ac:dyDescent="0.15">
      <c r="A24" s="21" t="s">
        <v>184</v>
      </c>
      <c r="B24" s="22">
        <f>SUM(B18:B23)</f>
        <v>3386</v>
      </c>
      <c r="C24" s="23">
        <f>SUM(C18:C23)</f>
        <v>23731396.68</v>
      </c>
      <c r="D24" s="22">
        <f>SUM(D18:D23)</f>
        <v>4314</v>
      </c>
      <c r="E24" s="24">
        <f>SUM(E18:E23)</f>
        <v>2191532.02</v>
      </c>
    </row>
    <row r="26" spans="1:5" ht="18" customHeight="1" x14ac:dyDescent="0.15">
      <c r="B26" s="177"/>
    </row>
    <row r="28" spans="1:5" ht="18" customHeight="1" x14ac:dyDescent="0.15">
      <c r="A28" s="25" t="s">
        <v>192</v>
      </c>
    </row>
    <row r="30" spans="1:5" ht="18" customHeight="1" x14ac:dyDescent="0.15">
      <c r="A30" s="201" t="s">
        <v>175</v>
      </c>
      <c r="B30" s="202" t="s">
        <v>176</v>
      </c>
      <c r="C30" s="202"/>
      <c r="D30" s="203" t="s">
        <v>177</v>
      </c>
      <c r="E30" s="203"/>
    </row>
    <row r="31" spans="1:5" ht="18" customHeight="1" x14ac:dyDescent="0.15">
      <c r="A31" s="201"/>
      <c r="B31" s="14" t="s">
        <v>178</v>
      </c>
      <c r="C31" s="15" t="s">
        <v>179</v>
      </c>
      <c r="D31" s="15" t="s">
        <v>180</v>
      </c>
      <c r="E31" s="16" t="s">
        <v>181</v>
      </c>
    </row>
    <row r="32" spans="1:5" ht="18" customHeight="1" x14ac:dyDescent="0.15">
      <c r="A32" s="17" t="s">
        <v>193</v>
      </c>
      <c r="B32" s="18">
        <v>298</v>
      </c>
      <c r="C32" s="19">
        <v>290767.90000000002</v>
      </c>
      <c r="D32" s="18">
        <v>611</v>
      </c>
      <c r="E32" s="20">
        <v>127454.46</v>
      </c>
    </row>
    <row r="33" spans="1:5" ht="18" customHeight="1" x14ac:dyDescent="0.15">
      <c r="A33" s="17" t="s">
        <v>194</v>
      </c>
      <c r="B33" s="18">
        <v>408</v>
      </c>
      <c r="C33" s="19">
        <v>2265668.64</v>
      </c>
      <c r="D33" s="18">
        <v>9</v>
      </c>
      <c r="E33" s="20">
        <v>9286.4500000000007</v>
      </c>
    </row>
    <row r="34" spans="1:5" ht="18" customHeight="1" x14ac:dyDescent="0.15">
      <c r="A34" s="17" t="s">
        <v>195</v>
      </c>
      <c r="B34" s="18">
        <v>1320</v>
      </c>
      <c r="C34" s="19">
        <v>64707611.770000003</v>
      </c>
      <c r="D34" s="18">
        <v>0</v>
      </c>
      <c r="E34" s="20">
        <v>0</v>
      </c>
    </row>
    <row r="35" spans="1:5" ht="18" customHeight="1" x14ac:dyDescent="0.15">
      <c r="A35" s="17" t="s">
        <v>196</v>
      </c>
      <c r="B35" s="18">
        <v>1392</v>
      </c>
      <c r="C35" s="19">
        <v>2709181.74</v>
      </c>
      <c r="D35" s="18">
        <v>89</v>
      </c>
      <c r="E35" s="20">
        <v>33033.839999999997</v>
      </c>
    </row>
    <row r="36" spans="1:5" ht="18" customHeight="1" x14ac:dyDescent="0.15">
      <c r="A36" s="21" t="s">
        <v>184</v>
      </c>
      <c r="B36" s="22">
        <f>SUM(B32:B35)</f>
        <v>3418</v>
      </c>
      <c r="C36" s="23">
        <f>SUM(C32:C35)</f>
        <v>69973230.049999997</v>
      </c>
      <c r="D36" s="22">
        <f>SUM(D32:D35)</f>
        <v>709</v>
      </c>
      <c r="E36" s="24">
        <f>SUM(E32:E35)</f>
        <v>169774.75</v>
      </c>
    </row>
    <row r="47" spans="1:5" ht="18" customHeight="1" x14ac:dyDescent="0.15">
      <c r="C47" s="179"/>
    </row>
  </sheetData>
  <mergeCells count="9">
    <mergeCell ref="A30:A31"/>
    <mergeCell ref="B30:C30"/>
    <mergeCell ref="D30:E30"/>
    <mergeCell ref="A6:A7"/>
    <mergeCell ref="B6:C6"/>
    <mergeCell ref="D6:E6"/>
    <mergeCell ref="A16:A17"/>
    <mergeCell ref="B16:C16"/>
    <mergeCell ref="D16:E16"/>
  </mergeCells>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種類別土地建物構成表">
    <tabColor indexed="10"/>
  </sheetPr>
  <dimension ref="A1:G47"/>
  <sheetViews>
    <sheetView tabSelected="1" view="pageBreakPreview" zoomScaleNormal="100" zoomScaleSheetLayoutView="100" workbookViewId="0">
      <selection activeCell="C47" sqref="C47"/>
    </sheetView>
  </sheetViews>
  <sheetFormatPr defaultColWidth="9.25" defaultRowHeight="39.75" customHeight="1" x14ac:dyDescent="0.15"/>
  <cols>
    <col min="1" max="1" width="2.875" customWidth="1"/>
    <col min="2" max="2" width="20.375" customWidth="1"/>
    <col min="3" max="5" width="13.625" customWidth="1"/>
    <col min="6" max="6" width="14.75" customWidth="1"/>
    <col min="7" max="7" width="7.75" customWidth="1"/>
  </cols>
  <sheetData>
    <row r="1" spans="1:7" ht="44.25" customHeight="1" x14ac:dyDescent="0.15">
      <c r="B1" s="223" t="s">
        <v>2787</v>
      </c>
      <c r="C1" s="195"/>
      <c r="D1" s="195"/>
      <c r="E1" s="195"/>
      <c r="F1" s="195"/>
      <c r="G1" s="195"/>
    </row>
    <row r="2" spans="1:7" ht="39.75" customHeight="1" x14ac:dyDescent="0.15">
      <c r="A2" s="224" t="s">
        <v>2788</v>
      </c>
      <c r="B2" s="224"/>
      <c r="C2" s="117" t="s">
        <v>2789</v>
      </c>
      <c r="D2" s="117" t="s">
        <v>2790</v>
      </c>
      <c r="E2" s="117" t="s">
        <v>2791</v>
      </c>
      <c r="F2" s="117" t="s">
        <v>2792</v>
      </c>
      <c r="G2" s="118" t="s">
        <v>2793</v>
      </c>
    </row>
    <row r="3" spans="1:7" ht="39.75" customHeight="1" x14ac:dyDescent="0.15">
      <c r="A3" s="225" t="s">
        <v>2794</v>
      </c>
      <c r="B3" s="93" t="s">
        <v>186</v>
      </c>
      <c r="C3" s="119">
        <v>106644.24</v>
      </c>
      <c r="D3" s="119">
        <f t="shared" ref="D3:D10" si="0">C3/($C$13-$C$11)*100</f>
        <v>0.36777661475538309</v>
      </c>
      <c r="E3" s="119">
        <f t="shared" ref="E3:E12" si="1">ROUND(C3/C$13*100,2)</f>
        <v>0.11</v>
      </c>
      <c r="F3" s="119">
        <v>127022.96</v>
      </c>
      <c r="G3" s="120">
        <f t="shared" ref="G3:G12" si="2">F3/F$13*100</f>
        <v>5.3793501807475872</v>
      </c>
    </row>
    <row r="4" spans="1:7" ht="39.75" customHeight="1" x14ac:dyDescent="0.15">
      <c r="A4" s="225" t="s">
        <v>2794</v>
      </c>
      <c r="B4" s="93" t="s">
        <v>187</v>
      </c>
      <c r="C4" s="119">
        <v>410249.07</v>
      </c>
      <c r="D4" s="119">
        <f t="shared" si="0"/>
        <v>1.4147975940486255</v>
      </c>
      <c r="E4" s="119">
        <f t="shared" si="1"/>
        <v>0.44</v>
      </c>
      <c r="F4" s="119">
        <v>122651.05</v>
      </c>
      <c r="G4" s="120">
        <f t="shared" si="2"/>
        <v>5.1942022763946083</v>
      </c>
    </row>
    <row r="5" spans="1:7" ht="39.75" customHeight="1" x14ac:dyDescent="0.15">
      <c r="A5" s="225" t="s">
        <v>2794</v>
      </c>
      <c r="B5" s="93" t="s">
        <v>188</v>
      </c>
      <c r="C5" s="119">
        <v>5071562.62</v>
      </c>
      <c r="D5" s="119">
        <f t="shared" si="0"/>
        <v>17.489947248004594</v>
      </c>
      <c r="E5" s="119">
        <f t="shared" si="1"/>
        <v>5.41</v>
      </c>
      <c r="F5" s="119">
        <v>228788.5</v>
      </c>
      <c r="G5" s="120">
        <f t="shared" si="2"/>
        <v>9.6890629759215905</v>
      </c>
    </row>
    <row r="6" spans="1:7" ht="39.75" customHeight="1" x14ac:dyDescent="0.15">
      <c r="A6" s="225" t="s">
        <v>2794</v>
      </c>
      <c r="B6" s="93" t="s">
        <v>189</v>
      </c>
      <c r="C6" s="119">
        <v>5826962.79</v>
      </c>
      <c r="D6" s="119">
        <f t="shared" si="0"/>
        <v>20.095043569270896</v>
      </c>
      <c r="E6" s="119">
        <f t="shared" si="1"/>
        <v>6.22</v>
      </c>
      <c r="F6" s="119">
        <v>961806.86</v>
      </c>
      <c r="G6" s="120">
        <f t="shared" si="2"/>
        <v>40.731974016235085</v>
      </c>
    </row>
    <row r="7" spans="1:7" ht="39.75" customHeight="1" x14ac:dyDescent="0.15">
      <c r="A7" s="225" t="s">
        <v>2794</v>
      </c>
      <c r="B7" s="93" t="s">
        <v>190</v>
      </c>
      <c r="C7" s="119">
        <v>723254.38</v>
      </c>
      <c r="D7" s="119">
        <f t="shared" si="0"/>
        <v>2.4942373585615449</v>
      </c>
      <c r="E7" s="119">
        <f t="shared" si="1"/>
        <v>0.77</v>
      </c>
      <c r="F7" s="119">
        <v>533337.81000000006</v>
      </c>
      <c r="G7" s="120">
        <f t="shared" si="2"/>
        <v>22.586553207569892</v>
      </c>
    </row>
    <row r="8" spans="1:7" ht="39.75" customHeight="1" x14ac:dyDescent="0.15">
      <c r="A8" s="225" t="s">
        <v>2794</v>
      </c>
      <c r="B8" s="93" t="s">
        <v>191</v>
      </c>
      <c r="C8" s="119">
        <v>11592723.58</v>
      </c>
      <c r="D8" s="119">
        <f t="shared" si="0"/>
        <v>39.979024033996637</v>
      </c>
      <c r="E8" s="119">
        <f t="shared" si="1"/>
        <v>12.37</v>
      </c>
      <c r="F8" s="119">
        <v>217924.84</v>
      </c>
      <c r="G8" s="120">
        <f t="shared" si="2"/>
        <v>9.228993147722182</v>
      </c>
    </row>
    <row r="9" spans="1:7" ht="39.75" customHeight="1" x14ac:dyDescent="0.15">
      <c r="A9" s="226" t="s">
        <v>2795</v>
      </c>
      <c r="B9" s="121" t="s">
        <v>193</v>
      </c>
      <c r="C9" s="122">
        <v>290767.90000000002</v>
      </c>
      <c r="D9" s="122">
        <f t="shared" si="0"/>
        <v>1.0027511466304393</v>
      </c>
      <c r="E9" s="122">
        <f t="shared" si="1"/>
        <v>0.31</v>
      </c>
      <c r="F9" s="122">
        <v>127454.46</v>
      </c>
      <c r="G9" s="123">
        <f t="shared" si="2"/>
        <v>5.3976239605665475</v>
      </c>
    </row>
    <row r="10" spans="1:7" ht="39.75" customHeight="1" x14ac:dyDescent="0.15">
      <c r="A10" s="225" t="s">
        <v>2795</v>
      </c>
      <c r="B10" s="93" t="s">
        <v>194</v>
      </c>
      <c r="C10" s="119">
        <v>2265668.64</v>
      </c>
      <c r="D10" s="119">
        <f t="shared" si="0"/>
        <v>7.8134547405151258</v>
      </c>
      <c r="E10" s="119">
        <f t="shared" si="1"/>
        <v>2.42</v>
      </c>
      <c r="F10" s="119">
        <v>9286.4500000000007</v>
      </c>
      <c r="G10" s="120">
        <f t="shared" si="2"/>
        <v>0.39327588088014509</v>
      </c>
    </row>
    <row r="11" spans="1:7" ht="39.75" customHeight="1" x14ac:dyDescent="0.15">
      <c r="A11" s="225" t="s">
        <v>2795</v>
      </c>
      <c r="B11" s="93" t="s">
        <v>195</v>
      </c>
      <c r="C11" s="119">
        <v>64707611.770000003</v>
      </c>
      <c r="D11" s="119" t="s">
        <v>2796</v>
      </c>
      <c r="E11" s="119">
        <f t="shared" si="1"/>
        <v>69.05</v>
      </c>
      <c r="F11" s="119">
        <v>0</v>
      </c>
      <c r="G11" s="120">
        <f t="shared" si="2"/>
        <v>0</v>
      </c>
    </row>
    <row r="12" spans="1:7" ht="39.75" customHeight="1" x14ac:dyDescent="0.15">
      <c r="A12" s="225" t="s">
        <v>2795</v>
      </c>
      <c r="B12" s="93" t="s">
        <v>196</v>
      </c>
      <c r="C12" s="119">
        <v>2709181.74</v>
      </c>
      <c r="D12" s="119">
        <f>C12/($C$13-$C$11)*100</f>
        <v>9.3429676942167568</v>
      </c>
      <c r="E12" s="119">
        <f t="shared" si="1"/>
        <v>2.89</v>
      </c>
      <c r="F12" s="119">
        <v>33033.839999999997</v>
      </c>
      <c r="G12" s="120">
        <f t="shared" si="2"/>
        <v>1.3989643539623611</v>
      </c>
    </row>
    <row r="13" spans="1:7" ht="39.75" customHeight="1" x14ac:dyDescent="0.15">
      <c r="A13" s="227" t="s">
        <v>184</v>
      </c>
      <c r="B13" s="227"/>
      <c r="C13" s="124">
        <f>SUM(C3:C12)</f>
        <v>93704626.730000004</v>
      </c>
      <c r="D13" s="124">
        <f>SUM(D3:D12)</f>
        <v>100</v>
      </c>
      <c r="E13" s="124">
        <f>SUM(E3:E12)</f>
        <v>99.99</v>
      </c>
      <c r="F13" s="124">
        <f>SUM(F3:F12)</f>
        <v>2361306.77</v>
      </c>
      <c r="G13" s="125">
        <f>SUM(G3:G12)</f>
        <v>99.999999999999986</v>
      </c>
    </row>
    <row r="14" spans="1:7" ht="13.5" customHeight="1" x14ac:dyDescent="0.15">
      <c r="A14" s="126" t="s">
        <v>2797</v>
      </c>
    </row>
    <row r="47" spans="3:3" ht="39.75" customHeight="1" x14ac:dyDescent="0.15">
      <c r="C47" s="179"/>
    </row>
  </sheetData>
  <mergeCells count="5">
    <mergeCell ref="B1:G1"/>
    <mergeCell ref="A2:B2"/>
    <mergeCell ref="A3:A8"/>
    <mergeCell ref="A9:A12"/>
    <mergeCell ref="A13:B13"/>
  </mergeCells>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種類別土地建物増減表">
    <tabColor indexed="10"/>
  </sheetPr>
  <dimension ref="A1:H47"/>
  <sheetViews>
    <sheetView tabSelected="1" view="pageBreakPreview" zoomScale="60" zoomScaleNormal="100" workbookViewId="0">
      <selection activeCell="C47" sqref="C47"/>
    </sheetView>
  </sheetViews>
  <sheetFormatPr defaultColWidth="9.25" defaultRowHeight="16.5" customHeight="1" x14ac:dyDescent="0.15"/>
  <cols>
    <col min="1" max="1" width="3.75" customWidth="1"/>
    <col min="2" max="2" width="8.875" customWidth="1"/>
    <col min="3" max="3" width="15" customWidth="1"/>
    <col min="4" max="4" width="13.125" customWidth="1"/>
    <col min="5" max="5" width="15.25" customWidth="1"/>
    <col min="6" max="7" width="13.125" customWidth="1"/>
    <col min="8" max="8" width="13.5" customWidth="1"/>
  </cols>
  <sheetData>
    <row r="1" spans="1:8" ht="32.25" customHeight="1" x14ac:dyDescent="0.15">
      <c r="A1" s="223" t="s">
        <v>3010</v>
      </c>
      <c r="B1" s="195"/>
      <c r="C1" s="195"/>
      <c r="D1" s="195"/>
      <c r="E1" s="195"/>
      <c r="F1" s="195"/>
      <c r="G1" s="195"/>
      <c r="H1" s="195"/>
    </row>
    <row r="2" spans="1:8" ht="14.25" x14ac:dyDescent="0.15">
      <c r="H2" s="127" t="s">
        <v>2798</v>
      </c>
    </row>
    <row r="3" spans="1:8" ht="20.25" customHeight="1" x14ac:dyDescent="0.15">
      <c r="A3" s="239" t="s">
        <v>2799</v>
      </c>
      <c r="B3" s="239"/>
      <c r="C3" s="240" t="s">
        <v>2800</v>
      </c>
      <c r="D3" s="240"/>
      <c r="E3" s="240"/>
      <c r="F3" s="241" t="s">
        <v>2801</v>
      </c>
      <c r="G3" s="241"/>
      <c r="H3" s="241"/>
    </row>
    <row r="4" spans="1:8" ht="27" customHeight="1" x14ac:dyDescent="0.15">
      <c r="A4" s="239"/>
      <c r="B4" s="239"/>
      <c r="C4" s="128" t="s">
        <v>2802</v>
      </c>
      <c r="D4" s="128" t="s">
        <v>2803</v>
      </c>
      <c r="E4" s="128" t="s">
        <v>2804</v>
      </c>
      <c r="F4" s="128" t="s">
        <v>2802</v>
      </c>
      <c r="G4" s="128" t="s">
        <v>2803</v>
      </c>
      <c r="H4" s="129" t="s">
        <v>2804</v>
      </c>
    </row>
    <row r="5" spans="1:8" ht="16.5" customHeight="1" x14ac:dyDescent="0.15">
      <c r="A5" s="231" t="s">
        <v>2805</v>
      </c>
      <c r="B5" s="231"/>
      <c r="C5" s="232">
        <v>106644.24</v>
      </c>
      <c r="D5" s="132">
        <v>0</v>
      </c>
      <c r="E5" s="232">
        <f>SUM(C5:D7)</f>
        <v>106644.24</v>
      </c>
      <c r="F5" s="232">
        <v>127022.96</v>
      </c>
      <c r="G5" s="132">
        <v>0</v>
      </c>
      <c r="H5" s="233">
        <f>SUM(F5:G7)</f>
        <v>127022.96</v>
      </c>
    </row>
    <row r="6" spans="1:8" ht="16.5" customHeight="1" x14ac:dyDescent="0.15">
      <c r="A6" s="231"/>
      <c r="B6" s="231"/>
      <c r="C6" s="232"/>
      <c r="D6" s="132"/>
      <c r="E6" s="232"/>
      <c r="F6" s="232"/>
      <c r="G6" s="132"/>
      <c r="H6" s="233"/>
    </row>
    <row r="7" spans="1:8" ht="16.5" customHeight="1" x14ac:dyDescent="0.15">
      <c r="A7" s="231"/>
      <c r="B7" s="231"/>
      <c r="C7" s="232"/>
      <c r="D7" s="131">
        <v>0</v>
      </c>
      <c r="E7" s="232"/>
      <c r="F7" s="232"/>
      <c r="G7" s="131">
        <v>0</v>
      </c>
      <c r="H7" s="233"/>
    </row>
    <row r="8" spans="1:8" ht="16.5" customHeight="1" x14ac:dyDescent="0.15">
      <c r="A8" s="237" t="s">
        <v>2806</v>
      </c>
      <c r="B8" s="238" t="s">
        <v>2807</v>
      </c>
      <c r="C8" s="232">
        <v>409502.52</v>
      </c>
      <c r="D8" s="132">
        <v>0</v>
      </c>
      <c r="E8" s="232">
        <f>SUM(C8:D10)</f>
        <v>410249.07</v>
      </c>
      <c r="F8" s="232">
        <v>122718.9</v>
      </c>
      <c r="G8" s="132">
        <v>-157.63999999999999</v>
      </c>
      <c r="H8" s="233">
        <f>SUM(F8:G10)</f>
        <v>122651.04999999999</v>
      </c>
    </row>
    <row r="9" spans="1:8" ht="16.5" customHeight="1" x14ac:dyDescent="0.15">
      <c r="A9" s="237"/>
      <c r="B9" s="238"/>
      <c r="C9" s="232"/>
      <c r="D9" s="132"/>
      <c r="E9" s="232"/>
      <c r="F9" s="232"/>
      <c r="G9" s="132"/>
      <c r="H9" s="233"/>
    </row>
    <row r="10" spans="1:8" ht="16.5" customHeight="1" x14ac:dyDescent="0.15">
      <c r="A10" s="237"/>
      <c r="B10" s="238"/>
      <c r="C10" s="232"/>
      <c r="D10" s="131">
        <v>746.55</v>
      </c>
      <c r="E10" s="232"/>
      <c r="F10" s="232"/>
      <c r="G10" s="131">
        <v>89.79</v>
      </c>
      <c r="H10" s="233"/>
    </row>
    <row r="11" spans="1:8" ht="16.5" customHeight="1" x14ac:dyDescent="0.15">
      <c r="A11" s="237" t="s">
        <v>2806</v>
      </c>
      <c r="B11" s="238" t="s">
        <v>2808</v>
      </c>
      <c r="C11" s="232">
        <v>5069548.76</v>
      </c>
      <c r="D11" s="132">
        <v>-11176.32</v>
      </c>
      <c r="E11" s="232">
        <f>SUM(C11:D13)</f>
        <v>5071562.6199999992</v>
      </c>
      <c r="F11" s="232">
        <v>234246.58</v>
      </c>
      <c r="G11" s="132">
        <v>-6620.76</v>
      </c>
      <c r="H11" s="233">
        <f>SUM(F11:G13)</f>
        <v>228788.49999999997</v>
      </c>
    </row>
    <row r="12" spans="1:8" ht="16.5" customHeight="1" x14ac:dyDescent="0.15">
      <c r="A12" s="237"/>
      <c r="B12" s="238"/>
      <c r="C12" s="232"/>
      <c r="D12" s="132"/>
      <c r="E12" s="232"/>
      <c r="F12" s="232"/>
      <c r="G12" s="132"/>
      <c r="H12" s="233"/>
    </row>
    <row r="13" spans="1:8" ht="16.5" customHeight="1" x14ac:dyDescent="0.15">
      <c r="A13" s="237"/>
      <c r="B13" s="238"/>
      <c r="C13" s="232"/>
      <c r="D13" s="131">
        <v>13190.18</v>
      </c>
      <c r="E13" s="232"/>
      <c r="F13" s="232"/>
      <c r="G13" s="131">
        <v>1162.68</v>
      </c>
      <c r="H13" s="233"/>
    </row>
    <row r="14" spans="1:8" ht="16.5" customHeight="1" x14ac:dyDescent="0.15">
      <c r="A14" s="237" t="s">
        <v>2809</v>
      </c>
      <c r="B14" s="238" t="s">
        <v>2810</v>
      </c>
      <c r="C14" s="232">
        <v>5879826.1600000001</v>
      </c>
      <c r="D14" s="132">
        <v>-52863.37</v>
      </c>
      <c r="E14" s="232">
        <f>SUM(C14:D16)</f>
        <v>5826962.79</v>
      </c>
      <c r="F14" s="232">
        <v>967991.24</v>
      </c>
      <c r="G14" s="132">
        <v>-13357.99</v>
      </c>
      <c r="H14" s="233">
        <f>SUM(F14:G16)</f>
        <v>961806.86</v>
      </c>
    </row>
    <row r="15" spans="1:8" ht="16.5" customHeight="1" x14ac:dyDescent="0.15">
      <c r="A15" s="237"/>
      <c r="B15" s="238"/>
      <c r="C15" s="232"/>
      <c r="D15" s="132"/>
      <c r="E15" s="232"/>
      <c r="F15" s="232"/>
      <c r="G15" s="132"/>
      <c r="H15" s="233"/>
    </row>
    <row r="16" spans="1:8" ht="16.5" customHeight="1" x14ac:dyDescent="0.15">
      <c r="A16" s="237"/>
      <c r="B16" s="238"/>
      <c r="C16" s="232"/>
      <c r="D16" s="131">
        <v>0</v>
      </c>
      <c r="E16" s="232"/>
      <c r="F16" s="232"/>
      <c r="G16" s="131">
        <v>7173.61</v>
      </c>
      <c r="H16" s="233"/>
    </row>
    <row r="17" spans="1:8" ht="16.5" customHeight="1" x14ac:dyDescent="0.15">
      <c r="A17" s="237" t="s">
        <v>2809</v>
      </c>
      <c r="B17" s="238" t="s">
        <v>2811</v>
      </c>
      <c r="C17" s="232">
        <v>719455.12</v>
      </c>
      <c r="D17" s="132">
        <v>-505.87</v>
      </c>
      <c r="E17" s="232">
        <f>SUM(C17:D19)</f>
        <v>723254.38</v>
      </c>
      <c r="F17" s="232">
        <v>533337.81000000006</v>
      </c>
      <c r="G17" s="132">
        <v>0</v>
      </c>
      <c r="H17" s="233">
        <f>SUM(F17:G19)</f>
        <v>533337.81000000006</v>
      </c>
    </row>
    <row r="18" spans="1:8" ht="16.5" customHeight="1" x14ac:dyDescent="0.15">
      <c r="A18" s="237"/>
      <c r="B18" s="238"/>
      <c r="C18" s="232"/>
      <c r="D18" s="132"/>
      <c r="E18" s="232"/>
      <c r="F18" s="232"/>
      <c r="G18" s="132"/>
      <c r="H18" s="233"/>
    </row>
    <row r="19" spans="1:8" ht="16.5" customHeight="1" x14ac:dyDescent="0.15">
      <c r="A19" s="237"/>
      <c r="B19" s="238"/>
      <c r="C19" s="232"/>
      <c r="D19" s="131">
        <v>4305.13</v>
      </c>
      <c r="E19" s="232"/>
      <c r="F19" s="232"/>
      <c r="G19" s="131">
        <v>0</v>
      </c>
      <c r="H19" s="233"/>
    </row>
    <row r="20" spans="1:8" ht="16.5" customHeight="1" x14ac:dyDescent="0.15">
      <c r="A20" s="237" t="s">
        <v>2809</v>
      </c>
      <c r="B20" s="238" t="s">
        <v>2812</v>
      </c>
      <c r="C20" s="232">
        <v>11593049.58</v>
      </c>
      <c r="D20" s="132">
        <v>-326</v>
      </c>
      <c r="E20" s="232">
        <f>SUM(C20:D22)</f>
        <v>11592723.58</v>
      </c>
      <c r="F20" s="232">
        <v>217899.45</v>
      </c>
      <c r="G20" s="132">
        <v>-1489.9</v>
      </c>
      <c r="H20" s="233">
        <f>SUM(F20:G22)</f>
        <v>217924.84000000003</v>
      </c>
    </row>
    <row r="21" spans="1:8" ht="16.5" customHeight="1" x14ac:dyDescent="0.15">
      <c r="A21" s="237"/>
      <c r="B21" s="238"/>
      <c r="C21" s="232"/>
      <c r="D21" s="132"/>
      <c r="E21" s="232"/>
      <c r="F21" s="232"/>
      <c r="G21" s="132"/>
      <c r="H21" s="233"/>
    </row>
    <row r="22" spans="1:8" ht="16.5" customHeight="1" x14ac:dyDescent="0.15">
      <c r="A22" s="237"/>
      <c r="B22" s="238"/>
      <c r="C22" s="232"/>
      <c r="D22" s="131">
        <v>0</v>
      </c>
      <c r="E22" s="232"/>
      <c r="F22" s="232"/>
      <c r="G22" s="131">
        <v>1515.29</v>
      </c>
      <c r="H22" s="233"/>
    </row>
    <row r="23" spans="1:8" ht="16.5" customHeight="1" x14ac:dyDescent="0.15">
      <c r="A23" s="231" t="s">
        <v>2813</v>
      </c>
      <c r="B23" s="231"/>
      <c r="C23" s="232">
        <f>SUM(C5:C22)</f>
        <v>23778026.379999999</v>
      </c>
      <c r="D23" s="132">
        <f>D5+D8+D11+D14+D17+D20</f>
        <v>-64871.560000000005</v>
      </c>
      <c r="E23" s="232">
        <f>SUM(E5:E22)</f>
        <v>23731396.68</v>
      </c>
      <c r="F23" s="232">
        <f>SUM(F5:F22)</f>
        <v>2203216.94</v>
      </c>
      <c r="G23" s="132">
        <f>G5+G8+G11+G14+G17+G20</f>
        <v>-21626.29</v>
      </c>
      <c r="H23" s="233">
        <f>SUM(H5:H22)</f>
        <v>2191532.02</v>
      </c>
    </row>
    <row r="24" spans="1:8" ht="16.5" customHeight="1" x14ac:dyDescent="0.15">
      <c r="A24" s="231"/>
      <c r="B24" s="231"/>
      <c r="C24" s="232"/>
      <c r="D24" s="132"/>
      <c r="E24" s="232"/>
      <c r="F24" s="232"/>
      <c r="G24" s="132"/>
      <c r="H24" s="233"/>
    </row>
    <row r="25" spans="1:8" ht="16.5" customHeight="1" x14ac:dyDescent="0.15">
      <c r="A25" s="231"/>
      <c r="B25" s="231"/>
      <c r="C25" s="232"/>
      <c r="D25" s="131">
        <f>D7+D10+D13+D16+D19+D22</f>
        <v>18241.86</v>
      </c>
      <c r="E25" s="232"/>
      <c r="F25" s="232"/>
      <c r="G25" s="131">
        <f>G7+G10+G13+G16+G19+G22</f>
        <v>9941.369999999999</v>
      </c>
      <c r="H25" s="233"/>
    </row>
    <row r="26" spans="1:8" ht="16.5" customHeight="1" x14ac:dyDescent="0.15">
      <c r="A26" s="236" t="s">
        <v>2814</v>
      </c>
      <c r="B26" s="236"/>
      <c r="C26" s="234">
        <v>295598.62</v>
      </c>
      <c r="D26" s="133">
        <v>-4830.72</v>
      </c>
      <c r="E26" s="234">
        <f>SUM(C26:D28)</f>
        <v>290767.90000000002</v>
      </c>
      <c r="F26" s="234">
        <v>128404.75</v>
      </c>
      <c r="G26" s="133">
        <v>-1073.1600000000001</v>
      </c>
      <c r="H26" s="235">
        <f>SUM(F26:G28)</f>
        <v>127454.45999999999</v>
      </c>
    </row>
    <row r="27" spans="1:8" ht="16.5" customHeight="1" x14ac:dyDescent="0.15">
      <c r="A27" s="236"/>
      <c r="B27" s="236"/>
      <c r="C27" s="234"/>
      <c r="D27" s="132"/>
      <c r="E27" s="234"/>
      <c r="F27" s="234"/>
      <c r="G27" s="132"/>
      <c r="H27" s="235"/>
    </row>
    <row r="28" spans="1:8" ht="16.5" customHeight="1" x14ac:dyDescent="0.15">
      <c r="A28" s="236"/>
      <c r="B28" s="236"/>
      <c r="C28" s="234"/>
      <c r="D28" s="131">
        <v>0</v>
      </c>
      <c r="E28" s="234"/>
      <c r="F28" s="234"/>
      <c r="G28" s="131">
        <v>122.87</v>
      </c>
      <c r="H28" s="235"/>
    </row>
    <row r="29" spans="1:8" ht="16.5" customHeight="1" x14ac:dyDescent="0.15">
      <c r="A29" s="231" t="s">
        <v>2815</v>
      </c>
      <c r="B29" s="231"/>
      <c r="C29" s="232">
        <v>2253958.81</v>
      </c>
      <c r="D29" s="132">
        <v>0</v>
      </c>
      <c r="E29" s="232">
        <f>SUM(C29:D31)</f>
        <v>2265668.64</v>
      </c>
      <c r="F29" s="232">
        <v>9286.4500000000007</v>
      </c>
      <c r="G29" s="132">
        <v>0</v>
      </c>
      <c r="H29" s="233">
        <f>SUM(F29:G31)</f>
        <v>9286.4500000000007</v>
      </c>
    </row>
    <row r="30" spans="1:8" ht="16.5" customHeight="1" x14ac:dyDescent="0.15">
      <c r="A30" s="231"/>
      <c r="B30" s="231"/>
      <c r="C30" s="232"/>
      <c r="D30" s="132"/>
      <c r="E30" s="232"/>
      <c r="F30" s="232"/>
      <c r="G30" s="132"/>
      <c r="H30" s="233"/>
    </row>
    <row r="31" spans="1:8" ht="16.5" customHeight="1" x14ac:dyDescent="0.15">
      <c r="A31" s="231"/>
      <c r="B31" s="231"/>
      <c r="C31" s="232"/>
      <c r="D31" s="131">
        <v>11709.83</v>
      </c>
      <c r="E31" s="232"/>
      <c r="F31" s="232"/>
      <c r="G31" s="131">
        <v>0</v>
      </c>
      <c r="H31" s="233"/>
    </row>
    <row r="32" spans="1:8" ht="16.5" customHeight="1" x14ac:dyDescent="0.15">
      <c r="A32" s="231" t="s">
        <v>2816</v>
      </c>
      <c r="B32" s="231"/>
      <c r="C32" s="232">
        <v>64422029.770000003</v>
      </c>
      <c r="D32" s="132">
        <v>-1</v>
      </c>
      <c r="E32" s="232">
        <f>SUM(C32:D34)</f>
        <v>64707611.770000003</v>
      </c>
      <c r="F32" s="232">
        <v>0</v>
      </c>
      <c r="G32" s="132">
        <v>0</v>
      </c>
      <c r="H32" s="233">
        <f>SUM(F32:G34)</f>
        <v>0</v>
      </c>
    </row>
    <row r="33" spans="1:8" ht="16.5" customHeight="1" x14ac:dyDescent="0.15">
      <c r="A33" s="231"/>
      <c r="B33" s="231"/>
      <c r="C33" s="232"/>
      <c r="D33" s="132"/>
      <c r="E33" s="232"/>
      <c r="F33" s="232"/>
      <c r="G33" s="132"/>
      <c r="H33" s="233"/>
    </row>
    <row r="34" spans="1:8" ht="16.5" customHeight="1" x14ac:dyDescent="0.15">
      <c r="A34" s="231"/>
      <c r="B34" s="231"/>
      <c r="C34" s="232"/>
      <c r="D34" s="131">
        <v>285583</v>
      </c>
      <c r="E34" s="232"/>
      <c r="F34" s="232"/>
      <c r="G34" s="131">
        <v>0</v>
      </c>
      <c r="H34" s="233"/>
    </row>
    <row r="35" spans="1:8" ht="16.5" customHeight="1" x14ac:dyDescent="0.15">
      <c r="A35" s="231" t="s">
        <v>2817</v>
      </c>
      <c r="B35" s="231"/>
      <c r="C35" s="232">
        <v>2829816.91</v>
      </c>
      <c r="D35" s="132">
        <v>-145477.29</v>
      </c>
      <c r="E35" s="232">
        <f>SUM(C35:D37)</f>
        <v>2709181.74</v>
      </c>
      <c r="F35" s="232">
        <v>32006.84</v>
      </c>
      <c r="G35" s="132">
        <v>-4237.2</v>
      </c>
      <c r="H35" s="233">
        <f>SUM(F35:G37)</f>
        <v>33033.839999999997</v>
      </c>
    </row>
    <row r="36" spans="1:8" ht="16.5" customHeight="1" x14ac:dyDescent="0.15">
      <c r="A36" s="231"/>
      <c r="B36" s="231"/>
      <c r="C36" s="232"/>
      <c r="D36" s="132"/>
      <c r="E36" s="232"/>
      <c r="F36" s="232"/>
      <c r="G36" s="132"/>
      <c r="H36" s="233"/>
    </row>
    <row r="37" spans="1:8" ht="16.5" customHeight="1" x14ac:dyDescent="0.15">
      <c r="A37" s="231"/>
      <c r="B37" s="231"/>
      <c r="C37" s="232"/>
      <c r="D37" s="131">
        <v>24842.12</v>
      </c>
      <c r="E37" s="232"/>
      <c r="F37" s="232"/>
      <c r="G37" s="131">
        <v>5264.2</v>
      </c>
      <c r="H37" s="233"/>
    </row>
    <row r="38" spans="1:8" ht="16.5" customHeight="1" x14ac:dyDescent="0.15">
      <c r="A38" s="231" t="s">
        <v>2813</v>
      </c>
      <c r="B38" s="231"/>
      <c r="C38" s="232">
        <f>SUM(C26:C37)</f>
        <v>69801404.109999999</v>
      </c>
      <c r="D38" s="132">
        <f>D26+D29+D32+D35</f>
        <v>-150309.01</v>
      </c>
      <c r="E38" s="232">
        <f>SUM(E26:E37)</f>
        <v>69973230.049999997</v>
      </c>
      <c r="F38" s="232">
        <f>SUM(F26:F37)</f>
        <v>169698.04</v>
      </c>
      <c r="G38" s="132">
        <f>G26+G29+G32+G35</f>
        <v>-5310.36</v>
      </c>
      <c r="H38" s="233">
        <f>SUM(H26:H37)</f>
        <v>169774.75</v>
      </c>
    </row>
    <row r="39" spans="1:8" ht="16.5" customHeight="1" x14ac:dyDescent="0.15">
      <c r="A39" s="231"/>
      <c r="B39" s="231"/>
      <c r="C39" s="232"/>
      <c r="D39" s="132"/>
      <c r="E39" s="232"/>
      <c r="F39" s="232"/>
      <c r="G39" s="132"/>
      <c r="H39" s="233"/>
    </row>
    <row r="40" spans="1:8" ht="16.5" customHeight="1" x14ac:dyDescent="0.15">
      <c r="A40" s="231"/>
      <c r="B40" s="231"/>
      <c r="C40" s="232"/>
      <c r="D40" s="131">
        <f>D28+D31+D34+D37</f>
        <v>322134.95</v>
      </c>
      <c r="E40" s="232"/>
      <c r="F40" s="232"/>
      <c r="G40" s="131">
        <f>G28+G31+G34+G37</f>
        <v>5387.07</v>
      </c>
      <c r="H40" s="233"/>
    </row>
    <row r="41" spans="1:8" ht="16.5" customHeight="1" x14ac:dyDescent="0.15">
      <c r="A41" s="228" t="s">
        <v>2818</v>
      </c>
      <c r="B41" s="228"/>
      <c r="C41" s="229">
        <f t="shared" ref="C41:H41" si="0">C23+C38</f>
        <v>93579430.489999995</v>
      </c>
      <c r="D41" s="134">
        <f t="shared" si="0"/>
        <v>-215180.57</v>
      </c>
      <c r="E41" s="229">
        <f t="shared" si="0"/>
        <v>93704626.729999989</v>
      </c>
      <c r="F41" s="229">
        <f t="shared" si="0"/>
        <v>2372914.98</v>
      </c>
      <c r="G41" s="134">
        <f t="shared" si="0"/>
        <v>-26936.65</v>
      </c>
      <c r="H41" s="230">
        <f t="shared" si="0"/>
        <v>2361306.77</v>
      </c>
    </row>
    <row r="42" spans="1:8" ht="16.5" customHeight="1" x14ac:dyDescent="0.15">
      <c r="A42" s="228"/>
      <c r="B42" s="228"/>
      <c r="C42" s="229"/>
      <c r="D42" s="132"/>
      <c r="E42" s="229"/>
      <c r="F42" s="229"/>
      <c r="G42" s="132"/>
      <c r="H42" s="230"/>
    </row>
    <row r="43" spans="1:8" ht="16.5" customHeight="1" x14ac:dyDescent="0.15">
      <c r="A43" s="228"/>
      <c r="B43" s="228"/>
      <c r="C43" s="229"/>
      <c r="D43" s="135">
        <f>D25+D40</f>
        <v>340376.81</v>
      </c>
      <c r="E43" s="229"/>
      <c r="F43" s="229"/>
      <c r="G43" s="135">
        <f>G25+G40</f>
        <v>15328.439999999999</v>
      </c>
      <c r="H43" s="230"/>
    </row>
    <row r="44" spans="1:8" ht="13.5" customHeight="1" x14ac:dyDescent="0.15"/>
    <row r="45" spans="1:8" ht="16.5" customHeight="1" x14ac:dyDescent="0.15">
      <c r="A45" s="136" t="s">
        <v>2819</v>
      </c>
    </row>
    <row r="47" spans="1:8" ht="16.5" customHeight="1" x14ac:dyDescent="0.15">
      <c r="C47" s="179"/>
    </row>
  </sheetData>
  <mergeCells count="71">
    <mergeCell ref="A1:H1"/>
    <mergeCell ref="A3:B4"/>
    <mergeCell ref="C3:E3"/>
    <mergeCell ref="F3:H3"/>
    <mergeCell ref="C5:C7"/>
    <mergeCell ref="E5:E7"/>
    <mergeCell ref="F5:F7"/>
    <mergeCell ref="H5:H7"/>
    <mergeCell ref="A5:B7"/>
    <mergeCell ref="C11:C13"/>
    <mergeCell ref="E11:E13"/>
    <mergeCell ref="F11:F13"/>
    <mergeCell ref="H11:H13"/>
    <mergeCell ref="A8:A13"/>
    <mergeCell ref="B11:B13"/>
    <mergeCell ref="C8:C10"/>
    <mergeCell ref="E8:E10"/>
    <mergeCell ref="F8:F10"/>
    <mergeCell ref="H8:H10"/>
    <mergeCell ref="B8:B10"/>
    <mergeCell ref="C20:C22"/>
    <mergeCell ref="E20:E22"/>
    <mergeCell ref="F20:F22"/>
    <mergeCell ref="H20:H22"/>
    <mergeCell ref="A14:A22"/>
    <mergeCell ref="B20:B22"/>
    <mergeCell ref="C17:C19"/>
    <mergeCell ref="E17:E19"/>
    <mergeCell ref="F17:F19"/>
    <mergeCell ref="H17:H19"/>
    <mergeCell ref="B17:B19"/>
    <mergeCell ref="C14:C16"/>
    <mergeCell ref="E14:E16"/>
    <mergeCell ref="F14:F16"/>
    <mergeCell ref="H14:H16"/>
    <mergeCell ref="B14:B16"/>
    <mergeCell ref="A23:B25"/>
    <mergeCell ref="C23:C25"/>
    <mergeCell ref="E23:E25"/>
    <mergeCell ref="F23:F25"/>
    <mergeCell ref="H23:H25"/>
    <mergeCell ref="C26:C28"/>
    <mergeCell ref="E26:E28"/>
    <mergeCell ref="F26:F28"/>
    <mergeCell ref="H26:H28"/>
    <mergeCell ref="A26:B28"/>
    <mergeCell ref="C29:C31"/>
    <mergeCell ref="E29:E31"/>
    <mergeCell ref="F29:F31"/>
    <mergeCell ref="H29:H31"/>
    <mergeCell ref="A29:B31"/>
    <mergeCell ref="C32:C34"/>
    <mergeCell ref="E32:E34"/>
    <mergeCell ref="F32:F34"/>
    <mergeCell ref="H32:H34"/>
    <mergeCell ref="A32:B34"/>
    <mergeCell ref="C35:C37"/>
    <mergeCell ref="E35:E37"/>
    <mergeCell ref="F35:F37"/>
    <mergeCell ref="H35:H37"/>
    <mergeCell ref="A35:B37"/>
    <mergeCell ref="A38:B40"/>
    <mergeCell ref="C38:C40"/>
    <mergeCell ref="E38:E40"/>
    <mergeCell ref="F38:F40"/>
    <mergeCell ref="H38:H40"/>
    <mergeCell ref="A41:B43"/>
    <mergeCell ref="C41:C43"/>
    <mergeCell ref="E41:E43"/>
    <mergeCell ref="F41:F43"/>
    <mergeCell ref="H41:H43"/>
  </mergeCells>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主な増減土地建物">
    <tabColor indexed="10"/>
  </sheetPr>
  <dimension ref="A1:H47"/>
  <sheetViews>
    <sheetView tabSelected="1" view="pageBreakPreview" zoomScale="60" zoomScaleNormal="100" workbookViewId="0">
      <selection activeCell="C47" sqref="C47"/>
    </sheetView>
  </sheetViews>
  <sheetFormatPr defaultColWidth="9.25" defaultRowHeight="30" customHeight="1" x14ac:dyDescent="0.15"/>
  <cols>
    <col min="1" max="1" width="34.875" customWidth="1"/>
    <col min="2" max="2" width="6.25" customWidth="1"/>
    <col min="3" max="3" width="11.625" customWidth="1"/>
    <col min="4" max="4" width="6.25" customWidth="1"/>
    <col min="5" max="5" width="12.625" customWidth="1"/>
    <col min="6" max="6" width="6.25" customWidth="1"/>
    <col min="7" max="7" width="10.5" customWidth="1"/>
    <col min="8" max="8" width="20.5" customWidth="1"/>
  </cols>
  <sheetData>
    <row r="1" spans="1:8" ht="33.75" customHeight="1" x14ac:dyDescent="0.15">
      <c r="A1" s="223" t="s">
        <v>2820</v>
      </c>
      <c r="B1" s="195"/>
      <c r="C1" s="195"/>
      <c r="D1" s="195"/>
      <c r="E1" s="195"/>
      <c r="F1" s="195"/>
      <c r="G1" s="195"/>
      <c r="H1" s="195"/>
    </row>
    <row r="2" spans="1:8" ht="16.5" customHeight="1" x14ac:dyDescent="0.15">
      <c r="H2" s="137" t="s">
        <v>2798</v>
      </c>
    </row>
    <row r="3" spans="1:8" ht="30" customHeight="1" x14ac:dyDescent="0.15">
      <c r="A3" s="5" t="s">
        <v>2821</v>
      </c>
      <c r="B3" s="243" t="s">
        <v>2822</v>
      </c>
      <c r="C3" s="243"/>
      <c r="D3" s="243" t="s">
        <v>2823</v>
      </c>
      <c r="E3" s="243"/>
      <c r="F3" s="243" t="s">
        <v>2824</v>
      </c>
      <c r="G3" s="243"/>
      <c r="H3" s="8" t="s">
        <v>2825</v>
      </c>
    </row>
    <row r="4" spans="1:8" ht="30" customHeight="1" x14ac:dyDescent="0.15">
      <c r="A4" s="138" t="s">
        <v>2826</v>
      </c>
      <c r="B4" s="242">
        <v>128773.74</v>
      </c>
      <c r="C4" s="242"/>
      <c r="D4" s="242">
        <v>-128773.74</v>
      </c>
      <c r="E4" s="242"/>
      <c r="F4" s="242">
        <v>0</v>
      </c>
      <c r="G4" s="242"/>
      <c r="H4" s="140" t="s">
        <v>2827</v>
      </c>
    </row>
    <row r="5" spans="1:8" ht="30" customHeight="1" x14ac:dyDescent="0.15">
      <c r="A5" s="138" t="s">
        <v>2828</v>
      </c>
      <c r="B5" s="242">
        <v>65270</v>
      </c>
      <c r="C5" s="242"/>
      <c r="D5" s="242">
        <v>-43366</v>
      </c>
      <c r="E5" s="242"/>
      <c r="F5" s="242">
        <v>21904</v>
      </c>
      <c r="G5" s="242"/>
      <c r="H5" s="166" t="s">
        <v>2989</v>
      </c>
    </row>
    <row r="6" spans="1:8" ht="30" customHeight="1" x14ac:dyDescent="0.15">
      <c r="A6" s="138" t="s">
        <v>2829</v>
      </c>
      <c r="B6" s="242">
        <v>9041</v>
      </c>
      <c r="C6" s="242"/>
      <c r="D6" s="242">
        <v>-7015</v>
      </c>
      <c r="E6" s="242"/>
      <c r="F6" s="242">
        <v>2026</v>
      </c>
      <c r="G6" s="242"/>
      <c r="H6" s="140" t="s">
        <v>2827</v>
      </c>
    </row>
    <row r="7" spans="1:8" ht="30" customHeight="1" x14ac:dyDescent="0.15">
      <c r="A7" s="138" t="s">
        <v>862</v>
      </c>
      <c r="B7" s="242">
        <v>5461</v>
      </c>
      <c r="C7" s="242"/>
      <c r="D7" s="242">
        <v>-2307.2600000000002</v>
      </c>
      <c r="E7" s="242"/>
      <c r="F7" s="242">
        <v>13963.74</v>
      </c>
      <c r="G7" s="242"/>
      <c r="H7" s="166" t="s">
        <v>2990</v>
      </c>
    </row>
    <row r="8" spans="1:8" ht="30" customHeight="1" x14ac:dyDescent="0.15">
      <c r="A8" s="138" t="s">
        <v>2830</v>
      </c>
      <c r="B8" s="242">
        <v>1451.48</v>
      </c>
      <c r="C8" s="242"/>
      <c r="D8" s="242">
        <v>-1451.48</v>
      </c>
      <c r="E8" s="242"/>
      <c r="F8" s="242">
        <v>0</v>
      </c>
      <c r="G8" s="242"/>
      <c r="H8" s="140" t="s">
        <v>2827</v>
      </c>
    </row>
    <row r="9" spans="1:8" ht="30" customHeight="1" x14ac:dyDescent="0.15">
      <c r="A9" s="138" t="s">
        <v>2831</v>
      </c>
      <c r="B9" s="242">
        <v>1418.48</v>
      </c>
      <c r="C9" s="242"/>
      <c r="D9" s="242">
        <v>-1418.48</v>
      </c>
      <c r="E9" s="242"/>
      <c r="F9" s="242">
        <v>0</v>
      </c>
      <c r="G9" s="242"/>
      <c r="H9" s="140" t="s">
        <v>2827</v>
      </c>
    </row>
    <row r="10" spans="1:8" ht="30" customHeight="1" x14ac:dyDescent="0.15">
      <c r="A10" s="138" t="s">
        <v>2832</v>
      </c>
      <c r="B10" s="242">
        <v>1343.77</v>
      </c>
      <c r="C10" s="242"/>
      <c r="D10" s="242">
        <v>-1343.77</v>
      </c>
      <c r="E10" s="242"/>
      <c r="F10" s="242">
        <v>0</v>
      </c>
      <c r="G10" s="242"/>
      <c r="H10" s="166" t="s">
        <v>2991</v>
      </c>
    </row>
    <row r="11" spans="1:8" ht="30" customHeight="1" x14ac:dyDescent="0.15">
      <c r="A11" s="138" t="s">
        <v>2833</v>
      </c>
      <c r="B11" s="242">
        <v>193727.37</v>
      </c>
      <c r="C11" s="242"/>
      <c r="D11" s="242">
        <v>-1329.37</v>
      </c>
      <c r="E11" s="242"/>
      <c r="F11" s="242">
        <v>192398</v>
      </c>
      <c r="G11" s="242"/>
      <c r="H11" s="140" t="s">
        <v>2834</v>
      </c>
    </row>
    <row r="12" spans="1:8" ht="30" customHeight="1" x14ac:dyDescent="0.15">
      <c r="A12" s="138" t="s">
        <v>705</v>
      </c>
      <c r="B12" s="242">
        <v>0</v>
      </c>
      <c r="C12" s="242"/>
      <c r="D12" s="242">
        <v>2037</v>
      </c>
      <c r="E12" s="242"/>
      <c r="F12" s="242">
        <v>2037</v>
      </c>
      <c r="G12" s="242"/>
      <c r="H12" s="140" t="s">
        <v>2835</v>
      </c>
    </row>
    <row r="13" spans="1:8" ht="30" customHeight="1" x14ac:dyDescent="0.15">
      <c r="A13" s="138" t="s">
        <v>510</v>
      </c>
      <c r="B13" s="242">
        <v>0</v>
      </c>
      <c r="C13" s="242"/>
      <c r="D13" s="242">
        <v>4305.13</v>
      </c>
      <c r="E13" s="242"/>
      <c r="F13" s="242">
        <v>4305.13</v>
      </c>
      <c r="G13" s="242"/>
      <c r="H13" s="140" t="s">
        <v>2835</v>
      </c>
    </row>
    <row r="14" spans="1:8" ht="30" customHeight="1" x14ac:dyDescent="0.15">
      <c r="A14" s="138" t="s">
        <v>1390</v>
      </c>
      <c r="B14" s="242">
        <v>0</v>
      </c>
      <c r="C14" s="242"/>
      <c r="D14" s="242">
        <v>10030.48</v>
      </c>
      <c r="E14" s="242"/>
      <c r="F14" s="242">
        <v>10030.48</v>
      </c>
      <c r="G14" s="242"/>
      <c r="H14" s="140" t="s">
        <v>2835</v>
      </c>
    </row>
    <row r="15" spans="1:8" ht="30" customHeight="1" x14ac:dyDescent="0.15">
      <c r="A15" s="138" t="s">
        <v>637</v>
      </c>
      <c r="B15" s="242">
        <v>0</v>
      </c>
      <c r="C15" s="242"/>
      <c r="D15" s="242">
        <v>11709.83</v>
      </c>
      <c r="E15" s="242"/>
      <c r="F15" s="242">
        <v>11709.83</v>
      </c>
      <c r="G15" s="242"/>
      <c r="H15" s="140" t="s">
        <v>2835</v>
      </c>
    </row>
    <row r="16" spans="1:8" ht="30" customHeight="1" x14ac:dyDescent="0.15">
      <c r="A16" s="138" t="s">
        <v>2168</v>
      </c>
      <c r="B16" s="242">
        <v>82710</v>
      </c>
      <c r="C16" s="242"/>
      <c r="D16" s="242">
        <v>285583</v>
      </c>
      <c r="E16" s="242"/>
      <c r="F16" s="242">
        <v>368293</v>
      </c>
      <c r="G16" s="242"/>
      <c r="H16" s="140" t="s">
        <v>2836</v>
      </c>
    </row>
    <row r="17" spans="1:8" ht="24.75" customHeight="1" x14ac:dyDescent="0.15">
      <c r="A17" s="29"/>
      <c r="B17" s="29"/>
      <c r="C17" s="29"/>
      <c r="D17" s="29"/>
      <c r="E17" s="29"/>
      <c r="F17" s="29"/>
      <c r="G17" s="29"/>
      <c r="H17" s="29"/>
    </row>
    <row r="18" spans="1:8" ht="24.75" customHeight="1" x14ac:dyDescent="0.15">
      <c r="A18" s="223" t="s">
        <v>2837</v>
      </c>
      <c r="B18" s="195"/>
      <c r="C18" s="195"/>
      <c r="D18" s="195"/>
      <c r="E18" s="195"/>
      <c r="F18" s="195"/>
      <c r="G18" s="195"/>
      <c r="H18" s="195"/>
    </row>
    <row r="19" spans="1:8" ht="16.5" customHeight="1" x14ac:dyDescent="0.15">
      <c r="H19" s="137" t="s">
        <v>2798</v>
      </c>
    </row>
    <row r="20" spans="1:8" ht="46.5" customHeight="1" x14ac:dyDescent="0.15">
      <c r="A20" s="5" t="s">
        <v>2838</v>
      </c>
      <c r="B20" s="141" t="s">
        <v>2839</v>
      </c>
      <c r="C20" s="142" t="s">
        <v>2822</v>
      </c>
      <c r="D20" s="141" t="s">
        <v>2840</v>
      </c>
      <c r="E20" s="142" t="s">
        <v>2823</v>
      </c>
      <c r="F20" s="141" t="s">
        <v>2841</v>
      </c>
      <c r="G20" s="142" t="s">
        <v>2824</v>
      </c>
      <c r="H20" s="8" t="s">
        <v>2842</v>
      </c>
    </row>
    <row r="21" spans="1:8" ht="30" customHeight="1" x14ac:dyDescent="0.15">
      <c r="A21" s="138" t="s">
        <v>2828</v>
      </c>
      <c r="B21" s="143">
        <v>23</v>
      </c>
      <c r="C21" s="139">
        <v>14033.78</v>
      </c>
      <c r="D21" s="143">
        <v>-21</v>
      </c>
      <c r="E21" s="139">
        <v>-12059.96</v>
      </c>
      <c r="F21" s="143">
        <v>2</v>
      </c>
      <c r="G21" s="139">
        <v>1973.82</v>
      </c>
      <c r="H21" s="140" t="s">
        <v>2843</v>
      </c>
    </row>
    <row r="22" spans="1:8" ht="30" customHeight="1" x14ac:dyDescent="0.15">
      <c r="A22" s="138" t="s">
        <v>655</v>
      </c>
      <c r="B22" s="143">
        <v>0</v>
      </c>
      <c r="C22" s="139">
        <v>0</v>
      </c>
      <c r="D22" s="143">
        <v>0</v>
      </c>
      <c r="E22" s="139">
        <v>-4237.2</v>
      </c>
      <c r="F22" s="143">
        <v>0</v>
      </c>
      <c r="G22" s="139">
        <v>0</v>
      </c>
      <c r="H22" s="140" t="s">
        <v>2844</v>
      </c>
    </row>
    <row r="23" spans="1:8" ht="30" customHeight="1" x14ac:dyDescent="0.15">
      <c r="A23" s="138" t="s">
        <v>2845</v>
      </c>
      <c r="B23" s="143">
        <v>26</v>
      </c>
      <c r="C23" s="139">
        <v>10758.05</v>
      </c>
      <c r="D23" s="143">
        <v>-3</v>
      </c>
      <c r="E23" s="139">
        <v>-677</v>
      </c>
      <c r="F23" s="143">
        <v>23</v>
      </c>
      <c r="G23" s="139">
        <v>10081.049999999999</v>
      </c>
      <c r="H23" s="166" t="s">
        <v>2992</v>
      </c>
    </row>
    <row r="24" spans="1:8" ht="30" customHeight="1" x14ac:dyDescent="0.15">
      <c r="A24" s="138" t="s">
        <v>2846</v>
      </c>
      <c r="B24" s="143">
        <v>33</v>
      </c>
      <c r="C24" s="139">
        <v>16998.53</v>
      </c>
      <c r="D24" s="143">
        <v>-2</v>
      </c>
      <c r="E24" s="139">
        <v>-527.72</v>
      </c>
      <c r="F24" s="143">
        <v>31</v>
      </c>
      <c r="G24" s="139">
        <v>16470.810000000001</v>
      </c>
      <c r="H24" s="140" t="s">
        <v>2844</v>
      </c>
    </row>
    <row r="25" spans="1:8" ht="30" customHeight="1" x14ac:dyDescent="0.15">
      <c r="A25" s="138" t="s">
        <v>878</v>
      </c>
      <c r="B25" s="143">
        <v>3</v>
      </c>
      <c r="C25" s="139">
        <v>76.67</v>
      </c>
      <c r="D25" s="143">
        <v>-2</v>
      </c>
      <c r="E25" s="139">
        <v>817.3</v>
      </c>
      <c r="F25" s="143">
        <v>1</v>
      </c>
      <c r="G25" s="139">
        <v>893.97</v>
      </c>
      <c r="H25" s="166" t="s">
        <v>2993</v>
      </c>
    </row>
    <row r="26" spans="1:8" ht="30" customHeight="1" x14ac:dyDescent="0.15">
      <c r="A26" s="138" t="s">
        <v>824</v>
      </c>
      <c r="B26" s="143">
        <v>21</v>
      </c>
      <c r="C26" s="139">
        <v>8325.92</v>
      </c>
      <c r="D26" s="143">
        <v>7</v>
      </c>
      <c r="E26" s="139">
        <v>2617.5100000000002</v>
      </c>
      <c r="F26" s="143">
        <v>28</v>
      </c>
      <c r="G26" s="139">
        <v>10943.43</v>
      </c>
      <c r="H26" s="166" t="s">
        <v>2993</v>
      </c>
    </row>
    <row r="27" spans="1:8" ht="30" customHeight="1" x14ac:dyDescent="0.15">
      <c r="A27" s="138" t="s">
        <v>1244</v>
      </c>
      <c r="B27" s="143">
        <v>0</v>
      </c>
      <c r="C27" s="139">
        <v>0</v>
      </c>
      <c r="D27" s="143">
        <v>10</v>
      </c>
      <c r="E27" s="139">
        <v>3441.72</v>
      </c>
      <c r="F27" s="143">
        <v>10</v>
      </c>
      <c r="G27" s="139">
        <v>3441.72</v>
      </c>
      <c r="H27" s="166" t="s">
        <v>2994</v>
      </c>
    </row>
    <row r="28" spans="1:8" ht="30" customHeight="1" x14ac:dyDescent="0.15">
      <c r="A28" s="29"/>
      <c r="B28" s="29"/>
      <c r="C28" s="29"/>
      <c r="D28" s="29"/>
      <c r="E28" s="29"/>
      <c r="F28" s="29"/>
      <c r="G28" s="29"/>
      <c r="H28" s="29"/>
    </row>
    <row r="47" spans="3:3" ht="30" customHeight="1" x14ac:dyDescent="0.15">
      <c r="C47" s="179"/>
    </row>
  </sheetData>
  <mergeCells count="44">
    <mergeCell ref="A1:H1"/>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A18:H18"/>
    <mergeCell ref="B15:C15"/>
    <mergeCell ref="D15:E15"/>
    <mergeCell ref="F15:G15"/>
    <mergeCell ref="B16:C16"/>
    <mergeCell ref="D16:E16"/>
    <mergeCell ref="F16:G16"/>
  </mergeCells>
  <phoneticPr fontId="21"/>
  <pageMargins left="0.74803149606299213" right="0.74803149606299213" top="0.98425196850393704" bottom="0.98425196850393704" header="0.51181102362204722" footer="0.51181102362204722"/>
  <pageSetup paperSize="9" scale="74" orientation="portrait" r:id="rId1"/>
  <headerFooter>
    <oddFooter xml:space="preserve">&amp;C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郡市別土地集計表">
    <tabColor indexed="10"/>
  </sheetPr>
  <dimension ref="A1:I47"/>
  <sheetViews>
    <sheetView tabSelected="1" view="pageBreakPreview" topLeftCell="A7" zoomScaleNormal="100" zoomScaleSheetLayoutView="100" workbookViewId="0">
      <selection activeCell="C47" sqref="C47"/>
    </sheetView>
  </sheetViews>
  <sheetFormatPr defaultColWidth="9.25" defaultRowHeight="24.75" customHeight="1" x14ac:dyDescent="0.15"/>
  <cols>
    <col min="1" max="1" width="11.25" customWidth="1"/>
    <col min="2" max="3" width="17.5" customWidth="1"/>
    <col min="4" max="4" width="17.125" customWidth="1"/>
    <col min="5" max="5" width="20.75" customWidth="1"/>
    <col min="6" max="6" width="12.625" customWidth="1"/>
    <col min="7" max="7" width="9.875" customWidth="1"/>
    <col min="8" max="8" width="14.125" customWidth="1"/>
    <col min="9" max="9" width="13.875" customWidth="1"/>
  </cols>
  <sheetData>
    <row r="1" spans="1:9" ht="15" customHeight="1" x14ac:dyDescent="0.15">
      <c r="A1" s="223" t="s">
        <v>2847</v>
      </c>
      <c r="B1" s="195"/>
      <c r="C1" s="195"/>
      <c r="D1" s="195"/>
      <c r="E1" s="195"/>
      <c r="F1" t="s">
        <v>2848</v>
      </c>
    </row>
    <row r="2" spans="1:9" ht="14.25" customHeight="1" x14ac:dyDescent="0.15"/>
    <row r="3" spans="1:9" ht="24.75" customHeight="1" x14ac:dyDescent="0.15">
      <c r="A3" s="144" t="s">
        <v>2849</v>
      </c>
      <c r="B3" s="105" t="s">
        <v>2850</v>
      </c>
      <c r="C3" s="105" t="s">
        <v>2851</v>
      </c>
      <c r="D3" s="105" t="s">
        <v>2852</v>
      </c>
      <c r="E3" s="145" t="s">
        <v>2851</v>
      </c>
      <c r="G3" s="144"/>
      <c r="H3" s="105" t="s">
        <v>2853</v>
      </c>
      <c r="I3" s="145" t="s">
        <v>2854</v>
      </c>
    </row>
    <row r="4" spans="1:9" ht="24.75" customHeight="1" x14ac:dyDescent="0.15">
      <c r="A4" s="98" t="s">
        <v>3</v>
      </c>
      <c r="B4" s="82">
        <v>3073358.37</v>
      </c>
      <c r="C4" s="82">
        <f t="shared" ref="C4:C28" si="0">B4-H4</f>
        <v>16776.680000000168</v>
      </c>
      <c r="D4" s="82">
        <v>4744003.67</v>
      </c>
      <c r="E4" s="146">
        <f t="shared" ref="E4:E28" si="1">D4-I4</f>
        <v>16776.679999999702</v>
      </c>
      <c r="G4" s="98" t="s">
        <v>3</v>
      </c>
      <c r="H4" s="82">
        <v>3056581.69</v>
      </c>
      <c r="I4" s="146">
        <v>4727226.99</v>
      </c>
    </row>
    <row r="5" spans="1:9" ht="24.75" customHeight="1" x14ac:dyDescent="0.15">
      <c r="A5" s="98" t="s">
        <v>4</v>
      </c>
      <c r="B5" s="82">
        <v>2915586.16</v>
      </c>
      <c r="C5" s="82">
        <f t="shared" si="0"/>
        <v>-3336.8699999996461</v>
      </c>
      <c r="D5" s="82">
        <v>10326228.16</v>
      </c>
      <c r="E5" s="146">
        <f t="shared" si="1"/>
        <v>-3336.8699999991804</v>
      </c>
      <c r="G5" s="98" t="s">
        <v>4</v>
      </c>
      <c r="H5" s="82">
        <v>2918923.03</v>
      </c>
      <c r="I5" s="146">
        <v>10329565.029999999</v>
      </c>
    </row>
    <row r="6" spans="1:9" ht="24.75" customHeight="1" x14ac:dyDescent="0.15">
      <c r="A6" s="98" t="s">
        <v>5</v>
      </c>
      <c r="B6" s="82">
        <v>172676.71</v>
      </c>
      <c r="C6" s="82">
        <f t="shared" si="0"/>
        <v>1.5299999999988358</v>
      </c>
      <c r="D6" s="82">
        <v>4405693.71</v>
      </c>
      <c r="E6" s="146">
        <f t="shared" si="1"/>
        <v>0.53000000026077032</v>
      </c>
      <c r="G6" s="98" t="s">
        <v>5</v>
      </c>
      <c r="H6" s="82">
        <v>172675.18</v>
      </c>
      <c r="I6" s="146">
        <v>4405693.18</v>
      </c>
    </row>
    <row r="7" spans="1:9" ht="24.75" customHeight="1" x14ac:dyDescent="0.15">
      <c r="A7" s="98" t="s">
        <v>6</v>
      </c>
      <c r="B7" s="82">
        <v>107605.18</v>
      </c>
      <c r="C7" s="82">
        <f t="shared" si="0"/>
        <v>0</v>
      </c>
      <c r="D7" s="82">
        <v>107605.18</v>
      </c>
      <c r="E7" s="146">
        <f t="shared" si="1"/>
        <v>0</v>
      </c>
      <c r="G7" s="98" t="s">
        <v>6</v>
      </c>
      <c r="H7" s="82">
        <v>107605.18</v>
      </c>
      <c r="I7" s="146">
        <v>107605.18</v>
      </c>
    </row>
    <row r="8" spans="1:9" ht="24.75" customHeight="1" x14ac:dyDescent="0.15">
      <c r="A8" s="98" t="s">
        <v>7</v>
      </c>
      <c r="B8" s="82">
        <v>169330.89</v>
      </c>
      <c r="C8" s="82">
        <f t="shared" si="0"/>
        <v>-715.63999999998487</v>
      </c>
      <c r="D8" s="82">
        <v>2945080.89</v>
      </c>
      <c r="E8" s="146">
        <f t="shared" si="1"/>
        <v>-715.63999999966472</v>
      </c>
      <c r="G8" s="98" t="s">
        <v>7</v>
      </c>
      <c r="H8" s="82">
        <v>170046.53</v>
      </c>
      <c r="I8" s="146">
        <v>2945796.53</v>
      </c>
    </row>
    <row r="9" spans="1:9" ht="24.75" customHeight="1" x14ac:dyDescent="0.15">
      <c r="A9" s="98" t="s">
        <v>8</v>
      </c>
      <c r="B9" s="82">
        <v>300026.73</v>
      </c>
      <c r="C9" s="82">
        <f t="shared" si="0"/>
        <v>-361</v>
      </c>
      <c r="D9" s="82">
        <v>300026.73</v>
      </c>
      <c r="E9" s="146">
        <f t="shared" si="1"/>
        <v>-361</v>
      </c>
      <c r="G9" s="98" t="s">
        <v>8</v>
      </c>
      <c r="H9" s="82">
        <v>300387.73</v>
      </c>
      <c r="I9" s="146">
        <v>300387.73</v>
      </c>
    </row>
    <row r="10" spans="1:9" ht="24.75" customHeight="1" x14ac:dyDescent="0.15">
      <c r="A10" s="98" t="s">
        <v>9</v>
      </c>
      <c r="B10" s="82">
        <v>1003981.88</v>
      </c>
      <c r="C10" s="82">
        <f t="shared" si="0"/>
        <v>-1501.5300000000279</v>
      </c>
      <c r="D10" s="82">
        <v>5729750.3499999996</v>
      </c>
      <c r="E10" s="146">
        <f t="shared" si="1"/>
        <v>-1501.5300000002608</v>
      </c>
      <c r="G10" s="98" t="s">
        <v>9</v>
      </c>
      <c r="H10" s="82">
        <v>1005483.41</v>
      </c>
      <c r="I10" s="146">
        <v>5731251.8799999999</v>
      </c>
    </row>
    <row r="11" spans="1:9" ht="24.75" customHeight="1" x14ac:dyDescent="0.15">
      <c r="A11" s="98" t="s">
        <v>10</v>
      </c>
      <c r="B11" s="82">
        <v>831262.86</v>
      </c>
      <c r="C11" s="82">
        <f t="shared" si="0"/>
        <v>0</v>
      </c>
      <c r="D11" s="82">
        <v>1560368.86</v>
      </c>
      <c r="E11" s="146">
        <f t="shared" si="1"/>
        <v>0</v>
      </c>
      <c r="G11" s="98" t="s">
        <v>10</v>
      </c>
      <c r="H11" s="82">
        <v>831262.86</v>
      </c>
      <c r="I11" s="146">
        <v>1560368.86</v>
      </c>
    </row>
    <row r="12" spans="1:9" ht="24.75" customHeight="1" x14ac:dyDescent="0.15">
      <c r="A12" s="98" t="s">
        <v>11</v>
      </c>
      <c r="B12" s="82">
        <v>577252.93999999994</v>
      </c>
      <c r="C12" s="82">
        <f t="shared" si="0"/>
        <v>-129176.93000000005</v>
      </c>
      <c r="D12" s="82">
        <v>1462791.94</v>
      </c>
      <c r="E12" s="146">
        <f t="shared" si="1"/>
        <v>-129176.93000000017</v>
      </c>
      <c r="G12" s="98" t="s">
        <v>11</v>
      </c>
      <c r="H12" s="82">
        <v>706429.87</v>
      </c>
      <c r="I12" s="146">
        <v>1591968.87</v>
      </c>
    </row>
    <row r="13" spans="1:9" ht="24.75" customHeight="1" x14ac:dyDescent="0.15">
      <c r="A13" s="98" t="s">
        <v>12</v>
      </c>
      <c r="B13" s="82">
        <v>110709.23</v>
      </c>
      <c r="C13" s="82">
        <f t="shared" si="0"/>
        <v>-21</v>
      </c>
      <c r="D13" s="82">
        <v>110709.23</v>
      </c>
      <c r="E13" s="146">
        <f t="shared" si="1"/>
        <v>-21</v>
      </c>
      <c r="G13" s="98" t="s">
        <v>12</v>
      </c>
      <c r="H13" s="82">
        <v>110730.23</v>
      </c>
      <c r="I13" s="146">
        <v>110730.23</v>
      </c>
    </row>
    <row r="14" spans="1:9" ht="24.75" customHeight="1" x14ac:dyDescent="0.15">
      <c r="A14" s="98" t="s">
        <v>13</v>
      </c>
      <c r="B14" s="82">
        <v>349308.87</v>
      </c>
      <c r="C14" s="82">
        <f t="shared" si="0"/>
        <v>0</v>
      </c>
      <c r="D14" s="82">
        <v>354465.87</v>
      </c>
      <c r="E14" s="146">
        <f t="shared" si="1"/>
        <v>0</v>
      </c>
      <c r="G14" s="98" t="s">
        <v>13</v>
      </c>
      <c r="H14" s="82">
        <v>349308.87</v>
      </c>
      <c r="I14" s="146">
        <v>354465.87</v>
      </c>
    </row>
    <row r="15" spans="1:9" ht="24.75" customHeight="1" x14ac:dyDescent="0.15">
      <c r="A15" s="98" t="s">
        <v>14</v>
      </c>
      <c r="B15" s="82">
        <v>803344.23</v>
      </c>
      <c r="C15" s="82">
        <f t="shared" si="0"/>
        <v>8579</v>
      </c>
      <c r="D15" s="82">
        <v>803344.23</v>
      </c>
      <c r="E15" s="146">
        <f t="shared" si="1"/>
        <v>8579</v>
      </c>
      <c r="G15" s="98" t="s">
        <v>14</v>
      </c>
      <c r="H15" s="82">
        <v>794765.23</v>
      </c>
      <c r="I15" s="146">
        <v>794765.23</v>
      </c>
    </row>
    <row r="16" spans="1:9" ht="24.75" customHeight="1" x14ac:dyDescent="0.15">
      <c r="A16" s="98" t="s">
        <v>15</v>
      </c>
      <c r="B16" s="82">
        <v>3151683.36</v>
      </c>
      <c r="C16" s="82">
        <f t="shared" si="0"/>
        <v>-7.7900000000372529</v>
      </c>
      <c r="D16" s="82">
        <v>5895630.3600000003</v>
      </c>
      <c r="E16" s="146">
        <f t="shared" si="1"/>
        <v>-7.7900000000372529</v>
      </c>
      <c r="G16" s="98" t="s">
        <v>15</v>
      </c>
      <c r="H16" s="82">
        <v>3151691.15</v>
      </c>
      <c r="I16" s="146">
        <v>5895638.1500000004</v>
      </c>
    </row>
    <row r="17" spans="1:9" ht="24.75" customHeight="1" x14ac:dyDescent="0.15">
      <c r="A17" s="98" t="s">
        <v>16</v>
      </c>
      <c r="B17" s="82">
        <v>3324979.01</v>
      </c>
      <c r="C17" s="82">
        <f t="shared" si="0"/>
        <v>0</v>
      </c>
      <c r="D17" s="82">
        <v>3324979.01</v>
      </c>
      <c r="E17" s="146">
        <f t="shared" si="1"/>
        <v>0</v>
      </c>
      <c r="G17" s="98" t="s">
        <v>16</v>
      </c>
      <c r="H17" s="82">
        <v>3324979.01</v>
      </c>
      <c r="I17" s="146">
        <v>3324979.01</v>
      </c>
    </row>
    <row r="18" spans="1:9" ht="24.75" customHeight="1" x14ac:dyDescent="0.15">
      <c r="A18" s="98" t="s">
        <v>1551</v>
      </c>
      <c r="B18" s="82">
        <v>1621.72</v>
      </c>
      <c r="C18" s="82">
        <f t="shared" si="0"/>
        <v>0</v>
      </c>
      <c r="D18" s="82">
        <v>702194.72</v>
      </c>
      <c r="E18" s="146">
        <f t="shared" si="1"/>
        <v>0</v>
      </c>
      <c r="G18" s="98" t="s">
        <v>1551</v>
      </c>
      <c r="H18" s="82">
        <v>1621.72</v>
      </c>
      <c r="I18" s="146">
        <v>702194.72</v>
      </c>
    </row>
    <row r="19" spans="1:9" ht="24.75" customHeight="1" x14ac:dyDescent="0.15">
      <c r="A19" s="98" t="s">
        <v>1562</v>
      </c>
      <c r="B19" s="82">
        <v>129168.64</v>
      </c>
      <c r="C19" s="82">
        <f t="shared" si="0"/>
        <v>0</v>
      </c>
      <c r="D19" s="82">
        <v>407073.64</v>
      </c>
      <c r="E19" s="146">
        <f t="shared" si="1"/>
        <v>0</v>
      </c>
      <c r="G19" s="98" t="s">
        <v>1562</v>
      </c>
      <c r="H19" s="82">
        <v>129168.64</v>
      </c>
      <c r="I19" s="146">
        <v>407073.64</v>
      </c>
    </row>
    <row r="20" spans="1:9" ht="24.75" customHeight="1" x14ac:dyDescent="0.15">
      <c r="A20" s="98" t="s">
        <v>1593</v>
      </c>
      <c r="B20" s="82">
        <v>1973179.2</v>
      </c>
      <c r="C20" s="82">
        <f t="shared" si="0"/>
        <v>-173.4000000001397</v>
      </c>
      <c r="D20" s="82">
        <v>2365578.2000000002</v>
      </c>
      <c r="E20" s="146">
        <f t="shared" si="1"/>
        <v>-173.39999999990687</v>
      </c>
      <c r="G20" s="98" t="s">
        <v>1593</v>
      </c>
      <c r="H20" s="82">
        <v>1973352.6</v>
      </c>
      <c r="I20" s="146">
        <v>2365751.6</v>
      </c>
    </row>
    <row r="21" spans="1:9" ht="24.75" customHeight="1" x14ac:dyDescent="0.15">
      <c r="A21" s="98" t="s">
        <v>1651</v>
      </c>
      <c r="B21" s="82">
        <v>296096.36</v>
      </c>
      <c r="C21" s="82">
        <f t="shared" si="0"/>
        <v>0</v>
      </c>
      <c r="D21" s="82">
        <v>7662784.3600000003</v>
      </c>
      <c r="E21" s="146">
        <f t="shared" si="1"/>
        <v>0</v>
      </c>
      <c r="G21" s="98" t="s">
        <v>1651</v>
      </c>
      <c r="H21" s="82">
        <v>296096.36</v>
      </c>
      <c r="I21" s="146">
        <v>7662784.3600000003</v>
      </c>
    </row>
    <row r="22" spans="1:9" ht="24.75" customHeight="1" x14ac:dyDescent="0.15">
      <c r="A22" s="98" t="s">
        <v>1727</v>
      </c>
      <c r="B22" s="82">
        <v>1576990.56</v>
      </c>
      <c r="C22" s="82">
        <f t="shared" si="0"/>
        <v>-7413.6199999998789</v>
      </c>
      <c r="D22" s="82">
        <v>5250088.5599999996</v>
      </c>
      <c r="E22" s="146">
        <f t="shared" si="1"/>
        <v>-7413.6200000001118</v>
      </c>
      <c r="G22" s="98" t="s">
        <v>1727</v>
      </c>
      <c r="H22" s="82">
        <v>1584404.18</v>
      </c>
      <c r="I22" s="146">
        <v>5257502.18</v>
      </c>
    </row>
    <row r="23" spans="1:9" ht="24.75" customHeight="1" x14ac:dyDescent="0.15">
      <c r="A23" s="98" t="s">
        <v>1851</v>
      </c>
      <c r="B23" s="82">
        <v>37583.26</v>
      </c>
      <c r="C23" s="82">
        <f t="shared" si="0"/>
        <v>330</v>
      </c>
      <c r="D23" s="82">
        <v>37583.26</v>
      </c>
      <c r="E23" s="146">
        <f t="shared" si="1"/>
        <v>330</v>
      </c>
      <c r="G23" s="98" t="s">
        <v>1851</v>
      </c>
      <c r="H23" s="82">
        <v>37253.26</v>
      </c>
      <c r="I23" s="146">
        <v>37253.26</v>
      </c>
    </row>
    <row r="24" spans="1:9" ht="24.75" customHeight="1" x14ac:dyDescent="0.15">
      <c r="A24" s="98" t="s">
        <v>1872</v>
      </c>
      <c r="B24" s="82">
        <v>604544.75</v>
      </c>
      <c r="C24" s="82">
        <f t="shared" si="0"/>
        <v>0</v>
      </c>
      <c r="D24" s="82">
        <v>604544.75</v>
      </c>
      <c r="E24" s="146">
        <f t="shared" si="1"/>
        <v>0</v>
      </c>
      <c r="G24" s="98" t="s">
        <v>1872</v>
      </c>
      <c r="H24" s="82">
        <v>604544.75</v>
      </c>
      <c r="I24" s="146">
        <v>604544.75</v>
      </c>
    </row>
    <row r="25" spans="1:9" ht="24.75" customHeight="1" x14ac:dyDescent="0.15">
      <c r="A25" s="98" t="s">
        <v>1928</v>
      </c>
      <c r="B25" s="82">
        <v>7431455.8200000003</v>
      </c>
      <c r="C25" s="82">
        <f t="shared" si="0"/>
        <v>-43365.189999999478</v>
      </c>
      <c r="D25" s="82">
        <v>34548832.82</v>
      </c>
      <c r="E25" s="146">
        <f t="shared" si="1"/>
        <v>242217.81000000238</v>
      </c>
      <c r="G25" s="98" t="s">
        <v>1928</v>
      </c>
      <c r="H25" s="82">
        <v>7474821.0099999998</v>
      </c>
      <c r="I25" s="146">
        <v>34306615.009999998</v>
      </c>
    </row>
    <row r="26" spans="1:9" ht="24.75" customHeight="1" x14ac:dyDescent="0.15">
      <c r="A26" s="98" t="s">
        <v>2047</v>
      </c>
      <c r="B26" s="82">
        <v>55195.74</v>
      </c>
      <c r="C26" s="82">
        <f t="shared" si="0"/>
        <v>0</v>
      </c>
      <c r="D26" s="82">
        <v>55195.74</v>
      </c>
      <c r="E26" s="146">
        <f t="shared" si="1"/>
        <v>0</v>
      </c>
      <c r="G26" s="98" t="s">
        <v>2047</v>
      </c>
      <c r="H26" s="82">
        <v>55195.74</v>
      </c>
      <c r="I26" s="146">
        <v>55195.74</v>
      </c>
    </row>
    <row r="27" spans="1:9" ht="24.75" customHeight="1" x14ac:dyDescent="0.15">
      <c r="A27" s="98" t="s">
        <v>17</v>
      </c>
      <c r="B27" s="82">
        <v>56.29</v>
      </c>
      <c r="C27" s="82">
        <f t="shared" si="0"/>
        <v>0</v>
      </c>
      <c r="D27" s="82">
        <v>56.29</v>
      </c>
      <c r="E27" s="146">
        <f t="shared" si="1"/>
        <v>0</v>
      </c>
      <c r="G27" s="98" t="s">
        <v>17</v>
      </c>
      <c r="H27" s="82">
        <v>56.29</v>
      </c>
      <c r="I27" s="146">
        <v>56.29</v>
      </c>
    </row>
    <row r="28" spans="1:9" ht="24.75" customHeight="1" x14ac:dyDescent="0.15">
      <c r="A28" s="98" t="s">
        <v>18</v>
      </c>
      <c r="B28" s="82">
        <v>16.2</v>
      </c>
      <c r="C28" s="82">
        <f t="shared" si="0"/>
        <v>0</v>
      </c>
      <c r="D28" s="82">
        <v>16.2</v>
      </c>
      <c r="E28" s="146">
        <f t="shared" si="1"/>
        <v>0</v>
      </c>
      <c r="G28" s="98" t="s">
        <v>18</v>
      </c>
      <c r="H28" s="82">
        <v>16.2</v>
      </c>
      <c r="I28" s="146">
        <v>16.2</v>
      </c>
    </row>
    <row r="29" spans="1:9" ht="24.75" customHeight="1" x14ac:dyDescent="0.15">
      <c r="A29" s="101" t="s">
        <v>2855</v>
      </c>
      <c r="B29" s="86">
        <f>SUM(B4:B28)</f>
        <v>28997014.959999993</v>
      </c>
      <c r="C29" s="86">
        <f>SUM(C4:C28)</f>
        <v>-160385.75999999908</v>
      </c>
      <c r="D29" s="86">
        <f>SUM(D4:D28)</f>
        <v>93704626.730000004</v>
      </c>
      <c r="E29" s="147">
        <f>SUM(E4:E28)</f>
        <v>125196.24000000302</v>
      </c>
      <c r="G29" s="101" t="s">
        <v>2855</v>
      </c>
      <c r="H29" s="86">
        <f>SUM(H4:H28)</f>
        <v>29157400.719999999</v>
      </c>
      <c r="I29" s="147">
        <f>SUM(I4:I28)</f>
        <v>93579430.489999995</v>
      </c>
    </row>
    <row r="47" spans="3:3" ht="24.75" customHeight="1" x14ac:dyDescent="0.15">
      <c r="C47" s="179"/>
    </row>
  </sheetData>
  <mergeCells count="1">
    <mergeCell ref="A1:E1"/>
  </mergeCells>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colBreaks count="1" manualBreakCount="1">
    <brk id="5"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郡市別建物集計表">
    <tabColor indexed="10"/>
  </sheetPr>
  <dimension ref="A1:I47"/>
  <sheetViews>
    <sheetView tabSelected="1" view="pageBreakPreview" zoomScale="80" zoomScaleNormal="100" zoomScaleSheetLayoutView="80" workbookViewId="0">
      <selection activeCell="C47" sqref="C47"/>
    </sheetView>
  </sheetViews>
  <sheetFormatPr defaultColWidth="9.25" defaultRowHeight="24.75" customHeight="1" x14ac:dyDescent="0.15"/>
  <cols>
    <col min="1" max="1" width="14.125" customWidth="1"/>
    <col min="2" max="2" width="19.625" customWidth="1"/>
    <col min="3" max="3" width="12" customWidth="1"/>
    <col min="4" max="4" width="20.875" customWidth="1"/>
    <col min="5" max="5" width="20.375" customWidth="1"/>
    <col min="6" max="6" width="9" customWidth="1"/>
    <col min="7" max="7" width="11.625" customWidth="1"/>
    <col min="8" max="8" width="14.25" customWidth="1"/>
    <col min="9" max="9" width="10.5" customWidth="1"/>
  </cols>
  <sheetData>
    <row r="1" spans="1:9" ht="15" customHeight="1" x14ac:dyDescent="0.15">
      <c r="A1" s="223" t="s">
        <v>2856</v>
      </c>
      <c r="B1" s="195"/>
      <c r="C1" s="195"/>
      <c r="D1" s="195"/>
      <c r="E1" s="195"/>
      <c r="F1" t="s">
        <v>2848</v>
      </c>
    </row>
    <row r="2" spans="1:9" ht="14.25" customHeight="1" x14ac:dyDescent="0.15"/>
    <row r="3" spans="1:9" ht="24.75" customHeight="1" x14ac:dyDescent="0.15">
      <c r="A3" s="144" t="s">
        <v>2849</v>
      </c>
      <c r="B3" s="105" t="s">
        <v>181</v>
      </c>
      <c r="C3" s="105" t="s">
        <v>238</v>
      </c>
      <c r="D3" s="105" t="s">
        <v>2857</v>
      </c>
      <c r="E3" s="145" t="s">
        <v>2858</v>
      </c>
      <c r="G3" s="144"/>
      <c r="H3" s="105" t="s">
        <v>2859</v>
      </c>
      <c r="I3" s="145" t="s">
        <v>2860</v>
      </c>
    </row>
    <row r="4" spans="1:9" ht="24.75" customHeight="1" x14ac:dyDescent="0.15">
      <c r="A4" s="98" t="s">
        <v>3</v>
      </c>
      <c r="B4" s="82">
        <v>1055306.74</v>
      </c>
      <c r="C4" s="100">
        <v>1130</v>
      </c>
      <c r="D4" s="82">
        <f t="shared" ref="D4:D29" si="0">B4-H4</f>
        <v>-4268.4699999999721</v>
      </c>
      <c r="E4" s="148">
        <f t="shared" ref="E4:E29" si="1">C4-I4</f>
        <v>-6</v>
      </c>
      <c r="G4" s="98" t="s">
        <v>3</v>
      </c>
      <c r="H4" s="82">
        <v>1059575.21</v>
      </c>
      <c r="I4" s="148">
        <v>1136</v>
      </c>
    </row>
    <row r="5" spans="1:9" ht="24.75" customHeight="1" x14ac:dyDescent="0.15">
      <c r="A5" s="98" t="s">
        <v>4</v>
      </c>
      <c r="B5" s="82">
        <v>127827.65</v>
      </c>
      <c r="C5" s="100">
        <v>372</v>
      </c>
      <c r="D5" s="82">
        <f t="shared" si="0"/>
        <v>2587.5099999999948</v>
      </c>
      <c r="E5" s="148">
        <f t="shared" si="1"/>
        <v>6</v>
      </c>
      <c r="G5" s="98" t="s">
        <v>4</v>
      </c>
      <c r="H5" s="82">
        <v>125240.14</v>
      </c>
      <c r="I5" s="148">
        <v>366</v>
      </c>
    </row>
    <row r="6" spans="1:9" ht="24.75" customHeight="1" x14ac:dyDescent="0.15">
      <c r="A6" s="98" t="s">
        <v>5</v>
      </c>
      <c r="B6" s="82">
        <v>54242.5</v>
      </c>
      <c r="C6" s="100">
        <v>130</v>
      </c>
      <c r="D6" s="82">
        <f t="shared" si="0"/>
        <v>907.08999999999651</v>
      </c>
      <c r="E6" s="148">
        <f t="shared" si="1"/>
        <v>0</v>
      </c>
      <c r="G6" s="98" t="s">
        <v>5</v>
      </c>
      <c r="H6" s="82">
        <v>53335.41</v>
      </c>
      <c r="I6" s="148">
        <v>130</v>
      </c>
    </row>
    <row r="7" spans="1:9" ht="24.75" customHeight="1" x14ac:dyDescent="0.15">
      <c r="A7" s="98" t="s">
        <v>6</v>
      </c>
      <c r="B7" s="82">
        <v>32249.119999999999</v>
      </c>
      <c r="C7" s="100">
        <v>106</v>
      </c>
      <c r="D7" s="82">
        <f t="shared" si="0"/>
        <v>0</v>
      </c>
      <c r="E7" s="148">
        <f t="shared" si="1"/>
        <v>0</v>
      </c>
      <c r="G7" s="98" t="s">
        <v>6</v>
      </c>
      <c r="H7" s="82">
        <v>32249.119999999999</v>
      </c>
      <c r="I7" s="148">
        <v>106</v>
      </c>
    </row>
    <row r="8" spans="1:9" ht="24.75" customHeight="1" x14ac:dyDescent="0.15">
      <c r="A8" s="98" t="s">
        <v>7</v>
      </c>
      <c r="B8" s="82">
        <v>32930.089999999997</v>
      </c>
      <c r="C8" s="100">
        <v>84</v>
      </c>
      <c r="D8" s="82">
        <f t="shared" si="0"/>
        <v>0</v>
      </c>
      <c r="E8" s="148">
        <f t="shared" si="1"/>
        <v>0</v>
      </c>
      <c r="G8" s="98" t="s">
        <v>7</v>
      </c>
      <c r="H8" s="82">
        <v>32930.089999999997</v>
      </c>
      <c r="I8" s="148">
        <v>84</v>
      </c>
    </row>
    <row r="9" spans="1:9" ht="24.75" customHeight="1" x14ac:dyDescent="0.15">
      <c r="A9" s="98" t="s">
        <v>8</v>
      </c>
      <c r="B9" s="82">
        <v>72484.37</v>
      </c>
      <c r="C9" s="100">
        <v>172</v>
      </c>
      <c r="D9" s="82">
        <f t="shared" si="0"/>
        <v>0</v>
      </c>
      <c r="E9" s="148">
        <f t="shared" si="1"/>
        <v>0</v>
      </c>
      <c r="G9" s="98" t="s">
        <v>8</v>
      </c>
      <c r="H9" s="82">
        <v>72484.37</v>
      </c>
      <c r="I9" s="148">
        <v>172</v>
      </c>
    </row>
    <row r="10" spans="1:9" ht="24.75" customHeight="1" x14ac:dyDescent="0.15">
      <c r="A10" s="98" t="s">
        <v>9</v>
      </c>
      <c r="B10" s="82">
        <v>125714.52</v>
      </c>
      <c r="C10" s="100">
        <v>440</v>
      </c>
      <c r="D10" s="82">
        <f t="shared" si="0"/>
        <v>-820.11999999999534</v>
      </c>
      <c r="E10" s="148">
        <f t="shared" si="1"/>
        <v>-15</v>
      </c>
      <c r="G10" s="98" t="s">
        <v>9</v>
      </c>
      <c r="H10" s="82">
        <v>126534.64</v>
      </c>
      <c r="I10" s="148">
        <v>455</v>
      </c>
    </row>
    <row r="11" spans="1:9" ht="24.75" customHeight="1" x14ac:dyDescent="0.15">
      <c r="A11" s="98" t="s">
        <v>10</v>
      </c>
      <c r="B11" s="82">
        <v>76456.42</v>
      </c>
      <c r="C11" s="100">
        <v>221</v>
      </c>
      <c r="D11" s="82">
        <f t="shared" si="0"/>
        <v>2990.4599999999919</v>
      </c>
      <c r="E11" s="148">
        <f t="shared" si="1"/>
        <v>7</v>
      </c>
      <c r="G11" s="98" t="s">
        <v>10</v>
      </c>
      <c r="H11" s="82">
        <v>73465.960000000006</v>
      </c>
      <c r="I11" s="148">
        <v>214</v>
      </c>
    </row>
    <row r="12" spans="1:9" ht="24.75" customHeight="1" x14ac:dyDescent="0.15">
      <c r="A12" s="98" t="s">
        <v>11</v>
      </c>
      <c r="B12" s="82">
        <v>58074.86</v>
      </c>
      <c r="C12" s="100">
        <v>180</v>
      </c>
      <c r="D12" s="82">
        <f t="shared" si="0"/>
        <v>-400.38999999999942</v>
      </c>
      <c r="E12" s="148">
        <f t="shared" si="1"/>
        <v>0</v>
      </c>
      <c r="G12" s="98" t="s">
        <v>11</v>
      </c>
      <c r="H12" s="82">
        <v>58475.25</v>
      </c>
      <c r="I12" s="148">
        <v>180</v>
      </c>
    </row>
    <row r="13" spans="1:9" ht="24.75" customHeight="1" x14ac:dyDescent="0.15">
      <c r="A13" s="98" t="s">
        <v>12</v>
      </c>
      <c r="B13" s="82">
        <v>25927.39</v>
      </c>
      <c r="C13" s="100">
        <v>85</v>
      </c>
      <c r="D13" s="82">
        <f t="shared" si="0"/>
        <v>203.65999999999985</v>
      </c>
      <c r="E13" s="148">
        <f t="shared" si="1"/>
        <v>2</v>
      </c>
      <c r="G13" s="98" t="s">
        <v>12</v>
      </c>
      <c r="H13" s="82">
        <v>25723.73</v>
      </c>
      <c r="I13" s="148">
        <v>83</v>
      </c>
    </row>
    <row r="14" spans="1:9" ht="24.75" customHeight="1" x14ac:dyDescent="0.15">
      <c r="A14" s="98" t="s">
        <v>13</v>
      </c>
      <c r="B14" s="82">
        <v>36289.379999999997</v>
      </c>
      <c r="C14" s="100">
        <v>134</v>
      </c>
      <c r="D14" s="82">
        <f t="shared" si="0"/>
        <v>0</v>
      </c>
      <c r="E14" s="148">
        <f t="shared" si="1"/>
        <v>0</v>
      </c>
      <c r="G14" s="98" t="s">
        <v>13</v>
      </c>
      <c r="H14" s="82">
        <v>36289.379999999997</v>
      </c>
      <c r="I14" s="148">
        <v>134</v>
      </c>
    </row>
    <row r="15" spans="1:9" ht="24.75" customHeight="1" x14ac:dyDescent="0.15">
      <c r="A15" s="98" t="s">
        <v>14</v>
      </c>
      <c r="B15" s="82">
        <v>84773.87</v>
      </c>
      <c r="C15" s="100">
        <v>278</v>
      </c>
      <c r="D15" s="82">
        <f t="shared" si="0"/>
        <v>-250.44000000000233</v>
      </c>
      <c r="E15" s="148">
        <f t="shared" si="1"/>
        <v>-6</v>
      </c>
      <c r="G15" s="98" t="s">
        <v>14</v>
      </c>
      <c r="H15" s="82">
        <v>85024.31</v>
      </c>
      <c r="I15" s="148">
        <v>284</v>
      </c>
    </row>
    <row r="16" spans="1:9" ht="24.75" customHeight="1" x14ac:dyDescent="0.15">
      <c r="A16" s="98" t="s">
        <v>15</v>
      </c>
      <c r="B16" s="82">
        <v>65196.47</v>
      </c>
      <c r="C16" s="100">
        <v>245</v>
      </c>
      <c r="D16" s="82">
        <f t="shared" si="0"/>
        <v>146.30999999999767</v>
      </c>
      <c r="E16" s="148">
        <f t="shared" si="1"/>
        <v>2</v>
      </c>
      <c r="G16" s="98" t="s">
        <v>15</v>
      </c>
      <c r="H16" s="82">
        <v>65050.16</v>
      </c>
      <c r="I16" s="148">
        <v>243</v>
      </c>
    </row>
    <row r="17" spans="1:9" ht="24.75" customHeight="1" x14ac:dyDescent="0.15">
      <c r="A17" s="98" t="s">
        <v>16</v>
      </c>
      <c r="B17" s="82">
        <v>109556.65</v>
      </c>
      <c r="C17" s="100">
        <v>337</v>
      </c>
      <c r="D17" s="82">
        <f t="shared" si="0"/>
        <v>0</v>
      </c>
      <c r="E17" s="148">
        <f t="shared" si="1"/>
        <v>0</v>
      </c>
      <c r="G17" s="98" t="s">
        <v>16</v>
      </c>
      <c r="H17" s="82">
        <v>109556.65</v>
      </c>
      <c r="I17" s="148">
        <v>337</v>
      </c>
    </row>
    <row r="18" spans="1:9" ht="24.75" customHeight="1" x14ac:dyDescent="0.15">
      <c r="A18" s="98" t="s">
        <v>1551</v>
      </c>
      <c r="B18" s="82">
        <v>230.94</v>
      </c>
      <c r="C18" s="100">
        <v>4</v>
      </c>
      <c r="D18" s="82">
        <f t="shared" si="0"/>
        <v>0</v>
      </c>
      <c r="E18" s="148">
        <f t="shared" si="1"/>
        <v>0</v>
      </c>
      <c r="G18" s="98" t="s">
        <v>1551</v>
      </c>
      <c r="H18" s="82">
        <v>230.94</v>
      </c>
      <c r="I18" s="148">
        <v>4</v>
      </c>
    </row>
    <row r="19" spans="1:9" ht="24.75" customHeight="1" x14ac:dyDescent="0.15">
      <c r="A19" s="98" t="s">
        <v>1562</v>
      </c>
      <c r="B19" s="82">
        <v>1099.08</v>
      </c>
      <c r="C19" s="100">
        <v>23</v>
      </c>
      <c r="D19" s="82">
        <f t="shared" si="0"/>
        <v>0</v>
      </c>
      <c r="E19" s="148">
        <f t="shared" si="1"/>
        <v>0</v>
      </c>
      <c r="G19" s="98" t="s">
        <v>1562</v>
      </c>
      <c r="H19" s="82">
        <v>1099.08</v>
      </c>
      <c r="I19" s="148">
        <v>23</v>
      </c>
    </row>
    <row r="20" spans="1:9" ht="24.75" customHeight="1" x14ac:dyDescent="0.15">
      <c r="A20" s="98" t="s">
        <v>1593</v>
      </c>
      <c r="B20" s="82">
        <v>147588.26999999999</v>
      </c>
      <c r="C20" s="100">
        <v>188</v>
      </c>
      <c r="D20" s="82">
        <f t="shared" si="0"/>
        <v>0</v>
      </c>
      <c r="E20" s="148">
        <f t="shared" si="1"/>
        <v>-1</v>
      </c>
      <c r="G20" s="98" t="s">
        <v>1593</v>
      </c>
      <c r="H20" s="82">
        <v>147588.26999999999</v>
      </c>
      <c r="I20" s="148">
        <v>189</v>
      </c>
    </row>
    <row r="21" spans="1:9" ht="24.75" customHeight="1" x14ac:dyDescent="0.15">
      <c r="A21" s="98" t="s">
        <v>1651</v>
      </c>
      <c r="B21" s="82">
        <v>54461.5</v>
      </c>
      <c r="C21" s="100">
        <v>165</v>
      </c>
      <c r="D21" s="82">
        <f t="shared" si="0"/>
        <v>12.879999999997381</v>
      </c>
      <c r="E21" s="148">
        <f t="shared" si="1"/>
        <v>1</v>
      </c>
      <c r="G21" s="98" t="s">
        <v>1651</v>
      </c>
      <c r="H21" s="82">
        <v>54448.62</v>
      </c>
      <c r="I21" s="148">
        <v>164</v>
      </c>
    </row>
    <row r="22" spans="1:9" ht="24.75" customHeight="1" x14ac:dyDescent="0.15">
      <c r="A22" s="98" t="s">
        <v>1727</v>
      </c>
      <c r="B22" s="82">
        <v>94139.28</v>
      </c>
      <c r="C22" s="100">
        <v>234</v>
      </c>
      <c r="D22" s="82">
        <f t="shared" si="0"/>
        <v>-1624.3600000000006</v>
      </c>
      <c r="E22" s="148">
        <f t="shared" si="1"/>
        <v>-12</v>
      </c>
      <c r="G22" s="98" t="s">
        <v>1727</v>
      </c>
      <c r="H22" s="82">
        <v>95763.64</v>
      </c>
      <c r="I22" s="148">
        <v>246</v>
      </c>
    </row>
    <row r="23" spans="1:9" ht="24.75" customHeight="1" x14ac:dyDescent="0.15">
      <c r="A23" s="98" t="s">
        <v>1851</v>
      </c>
      <c r="B23" s="82">
        <v>3440.74</v>
      </c>
      <c r="C23" s="100">
        <v>25</v>
      </c>
      <c r="D23" s="82">
        <f t="shared" si="0"/>
        <v>0</v>
      </c>
      <c r="E23" s="148">
        <f t="shared" si="1"/>
        <v>0</v>
      </c>
      <c r="G23" s="98" t="s">
        <v>1851</v>
      </c>
      <c r="H23" s="82">
        <v>3440.74</v>
      </c>
      <c r="I23" s="148">
        <v>25</v>
      </c>
    </row>
    <row r="24" spans="1:9" ht="24.75" customHeight="1" x14ac:dyDescent="0.15">
      <c r="A24" s="98" t="s">
        <v>1872</v>
      </c>
      <c r="B24" s="82">
        <v>36194.589999999997</v>
      </c>
      <c r="C24" s="100">
        <v>106</v>
      </c>
      <c r="D24" s="82">
        <f t="shared" si="0"/>
        <v>-739.83000000000175</v>
      </c>
      <c r="E24" s="148">
        <f t="shared" si="1"/>
        <v>-4</v>
      </c>
      <c r="G24" s="98" t="s">
        <v>1872</v>
      </c>
      <c r="H24" s="82">
        <v>36934.42</v>
      </c>
      <c r="I24" s="148">
        <v>110</v>
      </c>
    </row>
    <row r="25" spans="1:9" ht="24.75" customHeight="1" x14ac:dyDescent="0.15">
      <c r="A25" s="98" t="s">
        <v>1928</v>
      </c>
      <c r="B25" s="82">
        <v>52952.28</v>
      </c>
      <c r="C25" s="100">
        <v>302</v>
      </c>
      <c r="D25" s="82">
        <f t="shared" si="0"/>
        <v>-11975.96</v>
      </c>
      <c r="E25" s="148">
        <f t="shared" si="1"/>
        <v>-20</v>
      </c>
      <c r="G25" s="98" t="s">
        <v>1928</v>
      </c>
      <c r="H25" s="82">
        <v>64928.24</v>
      </c>
      <c r="I25" s="148">
        <v>322</v>
      </c>
    </row>
    <row r="26" spans="1:9" ht="24.75" customHeight="1" x14ac:dyDescent="0.15">
      <c r="A26" s="98" t="s">
        <v>2047</v>
      </c>
      <c r="B26" s="82">
        <v>13606.85</v>
      </c>
      <c r="C26" s="100">
        <v>59</v>
      </c>
      <c r="D26" s="82">
        <f t="shared" si="0"/>
        <v>-677</v>
      </c>
      <c r="E26" s="148">
        <f t="shared" si="1"/>
        <v>-3</v>
      </c>
      <c r="G26" s="98" t="s">
        <v>2047</v>
      </c>
      <c r="H26" s="82">
        <v>14283.85</v>
      </c>
      <c r="I26" s="148">
        <v>62</v>
      </c>
    </row>
    <row r="27" spans="1:9" ht="24.75" customHeight="1" x14ac:dyDescent="0.15">
      <c r="A27" s="98" t="s">
        <v>17</v>
      </c>
      <c r="B27" s="82">
        <v>351.22</v>
      </c>
      <c r="C27" s="100">
        <v>1</v>
      </c>
      <c r="D27" s="82">
        <f t="shared" si="0"/>
        <v>0</v>
      </c>
      <c r="E27" s="148">
        <f t="shared" si="1"/>
        <v>0</v>
      </c>
      <c r="G27" s="98" t="s">
        <v>17</v>
      </c>
      <c r="H27" s="82">
        <v>351.22</v>
      </c>
      <c r="I27" s="148">
        <v>1</v>
      </c>
    </row>
    <row r="28" spans="1:9" ht="24.75" customHeight="1" x14ac:dyDescent="0.15">
      <c r="A28" s="98" t="s">
        <v>18</v>
      </c>
      <c r="B28" s="82">
        <v>186.99</v>
      </c>
      <c r="C28" s="100">
        <v>1</v>
      </c>
      <c r="D28" s="82">
        <f t="shared" si="0"/>
        <v>0</v>
      </c>
      <c r="E28" s="148">
        <f t="shared" si="1"/>
        <v>0</v>
      </c>
      <c r="G28" s="98" t="s">
        <v>18</v>
      </c>
      <c r="H28" s="82">
        <v>186.99</v>
      </c>
      <c r="I28" s="148">
        <v>1</v>
      </c>
    </row>
    <row r="29" spans="1:9" ht="24.75" customHeight="1" x14ac:dyDescent="0.15">
      <c r="A29" s="98" t="s">
        <v>19</v>
      </c>
      <c r="B29" s="82">
        <v>25</v>
      </c>
      <c r="C29" s="100">
        <v>1</v>
      </c>
      <c r="D29" s="82">
        <f t="shared" si="0"/>
        <v>0</v>
      </c>
      <c r="E29" s="148">
        <f t="shared" si="1"/>
        <v>0</v>
      </c>
      <c r="G29" s="98" t="s">
        <v>19</v>
      </c>
      <c r="H29" s="82">
        <v>25</v>
      </c>
      <c r="I29" s="148">
        <v>1</v>
      </c>
    </row>
    <row r="30" spans="1:9" ht="24.75" customHeight="1" x14ac:dyDescent="0.15">
      <c r="A30" s="101" t="s">
        <v>2855</v>
      </c>
      <c r="B30" s="86">
        <f>SUM(B4:B29)</f>
        <v>2361306.77</v>
      </c>
      <c r="C30" s="103">
        <f>SUM(C4:C29)</f>
        <v>5023</v>
      </c>
      <c r="D30" s="86">
        <f>SUM(D4:D29)</f>
        <v>-13908.659999999993</v>
      </c>
      <c r="E30" s="149">
        <f>SUM(E4:E29)</f>
        <v>-49</v>
      </c>
      <c r="G30" s="101" t="s">
        <v>2855</v>
      </c>
      <c r="H30" s="86">
        <f>SUM(H4:H29)</f>
        <v>2375215.4300000006</v>
      </c>
      <c r="I30" s="149">
        <f>SUM(I4:I29)</f>
        <v>5072</v>
      </c>
    </row>
    <row r="47" spans="3:3" ht="24.75" customHeight="1" x14ac:dyDescent="0.15">
      <c r="C47" s="179"/>
    </row>
  </sheetData>
  <mergeCells count="1">
    <mergeCell ref="A1:E1"/>
  </mergeCells>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所管別土地集計表">
    <tabColor indexed="10"/>
  </sheetPr>
  <dimension ref="A1:O47"/>
  <sheetViews>
    <sheetView tabSelected="1" view="pageBreakPreview" zoomScale="80" zoomScaleNormal="100" zoomScaleSheetLayoutView="80" workbookViewId="0">
      <selection activeCell="C47" sqref="C47"/>
    </sheetView>
  </sheetViews>
  <sheetFormatPr defaultColWidth="9.25" defaultRowHeight="24" customHeight="1" x14ac:dyDescent="0.15"/>
  <cols>
    <col min="1" max="1" width="11" customWidth="1"/>
    <col min="2" max="8" width="14.5" customWidth="1"/>
    <col min="9" max="9" width="16.125" customWidth="1"/>
    <col min="10" max="12" width="14.5" customWidth="1"/>
    <col min="13" max="13" width="11" customWidth="1"/>
    <col min="14" max="14" width="9" customWidth="1"/>
    <col min="15" max="15" width="15.625" customWidth="1"/>
  </cols>
  <sheetData>
    <row r="1" spans="1:15" ht="15" customHeight="1" x14ac:dyDescent="0.15">
      <c r="A1" s="150" t="s">
        <v>2861</v>
      </c>
      <c r="N1" t="s">
        <v>2848</v>
      </c>
    </row>
    <row r="2" spans="1:15" ht="14.25" customHeight="1" x14ac:dyDescent="0.15"/>
    <row r="3" spans="1:15" ht="24" customHeight="1" x14ac:dyDescent="0.15">
      <c r="A3" s="13" t="s">
        <v>2849</v>
      </c>
      <c r="B3" s="151" t="s">
        <v>28</v>
      </c>
      <c r="C3" s="151" t="s">
        <v>33</v>
      </c>
      <c r="D3" s="151" t="s">
        <v>48</v>
      </c>
      <c r="E3" s="151" t="s">
        <v>57</v>
      </c>
      <c r="F3" s="151" t="s">
        <v>75</v>
      </c>
      <c r="G3" s="151" t="s">
        <v>88</v>
      </c>
      <c r="H3" s="151" t="s">
        <v>101</v>
      </c>
      <c r="I3" s="151" t="s">
        <v>108</v>
      </c>
      <c r="J3" s="151" t="s">
        <v>134</v>
      </c>
      <c r="K3" s="151" t="s">
        <v>159</v>
      </c>
      <c r="L3" s="151" t="s">
        <v>162</v>
      </c>
      <c r="M3" s="13" t="s">
        <v>2849</v>
      </c>
    </row>
    <row r="4" spans="1:15" ht="24" customHeight="1" x14ac:dyDescent="0.15">
      <c r="A4" s="152" t="s">
        <v>3</v>
      </c>
      <c r="B4" s="19">
        <v>275.73</v>
      </c>
      <c r="C4" s="19">
        <v>262317.90000000002</v>
      </c>
      <c r="D4" s="19">
        <v>44414.76</v>
      </c>
      <c r="E4" s="19">
        <v>76197.210000000006</v>
      </c>
      <c r="F4" s="19">
        <v>719.71</v>
      </c>
      <c r="G4" s="19">
        <v>173037.47</v>
      </c>
      <c r="H4" s="19">
        <v>4094.29</v>
      </c>
      <c r="I4" s="19">
        <v>1796157.9</v>
      </c>
      <c r="J4" s="19">
        <v>1250079.3600000001</v>
      </c>
      <c r="K4" s="19">
        <v>108672.28</v>
      </c>
      <c r="L4" s="19">
        <v>1028037.06</v>
      </c>
      <c r="M4" s="152" t="s">
        <v>3</v>
      </c>
      <c r="O4" s="153">
        <f t="shared" ref="O4:O31" si="0">SUM(B4:L4)</f>
        <v>4744003.67</v>
      </c>
    </row>
    <row r="5" spans="1:15" ht="24" customHeight="1" x14ac:dyDescent="0.15">
      <c r="A5" s="152" t="s">
        <v>4</v>
      </c>
      <c r="B5" s="19"/>
      <c r="C5" s="19">
        <v>19315.97</v>
      </c>
      <c r="D5" s="19"/>
      <c r="E5" s="19"/>
      <c r="F5" s="19"/>
      <c r="G5" s="19"/>
      <c r="H5" s="19"/>
      <c r="I5" s="19">
        <v>9848642.6600000001</v>
      </c>
      <c r="J5" s="19">
        <v>28803.71</v>
      </c>
      <c r="K5" s="19">
        <v>21707.25</v>
      </c>
      <c r="L5" s="19">
        <v>407758.57</v>
      </c>
      <c r="M5" s="152" t="s">
        <v>4</v>
      </c>
      <c r="O5" s="153">
        <f t="shared" si="0"/>
        <v>10326228.160000002</v>
      </c>
    </row>
    <row r="6" spans="1:15" ht="24" customHeight="1" x14ac:dyDescent="0.15">
      <c r="A6" s="152" t="s">
        <v>5</v>
      </c>
      <c r="B6" s="19"/>
      <c r="C6" s="19">
        <v>25056.65</v>
      </c>
      <c r="D6" s="19"/>
      <c r="E6" s="19"/>
      <c r="F6" s="19"/>
      <c r="G6" s="19"/>
      <c r="H6" s="19"/>
      <c r="I6" s="19">
        <v>4235987.8499999996</v>
      </c>
      <c r="J6" s="19">
        <v>177</v>
      </c>
      <c r="K6" s="19">
        <v>15445.48</v>
      </c>
      <c r="L6" s="19">
        <v>129026.73</v>
      </c>
      <c r="M6" s="152" t="s">
        <v>5</v>
      </c>
      <c r="O6" s="153">
        <f t="shared" si="0"/>
        <v>4405693.7100000009</v>
      </c>
    </row>
    <row r="7" spans="1:15" ht="24" customHeight="1" x14ac:dyDescent="0.15">
      <c r="A7" s="152" t="s">
        <v>6</v>
      </c>
      <c r="B7" s="19"/>
      <c r="C7" s="19"/>
      <c r="D7" s="19"/>
      <c r="E7" s="19"/>
      <c r="F7" s="19"/>
      <c r="G7" s="19"/>
      <c r="H7" s="19"/>
      <c r="I7" s="19"/>
      <c r="J7" s="19">
        <v>10574.44</v>
      </c>
      <c r="K7" s="19">
        <v>12755.52</v>
      </c>
      <c r="L7" s="19">
        <v>84275.22</v>
      </c>
      <c r="M7" s="152" t="s">
        <v>6</v>
      </c>
      <c r="O7" s="153">
        <f t="shared" si="0"/>
        <v>107605.18</v>
      </c>
    </row>
    <row r="8" spans="1:15" ht="24" customHeight="1" x14ac:dyDescent="0.15">
      <c r="A8" s="152" t="s">
        <v>7</v>
      </c>
      <c r="B8" s="19"/>
      <c r="C8" s="19">
        <v>2795.46</v>
      </c>
      <c r="D8" s="19"/>
      <c r="E8" s="19"/>
      <c r="F8" s="19">
        <v>38049.19</v>
      </c>
      <c r="G8" s="19"/>
      <c r="H8" s="19"/>
      <c r="I8" s="19">
        <v>2775750</v>
      </c>
      <c r="J8" s="19">
        <v>8973.1200000000008</v>
      </c>
      <c r="K8" s="19">
        <v>12873.17</v>
      </c>
      <c r="L8" s="19">
        <v>106639.95</v>
      </c>
      <c r="M8" s="152" t="s">
        <v>7</v>
      </c>
      <c r="O8" s="153">
        <f t="shared" si="0"/>
        <v>2945080.89</v>
      </c>
    </row>
    <row r="9" spans="1:15" ht="24" customHeight="1" x14ac:dyDescent="0.15">
      <c r="A9" s="152" t="s">
        <v>8</v>
      </c>
      <c r="B9" s="19"/>
      <c r="C9" s="19">
        <v>13247.93</v>
      </c>
      <c r="D9" s="19"/>
      <c r="E9" s="19"/>
      <c r="F9" s="19"/>
      <c r="G9" s="19"/>
      <c r="H9" s="19"/>
      <c r="I9" s="19"/>
      <c r="J9" s="19"/>
      <c r="K9" s="19">
        <v>16703.97</v>
      </c>
      <c r="L9" s="19">
        <v>270074.83</v>
      </c>
      <c r="M9" s="152" t="s">
        <v>8</v>
      </c>
      <c r="O9" s="153">
        <f t="shared" si="0"/>
        <v>300026.73000000004</v>
      </c>
    </row>
    <row r="10" spans="1:15" ht="24" customHeight="1" x14ac:dyDescent="0.15">
      <c r="A10" s="152" t="s">
        <v>9</v>
      </c>
      <c r="B10" s="19"/>
      <c r="C10" s="19">
        <v>37236.14</v>
      </c>
      <c r="D10" s="19"/>
      <c r="E10" s="19"/>
      <c r="F10" s="19"/>
      <c r="G10" s="19">
        <v>11197</v>
      </c>
      <c r="H10" s="19"/>
      <c r="I10" s="19">
        <v>4781441.16</v>
      </c>
      <c r="J10" s="19">
        <v>439162.37</v>
      </c>
      <c r="K10" s="19">
        <v>16173.12</v>
      </c>
      <c r="L10" s="19">
        <v>444540.56</v>
      </c>
      <c r="M10" s="152" t="s">
        <v>9</v>
      </c>
      <c r="O10" s="153">
        <f t="shared" si="0"/>
        <v>5729750.3499999996</v>
      </c>
    </row>
    <row r="11" spans="1:15" ht="24" customHeight="1" x14ac:dyDescent="0.15">
      <c r="A11" s="152" t="s">
        <v>10</v>
      </c>
      <c r="B11" s="19"/>
      <c r="C11" s="19">
        <v>14647.67</v>
      </c>
      <c r="D11" s="19"/>
      <c r="E11" s="19"/>
      <c r="F11" s="19"/>
      <c r="G11" s="19"/>
      <c r="H11" s="19"/>
      <c r="I11" s="19">
        <v>731943.12</v>
      </c>
      <c r="J11" s="19"/>
      <c r="K11" s="19">
        <v>10212.86</v>
      </c>
      <c r="L11" s="19">
        <v>803565.21</v>
      </c>
      <c r="M11" s="152" t="s">
        <v>10</v>
      </c>
      <c r="O11" s="153">
        <f t="shared" si="0"/>
        <v>1560368.8599999999</v>
      </c>
    </row>
    <row r="12" spans="1:15" ht="24" customHeight="1" x14ac:dyDescent="0.15">
      <c r="A12" s="152" t="s">
        <v>11</v>
      </c>
      <c r="B12" s="19"/>
      <c r="C12" s="19">
        <v>16182.07</v>
      </c>
      <c r="D12" s="19"/>
      <c r="E12" s="19">
        <v>4363.13</v>
      </c>
      <c r="F12" s="19"/>
      <c r="G12" s="19"/>
      <c r="H12" s="19"/>
      <c r="I12" s="19">
        <v>885539</v>
      </c>
      <c r="J12" s="19">
        <v>743.71</v>
      </c>
      <c r="K12" s="19">
        <v>11874.26</v>
      </c>
      <c r="L12" s="19">
        <v>544089.77</v>
      </c>
      <c r="M12" s="152" t="s">
        <v>11</v>
      </c>
      <c r="O12" s="153">
        <f t="shared" si="0"/>
        <v>1462791.94</v>
      </c>
    </row>
    <row r="13" spans="1:15" ht="24" customHeight="1" x14ac:dyDescent="0.15">
      <c r="A13" s="152" t="s">
        <v>12</v>
      </c>
      <c r="B13" s="19"/>
      <c r="C13" s="19"/>
      <c r="D13" s="19"/>
      <c r="E13" s="19">
        <v>22998.74</v>
      </c>
      <c r="F13" s="19"/>
      <c r="G13" s="19"/>
      <c r="H13" s="19"/>
      <c r="I13" s="19"/>
      <c r="J13" s="19">
        <v>12736.07</v>
      </c>
      <c r="K13" s="19">
        <v>2564.7600000000002</v>
      </c>
      <c r="L13" s="19">
        <v>72409.66</v>
      </c>
      <c r="M13" s="152" t="s">
        <v>12</v>
      </c>
      <c r="O13" s="153">
        <f t="shared" si="0"/>
        <v>110709.23000000001</v>
      </c>
    </row>
    <row r="14" spans="1:15" ht="24" customHeight="1" x14ac:dyDescent="0.15">
      <c r="A14" s="152" t="s">
        <v>13</v>
      </c>
      <c r="B14" s="19"/>
      <c r="C14" s="19"/>
      <c r="D14" s="19"/>
      <c r="E14" s="19"/>
      <c r="F14" s="19"/>
      <c r="G14" s="19"/>
      <c r="H14" s="19"/>
      <c r="I14" s="19">
        <v>66920.009999999995</v>
      </c>
      <c r="J14" s="19"/>
      <c r="K14" s="19">
        <v>9114.51</v>
      </c>
      <c r="L14" s="19">
        <v>278431.34999999998</v>
      </c>
      <c r="M14" s="152" t="s">
        <v>13</v>
      </c>
      <c r="O14" s="153">
        <f t="shared" si="0"/>
        <v>354465.87</v>
      </c>
    </row>
    <row r="15" spans="1:15" ht="24" customHeight="1" x14ac:dyDescent="0.15">
      <c r="A15" s="152" t="s">
        <v>14</v>
      </c>
      <c r="B15" s="19"/>
      <c r="C15" s="19">
        <v>14801.87</v>
      </c>
      <c r="D15" s="19">
        <v>61917.4</v>
      </c>
      <c r="E15" s="19">
        <v>166260.20000000001</v>
      </c>
      <c r="F15" s="19"/>
      <c r="G15" s="19"/>
      <c r="H15" s="19"/>
      <c r="I15" s="19">
        <v>241926.91</v>
      </c>
      <c r="J15" s="19">
        <v>799.44</v>
      </c>
      <c r="K15" s="19">
        <v>14129.62</v>
      </c>
      <c r="L15" s="19">
        <v>303508.78999999998</v>
      </c>
      <c r="M15" s="152" t="s">
        <v>14</v>
      </c>
      <c r="O15" s="153">
        <f t="shared" si="0"/>
        <v>803344.23</v>
      </c>
    </row>
    <row r="16" spans="1:15" ht="24" customHeight="1" x14ac:dyDescent="0.15">
      <c r="A16" s="152" t="s">
        <v>15</v>
      </c>
      <c r="B16" s="19"/>
      <c r="C16" s="19">
        <v>17500.55</v>
      </c>
      <c r="D16" s="19"/>
      <c r="E16" s="19"/>
      <c r="F16" s="19">
        <v>7790</v>
      </c>
      <c r="G16" s="19"/>
      <c r="H16" s="19"/>
      <c r="I16" s="19">
        <v>5350882.3600000003</v>
      </c>
      <c r="J16" s="19">
        <v>1099.82</v>
      </c>
      <c r="K16" s="19">
        <v>18544.580000000002</v>
      </c>
      <c r="L16" s="19">
        <v>499813.05</v>
      </c>
      <c r="M16" s="152" t="s">
        <v>15</v>
      </c>
      <c r="O16" s="153">
        <f t="shared" si="0"/>
        <v>5895630.3600000003</v>
      </c>
    </row>
    <row r="17" spans="1:15" ht="24" customHeight="1" x14ac:dyDescent="0.15">
      <c r="A17" s="152" t="s">
        <v>16</v>
      </c>
      <c r="B17" s="19"/>
      <c r="C17" s="19">
        <v>1605139.64</v>
      </c>
      <c r="D17" s="19"/>
      <c r="E17" s="19">
        <v>1943.12</v>
      </c>
      <c r="F17" s="19"/>
      <c r="G17" s="19">
        <v>1432.61</v>
      </c>
      <c r="H17" s="19"/>
      <c r="I17" s="19">
        <v>1601674.26</v>
      </c>
      <c r="J17" s="19">
        <v>16242.56</v>
      </c>
      <c r="K17" s="19">
        <v>1024.47</v>
      </c>
      <c r="L17" s="19">
        <v>97522.35</v>
      </c>
      <c r="M17" s="152" t="s">
        <v>16</v>
      </c>
      <c r="O17" s="153">
        <f t="shared" si="0"/>
        <v>3324979.0100000002</v>
      </c>
    </row>
    <row r="18" spans="1:15" ht="24" customHeight="1" x14ac:dyDescent="0.15">
      <c r="A18" s="152" t="s">
        <v>1551</v>
      </c>
      <c r="B18" s="19">
        <v>306</v>
      </c>
      <c r="C18" s="19"/>
      <c r="D18" s="19"/>
      <c r="E18" s="19"/>
      <c r="F18" s="19"/>
      <c r="G18" s="19"/>
      <c r="H18" s="19"/>
      <c r="I18" s="19">
        <v>700573</v>
      </c>
      <c r="J18" s="19">
        <v>384.96</v>
      </c>
      <c r="K18" s="19">
        <v>930.76</v>
      </c>
      <c r="L18" s="19"/>
      <c r="M18" s="152" t="s">
        <v>1551</v>
      </c>
      <c r="O18" s="153">
        <f t="shared" si="0"/>
        <v>702194.72</v>
      </c>
    </row>
    <row r="19" spans="1:15" ht="24" customHeight="1" x14ac:dyDescent="0.15">
      <c r="A19" s="152" t="s">
        <v>1562</v>
      </c>
      <c r="B19" s="19"/>
      <c r="C19" s="19"/>
      <c r="D19" s="19"/>
      <c r="E19" s="19"/>
      <c r="F19" s="19"/>
      <c r="G19" s="19">
        <v>61330.400000000001</v>
      </c>
      <c r="H19" s="19"/>
      <c r="I19" s="19">
        <v>277905</v>
      </c>
      <c r="J19" s="19">
        <v>34.26</v>
      </c>
      <c r="K19" s="19">
        <v>2750.98</v>
      </c>
      <c r="L19" s="19">
        <v>65053</v>
      </c>
      <c r="M19" s="152" t="s">
        <v>1562</v>
      </c>
      <c r="O19" s="153">
        <f t="shared" si="0"/>
        <v>407073.64</v>
      </c>
    </row>
    <row r="20" spans="1:15" ht="24" customHeight="1" x14ac:dyDescent="0.15">
      <c r="A20" s="152" t="s">
        <v>1593</v>
      </c>
      <c r="B20" s="19"/>
      <c r="C20" s="19"/>
      <c r="D20" s="19">
        <v>1227119.8</v>
      </c>
      <c r="E20" s="19"/>
      <c r="F20" s="19"/>
      <c r="G20" s="19">
        <v>151588.4</v>
      </c>
      <c r="H20" s="19"/>
      <c r="I20" s="19">
        <v>483149.37</v>
      </c>
      <c r="J20" s="19">
        <v>134379.04999999999</v>
      </c>
      <c r="K20" s="19">
        <v>157811.78</v>
      </c>
      <c r="L20" s="19">
        <v>211529.8</v>
      </c>
      <c r="M20" s="152" t="s">
        <v>1593</v>
      </c>
      <c r="O20" s="153">
        <f t="shared" si="0"/>
        <v>2365578.1999999997</v>
      </c>
    </row>
    <row r="21" spans="1:15" ht="24" customHeight="1" x14ac:dyDescent="0.15">
      <c r="A21" s="152" t="s">
        <v>1651</v>
      </c>
      <c r="B21" s="19"/>
      <c r="C21" s="19"/>
      <c r="D21" s="19"/>
      <c r="E21" s="19"/>
      <c r="F21" s="19">
        <v>6911.26</v>
      </c>
      <c r="G21" s="19">
        <v>188689.47</v>
      </c>
      <c r="H21" s="19"/>
      <c r="I21" s="19">
        <v>7366688</v>
      </c>
      <c r="J21" s="19"/>
      <c r="K21" s="19">
        <v>20373.34</v>
      </c>
      <c r="L21" s="19">
        <v>80122.289999999994</v>
      </c>
      <c r="M21" s="152" t="s">
        <v>1651</v>
      </c>
      <c r="O21" s="153">
        <f t="shared" si="0"/>
        <v>7662784.3600000003</v>
      </c>
    </row>
    <row r="22" spans="1:15" ht="24" customHeight="1" x14ac:dyDescent="0.15">
      <c r="A22" s="152" t="s">
        <v>1727</v>
      </c>
      <c r="B22" s="19"/>
      <c r="C22" s="19">
        <v>66765.06</v>
      </c>
      <c r="D22" s="19">
        <v>279377.28999999998</v>
      </c>
      <c r="E22" s="19"/>
      <c r="F22" s="19"/>
      <c r="G22" s="19">
        <v>194413.96</v>
      </c>
      <c r="H22" s="19">
        <v>120828.17</v>
      </c>
      <c r="I22" s="19">
        <v>3812564.19</v>
      </c>
      <c r="J22" s="19">
        <v>515.70000000000005</v>
      </c>
      <c r="K22" s="19">
        <v>16833.349999999999</v>
      </c>
      <c r="L22" s="19">
        <v>758790.84</v>
      </c>
      <c r="M22" s="152" t="s">
        <v>1727</v>
      </c>
      <c r="O22" s="153">
        <f t="shared" si="0"/>
        <v>5250088.5599999996</v>
      </c>
    </row>
    <row r="23" spans="1:15" ht="24" customHeight="1" x14ac:dyDescent="0.15">
      <c r="A23" s="152" t="s">
        <v>1851</v>
      </c>
      <c r="B23" s="19"/>
      <c r="C23" s="19"/>
      <c r="D23" s="19"/>
      <c r="E23" s="19"/>
      <c r="F23" s="19"/>
      <c r="G23" s="19"/>
      <c r="H23" s="19"/>
      <c r="I23" s="19"/>
      <c r="J23" s="19">
        <v>1091.1400000000001</v>
      </c>
      <c r="K23" s="19">
        <v>8432.1200000000008</v>
      </c>
      <c r="L23" s="19">
        <v>28060</v>
      </c>
      <c r="M23" s="152" t="s">
        <v>1851</v>
      </c>
      <c r="O23" s="153">
        <f t="shared" si="0"/>
        <v>37583.26</v>
      </c>
    </row>
    <row r="24" spans="1:15" ht="24" customHeight="1" x14ac:dyDescent="0.15">
      <c r="A24" s="152" t="s">
        <v>1872</v>
      </c>
      <c r="B24" s="19"/>
      <c r="C24" s="19">
        <v>14052.82</v>
      </c>
      <c r="D24" s="19"/>
      <c r="E24" s="19"/>
      <c r="F24" s="19"/>
      <c r="G24" s="19"/>
      <c r="H24" s="19"/>
      <c r="I24" s="19"/>
      <c r="J24" s="19"/>
      <c r="K24" s="19">
        <v>8441.1</v>
      </c>
      <c r="L24" s="19">
        <v>582050.82999999996</v>
      </c>
      <c r="M24" s="152" t="s">
        <v>1872</v>
      </c>
      <c r="O24" s="153">
        <f t="shared" si="0"/>
        <v>604544.75</v>
      </c>
    </row>
    <row r="25" spans="1:15" ht="24" customHeight="1" x14ac:dyDescent="0.15">
      <c r="A25" s="152" t="s">
        <v>1928</v>
      </c>
      <c r="B25" s="19"/>
      <c r="C25" s="19"/>
      <c r="D25" s="19"/>
      <c r="E25" s="19"/>
      <c r="F25" s="19"/>
      <c r="G25" s="19"/>
      <c r="H25" s="19"/>
      <c r="I25" s="19">
        <v>33960492.840000004</v>
      </c>
      <c r="J25" s="19"/>
      <c r="K25" s="19">
        <v>11395.5</v>
      </c>
      <c r="L25" s="19">
        <v>576944.48</v>
      </c>
      <c r="M25" s="152" t="s">
        <v>1928</v>
      </c>
      <c r="O25" s="153">
        <f t="shared" si="0"/>
        <v>34548832.82</v>
      </c>
    </row>
    <row r="26" spans="1:15" ht="24" customHeight="1" x14ac:dyDescent="0.15">
      <c r="A26" s="152" t="s">
        <v>2047</v>
      </c>
      <c r="B26" s="19">
        <v>411</v>
      </c>
      <c r="C26" s="19"/>
      <c r="D26" s="19"/>
      <c r="E26" s="19"/>
      <c r="F26" s="19"/>
      <c r="G26" s="19"/>
      <c r="H26" s="19"/>
      <c r="I26" s="19"/>
      <c r="J26" s="19"/>
      <c r="K26" s="19">
        <v>1254.29</v>
      </c>
      <c r="L26" s="19">
        <v>53530.45</v>
      </c>
      <c r="M26" s="152" t="s">
        <v>2047</v>
      </c>
      <c r="O26" s="153">
        <f t="shared" si="0"/>
        <v>55195.74</v>
      </c>
    </row>
    <row r="27" spans="1:15" ht="24" customHeight="1" x14ac:dyDescent="0.15">
      <c r="A27" s="152" t="s">
        <v>17</v>
      </c>
      <c r="B27" s="19"/>
      <c r="C27" s="19"/>
      <c r="D27" s="19">
        <v>56.29</v>
      </c>
      <c r="E27" s="19"/>
      <c r="F27" s="19"/>
      <c r="G27" s="19"/>
      <c r="H27" s="19"/>
      <c r="I27" s="19"/>
      <c r="J27" s="19"/>
      <c r="K27" s="19"/>
      <c r="L27" s="19"/>
      <c r="M27" s="152" t="s">
        <v>17</v>
      </c>
      <c r="O27" s="153">
        <f t="shared" si="0"/>
        <v>56.29</v>
      </c>
    </row>
    <row r="28" spans="1:15" ht="24" customHeight="1" x14ac:dyDescent="0.15">
      <c r="A28" s="152" t="s">
        <v>18</v>
      </c>
      <c r="B28" s="19"/>
      <c r="C28" s="19"/>
      <c r="D28" s="19"/>
      <c r="E28" s="19"/>
      <c r="F28" s="19"/>
      <c r="G28" s="19">
        <v>16.2</v>
      </c>
      <c r="H28" s="19"/>
      <c r="I28" s="19"/>
      <c r="J28" s="19"/>
      <c r="K28" s="19"/>
      <c r="L28" s="19"/>
      <c r="M28" s="152" t="s">
        <v>18</v>
      </c>
      <c r="O28" s="153">
        <f t="shared" si="0"/>
        <v>16.2</v>
      </c>
    </row>
    <row r="29" spans="1:15" ht="24" customHeight="1" x14ac:dyDescent="0.15">
      <c r="A29" s="154" t="s">
        <v>2855</v>
      </c>
      <c r="B29" s="23">
        <f t="shared" ref="B29:L29" si="1">SUM(B4:B28)</f>
        <v>992.73</v>
      </c>
      <c r="C29" s="23">
        <f t="shared" si="1"/>
        <v>2109059.73</v>
      </c>
      <c r="D29" s="23">
        <f t="shared" si="1"/>
        <v>1612885.54</v>
      </c>
      <c r="E29" s="23">
        <f t="shared" si="1"/>
        <v>271762.40000000002</v>
      </c>
      <c r="F29" s="23">
        <f t="shared" si="1"/>
        <v>53470.16</v>
      </c>
      <c r="G29" s="23">
        <f t="shared" si="1"/>
        <v>781705.50999999989</v>
      </c>
      <c r="H29" s="23">
        <f t="shared" si="1"/>
        <v>124922.45999999999</v>
      </c>
      <c r="I29" s="23">
        <f t="shared" si="1"/>
        <v>78918237.629999995</v>
      </c>
      <c r="J29" s="23">
        <f t="shared" si="1"/>
        <v>1905796.71</v>
      </c>
      <c r="K29" s="23">
        <f t="shared" si="1"/>
        <v>500019.06999999995</v>
      </c>
      <c r="L29" s="23">
        <f t="shared" si="1"/>
        <v>7425774.79</v>
      </c>
      <c r="M29" s="154" t="s">
        <v>2855</v>
      </c>
      <c r="O29" s="153">
        <f t="shared" si="0"/>
        <v>93704626.729999989</v>
      </c>
    </row>
    <row r="30" spans="1:15" ht="36" customHeight="1" x14ac:dyDescent="0.15">
      <c r="A30" s="130" t="s">
        <v>2862</v>
      </c>
      <c r="B30" s="19">
        <f>B$29/(SUM($B$29:$L$29)-種類別土地建物構成表!$C$11)*100</f>
        <v>3.423559291773392E-3</v>
      </c>
      <c r="C30" s="19">
        <f>C$29/(SUM($B$29:$L$29)-種類別土地建物構成表!$C$11)*100</f>
        <v>7.2733684239889813</v>
      </c>
      <c r="D30" s="19">
        <f>D$29/(SUM($B$29:$L$29)-種類別土地建物構成表!$C$11)*100</f>
        <v>5.5622468113524777</v>
      </c>
      <c r="E30" s="19">
        <f>E$29/(SUM($B$29:$L$29)-種類別土地建物構成表!$C$11)*100</f>
        <v>0.93720819323948845</v>
      </c>
      <c r="F30" s="19">
        <f>F$29/(SUM($B$29:$L$29)-種類別土地建物構成表!$C$11)*100</f>
        <v>0.18439884268694404</v>
      </c>
      <c r="G30" s="19">
        <f>G$29/(SUM($B$29:$L$29)-種類別土地建物構成表!$C$11)*100</f>
        <v>2.6958137279934702</v>
      </c>
      <c r="H30" s="19">
        <f>H$29/(SUM($B$29:$L$29)-種類別土地建物構成表!$C$11)*100</f>
        <v>0.43081144791049919</v>
      </c>
      <c r="I30" s="19">
        <f>I$29/(SUM($B$29:$L$29)-種類別土地建物構成表!$C$11)*100</f>
        <v>272.15986796869947</v>
      </c>
      <c r="J30" s="19">
        <f>J$29/(SUM($B$29:$L$29)-種類別土地建物構成表!$C$11)*100</f>
        <v>6.5723893049990032</v>
      </c>
      <c r="K30" s="19">
        <f>K$29/(SUM($B$29:$L$29)-種類別土地建物構成表!$C$11)*100</f>
        <v>1.7243811843727801</v>
      </c>
      <c r="L30" s="19">
        <f>L$29/(SUM($B$29:$L$29)-種類別土地建物構成表!$C$11)*100</f>
        <v>25.608755936580046</v>
      </c>
      <c r="M30" s="130" t="s">
        <v>2862</v>
      </c>
      <c r="O30" s="153">
        <f t="shared" si="0"/>
        <v>323.15266540111492</v>
      </c>
    </row>
    <row r="31" spans="1:15" ht="36" customHeight="1" x14ac:dyDescent="0.15">
      <c r="A31" s="155" t="s">
        <v>2863</v>
      </c>
      <c r="B31" s="156">
        <f t="shared" ref="B31:L31" si="2">B$29/SUM($B$29:$L$29)*100</f>
        <v>1.0594247420252225E-3</v>
      </c>
      <c r="C31" s="156">
        <f t="shared" si="2"/>
        <v>2.2507530349350127</v>
      </c>
      <c r="D31" s="156">
        <f t="shared" si="2"/>
        <v>1.7212442931418528</v>
      </c>
      <c r="E31" s="156">
        <f t="shared" si="2"/>
        <v>0.29002025778626145</v>
      </c>
      <c r="F31" s="156">
        <f t="shared" si="2"/>
        <v>5.7062454508322882E-2</v>
      </c>
      <c r="G31" s="156">
        <f t="shared" si="2"/>
        <v>0.83422295918471767</v>
      </c>
      <c r="H31" s="156">
        <f t="shared" si="2"/>
        <v>0.13331514607058934</v>
      </c>
      <c r="I31" s="156">
        <f t="shared" si="2"/>
        <v>84.22021450167513</v>
      </c>
      <c r="J31" s="156">
        <f t="shared" si="2"/>
        <v>2.0338341622034872</v>
      </c>
      <c r="K31" s="156">
        <f t="shared" si="2"/>
        <v>0.53361193299531751</v>
      </c>
      <c r="L31" s="156">
        <f t="shared" si="2"/>
        <v>7.9246618327572964</v>
      </c>
      <c r="M31" s="155" t="s">
        <v>2863</v>
      </c>
      <c r="O31" s="153">
        <f t="shared" si="0"/>
        <v>100.00000000000001</v>
      </c>
    </row>
    <row r="32" spans="1:15" ht="13.5" customHeight="1" x14ac:dyDescent="0.15">
      <c r="A32" s="136" t="s">
        <v>2797</v>
      </c>
    </row>
    <row r="47" spans="3:3" ht="24" customHeight="1" x14ac:dyDescent="0.15">
      <c r="C47" s="179"/>
    </row>
  </sheetData>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colBreaks count="2" manualBreakCount="2">
    <brk id="7" max="31" man="1"/>
    <brk id="13"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所管別建物集計表">
    <tabColor indexed="10"/>
  </sheetPr>
  <dimension ref="A1:O47"/>
  <sheetViews>
    <sheetView tabSelected="1" view="pageBreakPreview" topLeftCell="A10" zoomScaleNormal="100" zoomScaleSheetLayoutView="100" workbookViewId="0">
      <selection activeCell="C47" sqref="C47"/>
    </sheetView>
  </sheetViews>
  <sheetFormatPr defaultColWidth="9.25" defaultRowHeight="24" customHeight="1" x14ac:dyDescent="0.15"/>
  <cols>
    <col min="1" max="1" width="11" customWidth="1"/>
    <col min="2" max="12" width="14.5" customWidth="1"/>
    <col min="13" max="13" width="11" customWidth="1"/>
    <col min="14" max="14" width="9" customWidth="1"/>
    <col min="15" max="15" width="15.625" customWidth="1"/>
  </cols>
  <sheetData>
    <row r="1" spans="1:15" ht="15" customHeight="1" x14ac:dyDescent="0.15">
      <c r="A1" s="150" t="s">
        <v>2864</v>
      </c>
      <c r="N1" t="s">
        <v>2848</v>
      </c>
    </row>
    <row r="2" spans="1:15" ht="14.25" customHeight="1" x14ac:dyDescent="0.15"/>
    <row r="3" spans="1:15" ht="24" customHeight="1" x14ac:dyDescent="0.15">
      <c r="A3" s="13" t="s">
        <v>2849</v>
      </c>
      <c r="B3" s="151" t="s">
        <v>28</v>
      </c>
      <c r="C3" s="151" t="s">
        <v>33</v>
      </c>
      <c r="D3" s="151" t="s">
        <v>48</v>
      </c>
      <c r="E3" s="151" t="s">
        <v>57</v>
      </c>
      <c r="F3" s="151" t="s">
        <v>75</v>
      </c>
      <c r="G3" s="151" t="s">
        <v>88</v>
      </c>
      <c r="H3" s="151" t="s">
        <v>101</v>
      </c>
      <c r="I3" s="151" t="s">
        <v>108</v>
      </c>
      <c r="J3" s="151" t="s">
        <v>134</v>
      </c>
      <c r="K3" s="151" t="s">
        <v>159</v>
      </c>
      <c r="L3" s="151" t="s">
        <v>162</v>
      </c>
      <c r="M3" s="13" t="s">
        <v>2849</v>
      </c>
    </row>
    <row r="4" spans="1:15" ht="24" customHeight="1" x14ac:dyDescent="0.15">
      <c r="A4" s="152" t="s">
        <v>3</v>
      </c>
      <c r="B4" s="19">
        <v>59</v>
      </c>
      <c r="C4" s="19">
        <v>118142.63</v>
      </c>
      <c r="D4" s="19">
        <v>23747.43</v>
      </c>
      <c r="E4" s="19">
        <v>19560.82</v>
      </c>
      <c r="F4" s="19">
        <v>5111.91</v>
      </c>
      <c r="G4" s="19">
        <v>26354.78</v>
      </c>
      <c r="H4" s="19">
        <v>3017.28</v>
      </c>
      <c r="I4" s="19">
        <v>7091.41</v>
      </c>
      <c r="J4" s="19">
        <v>438252.39</v>
      </c>
      <c r="K4" s="19">
        <v>97147.81</v>
      </c>
      <c r="L4" s="19">
        <v>316821.28000000003</v>
      </c>
      <c r="M4" s="152" t="s">
        <v>3</v>
      </c>
      <c r="O4" s="153">
        <f t="shared" ref="O4:O31" si="0">SUM(B4:L4)</f>
        <v>1055306.74</v>
      </c>
    </row>
    <row r="5" spans="1:15" ht="24" customHeight="1" x14ac:dyDescent="0.15">
      <c r="A5" s="152" t="s">
        <v>4</v>
      </c>
      <c r="B5" s="19">
        <v>54.97</v>
      </c>
      <c r="C5" s="19">
        <v>8468.86</v>
      </c>
      <c r="D5" s="19"/>
      <c r="E5" s="19"/>
      <c r="F5" s="19">
        <v>66.06</v>
      </c>
      <c r="G5" s="19"/>
      <c r="H5" s="19"/>
      <c r="I5" s="19">
        <v>6944.57</v>
      </c>
      <c r="J5" s="19">
        <v>1682.01</v>
      </c>
      <c r="K5" s="19">
        <v>12111.07</v>
      </c>
      <c r="L5" s="19">
        <v>98500.11</v>
      </c>
      <c r="M5" s="152" t="s">
        <v>4</v>
      </c>
      <c r="O5" s="153">
        <f t="shared" si="0"/>
        <v>127827.65</v>
      </c>
    </row>
    <row r="6" spans="1:15" ht="24" customHeight="1" x14ac:dyDescent="0.15">
      <c r="A6" s="152" t="s">
        <v>5</v>
      </c>
      <c r="B6" s="19"/>
      <c r="C6" s="19">
        <v>8948.23</v>
      </c>
      <c r="D6" s="19"/>
      <c r="E6" s="19"/>
      <c r="F6" s="19">
        <v>8.64</v>
      </c>
      <c r="G6" s="19"/>
      <c r="H6" s="19"/>
      <c r="I6" s="19">
        <v>893.97</v>
      </c>
      <c r="J6" s="19">
        <v>132.53</v>
      </c>
      <c r="K6" s="19">
        <v>7150.83</v>
      </c>
      <c r="L6" s="19">
        <v>37108.300000000003</v>
      </c>
      <c r="M6" s="152" t="s">
        <v>5</v>
      </c>
      <c r="O6" s="153">
        <f t="shared" si="0"/>
        <v>54242.5</v>
      </c>
    </row>
    <row r="7" spans="1:15" ht="24" customHeight="1" x14ac:dyDescent="0.15">
      <c r="A7" s="152" t="s">
        <v>6</v>
      </c>
      <c r="B7" s="19"/>
      <c r="C7" s="19"/>
      <c r="D7" s="19"/>
      <c r="E7" s="19"/>
      <c r="F7" s="19">
        <v>56.3</v>
      </c>
      <c r="G7" s="19"/>
      <c r="H7" s="19"/>
      <c r="I7" s="19"/>
      <c r="J7" s="19">
        <v>8313.65</v>
      </c>
      <c r="K7" s="19">
        <v>5926.15</v>
      </c>
      <c r="L7" s="19">
        <v>17953.02</v>
      </c>
      <c r="M7" s="152" t="s">
        <v>6</v>
      </c>
      <c r="O7" s="153">
        <f t="shared" si="0"/>
        <v>32249.119999999999</v>
      </c>
    </row>
    <row r="8" spans="1:15" ht="24" customHeight="1" x14ac:dyDescent="0.15">
      <c r="A8" s="152" t="s">
        <v>7</v>
      </c>
      <c r="B8" s="19"/>
      <c r="C8" s="19">
        <v>1172.0999999999999</v>
      </c>
      <c r="D8" s="19"/>
      <c r="E8" s="19"/>
      <c r="F8" s="19">
        <v>1938.8</v>
      </c>
      <c r="G8" s="19"/>
      <c r="H8" s="19"/>
      <c r="I8" s="19"/>
      <c r="J8" s="19">
        <v>3716.48</v>
      </c>
      <c r="K8" s="19">
        <v>5210.2299999999996</v>
      </c>
      <c r="L8" s="19">
        <v>20892.48</v>
      </c>
      <c r="M8" s="152" t="s">
        <v>7</v>
      </c>
      <c r="O8" s="153">
        <f t="shared" si="0"/>
        <v>32930.089999999997</v>
      </c>
    </row>
    <row r="9" spans="1:15" ht="24" customHeight="1" x14ac:dyDescent="0.15">
      <c r="A9" s="152" t="s">
        <v>8</v>
      </c>
      <c r="B9" s="19">
        <v>11.75</v>
      </c>
      <c r="C9" s="19">
        <v>6334.09</v>
      </c>
      <c r="D9" s="19"/>
      <c r="E9" s="19"/>
      <c r="F9" s="19">
        <v>471.78</v>
      </c>
      <c r="G9" s="19"/>
      <c r="H9" s="19"/>
      <c r="I9" s="19"/>
      <c r="J9" s="19">
        <v>20.440000000000001</v>
      </c>
      <c r="K9" s="19">
        <v>6175.69</v>
      </c>
      <c r="L9" s="19">
        <v>59470.62</v>
      </c>
      <c r="M9" s="152" t="s">
        <v>8</v>
      </c>
      <c r="O9" s="153">
        <f t="shared" si="0"/>
        <v>72484.37</v>
      </c>
    </row>
    <row r="10" spans="1:15" ht="24" customHeight="1" x14ac:dyDescent="0.15">
      <c r="A10" s="152" t="s">
        <v>9</v>
      </c>
      <c r="B10" s="19">
        <v>117.27</v>
      </c>
      <c r="C10" s="19">
        <v>14171.17</v>
      </c>
      <c r="D10" s="19"/>
      <c r="E10" s="19"/>
      <c r="F10" s="19">
        <v>195.16</v>
      </c>
      <c r="G10" s="19"/>
      <c r="H10" s="19"/>
      <c r="I10" s="19">
        <v>7093.97</v>
      </c>
      <c r="J10" s="19">
        <v>3206.34</v>
      </c>
      <c r="K10" s="19">
        <v>10546.21</v>
      </c>
      <c r="L10" s="19">
        <v>90384.4</v>
      </c>
      <c r="M10" s="152" t="s">
        <v>9</v>
      </c>
      <c r="O10" s="153">
        <f t="shared" si="0"/>
        <v>125714.51999999999</v>
      </c>
    </row>
    <row r="11" spans="1:15" ht="24" customHeight="1" x14ac:dyDescent="0.15">
      <c r="A11" s="152" t="s">
        <v>10</v>
      </c>
      <c r="B11" s="19">
        <v>16.43</v>
      </c>
      <c r="C11" s="19">
        <v>4610.6000000000004</v>
      </c>
      <c r="D11" s="19"/>
      <c r="E11" s="19"/>
      <c r="F11" s="19">
        <v>33.64</v>
      </c>
      <c r="G11" s="19"/>
      <c r="H11" s="19"/>
      <c r="I11" s="19">
        <v>1024</v>
      </c>
      <c r="J11" s="19">
        <v>124.68</v>
      </c>
      <c r="K11" s="19">
        <v>5287.13</v>
      </c>
      <c r="L11" s="19">
        <v>65359.94</v>
      </c>
      <c r="M11" s="152" t="s">
        <v>10</v>
      </c>
      <c r="O11" s="153">
        <f t="shared" si="0"/>
        <v>76456.42</v>
      </c>
    </row>
    <row r="12" spans="1:15" ht="24" customHeight="1" x14ac:dyDescent="0.15">
      <c r="A12" s="152" t="s">
        <v>11</v>
      </c>
      <c r="B12" s="19">
        <v>17.149999999999999</v>
      </c>
      <c r="C12" s="19">
        <v>5584.8</v>
      </c>
      <c r="D12" s="19"/>
      <c r="E12" s="19">
        <v>1368.6</v>
      </c>
      <c r="F12" s="19">
        <v>75.81</v>
      </c>
      <c r="G12" s="19"/>
      <c r="H12" s="19"/>
      <c r="I12" s="19"/>
      <c r="J12" s="19">
        <v>122.64</v>
      </c>
      <c r="K12" s="19">
        <v>4662.8999999999996</v>
      </c>
      <c r="L12" s="19">
        <v>46242.96</v>
      </c>
      <c r="M12" s="152" t="s">
        <v>11</v>
      </c>
      <c r="O12" s="153">
        <f t="shared" si="0"/>
        <v>58074.86</v>
      </c>
    </row>
    <row r="13" spans="1:15" ht="24" customHeight="1" x14ac:dyDescent="0.15">
      <c r="A13" s="152" t="s">
        <v>12</v>
      </c>
      <c r="B13" s="19"/>
      <c r="C13" s="19"/>
      <c r="D13" s="19"/>
      <c r="E13" s="19">
        <v>5784.98</v>
      </c>
      <c r="F13" s="19">
        <v>9.6999999999999993</v>
      </c>
      <c r="G13" s="19"/>
      <c r="H13" s="19"/>
      <c r="I13" s="19"/>
      <c r="J13" s="19">
        <v>2727.9</v>
      </c>
      <c r="K13" s="19">
        <v>713.14</v>
      </c>
      <c r="L13" s="19">
        <v>16691.669999999998</v>
      </c>
      <c r="M13" s="152" t="s">
        <v>12</v>
      </c>
      <c r="O13" s="153">
        <f t="shared" si="0"/>
        <v>25927.39</v>
      </c>
    </row>
    <row r="14" spans="1:15" ht="24" customHeight="1" x14ac:dyDescent="0.15">
      <c r="A14" s="152" t="s">
        <v>13</v>
      </c>
      <c r="B14" s="19"/>
      <c r="C14" s="19"/>
      <c r="D14" s="19"/>
      <c r="E14" s="19"/>
      <c r="F14" s="19">
        <v>583.16</v>
      </c>
      <c r="G14" s="19"/>
      <c r="H14" s="19"/>
      <c r="I14" s="19">
        <v>9590.01</v>
      </c>
      <c r="J14" s="19">
        <v>11.76</v>
      </c>
      <c r="K14" s="19">
        <v>3110.69</v>
      </c>
      <c r="L14" s="19">
        <v>22993.759999999998</v>
      </c>
      <c r="M14" s="152" t="s">
        <v>13</v>
      </c>
      <c r="O14" s="153">
        <f t="shared" si="0"/>
        <v>36289.379999999997</v>
      </c>
    </row>
    <row r="15" spans="1:15" ht="24" customHeight="1" x14ac:dyDescent="0.15">
      <c r="A15" s="152" t="s">
        <v>14</v>
      </c>
      <c r="B15" s="19">
        <v>17.68</v>
      </c>
      <c r="C15" s="19">
        <v>6132.36</v>
      </c>
      <c r="D15" s="19">
        <v>3861.38</v>
      </c>
      <c r="E15" s="19">
        <v>8184.96</v>
      </c>
      <c r="F15" s="19">
        <v>41</v>
      </c>
      <c r="G15" s="19"/>
      <c r="H15" s="19"/>
      <c r="I15" s="19">
        <v>8056.76</v>
      </c>
      <c r="J15" s="19">
        <v>981.89</v>
      </c>
      <c r="K15" s="19">
        <v>4896.72</v>
      </c>
      <c r="L15" s="19">
        <v>52601.120000000003</v>
      </c>
      <c r="M15" s="152" t="s">
        <v>14</v>
      </c>
      <c r="O15" s="153">
        <f t="shared" si="0"/>
        <v>84773.87</v>
      </c>
    </row>
    <row r="16" spans="1:15" ht="24" customHeight="1" x14ac:dyDescent="0.15">
      <c r="A16" s="152" t="s">
        <v>15</v>
      </c>
      <c r="B16" s="19">
        <v>102.75</v>
      </c>
      <c r="C16" s="19">
        <v>6862.71</v>
      </c>
      <c r="D16" s="19"/>
      <c r="E16" s="19"/>
      <c r="F16" s="19">
        <v>1758.5</v>
      </c>
      <c r="G16" s="19"/>
      <c r="H16" s="19"/>
      <c r="I16" s="19">
        <v>12492.34</v>
      </c>
      <c r="J16" s="19">
        <v>123.24</v>
      </c>
      <c r="K16" s="19">
        <v>7020.08</v>
      </c>
      <c r="L16" s="19">
        <v>36836.85</v>
      </c>
      <c r="M16" s="152" t="s">
        <v>15</v>
      </c>
      <c r="O16" s="153">
        <f t="shared" si="0"/>
        <v>65196.47</v>
      </c>
    </row>
    <row r="17" spans="1:15" ht="24" customHeight="1" x14ac:dyDescent="0.15">
      <c r="A17" s="152" t="s">
        <v>16</v>
      </c>
      <c r="B17" s="19"/>
      <c r="C17" s="19"/>
      <c r="D17" s="19"/>
      <c r="E17" s="19"/>
      <c r="F17" s="19">
        <v>4.4000000000000004</v>
      </c>
      <c r="G17" s="19"/>
      <c r="H17" s="19"/>
      <c r="I17" s="19">
        <v>83270.77</v>
      </c>
      <c r="J17" s="19">
        <v>9304.86</v>
      </c>
      <c r="K17" s="19">
        <v>573.79</v>
      </c>
      <c r="L17" s="19">
        <v>16402.830000000002</v>
      </c>
      <c r="M17" s="152" t="s">
        <v>16</v>
      </c>
      <c r="O17" s="153">
        <f t="shared" si="0"/>
        <v>109556.65</v>
      </c>
    </row>
    <row r="18" spans="1:15" ht="24" customHeight="1" x14ac:dyDescent="0.15">
      <c r="A18" s="152" t="s">
        <v>1551</v>
      </c>
      <c r="B18" s="19"/>
      <c r="C18" s="19"/>
      <c r="D18" s="19"/>
      <c r="E18" s="19"/>
      <c r="F18" s="19"/>
      <c r="G18" s="19"/>
      <c r="H18" s="19"/>
      <c r="I18" s="19"/>
      <c r="J18" s="19">
        <v>3.61</v>
      </c>
      <c r="K18" s="19">
        <v>227.33</v>
      </c>
      <c r="L18" s="19"/>
      <c r="M18" s="152" t="s">
        <v>1551</v>
      </c>
      <c r="O18" s="153">
        <f t="shared" si="0"/>
        <v>230.94000000000003</v>
      </c>
    </row>
    <row r="19" spans="1:15" ht="24" customHeight="1" x14ac:dyDescent="0.15">
      <c r="A19" s="152" t="s">
        <v>1562</v>
      </c>
      <c r="B19" s="19"/>
      <c r="C19" s="19"/>
      <c r="D19" s="19"/>
      <c r="E19" s="19"/>
      <c r="F19" s="19">
        <v>5.47</v>
      </c>
      <c r="G19" s="19"/>
      <c r="H19" s="19"/>
      <c r="I19" s="19"/>
      <c r="J19" s="19">
        <v>139.21</v>
      </c>
      <c r="K19" s="19">
        <v>727.47</v>
      </c>
      <c r="L19" s="19">
        <v>226.93</v>
      </c>
      <c r="M19" s="152" t="s">
        <v>1562</v>
      </c>
      <c r="O19" s="153">
        <f t="shared" si="0"/>
        <v>1099.0800000000002</v>
      </c>
    </row>
    <row r="20" spans="1:15" ht="24" customHeight="1" x14ac:dyDescent="0.15">
      <c r="A20" s="152" t="s">
        <v>1593</v>
      </c>
      <c r="B20" s="19"/>
      <c r="C20" s="19">
        <v>1176.74</v>
      </c>
      <c r="D20" s="19"/>
      <c r="E20" s="19"/>
      <c r="F20" s="19">
        <v>11.74</v>
      </c>
      <c r="G20" s="19">
        <v>12393.31</v>
      </c>
      <c r="H20" s="19"/>
      <c r="I20" s="19">
        <v>92.31</v>
      </c>
      <c r="J20" s="19">
        <v>74103.81</v>
      </c>
      <c r="K20" s="19">
        <v>18552.330000000002</v>
      </c>
      <c r="L20" s="19">
        <v>41258.03</v>
      </c>
      <c r="M20" s="152" t="s">
        <v>1593</v>
      </c>
      <c r="O20" s="153">
        <f t="shared" si="0"/>
        <v>147588.27000000002</v>
      </c>
    </row>
    <row r="21" spans="1:15" ht="24" customHeight="1" x14ac:dyDescent="0.15">
      <c r="A21" s="152" t="s">
        <v>1651</v>
      </c>
      <c r="B21" s="19"/>
      <c r="C21" s="19"/>
      <c r="D21" s="19"/>
      <c r="E21" s="19"/>
      <c r="F21" s="19">
        <v>81.97</v>
      </c>
      <c r="G21" s="19"/>
      <c r="H21" s="19">
        <v>10301.34</v>
      </c>
      <c r="I21" s="19">
        <v>17409.650000000001</v>
      </c>
      <c r="J21" s="19">
        <v>224.54</v>
      </c>
      <c r="K21" s="19">
        <v>7062.96</v>
      </c>
      <c r="L21" s="19">
        <v>19381.04</v>
      </c>
      <c r="M21" s="152" t="s">
        <v>1651</v>
      </c>
      <c r="O21" s="153">
        <f t="shared" si="0"/>
        <v>54461.5</v>
      </c>
    </row>
    <row r="22" spans="1:15" ht="24" customHeight="1" x14ac:dyDescent="0.15">
      <c r="A22" s="152" t="s">
        <v>1727</v>
      </c>
      <c r="B22" s="19">
        <v>462.47</v>
      </c>
      <c r="C22" s="19">
        <v>12382.05</v>
      </c>
      <c r="D22" s="19">
        <v>1458.19</v>
      </c>
      <c r="E22" s="19"/>
      <c r="F22" s="19">
        <v>1248.43</v>
      </c>
      <c r="G22" s="19"/>
      <c r="H22" s="19">
        <v>20280.39</v>
      </c>
      <c r="I22" s="19">
        <v>3661.71</v>
      </c>
      <c r="J22" s="19">
        <v>478.59</v>
      </c>
      <c r="K22" s="19">
        <v>6496.09</v>
      </c>
      <c r="L22" s="19">
        <v>47671.360000000001</v>
      </c>
      <c r="M22" s="152" t="s">
        <v>1727</v>
      </c>
      <c r="O22" s="153">
        <f t="shared" si="0"/>
        <v>94139.28</v>
      </c>
    </row>
    <row r="23" spans="1:15" ht="24" customHeight="1" x14ac:dyDescent="0.15">
      <c r="A23" s="152" t="s">
        <v>1851</v>
      </c>
      <c r="B23" s="19"/>
      <c r="C23" s="19"/>
      <c r="D23" s="19"/>
      <c r="E23" s="19"/>
      <c r="F23" s="19">
        <v>7.37</v>
      </c>
      <c r="G23" s="19"/>
      <c r="H23" s="19"/>
      <c r="I23" s="19"/>
      <c r="J23" s="19">
        <v>147.69</v>
      </c>
      <c r="K23" s="19">
        <v>3150.88</v>
      </c>
      <c r="L23" s="19">
        <v>134.80000000000001</v>
      </c>
      <c r="M23" s="152" t="s">
        <v>1851</v>
      </c>
      <c r="O23" s="153">
        <f t="shared" si="0"/>
        <v>3440.7400000000002</v>
      </c>
    </row>
    <row r="24" spans="1:15" ht="24" customHeight="1" x14ac:dyDescent="0.15">
      <c r="A24" s="152" t="s">
        <v>1872</v>
      </c>
      <c r="B24" s="19">
        <v>98.56</v>
      </c>
      <c r="C24" s="19">
        <v>4560.66</v>
      </c>
      <c r="D24" s="19"/>
      <c r="E24" s="19"/>
      <c r="F24" s="19">
        <v>131.72999999999999</v>
      </c>
      <c r="G24" s="19"/>
      <c r="H24" s="19"/>
      <c r="I24" s="19"/>
      <c r="J24" s="19">
        <v>629.01</v>
      </c>
      <c r="K24" s="19">
        <v>3460.32</v>
      </c>
      <c r="L24" s="19">
        <v>27314.31</v>
      </c>
      <c r="M24" s="152" t="s">
        <v>1872</v>
      </c>
      <c r="O24" s="153">
        <f t="shared" si="0"/>
        <v>36194.590000000004</v>
      </c>
    </row>
    <row r="25" spans="1:15" ht="24" customHeight="1" x14ac:dyDescent="0.15">
      <c r="A25" s="152" t="s">
        <v>1928</v>
      </c>
      <c r="B25" s="19">
        <v>120</v>
      </c>
      <c r="C25" s="19"/>
      <c r="D25" s="19"/>
      <c r="E25" s="19"/>
      <c r="F25" s="19">
        <v>238</v>
      </c>
      <c r="G25" s="19"/>
      <c r="H25" s="19"/>
      <c r="I25" s="19">
        <v>2934.9</v>
      </c>
      <c r="J25" s="19">
        <v>1437.71</v>
      </c>
      <c r="K25" s="19">
        <v>4160.16</v>
      </c>
      <c r="L25" s="19">
        <v>44061.51</v>
      </c>
      <c r="M25" s="152" t="s">
        <v>1928</v>
      </c>
      <c r="O25" s="153">
        <f t="shared" si="0"/>
        <v>52952.28</v>
      </c>
    </row>
    <row r="26" spans="1:15" ht="24" customHeight="1" x14ac:dyDescent="0.15">
      <c r="A26" s="152" t="s">
        <v>2047</v>
      </c>
      <c r="B26" s="19">
        <v>37.04</v>
      </c>
      <c r="C26" s="19"/>
      <c r="D26" s="19"/>
      <c r="E26" s="19"/>
      <c r="F26" s="19">
        <v>618.17999999999995</v>
      </c>
      <c r="G26" s="19"/>
      <c r="H26" s="19"/>
      <c r="I26" s="19"/>
      <c r="J26" s="19">
        <v>18.96</v>
      </c>
      <c r="K26" s="19">
        <v>127.05</v>
      </c>
      <c r="L26" s="19">
        <v>12805.62</v>
      </c>
      <c r="M26" s="152" t="s">
        <v>2047</v>
      </c>
      <c r="O26" s="153">
        <f t="shared" si="0"/>
        <v>13606.85</v>
      </c>
    </row>
    <row r="27" spans="1:15" ht="24" customHeight="1" x14ac:dyDescent="0.15">
      <c r="A27" s="152" t="s">
        <v>17</v>
      </c>
      <c r="B27" s="19"/>
      <c r="C27" s="19"/>
      <c r="D27" s="19">
        <v>351.22</v>
      </c>
      <c r="E27" s="19"/>
      <c r="F27" s="19"/>
      <c r="G27" s="19"/>
      <c r="H27" s="19"/>
      <c r="I27" s="19"/>
      <c r="J27" s="19"/>
      <c r="K27" s="19"/>
      <c r="L27" s="19"/>
      <c r="M27" s="152" t="s">
        <v>17</v>
      </c>
      <c r="O27" s="153">
        <f t="shared" si="0"/>
        <v>351.22</v>
      </c>
    </row>
    <row r="28" spans="1:15" ht="24" customHeight="1" x14ac:dyDescent="0.15">
      <c r="A28" s="152" t="s">
        <v>18</v>
      </c>
      <c r="B28" s="19"/>
      <c r="C28" s="19"/>
      <c r="D28" s="19"/>
      <c r="E28" s="19"/>
      <c r="F28" s="19"/>
      <c r="G28" s="19">
        <v>186.99</v>
      </c>
      <c r="H28" s="19"/>
      <c r="I28" s="19"/>
      <c r="J28" s="19"/>
      <c r="K28" s="19"/>
      <c r="L28" s="19"/>
      <c r="M28" s="152" t="s">
        <v>18</v>
      </c>
      <c r="O28" s="153">
        <f t="shared" si="0"/>
        <v>186.99</v>
      </c>
    </row>
    <row r="29" spans="1:15" ht="24" customHeight="1" x14ac:dyDescent="0.15">
      <c r="A29" s="152" t="s">
        <v>19</v>
      </c>
      <c r="B29" s="19">
        <v>25</v>
      </c>
      <c r="C29" s="19"/>
      <c r="D29" s="19"/>
      <c r="E29" s="19"/>
      <c r="F29" s="19"/>
      <c r="G29" s="19"/>
      <c r="H29" s="19"/>
      <c r="I29" s="19"/>
      <c r="J29" s="19"/>
      <c r="K29" s="19"/>
      <c r="L29" s="19"/>
      <c r="M29" s="152" t="s">
        <v>19</v>
      </c>
      <c r="O29" s="153">
        <f t="shared" si="0"/>
        <v>25</v>
      </c>
    </row>
    <row r="30" spans="1:15" ht="24" customHeight="1" x14ac:dyDescent="0.15">
      <c r="A30" s="154" t="s">
        <v>2855</v>
      </c>
      <c r="B30" s="23">
        <f t="shared" ref="B30:L30" si="1">SUM(B4:B29)</f>
        <v>1140.07</v>
      </c>
      <c r="C30" s="23">
        <f t="shared" si="1"/>
        <v>198546.99999999997</v>
      </c>
      <c r="D30" s="23">
        <f t="shared" si="1"/>
        <v>29418.22</v>
      </c>
      <c r="E30" s="23">
        <f t="shared" si="1"/>
        <v>34899.360000000001</v>
      </c>
      <c r="F30" s="23">
        <f t="shared" si="1"/>
        <v>12697.75</v>
      </c>
      <c r="G30" s="23">
        <f t="shared" si="1"/>
        <v>38935.079999999994</v>
      </c>
      <c r="H30" s="23">
        <f t="shared" si="1"/>
        <v>33599.01</v>
      </c>
      <c r="I30" s="23">
        <f t="shared" si="1"/>
        <v>160556.36999999997</v>
      </c>
      <c r="J30" s="23">
        <f t="shared" si="1"/>
        <v>545903.94000000006</v>
      </c>
      <c r="K30" s="23">
        <f t="shared" si="1"/>
        <v>214497.03</v>
      </c>
      <c r="L30" s="23">
        <f t="shared" si="1"/>
        <v>1091112.9400000004</v>
      </c>
      <c r="M30" s="154" t="s">
        <v>2855</v>
      </c>
      <c r="O30" s="153">
        <f t="shared" si="0"/>
        <v>2361306.7700000005</v>
      </c>
    </row>
    <row r="31" spans="1:15" ht="29.25" customHeight="1" x14ac:dyDescent="0.15">
      <c r="A31" s="157" t="s">
        <v>2865</v>
      </c>
      <c r="B31" s="156">
        <f t="shared" ref="B31:L31" si="2">B$30/SUM($B$30:$L$30)*100</f>
        <v>4.8281316704987032E-2</v>
      </c>
      <c r="C31" s="156">
        <f t="shared" si="2"/>
        <v>8.4083526343339088</v>
      </c>
      <c r="D31" s="156">
        <f t="shared" si="2"/>
        <v>1.2458449013806028</v>
      </c>
      <c r="E31" s="156">
        <f t="shared" si="2"/>
        <v>1.4779680659620518</v>
      </c>
      <c r="F31" s="156">
        <f t="shared" si="2"/>
        <v>0.53774249755782466</v>
      </c>
      <c r="G31" s="156">
        <f t="shared" si="2"/>
        <v>1.6488785148403222</v>
      </c>
      <c r="H31" s="156">
        <f t="shared" si="2"/>
        <v>1.4228989823291784</v>
      </c>
      <c r="I31" s="156">
        <f t="shared" si="2"/>
        <v>6.7994710403510989</v>
      </c>
      <c r="J31" s="156">
        <f t="shared" si="2"/>
        <v>23.118721672915033</v>
      </c>
      <c r="K31" s="156">
        <f t="shared" si="2"/>
        <v>9.0838273419255877</v>
      </c>
      <c r="L31" s="156">
        <f t="shared" si="2"/>
        <v>46.208013031699402</v>
      </c>
      <c r="M31" s="157" t="s">
        <v>2865</v>
      </c>
      <c r="O31" s="153">
        <f t="shared" si="0"/>
        <v>100</v>
      </c>
    </row>
    <row r="32" spans="1:15" ht="13.5" customHeight="1" x14ac:dyDescent="0.15">
      <c r="A32" s="136" t="s">
        <v>2797</v>
      </c>
    </row>
    <row r="47" spans="3:3" ht="24" customHeight="1" x14ac:dyDescent="0.15">
      <c r="C47" s="179"/>
    </row>
  </sheetData>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colBreaks count="1" manualBreakCount="1">
    <brk id="7" max="31"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Normal="100" zoomScaleSheetLayoutView="100" workbookViewId="0">
      <selection activeCell="C47" sqref="C47"/>
    </sheetView>
  </sheetViews>
  <sheetFormatPr defaultRowHeight="14.25" x14ac:dyDescent="0.15"/>
  <cols>
    <col min="1" max="1" width="25.5" customWidth="1"/>
    <col min="2" max="4" width="9.25"/>
    <col min="5" max="5" width="32.375" customWidth="1"/>
  </cols>
  <sheetData>
    <row r="1" spans="1:5" ht="26.25" customHeight="1" x14ac:dyDescent="0.15">
      <c r="A1" s="162"/>
      <c r="B1" s="162"/>
      <c r="C1" s="162"/>
      <c r="D1" s="162"/>
      <c r="E1" s="162"/>
    </row>
    <row r="2" spans="1:5" ht="26.25" customHeight="1" x14ac:dyDescent="0.15">
      <c r="A2" s="162"/>
      <c r="B2" s="162"/>
      <c r="C2" s="162"/>
      <c r="D2" s="162"/>
      <c r="E2" s="162"/>
    </row>
    <row r="3" spans="1:5" ht="26.25" customHeight="1" x14ac:dyDescent="0.15">
      <c r="A3" s="162"/>
      <c r="B3" s="162"/>
      <c r="C3" s="162"/>
      <c r="D3" s="162"/>
      <c r="E3" s="162"/>
    </row>
    <row r="4" spans="1:5" ht="26.25" customHeight="1" x14ac:dyDescent="0.15">
      <c r="A4" s="162"/>
      <c r="B4" s="162"/>
      <c r="C4" s="162"/>
      <c r="D4" s="162"/>
      <c r="E4" s="162"/>
    </row>
    <row r="5" spans="1:5" ht="26.25" customHeight="1" x14ac:dyDescent="0.15">
      <c r="A5" s="162"/>
      <c r="B5" s="162"/>
      <c r="C5" s="162"/>
      <c r="D5" s="162"/>
      <c r="E5" s="162"/>
    </row>
    <row r="6" spans="1:5" ht="26.25" customHeight="1" x14ac:dyDescent="0.15">
      <c r="A6" s="162"/>
      <c r="B6" s="162"/>
      <c r="C6" s="162"/>
      <c r="D6" s="162"/>
      <c r="E6" s="162"/>
    </row>
    <row r="7" spans="1:5" ht="26.25" customHeight="1" x14ac:dyDescent="0.15">
      <c r="A7" s="162"/>
      <c r="B7" s="162"/>
      <c r="C7" s="162"/>
      <c r="D7" s="162"/>
      <c r="E7" s="162"/>
    </row>
    <row r="8" spans="1:5" ht="26.25" customHeight="1" x14ac:dyDescent="0.15">
      <c r="A8" s="162"/>
      <c r="B8" s="162"/>
      <c r="C8" s="162"/>
      <c r="D8" s="162"/>
      <c r="E8" s="162"/>
    </row>
    <row r="9" spans="1:5" ht="26.25" customHeight="1" x14ac:dyDescent="0.15">
      <c r="A9" s="162"/>
      <c r="B9" s="162"/>
      <c r="C9" s="162"/>
      <c r="D9" s="162"/>
      <c r="E9" s="162"/>
    </row>
    <row r="10" spans="1:5" ht="26.25" customHeight="1" x14ac:dyDescent="0.15">
      <c r="A10" s="162"/>
      <c r="B10" s="162"/>
      <c r="C10" s="162"/>
      <c r="D10" s="162"/>
      <c r="E10" s="162"/>
    </row>
    <row r="11" spans="1:5" ht="26.25" customHeight="1" x14ac:dyDescent="0.15">
      <c r="A11" s="162"/>
      <c r="B11" s="162"/>
      <c r="C11" s="162"/>
      <c r="D11" s="162"/>
      <c r="E11" s="162"/>
    </row>
    <row r="12" spans="1:5" ht="26.25" customHeight="1" x14ac:dyDescent="0.15">
      <c r="A12" s="162"/>
      <c r="B12" s="162"/>
      <c r="C12" s="162"/>
      <c r="D12" s="162"/>
      <c r="E12" s="162"/>
    </row>
    <row r="13" spans="1:5" ht="26.25" customHeight="1" x14ac:dyDescent="0.15">
      <c r="A13" s="162"/>
      <c r="B13" s="162"/>
      <c r="C13" s="162"/>
      <c r="D13" s="162"/>
      <c r="E13" s="162"/>
    </row>
    <row r="14" spans="1:5" ht="26.25" customHeight="1" x14ac:dyDescent="0.15">
      <c r="A14" s="162"/>
      <c r="B14" s="162"/>
      <c r="C14" s="162"/>
      <c r="D14" s="162"/>
      <c r="E14" s="162"/>
    </row>
    <row r="15" spans="1:5" ht="26.25" customHeight="1" x14ac:dyDescent="0.15">
      <c r="A15" s="162"/>
      <c r="B15" s="162"/>
      <c r="C15" s="162"/>
      <c r="D15" s="162"/>
      <c r="E15" s="162"/>
    </row>
    <row r="16" spans="1:5" ht="26.25" customHeight="1" x14ac:dyDescent="0.15">
      <c r="A16" s="162"/>
      <c r="B16" s="162"/>
      <c r="C16" s="162"/>
      <c r="D16" s="162"/>
      <c r="E16" s="162"/>
    </row>
    <row r="17" spans="1:5" ht="26.25" customHeight="1" x14ac:dyDescent="0.15">
      <c r="A17" s="162"/>
      <c r="B17" s="162"/>
      <c r="C17" s="162"/>
      <c r="D17" s="162"/>
      <c r="E17" s="162"/>
    </row>
    <row r="18" spans="1:5" ht="26.25" customHeight="1" x14ac:dyDescent="0.15">
      <c r="A18" s="162"/>
      <c r="B18" s="162"/>
      <c r="C18" s="162"/>
      <c r="D18" s="162"/>
      <c r="E18" s="162"/>
    </row>
    <row r="19" spans="1:5" ht="26.25" customHeight="1" x14ac:dyDescent="0.15">
      <c r="A19" s="162"/>
      <c r="B19" s="162"/>
      <c r="C19" s="162"/>
      <c r="D19" s="162"/>
      <c r="E19" s="162"/>
    </row>
    <row r="20" spans="1:5" ht="26.25" customHeight="1" x14ac:dyDescent="0.15">
      <c r="A20" s="162"/>
      <c r="B20" s="162"/>
      <c r="C20" s="162"/>
      <c r="D20" s="162"/>
      <c r="E20" s="162"/>
    </row>
    <row r="21" spans="1:5" ht="26.25" customHeight="1" x14ac:dyDescent="0.15">
      <c r="A21" s="162"/>
      <c r="B21" s="162"/>
      <c r="C21" s="162"/>
      <c r="D21" s="162"/>
      <c r="E21" s="162"/>
    </row>
    <row r="22" spans="1:5" ht="26.25" customHeight="1" x14ac:dyDescent="0.15">
      <c r="A22" s="162"/>
      <c r="B22" s="162"/>
      <c r="C22" s="162"/>
      <c r="D22" s="162"/>
      <c r="E22" s="162"/>
    </row>
    <row r="23" spans="1:5" ht="26.25" customHeight="1" x14ac:dyDescent="0.15">
      <c r="A23" s="162"/>
      <c r="B23" s="162"/>
      <c r="C23" s="162"/>
      <c r="D23" s="162"/>
      <c r="E23" s="162"/>
    </row>
    <row r="24" spans="1:5" ht="26.25" customHeight="1" x14ac:dyDescent="0.15">
      <c r="A24" s="162"/>
      <c r="B24" s="162"/>
      <c r="C24" s="162"/>
      <c r="D24" s="162"/>
      <c r="E24" s="162"/>
    </row>
    <row r="25" spans="1:5" ht="26.25" customHeight="1" x14ac:dyDescent="0.15">
      <c r="A25" s="162"/>
      <c r="B25" s="162"/>
      <c r="C25" s="162"/>
      <c r="D25" s="162"/>
      <c r="E25" s="162"/>
    </row>
    <row r="26" spans="1:5" ht="37.5" customHeight="1" x14ac:dyDescent="0.15">
      <c r="A26" s="162"/>
      <c r="B26" s="162"/>
      <c r="C26" s="162"/>
      <c r="D26" s="162"/>
      <c r="E26" s="171" t="s">
        <v>3011</v>
      </c>
    </row>
    <row r="27" spans="1:5" ht="37.5" customHeight="1" x14ac:dyDescent="0.15">
      <c r="A27" s="162"/>
      <c r="B27" s="162"/>
      <c r="C27" s="162"/>
      <c r="D27" s="162"/>
      <c r="E27" s="172" t="s">
        <v>2866</v>
      </c>
    </row>
    <row r="28" spans="1:5" ht="37.5" customHeight="1" x14ac:dyDescent="0.15">
      <c r="A28" s="162"/>
      <c r="B28" s="162"/>
      <c r="C28" s="162"/>
      <c r="D28" s="162"/>
      <c r="E28" s="173" t="s">
        <v>3012</v>
      </c>
    </row>
    <row r="29" spans="1:5" ht="41.25" customHeight="1" x14ac:dyDescent="0.15">
      <c r="A29" s="162"/>
      <c r="B29" s="162"/>
      <c r="C29" s="162"/>
      <c r="D29" s="162"/>
      <c r="E29" s="162"/>
    </row>
    <row r="30" spans="1:5" ht="26.25" customHeight="1" x14ac:dyDescent="0.15">
      <c r="A30" s="162"/>
      <c r="B30" s="162"/>
      <c r="C30" s="162"/>
      <c r="D30" s="162"/>
      <c r="E30" s="162"/>
    </row>
    <row r="31" spans="1:5" ht="26.25" customHeight="1" x14ac:dyDescent="0.15">
      <c r="A31" s="162"/>
      <c r="B31" s="162"/>
      <c r="C31" s="162"/>
      <c r="D31" s="162"/>
      <c r="E31" s="162"/>
    </row>
  </sheetData>
  <phoneticPr fontId="21"/>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tabSelected="1" view="pageBreakPreview" topLeftCell="A19" zoomScaleNormal="100" zoomScaleSheetLayoutView="100" workbookViewId="0">
      <selection activeCell="C47" sqref="C47"/>
    </sheetView>
  </sheetViews>
  <sheetFormatPr defaultColWidth="9.25" defaultRowHeight="18" customHeight="1" x14ac:dyDescent="0.15"/>
  <cols>
    <col min="1" max="3" width="25.875" customWidth="1"/>
  </cols>
  <sheetData>
    <row r="1" spans="1:3" ht="14.25" customHeight="1" x14ac:dyDescent="0.15"/>
    <row r="2" spans="1:3" ht="18" customHeight="1" x14ac:dyDescent="0.2">
      <c r="A2" s="12" t="s">
        <v>197</v>
      </c>
    </row>
    <row r="3" spans="1:3" ht="15" customHeight="1" x14ac:dyDescent="0.15"/>
    <row r="4" spans="1:3" ht="18" customHeight="1" x14ac:dyDescent="0.15">
      <c r="A4" s="5" t="s">
        <v>198</v>
      </c>
      <c r="B4" s="26" t="s">
        <v>199</v>
      </c>
      <c r="C4" s="8" t="s">
        <v>200</v>
      </c>
    </row>
    <row r="5" spans="1:3" ht="18" customHeight="1" x14ac:dyDescent="0.15">
      <c r="A5" s="9" t="s">
        <v>201</v>
      </c>
      <c r="B5" s="19">
        <v>75279302.769999996</v>
      </c>
      <c r="C5" s="20">
        <v>1323991.05</v>
      </c>
    </row>
    <row r="6" spans="1:3" ht="18" customHeight="1" x14ac:dyDescent="0.15">
      <c r="A6" s="9" t="s">
        <v>202</v>
      </c>
      <c r="B6" s="19">
        <v>30980729.600000001</v>
      </c>
      <c r="C6" s="20">
        <v>767317.33</v>
      </c>
    </row>
    <row r="7" spans="1:3" ht="18" customHeight="1" thickTop="1" thickBot="1" x14ac:dyDescent="0.2">
      <c r="A7" s="27" t="s">
        <v>184</v>
      </c>
      <c r="B7" s="23">
        <f>SUM(B5:B6)</f>
        <v>106260032.37</v>
      </c>
      <c r="C7" s="24">
        <f>SUM(C5:C6)</f>
        <v>2091308.38</v>
      </c>
    </row>
    <row r="8" spans="1:3" ht="15.75" customHeight="1" x14ac:dyDescent="0.15"/>
    <row r="9" spans="1:3" ht="18" customHeight="1" x14ac:dyDescent="0.15">
      <c r="A9" s="25" t="s">
        <v>203</v>
      </c>
    </row>
    <row r="10" spans="1:3" ht="15.75" customHeight="1" x14ac:dyDescent="0.15"/>
    <row r="11" spans="1:3" ht="18" customHeight="1" x14ac:dyDescent="0.15">
      <c r="A11" s="5" t="s">
        <v>198</v>
      </c>
      <c r="B11" s="26" t="s">
        <v>199</v>
      </c>
      <c r="C11" s="8" t="s">
        <v>200</v>
      </c>
    </row>
    <row r="12" spans="1:3" ht="18" customHeight="1" x14ac:dyDescent="0.15">
      <c r="A12" s="9" t="s">
        <v>201</v>
      </c>
      <c r="B12" s="19">
        <v>10454221</v>
      </c>
      <c r="C12" s="20">
        <v>121577.25</v>
      </c>
    </row>
    <row r="13" spans="1:3" ht="18" customHeight="1" x14ac:dyDescent="0.15">
      <c r="A13" s="9" t="s">
        <v>202</v>
      </c>
      <c r="B13" s="19">
        <v>805785.59999999998</v>
      </c>
      <c r="C13" s="20">
        <v>11549.33</v>
      </c>
    </row>
    <row r="14" spans="1:3" ht="18" customHeight="1" thickTop="1" thickBot="1" x14ac:dyDescent="0.2">
      <c r="A14" s="27" t="s">
        <v>184</v>
      </c>
      <c r="B14" s="23">
        <f>SUM(B12:B13)</f>
        <v>11260006.6</v>
      </c>
      <c r="C14" s="24">
        <f>SUM(C12:C13)</f>
        <v>133126.57999999999</v>
      </c>
    </row>
    <row r="15" spans="1:3" ht="15.75" customHeight="1" x14ac:dyDescent="0.15"/>
    <row r="16" spans="1:3" ht="18" customHeight="1" x14ac:dyDescent="0.15">
      <c r="A16" s="25" t="s">
        <v>204</v>
      </c>
    </row>
    <row r="17" spans="1:3" ht="13.5" customHeight="1" x14ac:dyDescent="0.15"/>
    <row r="18" spans="1:3" ht="18" customHeight="1" x14ac:dyDescent="0.15">
      <c r="A18" s="5" t="s">
        <v>198</v>
      </c>
      <c r="B18" s="26" t="s">
        <v>199</v>
      </c>
      <c r="C18" s="8" t="s">
        <v>200</v>
      </c>
    </row>
    <row r="19" spans="1:3" ht="18" customHeight="1" x14ac:dyDescent="0.15">
      <c r="A19" s="9" t="s">
        <v>201</v>
      </c>
      <c r="B19" s="19">
        <v>64825081.770000003</v>
      </c>
      <c r="C19" s="20">
        <v>1202413.8</v>
      </c>
    </row>
    <row r="20" spans="1:3" ht="18" customHeight="1" x14ac:dyDescent="0.15">
      <c r="A20" s="9" t="s">
        <v>202</v>
      </c>
      <c r="B20" s="19">
        <v>30174944</v>
      </c>
      <c r="C20" s="20">
        <v>755768</v>
      </c>
    </row>
    <row r="21" spans="1:3" ht="18" customHeight="1" thickTop="1" thickBot="1" x14ac:dyDescent="0.2">
      <c r="A21" s="27" t="s">
        <v>184</v>
      </c>
      <c r="B21" s="23">
        <f>SUM(B19:B20)</f>
        <v>95000025.770000011</v>
      </c>
      <c r="C21" s="24">
        <f>SUM(C19:C20)</f>
        <v>1958181.8</v>
      </c>
    </row>
    <row r="22" spans="1:3" ht="15" customHeight="1" x14ac:dyDescent="0.15"/>
    <row r="23" spans="1:3" ht="18.75" customHeight="1" x14ac:dyDescent="0.2">
      <c r="A23" s="12" t="s">
        <v>205</v>
      </c>
    </row>
    <row r="24" spans="1:3" s="158" customFormat="1" ht="11.25" customHeight="1" x14ac:dyDescent="0.2">
      <c r="A24" s="12"/>
    </row>
    <row r="25" spans="1:3" ht="19.5" customHeight="1" x14ac:dyDescent="0.15">
      <c r="A25" s="161" t="s">
        <v>2871</v>
      </c>
    </row>
    <row r="26" spans="1:3" s="158" customFormat="1" ht="9.75" customHeight="1" thickBot="1" x14ac:dyDescent="0.2">
      <c r="A26" s="161"/>
      <c r="B26" s="177"/>
    </row>
    <row r="27" spans="1:3" ht="18" customHeight="1" thickBot="1" x14ac:dyDescent="0.2">
      <c r="A27" s="5" t="s">
        <v>198</v>
      </c>
      <c r="B27" s="26" t="s">
        <v>206</v>
      </c>
      <c r="C27" s="8" t="s">
        <v>207</v>
      </c>
    </row>
    <row r="28" spans="1:3" ht="18" customHeight="1" x14ac:dyDescent="0.15">
      <c r="A28" s="9" t="s">
        <v>208</v>
      </c>
      <c r="B28" s="28" t="s">
        <v>209</v>
      </c>
      <c r="C28" s="20"/>
    </row>
    <row r="29" spans="1:3" ht="18" customHeight="1" x14ac:dyDescent="0.15">
      <c r="A29" s="9" t="s">
        <v>210</v>
      </c>
      <c r="B29" s="28" t="s">
        <v>211</v>
      </c>
      <c r="C29" s="20"/>
    </row>
    <row r="30" spans="1:3" ht="18" customHeight="1" x14ac:dyDescent="0.15">
      <c r="A30" s="9" t="s">
        <v>212</v>
      </c>
      <c r="B30" s="28" t="s">
        <v>213</v>
      </c>
      <c r="C30" s="20"/>
    </row>
    <row r="31" spans="1:3" ht="18" customHeight="1" x14ac:dyDescent="0.15">
      <c r="A31" s="9" t="s">
        <v>214</v>
      </c>
      <c r="B31" s="28" t="s">
        <v>215</v>
      </c>
      <c r="C31" s="20"/>
    </row>
    <row r="32" spans="1:3" ht="13.5" customHeight="1" x14ac:dyDescent="0.15">
      <c r="A32" s="29"/>
      <c r="B32" s="29"/>
      <c r="C32" s="29"/>
    </row>
    <row r="33" spans="1:3" ht="21.75" customHeight="1" x14ac:dyDescent="0.2">
      <c r="A33" s="12" t="s">
        <v>216</v>
      </c>
    </row>
    <row r="34" spans="1:3" ht="9" customHeight="1" x14ac:dyDescent="0.15"/>
    <row r="35" spans="1:3" ht="18" customHeight="1" x14ac:dyDescent="0.15">
      <c r="A35" s="25" t="s">
        <v>217</v>
      </c>
    </row>
    <row r="36" spans="1:3" ht="9.75" customHeight="1" x14ac:dyDescent="0.15"/>
    <row r="37" spans="1:3" ht="18" customHeight="1" x14ac:dyDescent="0.15">
      <c r="A37" s="5" t="s">
        <v>175</v>
      </c>
      <c r="B37" s="26" t="s">
        <v>199</v>
      </c>
      <c r="C37" s="8" t="s">
        <v>207</v>
      </c>
    </row>
    <row r="38" spans="1:3" ht="18" customHeight="1" x14ac:dyDescent="0.15">
      <c r="A38" s="9" t="s">
        <v>182</v>
      </c>
      <c r="B38" s="19">
        <v>812749.33</v>
      </c>
      <c r="C38" s="20"/>
    </row>
    <row r="39" spans="1:3" ht="18" customHeight="1" x14ac:dyDescent="0.15">
      <c r="A39" s="9" t="s">
        <v>183</v>
      </c>
      <c r="B39" s="19">
        <v>30174944</v>
      </c>
      <c r="C39" s="20"/>
    </row>
    <row r="40" spans="1:3" ht="18" customHeight="1" x14ac:dyDescent="0.15">
      <c r="A40" s="27" t="s">
        <v>184</v>
      </c>
      <c r="B40" s="23">
        <f>SUM(B38:B39)</f>
        <v>30987693.329999998</v>
      </c>
      <c r="C40" s="24"/>
    </row>
    <row r="41" spans="1:3" ht="13.5" customHeight="1" x14ac:dyDescent="0.15"/>
    <row r="42" spans="1:3" ht="18" customHeight="1" x14ac:dyDescent="0.15">
      <c r="A42" s="25" t="s">
        <v>218</v>
      </c>
    </row>
    <row r="43" spans="1:3" ht="10.5" customHeight="1" x14ac:dyDescent="0.15"/>
    <row r="44" spans="1:3" ht="18" customHeight="1" x14ac:dyDescent="0.15">
      <c r="A44" s="5" t="s">
        <v>175</v>
      </c>
      <c r="B44" s="26" t="s">
        <v>199</v>
      </c>
      <c r="C44" s="8" t="s">
        <v>207</v>
      </c>
    </row>
    <row r="45" spans="1:3" ht="36" customHeight="1" x14ac:dyDescent="0.15">
      <c r="A45" s="9" t="s">
        <v>183</v>
      </c>
      <c r="B45" s="19">
        <v>1641</v>
      </c>
      <c r="C45" s="20"/>
    </row>
    <row r="46" spans="1:3" ht="14.25" x14ac:dyDescent="0.15">
      <c r="A46" s="29"/>
      <c r="B46" s="29"/>
      <c r="C46" s="29"/>
    </row>
    <row r="47" spans="1:3" ht="18" customHeight="1" x14ac:dyDescent="0.15">
      <c r="C47" s="179"/>
    </row>
  </sheetData>
  <phoneticPr fontId="21"/>
  <pageMargins left="0.74803149606299213" right="0.74803149606299213" top="0.98425196850393704" bottom="0.98425196850393704" header="0.51181102362204722" footer="0.51181102362204722"/>
  <pageSetup paperSize="9" scale="80" fitToWidth="0" orientation="portrait" r:id="rId1"/>
  <headerFoot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7"/>
  <sheetViews>
    <sheetView tabSelected="1" view="pageBreakPreview" zoomScale="60" zoomScaleNormal="100" workbookViewId="0">
      <selection activeCell="C47" sqref="C47"/>
    </sheetView>
  </sheetViews>
  <sheetFormatPr defaultColWidth="9.25" defaultRowHeight="18" customHeight="1" x14ac:dyDescent="0.15"/>
  <cols>
    <col min="1" max="2" width="20.875" customWidth="1"/>
    <col min="3" max="4" width="17.875" customWidth="1"/>
  </cols>
  <sheetData>
    <row r="2" spans="1:4" ht="18" customHeight="1" x14ac:dyDescent="0.2">
      <c r="A2" s="12" t="s">
        <v>219</v>
      </c>
    </row>
    <row r="4" spans="1:4" ht="18" customHeight="1" x14ac:dyDescent="0.15">
      <c r="A4" s="5" t="s">
        <v>175</v>
      </c>
      <c r="B4" s="26" t="s">
        <v>198</v>
      </c>
      <c r="C4" s="26" t="s">
        <v>220</v>
      </c>
      <c r="D4" s="8" t="s">
        <v>207</v>
      </c>
    </row>
    <row r="5" spans="1:4" ht="18" customHeight="1" x14ac:dyDescent="0.15">
      <c r="A5" s="9" t="s">
        <v>182</v>
      </c>
      <c r="B5" s="30" t="s">
        <v>221</v>
      </c>
      <c r="C5" s="18">
        <v>2</v>
      </c>
      <c r="D5" s="31"/>
    </row>
    <row r="6" spans="1:4" ht="18" customHeight="1" x14ac:dyDescent="0.15">
      <c r="A6" s="9" t="s">
        <v>183</v>
      </c>
      <c r="B6" s="30" t="s">
        <v>222</v>
      </c>
      <c r="C6" s="18">
        <v>35</v>
      </c>
      <c r="D6" s="31"/>
    </row>
    <row r="7" spans="1:4" ht="18" customHeight="1" x14ac:dyDescent="0.15">
      <c r="A7" s="9" t="s">
        <v>223</v>
      </c>
      <c r="B7" s="30" t="s">
        <v>224</v>
      </c>
      <c r="C7" s="18">
        <v>16</v>
      </c>
      <c r="D7" s="31"/>
    </row>
    <row r="8" spans="1:4" ht="18" customHeight="1" x14ac:dyDescent="0.15">
      <c r="A8" s="9" t="s">
        <v>223</v>
      </c>
      <c r="B8" s="30" t="s">
        <v>221</v>
      </c>
      <c r="C8" s="18">
        <v>235</v>
      </c>
      <c r="D8" s="31"/>
    </row>
    <row r="9" spans="1:4" ht="18" customHeight="1" x14ac:dyDescent="0.15">
      <c r="A9" s="9" t="s">
        <v>223</v>
      </c>
      <c r="B9" s="30" t="s">
        <v>225</v>
      </c>
      <c r="C9" s="18">
        <v>26</v>
      </c>
      <c r="D9" s="31"/>
    </row>
    <row r="10" spans="1:4" ht="18" customHeight="1" x14ac:dyDescent="0.15">
      <c r="A10" s="27" t="s">
        <v>184</v>
      </c>
      <c r="B10" s="32"/>
      <c r="C10" s="22">
        <f>SUM(C4:C9)</f>
        <v>314</v>
      </c>
      <c r="D10" s="33"/>
    </row>
    <row r="12" spans="1:4" ht="18" customHeight="1" x14ac:dyDescent="0.2">
      <c r="A12" s="12" t="s">
        <v>226</v>
      </c>
    </row>
    <row r="14" spans="1:4" ht="18" customHeight="1" x14ac:dyDescent="0.15">
      <c r="A14" s="5" t="s">
        <v>175</v>
      </c>
      <c r="B14" s="26" t="s">
        <v>198</v>
      </c>
      <c r="C14" s="26" t="s">
        <v>227</v>
      </c>
      <c r="D14" s="8" t="s">
        <v>207</v>
      </c>
    </row>
    <row r="15" spans="1:4" ht="18" customHeight="1" x14ac:dyDescent="0.15">
      <c r="A15" s="9" t="s">
        <v>183</v>
      </c>
      <c r="B15" s="30" t="s">
        <v>228</v>
      </c>
      <c r="C15" s="18">
        <v>514500000</v>
      </c>
      <c r="D15" s="31"/>
    </row>
    <row r="16" spans="1:4" ht="18" customHeight="1" x14ac:dyDescent="0.15">
      <c r="A16" s="29"/>
      <c r="B16" s="29"/>
      <c r="C16" s="29"/>
      <c r="D16" s="29"/>
    </row>
    <row r="17" spans="1:4" ht="18" customHeight="1" x14ac:dyDescent="0.2">
      <c r="A17" s="12" t="s">
        <v>2872</v>
      </c>
    </row>
    <row r="19" spans="1:4" ht="18" customHeight="1" x14ac:dyDescent="0.15">
      <c r="A19" s="5" t="s">
        <v>175</v>
      </c>
      <c r="B19" s="26" t="s">
        <v>198</v>
      </c>
      <c r="C19" s="26" t="s">
        <v>227</v>
      </c>
      <c r="D19" s="8" t="s">
        <v>207</v>
      </c>
    </row>
    <row r="20" spans="1:4" ht="18" customHeight="1" x14ac:dyDescent="0.15">
      <c r="A20" s="9" t="s">
        <v>183</v>
      </c>
      <c r="B20" s="30" t="s">
        <v>229</v>
      </c>
      <c r="C20" s="18">
        <v>37171136962</v>
      </c>
      <c r="D20" s="31"/>
    </row>
    <row r="21" spans="1:4" ht="18" customHeight="1" x14ac:dyDescent="0.15">
      <c r="A21" s="29"/>
      <c r="B21" s="29"/>
      <c r="C21" s="29"/>
      <c r="D21" s="29"/>
    </row>
    <row r="26" spans="1:4" ht="18" customHeight="1" x14ac:dyDescent="0.15">
      <c r="B26" s="177"/>
    </row>
    <row r="47" spans="3:3" ht="18" customHeight="1" x14ac:dyDescent="0.15">
      <c r="C47" s="179"/>
    </row>
  </sheetData>
  <phoneticPr fontId="21"/>
  <pageMargins left="0.74803149606299213" right="0.74803149606299213" top="0.98425196850393704" bottom="0.98425196850393704" header="0.51181102362204722" footer="0.51181102362204722"/>
  <pageSetup paperSize="9" scale="80" orientation="portrait" r:id="rId1"/>
  <headerFooter>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熊本市">
    <tabColor indexed="10"/>
  </sheetPr>
  <dimension ref="A1:G331"/>
  <sheetViews>
    <sheetView tabSelected="1" view="pageBreakPreview" topLeftCell="A175" zoomScale="60" zoomScaleNormal="70" zoomScalePageLayoutView="5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1" spans="1:7" ht="14.25" x14ac:dyDescent="0.15"/>
    <row r="2" spans="1:7" ht="36" customHeight="1" x14ac:dyDescent="0.15">
      <c r="A2" s="34" t="s">
        <v>230</v>
      </c>
    </row>
    <row r="3" spans="1:7" ht="36" customHeight="1" x14ac:dyDescent="0.15">
      <c r="A3" s="35" t="s">
        <v>3</v>
      </c>
    </row>
    <row r="4" spans="1:7" ht="36" customHeight="1" x14ac:dyDescent="0.15">
      <c r="A4" s="36" t="s">
        <v>231</v>
      </c>
    </row>
    <row r="5" spans="1:7" ht="37.5" customHeight="1" x14ac:dyDescent="0.15">
      <c r="A5" s="205" t="s">
        <v>232</v>
      </c>
      <c r="B5" s="206" t="s">
        <v>233</v>
      </c>
      <c r="C5" s="206" t="s">
        <v>234</v>
      </c>
      <c r="D5" s="207" t="s">
        <v>235</v>
      </c>
      <c r="E5" s="207"/>
      <c r="F5" s="206" t="s">
        <v>236</v>
      </c>
      <c r="G5" s="204" t="s">
        <v>237</v>
      </c>
    </row>
    <row r="6" spans="1:7" ht="37.5" customHeight="1" x14ac:dyDescent="0.15">
      <c r="A6" s="205"/>
      <c r="B6" s="206"/>
      <c r="C6" s="206"/>
      <c r="D6" s="37" t="s">
        <v>238</v>
      </c>
      <c r="E6" s="37" t="s">
        <v>239</v>
      </c>
      <c r="F6" s="206"/>
      <c r="G6" s="204"/>
    </row>
    <row r="7" spans="1:7" ht="36.75" customHeight="1" x14ac:dyDescent="0.15">
      <c r="A7" s="38" t="s">
        <v>240</v>
      </c>
      <c r="B7" s="39" t="s">
        <v>241</v>
      </c>
      <c r="C7" s="40">
        <v>98886.78</v>
      </c>
      <c r="D7" s="41">
        <v>9</v>
      </c>
      <c r="E7" s="40">
        <v>97529.93</v>
      </c>
      <c r="F7" s="42" t="s">
        <v>242</v>
      </c>
      <c r="G7" s="43"/>
    </row>
    <row r="8" spans="1:7" ht="36.75" customHeight="1" x14ac:dyDescent="0.15">
      <c r="A8" s="38" t="s">
        <v>243</v>
      </c>
      <c r="B8" s="39" t="s">
        <v>244</v>
      </c>
      <c r="C8" s="40">
        <v>5424.67</v>
      </c>
      <c r="D8" s="41">
        <v>3</v>
      </c>
      <c r="E8" s="40">
        <v>333.71</v>
      </c>
      <c r="F8" s="42" t="s">
        <v>223</v>
      </c>
      <c r="G8" s="43"/>
    </row>
    <row r="9" spans="1:7" ht="36.75" customHeight="1" x14ac:dyDescent="0.15">
      <c r="A9" s="38" t="s">
        <v>245</v>
      </c>
      <c r="B9" s="39" t="s">
        <v>223</v>
      </c>
      <c r="C9" s="40"/>
      <c r="D9" s="41">
        <v>1</v>
      </c>
      <c r="E9" s="40">
        <v>117</v>
      </c>
      <c r="F9" s="42" t="s">
        <v>223</v>
      </c>
      <c r="G9" s="43" t="s">
        <v>246</v>
      </c>
    </row>
    <row r="10" spans="1:7" ht="36.75" customHeight="1" x14ac:dyDescent="0.15">
      <c r="A10" s="38" t="s">
        <v>247</v>
      </c>
      <c r="B10" s="39" t="s">
        <v>223</v>
      </c>
      <c r="C10" s="40"/>
      <c r="D10" s="41">
        <v>1</v>
      </c>
      <c r="E10" s="40">
        <v>19.440000000000001</v>
      </c>
      <c r="F10" s="42" t="s">
        <v>223</v>
      </c>
      <c r="G10" s="43" t="s">
        <v>223</v>
      </c>
    </row>
    <row r="11" spans="1:7" ht="36.75" customHeight="1" x14ac:dyDescent="0.15">
      <c r="A11" s="38" t="s">
        <v>248</v>
      </c>
      <c r="B11" s="39" t="s">
        <v>241</v>
      </c>
      <c r="C11" s="40">
        <v>409.03</v>
      </c>
      <c r="D11" s="41">
        <v>1</v>
      </c>
      <c r="E11" s="40">
        <v>672.76</v>
      </c>
      <c r="F11" s="42" t="s">
        <v>223</v>
      </c>
      <c r="G11" s="43"/>
    </row>
    <row r="12" spans="1:7" ht="36.75" customHeight="1" x14ac:dyDescent="0.15">
      <c r="A12" s="38" t="s">
        <v>249</v>
      </c>
      <c r="B12" s="39" t="s">
        <v>223</v>
      </c>
      <c r="C12" s="40">
        <v>317.35000000000002</v>
      </c>
      <c r="D12" s="41">
        <v>1</v>
      </c>
      <c r="E12" s="40">
        <v>88</v>
      </c>
      <c r="F12" s="42" t="s">
        <v>223</v>
      </c>
      <c r="G12" s="43"/>
    </row>
    <row r="13" spans="1:7" ht="36.75" customHeight="1" x14ac:dyDescent="0.15">
      <c r="A13" s="38" t="s">
        <v>250</v>
      </c>
      <c r="B13" s="39" t="s">
        <v>223</v>
      </c>
      <c r="C13" s="40">
        <v>1606.41</v>
      </c>
      <c r="D13" s="41">
        <v>1</v>
      </c>
      <c r="E13" s="40">
        <v>1753.82</v>
      </c>
      <c r="F13" s="42" t="s">
        <v>223</v>
      </c>
      <c r="G13" s="43"/>
    </row>
    <row r="14" spans="1:7" ht="36.75" customHeight="1" x14ac:dyDescent="0.15">
      <c r="A14" s="38" t="s">
        <v>251</v>
      </c>
      <c r="B14" s="39" t="s">
        <v>2873</v>
      </c>
      <c r="C14" s="40"/>
      <c r="D14" s="41">
        <v>3</v>
      </c>
      <c r="E14" s="40">
        <v>509.97</v>
      </c>
      <c r="F14" s="42" t="s">
        <v>223</v>
      </c>
      <c r="G14" s="43"/>
    </row>
    <row r="15" spans="1:7" ht="36.75" customHeight="1" x14ac:dyDescent="0.15">
      <c r="A15" s="38" t="s">
        <v>252</v>
      </c>
      <c r="B15" s="39" t="s">
        <v>241</v>
      </c>
      <c r="C15" s="40"/>
      <c r="D15" s="41">
        <v>2</v>
      </c>
      <c r="E15" s="40">
        <v>25998.33</v>
      </c>
      <c r="F15" s="42" t="s">
        <v>160</v>
      </c>
      <c r="G15" s="43" t="s">
        <v>253</v>
      </c>
    </row>
    <row r="16" spans="1:7" ht="36.75" customHeight="1" x14ac:dyDescent="0.15">
      <c r="A16" s="44" t="s">
        <v>184</v>
      </c>
      <c r="B16" s="45"/>
      <c r="C16" s="46">
        <f>SUM(C7:C15)</f>
        <v>106644.24</v>
      </c>
      <c r="D16" s="47">
        <f>SUM(D7:D15)</f>
        <v>22</v>
      </c>
      <c r="E16" s="46">
        <f>SUM(E7:E15)</f>
        <v>127022.96</v>
      </c>
      <c r="F16" s="45"/>
      <c r="G16" s="48"/>
    </row>
    <row r="18" spans="1:7" ht="36" customHeight="1" x14ac:dyDescent="0.15">
      <c r="A18" s="36" t="s">
        <v>254</v>
      </c>
    </row>
    <row r="19" spans="1:7" ht="36" customHeight="1" x14ac:dyDescent="0.15">
      <c r="A19" s="205" t="s">
        <v>232</v>
      </c>
      <c r="B19" s="206" t="s">
        <v>233</v>
      </c>
      <c r="C19" s="206" t="s">
        <v>234</v>
      </c>
      <c r="D19" s="207" t="s">
        <v>235</v>
      </c>
      <c r="E19" s="207"/>
      <c r="F19" s="206" t="s">
        <v>236</v>
      </c>
      <c r="G19" s="204" t="s">
        <v>237</v>
      </c>
    </row>
    <row r="20" spans="1:7" ht="36" customHeight="1" x14ac:dyDescent="0.15">
      <c r="A20" s="205"/>
      <c r="B20" s="206"/>
      <c r="C20" s="206"/>
      <c r="D20" s="37" t="s">
        <v>238</v>
      </c>
      <c r="E20" s="37" t="s">
        <v>239</v>
      </c>
      <c r="F20" s="206"/>
      <c r="G20" s="204"/>
    </row>
    <row r="21" spans="1:7" ht="36" customHeight="1" x14ac:dyDescent="0.15">
      <c r="A21" s="38" t="s">
        <v>159</v>
      </c>
      <c r="B21" s="39" t="s">
        <v>255</v>
      </c>
      <c r="C21" s="40"/>
      <c r="D21" s="41">
        <v>2</v>
      </c>
      <c r="E21" s="40">
        <v>12.04</v>
      </c>
      <c r="F21" s="42" t="s">
        <v>160</v>
      </c>
      <c r="G21" s="43" t="s">
        <v>256</v>
      </c>
    </row>
    <row r="22" spans="1:7" ht="36" customHeight="1" x14ac:dyDescent="0.15">
      <c r="A22" s="38" t="s">
        <v>257</v>
      </c>
      <c r="B22" s="39" t="s">
        <v>223</v>
      </c>
      <c r="C22" s="40"/>
      <c r="D22" s="41">
        <v>2</v>
      </c>
      <c r="E22" s="40">
        <v>1357.8</v>
      </c>
      <c r="F22" s="42" t="s">
        <v>223</v>
      </c>
      <c r="G22" s="43" t="s">
        <v>223</v>
      </c>
    </row>
    <row r="23" spans="1:7" ht="36" customHeight="1" x14ac:dyDescent="0.15">
      <c r="A23" s="38" t="s">
        <v>258</v>
      </c>
      <c r="B23" s="39" t="s">
        <v>223</v>
      </c>
      <c r="C23" s="40">
        <v>475.91</v>
      </c>
      <c r="D23" s="41">
        <v>5</v>
      </c>
      <c r="E23" s="40">
        <v>3259.14</v>
      </c>
      <c r="F23" s="42" t="s">
        <v>223</v>
      </c>
      <c r="G23" s="43" t="s">
        <v>223</v>
      </c>
    </row>
    <row r="24" spans="1:7" ht="36" customHeight="1" x14ac:dyDescent="0.15">
      <c r="A24" s="38" t="s">
        <v>259</v>
      </c>
      <c r="B24" s="39" t="s">
        <v>223</v>
      </c>
      <c r="C24" s="40"/>
      <c r="D24" s="41">
        <v>2</v>
      </c>
      <c r="E24" s="40">
        <v>433</v>
      </c>
      <c r="F24" s="42" t="s">
        <v>223</v>
      </c>
      <c r="G24" s="43" t="s">
        <v>223</v>
      </c>
    </row>
    <row r="25" spans="1:7" ht="36" customHeight="1" x14ac:dyDescent="0.15">
      <c r="A25" s="38" t="s">
        <v>260</v>
      </c>
      <c r="B25" s="39" t="s">
        <v>261</v>
      </c>
      <c r="C25" s="40">
        <v>16790.099999999999</v>
      </c>
      <c r="D25" s="41">
        <v>6</v>
      </c>
      <c r="E25" s="40">
        <v>2067.9899999999998</v>
      </c>
      <c r="F25" s="42" t="s">
        <v>223</v>
      </c>
      <c r="G25" s="43"/>
    </row>
    <row r="26" spans="1:7" ht="36" customHeight="1" x14ac:dyDescent="0.15">
      <c r="A26" s="38" t="s">
        <v>262</v>
      </c>
      <c r="B26" s="39" t="s">
        <v>3031</v>
      </c>
      <c r="C26" s="40">
        <v>6925.84</v>
      </c>
      <c r="D26" s="41">
        <v>1</v>
      </c>
      <c r="E26" s="40">
        <v>8695.2199999999993</v>
      </c>
      <c r="F26" s="42" t="s">
        <v>223</v>
      </c>
      <c r="G26" s="43"/>
    </row>
    <row r="27" spans="1:7" ht="36" customHeight="1" x14ac:dyDescent="0.15">
      <c r="A27" s="38" t="s">
        <v>263</v>
      </c>
      <c r="B27" s="39" t="s">
        <v>3</v>
      </c>
      <c r="C27" s="40"/>
      <c r="D27" s="41">
        <v>2</v>
      </c>
      <c r="E27" s="40">
        <v>106.28</v>
      </c>
      <c r="F27" s="42" t="s">
        <v>223</v>
      </c>
      <c r="G27" s="43" t="s">
        <v>264</v>
      </c>
    </row>
    <row r="28" spans="1:7" ht="36" customHeight="1" x14ac:dyDescent="0.15">
      <c r="A28" s="38" t="s">
        <v>265</v>
      </c>
      <c r="B28" s="39" t="s">
        <v>266</v>
      </c>
      <c r="C28" s="40">
        <v>54</v>
      </c>
      <c r="D28" s="41">
        <v>1</v>
      </c>
      <c r="E28" s="40">
        <v>192.82</v>
      </c>
      <c r="F28" s="42" t="s">
        <v>223</v>
      </c>
      <c r="G28" s="43" t="s">
        <v>267</v>
      </c>
    </row>
    <row r="29" spans="1:7" ht="36" customHeight="1" x14ac:dyDescent="0.15">
      <c r="A29" s="38" t="s">
        <v>268</v>
      </c>
      <c r="B29" s="39" t="s">
        <v>269</v>
      </c>
      <c r="C29" s="40">
        <v>59.6</v>
      </c>
      <c r="D29" s="41">
        <v>2</v>
      </c>
      <c r="E29" s="40">
        <v>78.02</v>
      </c>
      <c r="F29" s="42" t="s">
        <v>223</v>
      </c>
      <c r="G29" s="43"/>
    </row>
    <row r="30" spans="1:7" ht="36" customHeight="1" x14ac:dyDescent="0.15">
      <c r="A30" s="38" t="s">
        <v>270</v>
      </c>
      <c r="B30" s="39" t="s">
        <v>271</v>
      </c>
      <c r="C30" s="40">
        <v>116.59</v>
      </c>
      <c r="D30" s="41">
        <v>1</v>
      </c>
      <c r="E30" s="40">
        <v>69.75</v>
      </c>
      <c r="F30" s="42" t="s">
        <v>223</v>
      </c>
      <c r="G30" s="43"/>
    </row>
    <row r="31" spans="1:7" ht="36" customHeight="1" x14ac:dyDescent="0.15">
      <c r="A31" s="38" t="s">
        <v>272</v>
      </c>
      <c r="B31" s="39" t="s">
        <v>273</v>
      </c>
      <c r="C31" s="40">
        <v>124.12</v>
      </c>
      <c r="D31" s="41">
        <v>1</v>
      </c>
      <c r="E31" s="40">
        <v>70.75</v>
      </c>
      <c r="F31" s="42" t="s">
        <v>223</v>
      </c>
      <c r="G31" s="43"/>
    </row>
    <row r="32" spans="1:7" ht="36" customHeight="1" x14ac:dyDescent="0.15">
      <c r="A32" s="38" t="s">
        <v>274</v>
      </c>
      <c r="B32" s="39" t="s">
        <v>275</v>
      </c>
      <c r="C32" s="40">
        <v>278.91000000000003</v>
      </c>
      <c r="D32" s="41">
        <v>1</v>
      </c>
      <c r="E32" s="40">
        <v>96.98</v>
      </c>
      <c r="F32" s="42" t="s">
        <v>223</v>
      </c>
      <c r="G32" s="43"/>
    </row>
    <row r="33" spans="1:7" ht="36" customHeight="1" x14ac:dyDescent="0.15">
      <c r="A33" s="38" t="s">
        <v>276</v>
      </c>
      <c r="B33" s="39" t="s">
        <v>277</v>
      </c>
      <c r="C33" s="40">
        <v>662.2</v>
      </c>
      <c r="D33" s="41">
        <v>2</v>
      </c>
      <c r="E33" s="40">
        <v>192.65</v>
      </c>
      <c r="F33" s="42" t="s">
        <v>223</v>
      </c>
      <c r="G33" s="43"/>
    </row>
    <row r="34" spans="1:7" ht="36" customHeight="1" x14ac:dyDescent="0.15">
      <c r="A34" s="38" t="s">
        <v>278</v>
      </c>
      <c r="B34" s="39" t="s">
        <v>279</v>
      </c>
      <c r="C34" s="40">
        <v>26.01</v>
      </c>
      <c r="D34" s="41">
        <v>1</v>
      </c>
      <c r="E34" s="40">
        <v>161.37</v>
      </c>
      <c r="F34" s="42" t="s">
        <v>223</v>
      </c>
      <c r="G34" s="43"/>
    </row>
    <row r="35" spans="1:7" ht="36" customHeight="1" x14ac:dyDescent="0.15">
      <c r="A35" s="38" t="s">
        <v>280</v>
      </c>
      <c r="B35" s="39" t="s">
        <v>281</v>
      </c>
      <c r="C35" s="40">
        <v>370.48</v>
      </c>
      <c r="D35" s="41">
        <v>1</v>
      </c>
      <c r="E35" s="40">
        <v>143.38</v>
      </c>
      <c r="F35" s="42" t="s">
        <v>223</v>
      </c>
      <c r="G35" s="43"/>
    </row>
    <row r="36" spans="1:7" ht="36" customHeight="1" x14ac:dyDescent="0.15">
      <c r="A36" s="38" t="s">
        <v>296</v>
      </c>
      <c r="B36" s="39" t="s">
        <v>297</v>
      </c>
      <c r="C36" s="40">
        <v>10095.77</v>
      </c>
      <c r="D36" s="41">
        <v>6</v>
      </c>
      <c r="E36" s="40">
        <v>4939.97</v>
      </c>
      <c r="F36" s="42" t="s">
        <v>223</v>
      </c>
      <c r="G36" s="43"/>
    </row>
    <row r="37" spans="1:7" ht="36" customHeight="1" x14ac:dyDescent="0.15">
      <c r="A37" s="38" t="s">
        <v>300</v>
      </c>
      <c r="B37" s="39" t="s">
        <v>3</v>
      </c>
      <c r="C37" s="40">
        <v>330</v>
      </c>
      <c r="D37" s="41">
        <v>2</v>
      </c>
      <c r="E37" s="40">
        <v>94.96</v>
      </c>
      <c r="F37" s="42" t="s">
        <v>223</v>
      </c>
      <c r="G37" s="43"/>
    </row>
    <row r="38" spans="1:7" ht="36" customHeight="1" x14ac:dyDescent="0.15">
      <c r="A38" s="38" t="s">
        <v>282</v>
      </c>
      <c r="B38" s="39" t="s">
        <v>283</v>
      </c>
      <c r="C38" s="40">
        <v>177.91</v>
      </c>
      <c r="D38" s="41">
        <v>2</v>
      </c>
      <c r="E38" s="40">
        <v>79.97</v>
      </c>
      <c r="F38" s="42" t="s">
        <v>223</v>
      </c>
      <c r="G38" s="43"/>
    </row>
    <row r="39" spans="1:7" ht="36" customHeight="1" x14ac:dyDescent="0.15">
      <c r="A39" s="38" t="s">
        <v>284</v>
      </c>
      <c r="B39" s="39" t="s">
        <v>285</v>
      </c>
      <c r="C39" s="40">
        <v>324.97000000000003</v>
      </c>
      <c r="D39" s="41">
        <v>1</v>
      </c>
      <c r="E39" s="40">
        <v>122.7</v>
      </c>
      <c r="F39" s="42" t="s">
        <v>223</v>
      </c>
      <c r="G39" s="43"/>
    </row>
    <row r="40" spans="1:7" ht="36" customHeight="1" x14ac:dyDescent="0.15">
      <c r="A40" s="38" t="s">
        <v>286</v>
      </c>
      <c r="B40" s="39" t="s">
        <v>287</v>
      </c>
      <c r="C40" s="40">
        <v>310.32</v>
      </c>
      <c r="D40" s="41">
        <v>1</v>
      </c>
      <c r="E40" s="40">
        <v>92.74</v>
      </c>
      <c r="F40" s="42" t="s">
        <v>223</v>
      </c>
      <c r="G40" s="43"/>
    </row>
    <row r="41" spans="1:7" ht="36" customHeight="1" thickBot="1" x14ac:dyDescent="0.2">
      <c r="A41" s="38" t="s">
        <v>294</v>
      </c>
      <c r="B41" s="39" t="s">
        <v>295</v>
      </c>
      <c r="C41" s="40">
        <v>189.35</v>
      </c>
      <c r="D41" s="41">
        <v>1</v>
      </c>
      <c r="E41" s="40">
        <v>70.180000000000007</v>
      </c>
      <c r="F41" s="42" t="s">
        <v>223</v>
      </c>
      <c r="G41" s="43"/>
    </row>
    <row r="42" spans="1:7" s="167" customFormat="1" ht="36" customHeight="1" thickBot="1" x14ac:dyDescent="0.2">
      <c r="A42" s="205" t="s">
        <v>232</v>
      </c>
      <c r="B42" s="206" t="s">
        <v>233</v>
      </c>
      <c r="C42" s="206" t="s">
        <v>234</v>
      </c>
      <c r="D42" s="207" t="s">
        <v>235</v>
      </c>
      <c r="E42" s="207"/>
      <c r="F42" s="206" t="s">
        <v>236</v>
      </c>
      <c r="G42" s="204" t="s">
        <v>237</v>
      </c>
    </row>
    <row r="43" spans="1:7" s="167" customFormat="1" ht="36" customHeight="1" thickBot="1" x14ac:dyDescent="0.2">
      <c r="A43" s="205"/>
      <c r="B43" s="206"/>
      <c r="C43" s="206"/>
      <c r="D43" s="37" t="s">
        <v>238</v>
      </c>
      <c r="E43" s="37" t="s">
        <v>239</v>
      </c>
      <c r="F43" s="206"/>
      <c r="G43" s="204"/>
    </row>
    <row r="44" spans="1:7" ht="36" customHeight="1" x14ac:dyDescent="0.15">
      <c r="A44" s="38" t="s">
        <v>301</v>
      </c>
      <c r="B44" s="39" t="s">
        <v>302</v>
      </c>
      <c r="C44" s="40">
        <v>301.11</v>
      </c>
      <c r="D44" s="41">
        <v>1</v>
      </c>
      <c r="E44" s="40">
        <v>83.37</v>
      </c>
      <c r="F44" s="42" t="s">
        <v>3013</v>
      </c>
      <c r="G44" s="43"/>
    </row>
    <row r="45" spans="1:7" ht="36" customHeight="1" x14ac:dyDescent="0.15">
      <c r="A45" s="38" t="s">
        <v>303</v>
      </c>
      <c r="B45" s="39" t="s">
        <v>304</v>
      </c>
      <c r="C45" s="40">
        <v>208.26</v>
      </c>
      <c r="D45" s="41">
        <v>1</v>
      </c>
      <c r="E45" s="40">
        <v>95.68</v>
      </c>
      <c r="F45" s="42" t="s">
        <v>223</v>
      </c>
      <c r="G45" s="43"/>
    </row>
    <row r="46" spans="1:7" ht="36" customHeight="1" x14ac:dyDescent="0.15">
      <c r="A46" s="38" t="s">
        <v>307</v>
      </c>
      <c r="B46" s="39" t="s">
        <v>308</v>
      </c>
      <c r="C46" s="40">
        <v>282.91000000000003</v>
      </c>
      <c r="D46" s="41">
        <v>1</v>
      </c>
      <c r="E46" s="40">
        <v>124.02</v>
      </c>
      <c r="F46" s="42" t="s">
        <v>223</v>
      </c>
      <c r="G46" s="43"/>
    </row>
    <row r="47" spans="1:7" ht="36" customHeight="1" x14ac:dyDescent="0.2">
      <c r="A47" s="38" t="s">
        <v>311</v>
      </c>
      <c r="B47" s="39" t="s">
        <v>312</v>
      </c>
      <c r="C47" s="185"/>
      <c r="D47" s="41">
        <v>1</v>
      </c>
      <c r="E47" s="40">
        <v>143.62</v>
      </c>
      <c r="F47" s="42" t="s">
        <v>223</v>
      </c>
      <c r="G47" s="43" t="s">
        <v>264</v>
      </c>
    </row>
    <row r="48" spans="1:7" ht="36" customHeight="1" x14ac:dyDescent="0.15">
      <c r="A48" s="38" t="s">
        <v>315</v>
      </c>
      <c r="B48" s="39" t="s">
        <v>316</v>
      </c>
      <c r="C48" s="40">
        <v>332.87</v>
      </c>
      <c r="D48" s="41">
        <v>1</v>
      </c>
      <c r="E48" s="40">
        <v>141.16999999999999</v>
      </c>
      <c r="F48" s="42" t="s">
        <v>223</v>
      </c>
      <c r="G48" s="43"/>
    </row>
    <row r="49" spans="1:7" ht="36" customHeight="1" x14ac:dyDescent="0.15">
      <c r="A49" s="38" t="s">
        <v>288</v>
      </c>
      <c r="B49" s="39" t="s">
        <v>289</v>
      </c>
      <c r="C49" s="40">
        <v>274.62</v>
      </c>
      <c r="D49" s="41">
        <v>2</v>
      </c>
      <c r="E49" s="40">
        <v>109.75</v>
      </c>
      <c r="F49" s="42" t="s">
        <v>223</v>
      </c>
      <c r="G49" s="43"/>
    </row>
    <row r="50" spans="1:7" ht="36" customHeight="1" x14ac:dyDescent="0.15">
      <c r="A50" s="38" t="s">
        <v>290</v>
      </c>
      <c r="B50" s="39" t="s">
        <v>291</v>
      </c>
      <c r="C50" s="40">
        <v>322.35000000000002</v>
      </c>
      <c r="D50" s="41">
        <v>2</v>
      </c>
      <c r="E50" s="40">
        <v>77.61</v>
      </c>
      <c r="F50" s="42" t="s">
        <v>223</v>
      </c>
      <c r="G50" s="43"/>
    </row>
    <row r="51" spans="1:7" ht="36" customHeight="1" x14ac:dyDescent="0.15">
      <c r="A51" s="38" t="s">
        <v>292</v>
      </c>
      <c r="B51" s="39" t="s">
        <v>293</v>
      </c>
      <c r="C51" s="40">
        <v>498.89</v>
      </c>
      <c r="D51" s="41">
        <v>2</v>
      </c>
      <c r="E51" s="40">
        <v>116.75</v>
      </c>
      <c r="F51" s="42" t="s">
        <v>223</v>
      </c>
      <c r="G51" s="43"/>
    </row>
    <row r="52" spans="1:7" ht="36" customHeight="1" x14ac:dyDescent="0.15">
      <c r="A52" s="38" t="s">
        <v>298</v>
      </c>
      <c r="B52" s="39" t="s">
        <v>299</v>
      </c>
      <c r="C52" s="40">
        <v>300</v>
      </c>
      <c r="D52" s="41">
        <v>2</v>
      </c>
      <c r="E52" s="40">
        <v>77.010000000000005</v>
      </c>
      <c r="F52" s="42" t="s">
        <v>223</v>
      </c>
      <c r="G52" s="43"/>
    </row>
    <row r="53" spans="1:7" ht="36" customHeight="1" x14ac:dyDescent="0.15">
      <c r="A53" s="38" t="s">
        <v>305</v>
      </c>
      <c r="B53" s="39" t="s">
        <v>306</v>
      </c>
      <c r="C53" s="40">
        <v>330.59</v>
      </c>
      <c r="D53" s="41">
        <v>2</v>
      </c>
      <c r="E53" s="40">
        <v>102.04</v>
      </c>
      <c r="F53" s="42" t="s">
        <v>223</v>
      </c>
      <c r="G53" s="43"/>
    </row>
    <row r="54" spans="1:7" ht="36" customHeight="1" x14ac:dyDescent="0.15">
      <c r="A54" s="38" t="s">
        <v>309</v>
      </c>
      <c r="B54" s="39" t="s">
        <v>310</v>
      </c>
      <c r="C54" s="40">
        <v>468.92</v>
      </c>
      <c r="D54" s="41">
        <v>2</v>
      </c>
      <c r="E54" s="40">
        <v>102.1</v>
      </c>
      <c r="F54" s="42" t="s">
        <v>223</v>
      </c>
      <c r="G54" s="43"/>
    </row>
    <row r="55" spans="1:7" ht="36" customHeight="1" x14ac:dyDescent="0.15">
      <c r="A55" s="38" t="s">
        <v>313</v>
      </c>
      <c r="B55" s="39" t="s">
        <v>314</v>
      </c>
      <c r="C55" s="40">
        <v>542.44000000000005</v>
      </c>
      <c r="D55" s="41">
        <v>2</v>
      </c>
      <c r="E55" s="40">
        <v>124.82</v>
      </c>
      <c r="F55" s="42" t="s">
        <v>223</v>
      </c>
      <c r="G55" s="43"/>
    </row>
    <row r="56" spans="1:7" ht="36" customHeight="1" x14ac:dyDescent="0.15">
      <c r="A56" s="38" t="s">
        <v>332</v>
      </c>
      <c r="B56" s="39" t="s">
        <v>333</v>
      </c>
      <c r="C56" s="40">
        <v>11354.74</v>
      </c>
      <c r="D56" s="41">
        <v>6</v>
      </c>
      <c r="E56" s="40">
        <v>9377.7000000000007</v>
      </c>
      <c r="F56" s="42" t="s">
        <v>223</v>
      </c>
      <c r="G56" s="43"/>
    </row>
    <row r="57" spans="1:7" ht="36" customHeight="1" x14ac:dyDescent="0.15">
      <c r="A57" s="38" t="s">
        <v>329</v>
      </c>
      <c r="B57" s="39" t="s">
        <v>3</v>
      </c>
      <c r="C57" s="40">
        <v>320.02</v>
      </c>
      <c r="D57" s="41">
        <v>2</v>
      </c>
      <c r="E57" s="40">
        <v>92.84</v>
      </c>
      <c r="F57" s="42" t="s">
        <v>223</v>
      </c>
      <c r="G57" s="43"/>
    </row>
    <row r="58" spans="1:7" ht="36" customHeight="1" x14ac:dyDescent="0.15">
      <c r="A58" s="38" t="s">
        <v>317</v>
      </c>
      <c r="B58" s="39" t="s">
        <v>318</v>
      </c>
      <c r="C58" s="40">
        <v>953.85</v>
      </c>
      <c r="D58" s="41">
        <v>2</v>
      </c>
      <c r="E58" s="40">
        <v>113.64</v>
      </c>
      <c r="F58" s="42" t="s">
        <v>223</v>
      </c>
      <c r="G58" s="43"/>
    </row>
    <row r="59" spans="1:7" ht="36" customHeight="1" x14ac:dyDescent="0.15">
      <c r="A59" s="38" t="s">
        <v>319</v>
      </c>
      <c r="B59" s="39" t="s">
        <v>320</v>
      </c>
      <c r="C59" s="40">
        <v>406.35</v>
      </c>
      <c r="D59" s="41">
        <v>2</v>
      </c>
      <c r="E59" s="40">
        <v>73.64</v>
      </c>
      <c r="F59" s="42" t="s">
        <v>223</v>
      </c>
      <c r="G59" s="43"/>
    </row>
    <row r="60" spans="1:7" ht="36" customHeight="1" x14ac:dyDescent="0.15">
      <c r="A60" s="38" t="s">
        <v>321</v>
      </c>
      <c r="B60" s="39" t="s">
        <v>322</v>
      </c>
      <c r="C60" s="40">
        <v>396.61</v>
      </c>
      <c r="D60" s="41">
        <v>1</v>
      </c>
      <c r="E60" s="40">
        <v>66.400000000000006</v>
      </c>
      <c r="F60" s="42" t="s">
        <v>223</v>
      </c>
      <c r="G60" s="43"/>
    </row>
    <row r="61" spans="1:7" ht="36" customHeight="1" x14ac:dyDescent="0.15">
      <c r="A61" s="38" t="s">
        <v>323</v>
      </c>
      <c r="B61" s="39" t="s">
        <v>324</v>
      </c>
      <c r="C61" s="40">
        <v>291.38</v>
      </c>
      <c r="D61" s="41">
        <v>1</v>
      </c>
      <c r="E61" s="40">
        <v>123.48</v>
      </c>
      <c r="F61" s="42" t="s">
        <v>223</v>
      </c>
      <c r="G61" s="43"/>
    </row>
    <row r="62" spans="1:7" ht="36" customHeight="1" x14ac:dyDescent="0.15">
      <c r="A62" s="38" t="s">
        <v>325</v>
      </c>
      <c r="B62" s="39" t="s">
        <v>326</v>
      </c>
      <c r="C62" s="40">
        <v>367.17</v>
      </c>
      <c r="D62" s="41">
        <v>1</v>
      </c>
      <c r="E62" s="40">
        <v>88.34</v>
      </c>
      <c r="F62" s="42" t="s">
        <v>223</v>
      </c>
      <c r="G62" s="43"/>
    </row>
    <row r="63" spans="1:7" ht="36" customHeight="1" x14ac:dyDescent="0.15">
      <c r="A63" s="38" t="s">
        <v>327</v>
      </c>
      <c r="B63" s="39" t="s">
        <v>328</v>
      </c>
      <c r="C63" s="40"/>
      <c r="D63" s="41">
        <v>1</v>
      </c>
      <c r="E63" s="40">
        <v>60</v>
      </c>
      <c r="F63" s="42" t="s">
        <v>223</v>
      </c>
      <c r="G63" s="43" t="s">
        <v>264</v>
      </c>
    </row>
    <row r="64" spans="1:7" ht="36" customHeight="1" x14ac:dyDescent="0.15">
      <c r="A64" s="38" t="s">
        <v>330</v>
      </c>
      <c r="B64" s="39" t="s">
        <v>331</v>
      </c>
      <c r="C64" s="40"/>
      <c r="D64" s="41">
        <v>1</v>
      </c>
      <c r="E64" s="40">
        <v>181.2</v>
      </c>
      <c r="F64" s="42" t="s">
        <v>223</v>
      </c>
      <c r="G64" s="43" t="s">
        <v>264</v>
      </c>
    </row>
    <row r="65" spans="1:7" ht="36" customHeight="1" x14ac:dyDescent="0.15">
      <c r="A65" s="38" t="s">
        <v>336</v>
      </c>
      <c r="B65" s="39" t="s">
        <v>2874</v>
      </c>
      <c r="C65" s="40">
        <v>287.38</v>
      </c>
      <c r="D65" s="41"/>
      <c r="E65" s="40"/>
      <c r="F65" s="42" t="s">
        <v>223</v>
      </c>
      <c r="G65" s="43"/>
    </row>
    <row r="66" spans="1:7" ht="36" customHeight="1" x14ac:dyDescent="0.15">
      <c r="A66" s="38" t="s">
        <v>337</v>
      </c>
      <c r="B66" s="39" t="s">
        <v>2875</v>
      </c>
      <c r="C66" s="40">
        <v>335.81</v>
      </c>
      <c r="D66" s="41">
        <v>1</v>
      </c>
      <c r="E66" s="40">
        <v>127.45</v>
      </c>
      <c r="F66" s="42" t="s">
        <v>223</v>
      </c>
      <c r="G66" s="43"/>
    </row>
    <row r="67" spans="1:7" ht="36" customHeight="1" x14ac:dyDescent="0.15">
      <c r="A67" s="38" t="s">
        <v>334</v>
      </c>
      <c r="B67" s="39" t="s">
        <v>335</v>
      </c>
      <c r="C67" s="40">
        <v>8195.17</v>
      </c>
      <c r="D67" s="41">
        <v>5</v>
      </c>
      <c r="E67" s="40">
        <v>5454.01</v>
      </c>
      <c r="F67" s="42" t="s">
        <v>223</v>
      </c>
      <c r="G67" s="43"/>
    </row>
    <row r="68" spans="1:7" ht="36" customHeight="1" x14ac:dyDescent="0.15">
      <c r="A68" s="38" t="s">
        <v>338</v>
      </c>
      <c r="B68" s="39" t="s">
        <v>2876</v>
      </c>
      <c r="C68" s="40">
        <v>334.32</v>
      </c>
      <c r="D68" s="41">
        <v>1</v>
      </c>
      <c r="E68" s="40">
        <v>125.36</v>
      </c>
      <c r="F68" s="42" t="s">
        <v>223</v>
      </c>
      <c r="G68" s="43"/>
    </row>
    <row r="69" spans="1:7" ht="36" customHeight="1" x14ac:dyDescent="0.15">
      <c r="A69" s="38" t="s">
        <v>339</v>
      </c>
      <c r="B69" s="39" t="s">
        <v>2877</v>
      </c>
      <c r="C69" s="40">
        <v>312.49</v>
      </c>
      <c r="D69" s="41">
        <v>1</v>
      </c>
      <c r="E69" s="40">
        <v>127.5</v>
      </c>
      <c r="F69" s="42" t="s">
        <v>223</v>
      </c>
      <c r="G69" s="43"/>
    </row>
    <row r="70" spans="1:7" ht="36" customHeight="1" x14ac:dyDescent="0.15">
      <c r="A70" s="38" t="s">
        <v>340</v>
      </c>
      <c r="B70" s="39" t="s">
        <v>2878</v>
      </c>
      <c r="C70" s="40">
        <v>298.2</v>
      </c>
      <c r="D70" s="41">
        <v>1</v>
      </c>
      <c r="E70" s="40">
        <v>123.2</v>
      </c>
      <c r="F70" s="42" t="s">
        <v>223</v>
      </c>
      <c r="G70" s="43"/>
    </row>
    <row r="71" spans="1:7" ht="36" customHeight="1" x14ac:dyDescent="0.15">
      <c r="A71" s="38" t="s">
        <v>341</v>
      </c>
      <c r="B71" s="39" t="s">
        <v>2879</v>
      </c>
      <c r="C71" s="40">
        <v>446.7</v>
      </c>
      <c r="D71" s="41">
        <v>1</v>
      </c>
      <c r="E71" s="40">
        <v>127.35</v>
      </c>
      <c r="F71" s="42" t="s">
        <v>223</v>
      </c>
      <c r="G71" s="43"/>
    </row>
    <row r="72" spans="1:7" ht="36" customHeight="1" x14ac:dyDescent="0.15">
      <c r="A72" s="38" t="s">
        <v>342</v>
      </c>
      <c r="B72" s="39" t="s">
        <v>2880</v>
      </c>
      <c r="C72" s="40">
        <v>436.36</v>
      </c>
      <c r="D72" s="41">
        <v>1</v>
      </c>
      <c r="E72" s="40">
        <v>126.76</v>
      </c>
      <c r="F72" s="42" t="s">
        <v>223</v>
      </c>
      <c r="G72" s="43"/>
    </row>
    <row r="73" spans="1:7" ht="36" customHeight="1" x14ac:dyDescent="0.15">
      <c r="A73" s="38" t="s">
        <v>343</v>
      </c>
      <c r="B73" s="39" t="s">
        <v>2881</v>
      </c>
      <c r="C73" s="40">
        <v>427</v>
      </c>
      <c r="D73" s="41">
        <v>1</v>
      </c>
      <c r="E73" s="40">
        <v>142.61000000000001</v>
      </c>
      <c r="F73" s="42" t="s">
        <v>223</v>
      </c>
      <c r="G73" s="43"/>
    </row>
    <row r="74" spans="1:7" ht="36" customHeight="1" x14ac:dyDescent="0.15">
      <c r="A74" s="38" t="s">
        <v>344</v>
      </c>
      <c r="B74" s="39" t="s">
        <v>2882</v>
      </c>
      <c r="C74" s="40">
        <v>261.42</v>
      </c>
      <c r="D74" s="41">
        <v>2</v>
      </c>
      <c r="E74" s="40">
        <v>68.09</v>
      </c>
      <c r="F74" s="42" t="s">
        <v>223</v>
      </c>
      <c r="G74" s="43"/>
    </row>
    <row r="75" spans="1:7" ht="36" customHeight="1" x14ac:dyDescent="0.15">
      <c r="A75" s="38" t="s">
        <v>345</v>
      </c>
      <c r="B75" s="39" t="s">
        <v>2883</v>
      </c>
      <c r="C75" s="40">
        <v>227.3</v>
      </c>
      <c r="D75" s="41">
        <v>1</v>
      </c>
      <c r="E75" s="40">
        <v>62.92</v>
      </c>
      <c r="F75" s="42" t="s">
        <v>223</v>
      </c>
      <c r="G75" s="43"/>
    </row>
    <row r="76" spans="1:7" ht="41.25" customHeight="1" x14ac:dyDescent="0.15">
      <c r="A76" s="38" t="s">
        <v>346</v>
      </c>
      <c r="B76" s="39" t="s">
        <v>3075</v>
      </c>
      <c r="C76" s="40"/>
      <c r="D76" s="41">
        <v>1</v>
      </c>
      <c r="E76" s="40">
        <v>1155.27</v>
      </c>
      <c r="F76" s="42" t="s">
        <v>223</v>
      </c>
      <c r="G76" s="192" t="s">
        <v>3076</v>
      </c>
    </row>
    <row r="77" spans="1:7" ht="41.25" customHeight="1" thickBot="1" x14ac:dyDescent="0.2">
      <c r="A77" s="38" t="s">
        <v>347</v>
      </c>
      <c r="B77" s="39" t="s">
        <v>2884</v>
      </c>
      <c r="C77" s="40">
        <v>330</v>
      </c>
      <c r="D77" s="41"/>
      <c r="E77" s="40"/>
      <c r="F77" s="42" t="s">
        <v>223</v>
      </c>
      <c r="G77" s="43"/>
    </row>
    <row r="78" spans="1:7" ht="36" customHeight="1" x14ac:dyDescent="0.15">
      <c r="A78" s="44" t="s">
        <v>184</v>
      </c>
      <c r="B78" s="45"/>
      <c r="C78" s="46">
        <f>SUM(C21:C77)</f>
        <v>67157.309999999983</v>
      </c>
      <c r="D78" s="47">
        <f>SUM(D21:D77)</f>
        <v>95</v>
      </c>
      <c r="E78" s="46">
        <f>SUM(E21:E77)</f>
        <v>41453.409999999989</v>
      </c>
      <c r="F78" s="45"/>
      <c r="G78" s="48"/>
    </row>
    <row r="80" spans="1:7" ht="36" customHeight="1" x14ac:dyDescent="0.15">
      <c r="A80" s="36" t="s">
        <v>348</v>
      </c>
    </row>
    <row r="81" spans="1:7" ht="36" customHeight="1" x14ac:dyDescent="0.15">
      <c r="A81" s="205" t="s">
        <v>232</v>
      </c>
      <c r="B81" s="206" t="s">
        <v>233</v>
      </c>
      <c r="C81" s="206" t="s">
        <v>234</v>
      </c>
      <c r="D81" s="207" t="s">
        <v>235</v>
      </c>
      <c r="E81" s="207"/>
      <c r="F81" s="206" t="s">
        <v>236</v>
      </c>
      <c r="G81" s="204" t="s">
        <v>237</v>
      </c>
    </row>
    <row r="82" spans="1:7" ht="36" customHeight="1" x14ac:dyDescent="0.15">
      <c r="A82" s="205"/>
      <c r="B82" s="206"/>
      <c r="C82" s="206"/>
      <c r="D82" s="37" t="s">
        <v>238</v>
      </c>
      <c r="E82" s="37" t="s">
        <v>239</v>
      </c>
      <c r="F82" s="206"/>
      <c r="G82" s="204"/>
    </row>
    <row r="83" spans="1:7" ht="36" customHeight="1" x14ac:dyDescent="0.15">
      <c r="A83" s="38" t="s">
        <v>349</v>
      </c>
      <c r="B83" s="39" t="s">
        <v>350</v>
      </c>
      <c r="C83" s="40">
        <v>275.73</v>
      </c>
      <c r="D83" s="41">
        <v>2</v>
      </c>
      <c r="E83" s="40">
        <v>59</v>
      </c>
      <c r="F83" s="42" t="s">
        <v>351</v>
      </c>
      <c r="G83" s="43"/>
    </row>
    <row r="84" spans="1:7" ht="36" customHeight="1" x14ac:dyDescent="0.15">
      <c r="A84" s="38" t="s">
        <v>352</v>
      </c>
      <c r="B84" s="39" t="s">
        <v>353</v>
      </c>
      <c r="C84" s="40">
        <v>1500.24</v>
      </c>
      <c r="D84" s="41">
        <v>3</v>
      </c>
      <c r="E84" s="40">
        <v>656.68</v>
      </c>
      <c r="F84" s="42" t="s">
        <v>46</v>
      </c>
      <c r="G84" s="43"/>
    </row>
    <row r="85" spans="1:7" ht="36" customHeight="1" x14ac:dyDescent="0.15">
      <c r="A85" s="38" t="s">
        <v>354</v>
      </c>
      <c r="B85" s="39" t="s">
        <v>355</v>
      </c>
      <c r="C85" s="40">
        <v>2644</v>
      </c>
      <c r="D85" s="41">
        <v>3</v>
      </c>
      <c r="E85" s="40">
        <v>522.79999999999995</v>
      </c>
      <c r="F85" s="42" t="s">
        <v>60</v>
      </c>
      <c r="G85" s="43"/>
    </row>
    <row r="86" spans="1:7" ht="36" customHeight="1" x14ac:dyDescent="0.15">
      <c r="A86" s="38" t="s">
        <v>356</v>
      </c>
      <c r="B86" s="39" t="s">
        <v>357</v>
      </c>
      <c r="C86" s="40">
        <v>26348.15</v>
      </c>
      <c r="D86" s="41">
        <v>7</v>
      </c>
      <c r="E86" s="40">
        <v>1700.78</v>
      </c>
      <c r="F86" s="42" t="s">
        <v>65</v>
      </c>
      <c r="G86" s="43"/>
    </row>
    <row r="87" spans="1:7" ht="36" customHeight="1" x14ac:dyDescent="0.15">
      <c r="A87" s="38" t="s">
        <v>358</v>
      </c>
      <c r="B87" s="39" t="s">
        <v>359</v>
      </c>
      <c r="C87" s="40">
        <v>4440.37</v>
      </c>
      <c r="D87" s="41">
        <v>3</v>
      </c>
      <c r="E87" s="40">
        <v>1802.75</v>
      </c>
      <c r="F87" s="42" t="s">
        <v>67</v>
      </c>
      <c r="G87" s="43"/>
    </row>
    <row r="88" spans="1:7" ht="36" customHeight="1" x14ac:dyDescent="0.15">
      <c r="A88" s="38" t="s">
        <v>360</v>
      </c>
      <c r="B88" s="39" t="s">
        <v>241</v>
      </c>
      <c r="C88" s="40"/>
      <c r="D88" s="41">
        <v>1</v>
      </c>
      <c r="E88" s="40">
        <v>0.7</v>
      </c>
      <c r="F88" s="42" t="s">
        <v>361</v>
      </c>
      <c r="G88" s="43" t="s">
        <v>253</v>
      </c>
    </row>
    <row r="89" spans="1:7" ht="36" customHeight="1" x14ac:dyDescent="0.15">
      <c r="A89" s="38" t="s">
        <v>362</v>
      </c>
      <c r="B89" s="39" t="s">
        <v>363</v>
      </c>
      <c r="C89" s="40"/>
      <c r="D89" s="41">
        <v>1</v>
      </c>
      <c r="E89" s="40">
        <v>2.82</v>
      </c>
      <c r="F89" s="42" t="s">
        <v>223</v>
      </c>
      <c r="G89" s="43" t="s">
        <v>264</v>
      </c>
    </row>
    <row r="90" spans="1:7" ht="36" customHeight="1" x14ac:dyDescent="0.15">
      <c r="A90" s="38" t="s">
        <v>364</v>
      </c>
      <c r="B90" s="39" t="s">
        <v>365</v>
      </c>
      <c r="C90" s="40"/>
      <c r="D90" s="41">
        <v>1</v>
      </c>
      <c r="E90" s="40">
        <v>2.16</v>
      </c>
      <c r="F90" s="42" t="s">
        <v>223</v>
      </c>
      <c r="G90" s="43" t="s">
        <v>223</v>
      </c>
    </row>
    <row r="91" spans="1:7" ht="36" customHeight="1" x14ac:dyDescent="0.15">
      <c r="A91" s="38" t="s">
        <v>366</v>
      </c>
      <c r="B91" s="39" t="s">
        <v>367</v>
      </c>
      <c r="C91" s="40"/>
      <c r="D91" s="41">
        <v>1</v>
      </c>
      <c r="E91" s="40">
        <v>7.14</v>
      </c>
      <c r="F91" s="42" t="s">
        <v>223</v>
      </c>
      <c r="G91" s="43" t="s">
        <v>223</v>
      </c>
    </row>
    <row r="92" spans="1:7" ht="36" customHeight="1" x14ac:dyDescent="0.15">
      <c r="A92" s="38" t="s">
        <v>368</v>
      </c>
      <c r="B92" s="39" t="s">
        <v>328</v>
      </c>
      <c r="C92" s="40"/>
      <c r="D92" s="41">
        <v>1</v>
      </c>
      <c r="E92" s="40">
        <v>10</v>
      </c>
      <c r="F92" s="42" t="s">
        <v>223</v>
      </c>
      <c r="G92" s="43" t="s">
        <v>369</v>
      </c>
    </row>
    <row r="93" spans="1:7" ht="36" customHeight="1" x14ac:dyDescent="0.15">
      <c r="A93" s="38" t="s">
        <v>360</v>
      </c>
      <c r="B93" s="39" t="s">
        <v>241</v>
      </c>
      <c r="C93" s="40"/>
      <c r="D93" s="41">
        <v>1</v>
      </c>
      <c r="E93" s="40">
        <v>0.33</v>
      </c>
      <c r="F93" s="42" t="s">
        <v>223</v>
      </c>
      <c r="G93" s="43" t="s">
        <v>253</v>
      </c>
    </row>
    <row r="94" spans="1:7" ht="36" customHeight="1" x14ac:dyDescent="0.15">
      <c r="A94" s="38" t="s">
        <v>370</v>
      </c>
      <c r="B94" s="39" t="s">
        <v>333</v>
      </c>
      <c r="C94" s="40">
        <v>14670.18</v>
      </c>
      <c r="D94" s="41">
        <v>6</v>
      </c>
      <c r="E94" s="40">
        <v>9246.33</v>
      </c>
      <c r="F94" s="42" t="s">
        <v>371</v>
      </c>
      <c r="G94" s="43"/>
    </row>
    <row r="95" spans="1:7" ht="36" customHeight="1" x14ac:dyDescent="0.15">
      <c r="A95" s="38" t="s">
        <v>372</v>
      </c>
      <c r="B95" s="39" t="s">
        <v>223</v>
      </c>
      <c r="C95" s="40"/>
      <c r="D95" s="41">
        <v>2</v>
      </c>
      <c r="E95" s="40">
        <v>2159.0300000000002</v>
      </c>
      <c r="F95" s="42" t="s">
        <v>223</v>
      </c>
      <c r="G95" s="43" t="s">
        <v>373</v>
      </c>
    </row>
    <row r="96" spans="1:7" ht="36" customHeight="1" x14ac:dyDescent="0.15">
      <c r="A96" s="38" t="s">
        <v>374</v>
      </c>
      <c r="B96" s="39" t="s">
        <v>375</v>
      </c>
      <c r="C96" s="40">
        <v>15542.47</v>
      </c>
      <c r="D96" s="41">
        <v>8</v>
      </c>
      <c r="E96" s="40">
        <v>2202.1799999999998</v>
      </c>
      <c r="F96" s="42" t="s">
        <v>118</v>
      </c>
      <c r="G96" s="43"/>
    </row>
    <row r="97" spans="1:7" ht="36" customHeight="1" x14ac:dyDescent="0.15">
      <c r="A97" s="38" t="s">
        <v>376</v>
      </c>
      <c r="B97" s="39" t="s">
        <v>377</v>
      </c>
      <c r="C97" s="40">
        <v>42000</v>
      </c>
      <c r="D97" s="41">
        <v>18</v>
      </c>
      <c r="E97" s="40">
        <v>3579.44</v>
      </c>
      <c r="F97" s="42" t="s">
        <v>378</v>
      </c>
      <c r="G97" s="43"/>
    </row>
    <row r="98" spans="1:7" ht="36" customHeight="1" x14ac:dyDescent="0.15">
      <c r="A98" s="38" t="s">
        <v>379</v>
      </c>
      <c r="B98" s="39" t="s">
        <v>380</v>
      </c>
      <c r="C98" s="40">
        <v>63130</v>
      </c>
      <c r="D98" s="41"/>
      <c r="E98" s="40"/>
      <c r="F98" s="42" t="s">
        <v>223</v>
      </c>
      <c r="G98" s="43"/>
    </row>
    <row r="99" spans="1:7" ht="36" customHeight="1" x14ac:dyDescent="0.15">
      <c r="A99" s="38" t="s">
        <v>381</v>
      </c>
      <c r="B99" s="39" t="s">
        <v>382</v>
      </c>
      <c r="C99" s="40"/>
      <c r="D99" s="41">
        <v>3</v>
      </c>
      <c r="E99" s="40">
        <v>806.56</v>
      </c>
      <c r="F99" s="42" t="s">
        <v>223</v>
      </c>
      <c r="G99" s="43" t="s">
        <v>383</v>
      </c>
    </row>
    <row r="100" spans="1:7" ht="36" customHeight="1" x14ac:dyDescent="0.15">
      <c r="A100" s="38" t="s">
        <v>384</v>
      </c>
      <c r="B100" s="39" t="s">
        <v>385</v>
      </c>
      <c r="C100" s="40"/>
      <c r="D100" s="41">
        <v>1</v>
      </c>
      <c r="E100" s="40">
        <v>181.6</v>
      </c>
      <c r="F100" s="42" t="s">
        <v>386</v>
      </c>
      <c r="G100" s="43" t="s">
        <v>387</v>
      </c>
    </row>
    <row r="101" spans="1:7" ht="36" customHeight="1" x14ac:dyDescent="0.15">
      <c r="A101" s="38" t="s">
        <v>388</v>
      </c>
      <c r="B101" s="39" t="s">
        <v>389</v>
      </c>
      <c r="C101" s="40">
        <v>4645.09</v>
      </c>
      <c r="D101" s="41">
        <v>2</v>
      </c>
      <c r="E101" s="40">
        <v>96</v>
      </c>
      <c r="F101" s="42" t="s">
        <v>390</v>
      </c>
      <c r="G101" s="43"/>
    </row>
    <row r="102" spans="1:7" ht="36" customHeight="1" x14ac:dyDescent="0.15">
      <c r="A102" s="38" t="s">
        <v>391</v>
      </c>
      <c r="B102" s="39" t="s">
        <v>392</v>
      </c>
      <c r="C102" s="40"/>
      <c r="D102" s="41">
        <v>1</v>
      </c>
      <c r="E102" s="40">
        <v>98</v>
      </c>
      <c r="F102" s="42" t="s">
        <v>135</v>
      </c>
      <c r="G102" s="43" t="s">
        <v>393</v>
      </c>
    </row>
    <row r="103" spans="1:7" ht="36" customHeight="1" x14ac:dyDescent="0.15">
      <c r="A103" s="38" t="s">
        <v>394</v>
      </c>
      <c r="B103" s="39" t="s">
        <v>2885</v>
      </c>
      <c r="C103" s="40"/>
      <c r="D103" s="41">
        <v>1</v>
      </c>
      <c r="E103" s="40">
        <v>84.95</v>
      </c>
      <c r="F103" s="42" t="s">
        <v>223</v>
      </c>
      <c r="G103" s="43"/>
    </row>
    <row r="104" spans="1:7" ht="36" customHeight="1" x14ac:dyDescent="0.15">
      <c r="A104" s="38" t="s">
        <v>395</v>
      </c>
      <c r="B104" s="39" t="s">
        <v>396</v>
      </c>
      <c r="C104" s="40"/>
      <c r="D104" s="41">
        <v>1</v>
      </c>
      <c r="E104" s="40">
        <v>5</v>
      </c>
      <c r="F104" s="42" t="s">
        <v>147</v>
      </c>
      <c r="G104" s="43" t="s">
        <v>397</v>
      </c>
    </row>
    <row r="105" spans="1:7" ht="36" customHeight="1" x14ac:dyDescent="0.15">
      <c r="A105" s="38" t="s">
        <v>398</v>
      </c>
      <c r="B105" s="39" t="s">
        <v>399</v>
      </c>
      <c r="C105" s="40"/>
      <c r="D105" s="41">
        <v>1</v>
      </c>
      <c r="E105" s="40">
        <v>5.6</v>
      </c>
      <c r="F105" s="42" t="s">
        <v>223</v>
      </c>
      <c r="G105" s="43" t="s">
        <v>223</v>
      </c>
    </row>
    <row r="106" spans="1:7" ht="36" customHeight="1" x14ac:dyDescent="0.15">
      <c r="A106" s="38" t="s">
        <v>400</v>
      </c>
      <c r="B106" s="39" t="s">
        <v>401</v>
      </c>
      <c r="C106" s="40"/>
      <c r="D106" s="41">
        <v>1</v>
      </c>
      <c r="E106" s="40">
        <v>5.72</v>
      </c>
      <c r="F106" s="42" t="s">
        <v>223</v>
      </c>
      <c r="G106" s="43" t="s">
        <v>223</v>
      </c>
    </row>
    <row r="107" spans="1:7" ht="36" customHeight="1" x14ac:dyDescent="0.15">
      <c r="A107" s="38" t="s">
        <v>402</v>
      </c>
      <c r="B107" s="39" t="s">
        <v>2886</v>
      </c>
      <c r="C107" s="40"/>
      <c r="D107" s="41">
        <v>1</v>
      </c>
      <c r="E107" s="40">
        <v>3.6</v>
      </c>
      <c r="F107" s="42" t="s">
        <v>223</v>
      </c>
      <c r="G107" s="43" t="s">
        <v>3081</v>
      </c>
    </row>
    <row r="108" spans="1:7" ht="36" customHeight="1" x14ac:dyDescent="0.15">
      <c r="A108" s="38" t="s">
        <v>403</v>
      </c>
      <c r="B108" s="39" t="s">
        <v>2887</v>
      </c>
      <c r="C108" s="40"/>
      <c r="D108" s="41">
        <v>1</v>
      </c>
      <c r="E108" s="40">
        <v>3.6</v>
      </c>
      <c r="F108" s="42" t="s">
        <v>223</v>
      </c>
      <c r="G108" s="43" t="s">
        <v>223</v>
      </c>
    </row>
    <row r="109" spans="1:7" ht="36" customHeight="1" x14ac:dyDescent="0.15">
      <c r="A109" s="38" t="s">
        <v>404</v>
      </c>
      <c r="B109" s="39" t="s">
        <v>2888</v>
      </c>
      <c r="C109" s="40"/>
      <c r="D109" s="41">
        <v>1</v>
      </c>
      <c r="E109" s="40">
        <v>3.6</v>
      </c>
      <c r="F109" s="42" t="s">
        <v>223</v>
      </c>
      <c r="G109" s="43" t="s">
        <v>223</v>
      </c>
    </row>
    <row r="110" spans="1:7" ht="36" customHeight="1" x14ac:dyDescent="0.15">
      <c r="A110" s="38" t="s">
        <v>405</v>
      </c>
      <c r="B110" s="39" t="s">
        <v>2889</v>
      </c>
      <c r="C110" s="40"/>
      <c r="D110" s="41">
        <v>1</v>
      </c>
      <c r="E110" s="40">
        <v>3.6</v>
      </c>
      <c r="F110" s="42" t="s">
        <v>223</v>
      </c>
      <c r="G110" s="43" t="s">
        <v>223</v>
      </c>
    </row>
    <row r="111" spans="1:7" ht="36" customHeight="1" x14ac:dyDescent="0.15">
      <c r="A111" s="38" t="s">
        <v>406</v>
      </c>
      <c r="B111" s="39" t="s">
        <v>2890</v>
      </c>
      <c r="C111" s="40"/>
      <c r="D111" s="41">
        <v>1</v>
      </c>
      <c r="E111" s="40">
        <v>3.6</v>
      </c>
      <c r="F111" s="42" t="s">
        <v>223</v>
      </c>
      <c r="G111" s="43" t="s">
        <v>223</v>
      </c>
    </row>
    <row r="112" spans="1:7" ht="36" customHeight="1" x14ac:dyDescent="0.15">
      <c r="A112" s="38" t="s">
        <v>407</v>
      </c>
      <c r="B112" s="39" t="s">
        <v>375</v>
      </c>
      <c r="C112" s="40">
        <v>26116.19</v>
      </c>
      <c r="D112" s="41">
        <v>22</v>
      </c>
      <c r="E112" s="40">
        <v>5741.64</v>
      </c>
      <c r="F112" s="42" t="s">
        <v>408</v>
      </c>
      <c r="G112" s="43" t="s">
        <v>409</v>
      </c>
    </row>
    <row r="113" spans="1:7" ht="36" customHeight="1" x14ac:dyDescent="0.15">
      <c r="A113" s="44" t="s">
        <v>184</v>
      </c>
      <c r="B113" s="45"/>
      <c r="C113" s="46">
        <f>SUM(C83:C112)</f>
        <v>201312.42</v>
      </c>
      <c r="D113" s="47">
        <f>SUM(D83:D112)</f>
        <v>96</v>
      </c>
      <c r="E113" s="46">
        <f>SUM(E83:E112)</f>
        <v>28995.209999999992</v>
      </c>
      <c r="F113" s="45"/>
      <c r="G113" s="48"/>
    </row>
    <row r="115" spans="1:7" ht="36" customHeight="1" x14ac:dyDescent="0.15">
      <c r="A115" s="36" t="s">
        <v>410</v>
      </c>
    </row>
    <row r="116" spans="1:7" ht="36" customHeight="1" x14ac:dyDescent="0.15">
      <c r="A116" s="205" t="s">
        <v>232</v>
      </c>
      <c r="B116" s="206" t="s">
        <v>233</v>
      </c>
      <c r="C116" s="206" t="s">
        <v>234</v>
      </c>
      <c r="D116" s="207" t="s">
        <v>235</v>
      </c>
      <c r="E116" s="207"/>
      <c r="F116" s="206" t="s">
        <v>236</v>
      </c>
      <c r="G116" s="204" t="s">
        <v>237</v>
      </c>
    </row>
    <row r="117" spans="1:7" ht="36" customHeight="1" x14ac:dyDescent="0.15">
      <c r="A117" s="205"/>
      <c r="B117" s="206"/>
      <c r="C117" s="206"/>
      <c r="D117" s="37" t="s">
        <v>238</v>
      </c>
      <c r="E117" s="37" t="s">
        <v>239</v>
      </c>
      <c r="F117" s="206"/>
      <c r="G117" s="204"/>
    </row>
    <row r="118" spans="1:7" ht="36" customHeight="1" x14ac:dyDescent="0.15">
      <c r="A118" s="38" t="s">
        <v>411</v>
      </c>
      <c r="B118" s="39" t="s">
        <v>412</v>
      </c>
      <c r="C118" s="40">
        <v>56383</v>
      </c>
      <c r="D118" s="41">
        <v>27</v>
      </c>
      <c r="E118" s="40">
        <v>17455.11</v>
      </c>
      <c r="F118" s="42" t="s">
        <v>413</v>
      </c>
      <c r="G118" s="43"/>
    </row>
    <row r="119" spans="1:7" ht="36" customHeight="1" x14ac:dyDescent="0.15">
      <c r="A119" s="38" t="s">
        <v>414</v>
      </c>
      <c r="B119" s="39" t="s">
        <v>415</v>
      </c>
      <c r="C119" s="40"/>
      <c r="D119" s="41">
        <v>1</v>
      </c>
      <c r="E119" s="40">
        <v>242.02</v>
      </c>
      <c r="F119" s="42" t="s">
        <v>223</v>
      </c>
      <c r="G119" s="43" t="s">
        <v>264</v>
      </c>
    </row>
    <row r="120" spans="1:7" ht="36" customHeight="1" x14ac:dyDescent="0.15">
      <c r="A120" s="38" t="s">
        <v>416</v>
      </c>
      <c r="B120" s="39" t="s">
        <v>417</v>
      </c>
      <c r="C120" s="40">
        <v>52679.3</v>
      </c>
      <c r="D120" s="41">
        <v>21</v>
      </c>
      <c r="E120" s="40">
        <v>20738.16</v>
      </c>
      <c r="F120" s="42" t="s">
        <v>223</v>
      </c>
      <c r="G120" s="43"/>
    </row>
    <row r="121" spans="1:7" ht="36" customHeight="1" x14ac:dyDescent="0.15">
      <c r="A121" s="38" t="s">
        <v>418</v>
      </c>
      <c r="B121" s="39" t="s">
        <v>419</v>
      </c>
      <c r="C121" s="40">
        <v>47823</v>
      </c>
      <c r="D121" s="41">
        <v>21</v>
      </c>
      <c r="E121" s="40">
        <v>14688.3</v>
      </c>
      <c r="F121" s="42" t="s">
        <v>223</v>
      </c>
      <c r="G121" s="43"/>
    </row>
    <row r="122" spans="1:7" ht="36" customHeight="1" x14ac:dyDescent="0.15">
      <c r="A122" s="38" t="s">
        <v>420</v>
      </c>
      <c r="B122" s="39" t="s">
        <v>333</v>
      </c>
      <c r="C122" s="40">
        <v>62823</v>
      </c>
      <c r="D122" s="41">
        <v>17</v>
      </c>
      <c r="E122" s="40">
        <v>17772.82</v>
      </c>
      <c r="F122" s="42" t="s">
        <v>223</v>
      </c>
      <c r="G122" s="43"/>
    </row>
    <row r="123" spans="1:7" ht="36" customHeight="1" x14ac:dyDescent="0.15">
      <c r="A123" s="38" t="s">
        <v>421</v>
      </c>
      <c r="B123" s="39" t="s">
        <v>422</v>
      </c>
      <c r="C123" s="40">
        <v>55702</v>
      </c>
      <c r="D123" s="41">
        <v>24</v>
      </c>
      <c r="E123" s="40">
        <v>18376.57</v>
      </c>
      <c r="F123" s="42" t="s">
        <v>223</v>
      </c>
      <c r="G123" s="43"/>
    </row>
    <row r="124" spans="1:7" ht="36" customHeight="1" x14ac:dyDescent="0.15">
      <c r="A124" s="38" t="s">
        <v>423</v>
      </c>
      <c r="B124" s="39" t="s">
        <v>424</v>
      </c>
      <c r="C124" s="40">
        <v>129957.54</v>
      </c>
      <c r="D124" s="41">
        <v>46</v>
      </c>
      <c r="E124" s="40">
        <v>38560.410000000003</v>
      </c>
      <c r="F124" s="42" t="s">
        <v>223</v>
      </c>
      <c r="G124" s="43"/>
    </row>
    <row r="125" spans="1:7" ht="36" customHeight="1" x14ac:dyDescent="0.15">
      <c r="A125" s="38" t="s">
        <v>425</v>
      </c>
      <c r="B125" s="39" t="s">
        <v>426</v>
      </c>
      <c r="C125" s="40">
        <v>192398</v>
      </c>
      <c r="D125" s="41">
        <v>60</v>
      </c>
      <c r="E125" s="40">
        <v>31851.9</v>
      </c>
      <c r="F125" s="42" t="s">
        <v>223</v>
      </c>
      <c r="G125" s="43"/>
    </row>
    <row r="126" spans="1:7" ht="36" customHeight="1" x14ac:dyDescent="0.15">
      <c r="A126" s="38" t="s">
        <v>427</v>
      </c>
      <c r="B126" s="39" t="s">
        <v>428</v>
      </c>
      <c r="C126" s="40">
        <v>6035</v>
      </c>
      <c r="D126" s="41"/>
      <c r="E126" s="40"/>
      <c r="F126" s="42" t="s">
        <v>223</v>
      </c>
      <c r="G126" s="43"/>
    </row>
    <row r="127" spans="1:7" ht="36" customHeight="1" x14ac:dyDescent="0.15">
      <c r="A127" s="38" t="s">
        <v>429</v>
      </c>
      <c r="B127" s="39" t="s">
        <v>430</v>
      </c>
      <c r="C127" s="40">
        <v>70360</v>
      </c>
      <c r="D127" s="41">
        <v>25</v>
      </c>
      <c r="E127" s="40">
        <v>16240.89</v>
      </c>
      <c r="F127" s="42" t="s">
        <v>223</v>
      </c>
      <c r="G127" s="43"/>
    </row>
    <row r="128" spans="1:7" ht="36" customHeight="1" x14ac:dyDescent="0.15">
      <c r="A128" s="38" t="s">
        <v>431</v>
      </c>
      <c r="B128" s="39" t="s">
        <v>432</v>
      </c>
      <c r="C128" s="40">
        <v>63466</v>
      </c>
      <c r="D128" s="41">
        <v>20</v>
      </c>
      <c r="E128" s="40">
        <v>12648.3</v>
      </c>
      <c r="F128" s="42" t="s">
        <v>223</v>
      </c>
      <c r="G128" s="43"/>
    </row>
    <row r="129" spans="1:7" ht="36" customHeight="1" x14ac:dyDescent="0.15">
      <c r="A129" s="38" t="s">
        <v>433</v>
      </c>
      <c r="B129" s="39" t="s">
        <v>434</v>
      </c>
      <c r="C129" s="40">
        <v>42750</v>
      </c>
      <c r="D129" s="41">
        <v>20</v>
      </c>
      <c r="E129" s="40">
        <v>16001.22</v>
      </c>
      <c r="F129" s="42" t="s">
        <v>223</v>
      </c>
      <c r="G129" s="43"/>
    </row>
    <row r="130" spans="1:7" ht="36" customHeight="1" x14ac:dyDescent="0.15">
      <c r="A130" s="38" t="s">
        <v>435</v>
      </c>
      <c r="B130" s="39" t="s">
        <v>436</v>
      </c>
      <c r="C130" s="40">
        <v>73768</v>
      </c>
      <c r="D130" s="41">
        <v>19</v>
      </c>
      <c r="E130" s="40">
        <v>14623.54</v>
      </c>
      <c r="F130" s="42" t="s">
        <v>223</v>
      </c>
      <c r="G130" s="43"/>
    </row>
    <row r="131" spans="1:7" ht="36" customHeight="1" x14ac:dyDescent="0.15">
      <c r="A131" s="38" t="s">
        <v>437</v>
      </c>
      <c r="B131" s="39" t="s">
        <v>333</v>
      </c>
      <c r="C131" s="40">
        <v>25456</v>
      </c>
      <c r="D131" s="41">
        <v>15</v>
      </c>
      <c r="E131" s="40">
        <v>10088.200000000001</v>
      </c>
      <c r="F131" s="42" t="s">
        <v>223</v>
      </c>
      <c r="G131" s="43"/>
    </row>
    <row r="132" spans="1:7" ht="36" customHeight="1" x14ac:dyDescent="0.15">
      <c r="A132" s="38" t="s">
        <v>438</v>
      </c>
      <c r="B132" s="39" t="s">
        <v>223</v>
      </c>
      <c r="C132" s="40">
        <v>31203</v>
      </c>
      <c r="D132" s="41">
        <v>13</v>
      </c>
      <c r="E132" s="40">
        <v>8683.7000000000007</v>
      </c>
      <c r="F132" s="42" t="s">
        <v>223</v>
      </c>
      <c r="G132" s="43"/>
    </row>
    <row r="133" spans="1:7" ht="36" customHeight="1" x14ac:dyDescent="0.15">
      <c r="A133" s="38" t="s">
        <v>439</v>
      </c>
      <c r="B133" s="39" t="s">
        <v>440</v>
      </c>
      <c r="C133" s="40">
        <v>19874</v>
      </c>
      <c r="D133" s="41">
        <v>27</v>
      </c>
      <c r="E133" s="40">
        <v>6267.33</v>
      </c>
      <c r="F133" s="42" t="s">
        <v>223</v>
      </c>
      <c r="G133" s="43"/>
    </row>
    <row r="134" spans="1:7" ht="36" customHeight="1" x14ac:dyDescent="0.15">
      <c r="A134" s="38" t="s">
        <v>441</v>
      </c>
      <c r="B134" s="39" t="s">
        <v>442</v>
      </c>
      <c r="C134" s="40">
        <v>14309</v>
      </c>
      <c r="D134" s="41">
        <v>7</v>
      </c>
      <c r="E134" s="40">
        <v>6172.58</v>
      </c>
      <c r="F134" s="42" t="s">
        <v>223</v>
      </c>
      <c r="G134" s="43"/>
    </row>
    <row r="135" spans="1:7" ht="36" customHeight="1" x14ac:dyDescent="0.15">
      <c r="A135" s="38" t="s">
        <v>443</v>
      </c>
      <c r="B135" s="39" t="s">
        <v>2891</v>
      </c>
      <c r="C135" s="40">
        <v>6411</v>
      </c>
      <c r="D135" s="41">
        <v>1</v>
      </c>
      <c r="E135" s="40">
        <v>8694.34</v>
      </c>
      <c r="F135" s="42" t="s">
        <v>223</v>
      </c>
      <c r="G135" s="43"/>
    </row>
    <row r="136" spans="1:7" ht="36" customHeight="1" x14ac:dyDescent="0.15">
      <c r="A136" s="44" t="s">
        <v>184</v>
      </c>
      <c r="B136" s="45"/>
      <c r="C136" s="46">
        <f>SUM(C118:C135)</f>
        <v>951397.84</v>
      </c>
      <c r="D136" s="47">
        <f>SUM(D118:D135)</f>
        <v>364</v>
      </c>
      <c r="E136" s="46">
        <f>SUM(E118:E135)</f>
        <v>259105.38999999998</v>
      </c>
      <c r="F136" s="45"/>
      <c r="G136" s="48"/>
    </row>
    <row r="138" spans="1:7" ht="36" customHeight="1" x14ac:dyDescent="0.15">
      <c r="A138" s="36" t="s">
        <v>444</v>
      </c>
    </row>
    <row r="139" spans="1:7" ht="36" customHeight="1" x14ac:dyDescent="0.15">
      <c r="A139" s="205" t="s">
        <v>232</v>
      </c>
      <c r="B139" s="206" t="s">
        <v>233</v>
      </c>
      <c r="C139" s="206" t="s">
        <v>234</v>
      </c>
      <c r="D139" s="207" t="s">
        <v>235</v>
      </c>
      <c r="E139" s="207"/>
      <c r="F139" s="206" t="s">
        <v>236</v>
      </c>
      <c r="G139" s="204" t="s">
        <v>237</v>
      </c>
    </row>
    <row r="140" spans="1:7" ht="36" customHeight="1" x14ac:dyDescent="0.15">
      <c r="A140" s="205"/>
      <c r="B140" s="206"/>
      <c r="C140" s="206"/>
      <c r="D140" s="37" t="s">
        <v>238</v>
      </c>
      <c r="E140" s="37" t="s">
        <v>239</v>
      </c>
      <c r="F140" s="206"/>
      <c r="G140" s="204"/>
    </row>
    <row r="141" spans="1:7" ht="36" customHeight="1" x14ac:dyDescent="0.15">
      <c r="A141" s="38" t="s">
        <v>445</v>
      </c>
      <c r="B141" s="39" t="s">
        <v>446</v>
      </c>
      <c r="C141" s="40">
        <v>8.43</v>
      </c>
      <c r="D141" s="41"/>
      <c r="E141" s="40"/>
      <c r="F141" s="42" t="s">
        <v>447</v>
      </c>
      <c r="G141" s="43"/>
    </row>
    <row r="142" spans="1:7" ht="36" customHeight="1" x14ac:dyDescent="0.15">
      <c r="A142" s="38" t="s">
        <v>448</v>
      </c>
      <c r="B142" s="39" t="s">
        <v>417</v>
      </c>
      <c r="C142" s="40">
        <v>6485.04</v>
      </c>
      <c r="D142" s="41">
        <v>6</v>
      </c>
      <c r="E142" s="40">
        <v>4383.1000000000004</v>
      </c>
      <c r="F142" s="42" t="s">
        <v>157</v>
      </c>
      <c r="G142" s="43"/>
    </row>
    <row r="143" spans="1:7" ht="36" customHeight="1" x14ac:dyDescent="0.15">
      <c r="A143" s="38" t="s">
        <v>449</v>
      </c>
      <c r="B143" s="39" t="s">
        <v>450</v>
      </c>
      <c r="C143" s="40">
        <v>8315.06</v>
      </c>
      <c r="D143" s="41">
        <v>9</v>
      </c>
      <c r="E143" s="40">
        <v>6095.19</v>
      </c>
      <c r="F143" s="42" t="s">
        <v>223</v>
      </c>
      <c r="G143" s="43"/>
    </row>
    <row r="144" spans="1:7" ht="36" customHeight="1" x14ac:dyDescent="0.15">
      <c r="A144" s="38" t="s">
        <v>451</v>
      </c>
      <c r="B144" s="39" t="s">
        <v>223</v>
      </c>
      <c r="C144" s="40">
        <v>2273.09</v>
      </c>
      <c r="D144" s="41">
        <v>3</v>
      </c>
      <c r="E144" s="40">
        <v>1888.64</v>
      </c>
      <c r="F144" s="42" t="s">
        <v>223</v>
      </c>
      <c r="G144" s="43"/>
    </row>
    <row r="145" spans="1:7" ht="36" customHeight="1" x14ac:dyDescent="0.15">
      <c r="A145" s="38" t="s">
        <v>452</v>
      </c>
      <c r="B145" s="39" t="s">
        <v>453</v>
      </c>
      <c r="C145" s="40">
        <v>4366.92</v>
      </c>
      <c r="D145" s="41">
        <v>2</v>
      </c>
      <c r="E145" s="40">
        <v>7700.19</v>
      </c>
      <c r="F145" s="42" t="s">
        <v>223</v>
      </c>
      <c r="G145" s="43"/>
    </row>
    <row r="146" spans="1:7" ht="36" customHeight="1" x14ac:dyDescent="0.15">
      <c r="A146" s="38" t="s">
        <v>454</v>
      </c>
      <c r="B146" s="39" t="s">
        <v>455</v>
      </c>
      <c r="C146" s="40">
        <v>3870</v>
      </c>
      <c r="D146" s="41">
        <v>1</v>
      </c>
      <c r="E146" s="40">
        <v>3407.3</v>
      </c>
      <c r="F146" s="42" t="s">
        <v>223</v>
      </c>
      <c r="G146" s="43"/>
    </row>
    <row r="147" spans="1:7" ht="36" customHeight="1" x14ac:dyDescent="0.15">
      <c r="A147" s="38" t="s">
        <v>456</v>
      </c>
      <c r="B147" s="39" t="s">
        <v>457</v>
      </c>
      <c r="C147" s="40">
        <v>2066.16</v>
      </c>
      <c r="D147" s="41">
        <v>1</v>
      </c>
      <c r="E147" s="40">
        <v>1696.52</v>
      </c>
      <c r="F147" s="42" t="s">
        <v>223</v>
      </c>
      <c r="G147" s="43"/>
    </row>
    <row r="148" spans="1:7" ht="36" customHeight="1" x14ac:dyDescent="0.15">
      <c r="A148" s="38" t="s">
        <v>458</v>
      </c>
      <c r="B148" s="39" t="s">
        <v>459</v>
      </c>
      <c r="C148" s="40">
        <v>8474.57</v>
      </c>
      <c r="D148" s="41">
        <v>6</v>
      </c>
      <c r="E148" s="40">
        <v>6416.57</v>
      </c>
      <c r="F148" s="42" t="s">
        <v>223</v>
      </c>
      <c r="G148" s="43"/>
    </row>
    <row r="149" spans="1:7" ht="36" customHeight="1" x14ac:dyDescent="0.15">
      <c r="A149" s="38" t="s">
        <v>460</v>
      </c>
      <c r="B149" s="39" t="s">
        <v>461</v>
      </c>
      <c r="C149" s="40">
        <v>1843</v>
      </c>
      <c r="D149" s="41">
        <v>2</v>
      </c>
      <c r="E149" s="40">
        <v>1999.2</v>
      </c>
      <c r="F149" s="42" t="s">
        <v>223</v>
      </c>
      <c r="G149" s="43"/>
    </row>
    <row r="150" spans="1:7" ht="36" customHeight="1" x14ac:dyDescent="0.15">
      <c r="A150" s="38" t="s">
        <v>462</v>
      </c>
      <c r="B150" s="39" t="s">
        <v>463</v>
      </c>
      <c r="C150" s="40">
        <v>4541.6099999999997</v>
      </c>
      <c r="D150" s="41">
        <v>5</v>
      </c>
      <c r="E150" s="40">
        <v>4061.44</v>
      </c>
      <c r="F150" s="42" t="s">
        <v>223</v>
      </c>
      <c r="G150" s="43"/>
    </row>
    <row r="151" spans="1:7" ht="36" customHeight="1" x14ac:dyDescent="0.15">
      <c r="A151" s="38" t="s">
        <v>464</v>
      </c>
      <c r="B151" s="39" t="s">
        <v>223</v>
      </c>
      <c r="C151" s="40">
        <v>11181</v>
      </c>
      <c r="D151" s="41">
        <v>3</v>
      </c>
      <c r="E151" s="40">
        <v>8604.81</v>
      </c>
      <c r="F151" s="42" t="s">
        <v>223</v>
      </c>
      <c r="G151" s="43"/>
    </row>
    <row r="152" spans="1:7" ht="36" customHeight="1" x14ac:dyDescent="0.15">
      <c r="A152" s="38" t="s">
        <v>465</v>
      </c>
      <c r="B152" s="39" t="s">
        <v>466</v>
      </c>
      <c r="C152" s="40">
        <v>13855</v>
      </c>
      <c r="D152" s="41">
        <v>9</v>
      </c>
      <c r="E152" s="40">
        <v>12048.12</v>
      </c>
      <c r="F152" s="42" t="s">
        <v>223</v>
      </c>
      <c r="G152" s="43"/>
    </row>
    <row r="153" spans="1:7" ht="36" customHeight="1" x14ac:dyDescent="0.15">
      <c r="A153" s="38" t="s">
        <v>467</v>
      </c>
      <c r="B153" s="39" t="s">
        <v>468</v>
      </c>
      <c r="C153" s="40">
        <v>46148.22</v>
      </c>
      <c r="D153" s="41">
        <v>21</v>
      </c>
      <c r="E153" s="40">
        <v>15018.08</v>
      </c>
      <c r="F153" s="42" t="s">
        <v>223</v>
      </c>
      <c r="G153" s="43"/>
    </row>
    <row r="154" spans="1:7" ht="36" customHeight="1" x14ac:dyDescent="0.15">
      <c r="A154" s="38" t="s">
        <v>469</v>
      </c>
      <c r="B154" s="39" t="s">
        <v>470</v>
      </c>
      <c r="C154" s="40">
        <v>3300.23</v>
      </c>
      <c r="D154" s="41">
        <v>1</v>
      </c>
      <c r="E154" s="40">
        <v>1283.3399999999999</v>
      </c>
      <c r="F154" s="42" t="s">
        <v>223</v>
      </c>
      <c r="G154" s="43"/>
    </row>
    <row r="155" spans="1:7" ht="36" customHeight="1" x14ac:dyDescent="0.15">
      <c r="A155" s="38" t="s">
        <v>471</v>
      </c>
      <c r="B155" s="39" t="s">
        <v>472</v>
      </c>
      <c r="C155" s="40">
        <v>18397</v>
      </c>
      <c r="D155" s="41">
        <v>5</v>
      </c>
      <c r="E155" s="40">
        <v>12240.97</v>
      </c>
      <c r="F155" s="42" t="s">
        <v>223</v>
      </c>
      <c r="G155" s="43"/>
    </row>
    <row r="156" spans="1:7" ht="36" customHeight="1" x14ac:dyDescent="0.15">
      <c r="A156" s="38" t="s">
        <v>473</v>
      </c>
      <c r="B156" s="39" t="s">
        <v>474</v>
      </c>
      <c r="C156" s="40">
        <v>21217</v>
      </c>
      <c r="D156" s="41">
        <v>8</v>
      </c>
      <c r="E156" s="40">
        <v>24679.87</v>
      </c>
      <c r="F156" s="42" t="s">
        <v>223</v>
      </c>
      <c r="G156" s="43"/>
    </row>
    <row r="157" spans="1:7" ht="36" customHeight="1" x14ac:dyDescent="0.15">
      <c r="A157" s="38" t="s">
        <v>475</v>
      </c>
      <c r="B157" s="39" t="s">
        <v>476</v>
      </c>
      <c r="C157" s="40">
        <v>59453.46</v>
      </c>
      <c r="D157" s="41">
        <v>32</v>
      </c>
      <c r="E157" s="40">
        <v>41502.480000000003</v>
      </c>
      <c r="F157" s="42" t="s">
        <v>223</v>
      </c>
      <c r="G157" s="43"/>
    </row>
    <row r="158" spans="1:7" ht="36" customHeight="1" x14ac:dyDescent="0.15">
      <c r="A158" s="38" t="s">
        <v>477</v>
      </c>
      <c r="B158" s="39" t="s">
        <v>478</v>
      </c>
      <c r="C158" s="40">
        <v>17035.91</v>
      </c>
      <c r="D158" s="41">
        <v>7</v>
      </c>
      <c r="E158" s="40">
        <v>12256</v>
      </c>
      <c r="F158" s="42" t="s">
        <v>223</v>
      </c>
      <c r="G158" s="43"/>
    </row>
    <row r="159" spans="1:7" ht="36" customHeight="1" thickBot="1" x14ac:dyDescent="0.2">
      <c r="A159" s="38" t="s">
        <v>479</v>
      </c>
      <c r="B159" s="39" t="s">
        <v>480</v>
      </c>
      <c r="C159" s="40">
        <v>33434.97</v>
      </c>
      <c r="D159" s="41">
        <v>24</v>
      </c>
      <c r="E159" s="40">
        <v>22608.76</v>
      </c>
      <c r="F159" s="42" t="s">
        <v>223</v>
      </c>
      <c r="G159" s="43"/>
    </row>
    <row r="160" spans="1:7" s="167" customFormat="1" ht="36" customHeight="1" thickBot="1" x14ac:dyDescent="0.2">
      <c r="A160" s="205" t="s">
        <v>232</v>
      </c>
      <c r="B160" s="206" t="s">
        <v>233</v>
      </c>
      <c r="C160" s="206" t="s">
        <v>234</v>
      </c>
      <c r="D160" s="207" t="s">
        <v>235</v>
      </c>
      <c r="E160" s="207"/>
      <c r="F160" s="206" t="s">
        <v>236</v>
      </c>
      <c r="G160" s="204" t="s">
        <v>237</v>
      </c>
    </row>
    <row r="161" spans="1:7" s="167" customFormat="1" ht="36" customHeight="1" thickBot="1" x14ac:dyDescent="0.2">
      <c r="A161" s="205"/>
      <c r="B161" s="206"/>
      <c r="C161" s="206"/>
      <c r="D161" s="37" t="s">
        <v>238</v>
      </c>
      <c r="E161" s="37" t="s">
        <v>239</v>
      </c>
      <c r="F161" s="206"/>
      <c r="G161" s="204"/>
    </row>
    <row r="162" spans="1:7" ht="36" customHeight="1" x14ac:dyDescent="0.15">
      <c r="A162" s="38" t="s">
        <v>481</v>
      </c>
      <c r="B162" s="39" t="s">
        <v>333</v>
      </c>
      <c r="C162" s="40">
        <v>49879.87</v>
      </c>
      <c r="D162" s="41">
        <v>40</v>
      </c>
      <c r="E162" s="40">
        <v>38491.56</v>
      </c>
      <c r="F162" s="42" t="s">
        <v>3014</v>
      </c>
      <c r="G162" s="43"/>
    </row>
    <row r="163" spans="1:7" ht="36" customHeight="1" x14ac:dyDescent="0.15">
      <c r="A163" s="38" t="s">
        <v>482</v>
      </c>
      <c r="B163" s="39" t="s">
        <v>483</v>
      </c>
      <c r="C163" s="40">
        <v>33174.379999999997</v>
      </c>
      <c r="D163" s="41">
        <v>19</v>
      </c>
      <c r="E163" s="40">
        <v>26092.28</v>
      </c>
      <c r="F163" s="42" t="s">
        <v>223</v>
      </c>
      <c r="G163" s="43"/>
    </row>
    <row r="164" spans="1:7" ht="36" customHeight="1" x14ac:dyDescent="0.15">
      <c r="A164" s="38" t="s">
        <v>484</v>
      </c>
      <c r="B164" s="39" t="s">
        <v>359</v>
      </c>
      <c r="C164" s="40">
        <v>7717.86</v>
      </c>
      <c r="D164" s="41">
        <v>6</v>
      </c>
      <c r="E164" s="40">
        <v>6823.24</v>
      </c>
      <c r="F164" s="42" t="s">
        <v>223</v>
      </c>
      <c r="G164" s="43"/>
    </row>
    <row r="165" spans="1:7" ht="36" customHeight="1" x14ac:dyDescent="0.15">
      <c r="A165" s="38" t="s">
        <v>485</v>
      </c>
      <c r="B165" s="39" t="s">
        <v>486</v>
      </c>
      <c r="C165" s="40">
        <v>10829.09</v>
      </c>
      <c r="D165" s="41">
        <v>8</v>
      </c>
      <c r="E165" s="40">
        <v>8480.82</v>
      </c>
      <c r="F165" s="42" t="s">
        <v>223</v>
      </c>
      <c r="G165" s="43"/>
    </row>
    <row r="166" spans="1:7" ht="36" customHeight="1" x14ac:dyDescent="0.15">
      <c r="A166" s="38" t="s">
        <v>487</v>
      </c>
      <c r="B166" s="39" t="s">
        <v>488</v>
      </c>
      <c r="C166" s="40">
        <v>30649.99</v>
      </c>
      <c r="D166" s="41">
        <v>20</v>
      </c>
      <c r="E166" s="40">
        <v>23598.560000000001</v>
      </c>
      <c r="F166" s="42" t="s">
        <v>223</v>
      </c>
      <c r="G166" s="43"/>
    </row>
    <row r="167" spans="1:7" ht="36" customHeight="1" x14ac:dyDescent="0.15">
      <c r="A167" s="38" t="s">
        <v>489</v>
      </c>
      <c r="B167" s="39" t="s">
        <v>490</v>
      </c>
      <c r="C167" s="40">
        <v>22920.400000000001</v>
      </c>
      <c r="D167" s="41">
        <v>13</v>
      </c>
      <c r="E167" s="40">
        <v>17164.18</v>
      </c>
      <c r="F167" s="42" t="s">
        <v>223</v>
      </c>
      <c r="G167" s="43"/>
    </row>
    <row r="168" spans="1:7" ht="36" customHeight="1" x14ac:dyDescent="0.15">
      <c r="A168" s="38" t="s">
        <v>491</v>
      </c>
      <c r="B168" s="39" t="s">
        <v>492</v>
      </c>
      <c r="C168" s="40">
        <v>21740.959999999999</v>
      </c>
      <c r="D168" s="41">
        <v>10</v>
      </c>
      <c r="E168" s="40">
        <v>15022.95</v>
      </c>
      <c r="F168" s="42" t="s">
        <v>223</v>
      </c>
      <c r="G168" s="43"/>
    </row>
    <row r="169" spans="1:7" ht="36" customHeight="1" x14ac:dyDescent="0.15">
      <c r="A169" s="38" t="s">
        <v>493</v>
      </c>
      <c r="B169" s="39" t="s">
        <v>494</v>
      </c>
      <c r="C169" s="40">
        <v>36507.120000000003</v>
      </c>
      <c r="D169" s="41">
        <v>21</v>
      </c>
      <c r="E169" s="40">
        <v>24357.87</v>
      </c>
      <c r="F169" s="42" t="s">
        <v>223</v>
      </c>
      <c r="G169" s="43"/>
    </row>
    <row r="170" spans="1:7" ht="36" customHeight="1" x14ac:dyDescent="0.15">
      <c r="A170" s="38" t="s">
        <v>495</v>
      </c>
      <c r="B170" s="39" t="s">
        <v>496</v>
      </c>
      <c r="C170" s="40">
        <v>43269.51</v>
      </c>
      <c r="D170" s="41">
        <v>17</v>
      </c>
      <c r="E170" s="40">
        <v>36512.11</v>
      </c>
      <c r="F170" s="42" t="s">
        <v>223</v>
      </c>
      <c r="G170" s="43"/>
    </row>
    <row r="171" spans="1:7" ht="36" customHeight="1" x14ac:dyDescent="0.15">
      <c r="A171" s="38" t="s">
        <v>497</v>
      </c>
      <c r="B171" s="39" t="s">
        <v>353</v>
      </c>
      <c r="C171" s="40">
        <v>14303.25</v>
      </c>
      <c r="D171" s="41">
        <v>7</v>
      </c>
      <c r="E171" s="40">
        <v>10132.11</v>
      </c>
      <c r="F171" s="42" t="s">
        <v>223</v>
      </c>
      <c r="G171" s="43"/>
    </row>
    <row r="172" spans="1:7" ht="36" customHeight="1" x14ac:dyDescent="0.15">
      <c r="A172" s="38" t="s">
        <v>498</v>
      </c>
      <c r="B172" s="39" t="s">
        <v>499</v>
      </c>
      <c r="C172" s="40">
        <v>5269.71</v>
      </c>
      <c r="D172" s="41">
        <v>2</v>
      </c>
      <c r="E172" s="40">
        <v>7302.08</v>
      </c>
      <c r="F172" s="42" t="s">
        <v>223</v>
      </c>
      <c r="G172" s="43"/>
    </row>
    <row r="173" spans="1:7" ht="36" customHeight="1" x14ac:dyDescent="0.15">
      <c r="A173" s="38" t="s">
        <v>500</v>
      </c>
      <c r="B173" s="39" t="s">
        <v>501</v>
      </c>
      <c r="C173" s="40">
        <v>3081.39</v>
      </c>
      <c r="D173" s="41">
        <v>1</v>
      </c>
      <c r="E173" s="40">
        <v>3808.55</v>
      </c>
      <c r="F173" s="42" t="s">
        <v>223</v>
      </c>
      <c r="G173" s="43"/>
    </row>
    <row r="174" spans="1:7" ht="36" customHeight="1" x14ac:dyDescent="0.15">
      <c r="A174" s="38" t="s">
        <v>502</v>
      </c>
      <c r="B174" s="39" t="s">
        <v>446</v>
      </c>
      <c r="C174" s="40">
        <v>5384.25</v>
      </c>
      <c r="D174" s="41">
        <v>1</v>
      </c>
      <c r="E174" s="40">
        <v>5612.1</v>
      </c>
      <c r="F174" s="42" t="s">
        <v>223</v>
      </c>
      <c r="G174" s="43"/>
    </row>
    <row r="175" spans="1:7" ht="36" customHeight="1" x14ac:dyDescent="0.15">
      <c r="A175" s="38" t="s">
        <v>503</v>
      </c>
      <c r="B175" s="39" t="s">
        <v>463</v>
      </c>
      <c r="C175" s="40">
        <v>9272.3700000000008</v>
      </c>
      <c r="D175" s="41">
        <v>8</v>
      </c>
      <c r="E175" s="40">
        <v>7718.51</v>
      </c>
      <c r="F175" s="42" t="s">
        <v>223</v>
      </c>
      <c r="G175" s="43"/>
    </row>
    <row r="176" spans="1:7" ht="36" customHeight="1" x14ac:dyDescent="0.15">
      <c r="A176" s="38" t="s">
        <v>504</v>
      </c>
      <c r="B176" s="39" t="s">
        <v>505</v>
      </c>
      <c r="C176" s="40">
        <v>8530.23</v>
      </c>
      <c r="D176" s="41">
        <v>5</v>
      </c>
      <c r="E176" s="40">
        <v>6511.6</v>
      </c>
      <c r="F176" s="42" t="s">
        <v>223</v>
      </c>
      <c r="G176" s="43"/>
    </row>
    <row r="177" spans="1:7" ht="36" customHeight="1" x14ac:dyDescent="0.15">
      <c r="A177" s="38" t="s">
        <v>506</v>
      </c>
      <c r="B177" s="39" t="s">
        <v>507</v>
      </c>
      <c r="C177" s="40">
        <v>4207.41</v>
      </c>
      <c r="D177" s="41">
        <v>3</v>
      </c>
      <c r="E177" s="40">
        <v>2609.6799999999998</v>
      </c>
      <c r="F177" s="42" t="s">
        <v>223</v>
      </c>
      <c r="G177" s="43"/>
    </row>
    <row r="178" spans="1:7" ht="36" customHeight="1" x14ac:dyDescent="0.15">
      <c r="A178" s="38" t="s">
        <v>508</v>
      </c>
      <c r="B178" s="39" t="s">
        <v>509</v>
      </c>
      <c r="C178" s="40">
        <v>1905.1</v>
      </c>
      <c r="D178" s="41">
        <v>1</v>
      </c>
      <c r="E178" s="40">
        <v>1144.05</v>
      </c>
      <c r="F178" s="42" t="s">
        <v>223</v>
      </c>
      <c r="G178" s="43" t="s">
        <v>393</v>
      </c>
    </row>
    <row r="179" spans="1:7" ht="36" customHeight="1" x14ac:dyDescent="0.15">
      <c r="A179" s="38" t="s">
        <v>510</v>
      </c>
      <c r="B179" s="39" t="s">
        <v>511</v>
      </c>
      <c r="C179" s="40">
        <v>4305.13</v>
      </c>
      <c r="D179" s="41">
        <v>3</v>
      </c>
      <c r="E179" s="40">
        <v>3650.4</v>
      </c>
      <c r="F179" s="42" t="s">
        <v>223</v>
      </c>
      <c r="G179" s="43" t="s">
        <v>223</v>
      </c>
    </row>
    <row r="180" spans="1:7" ht="36" customHeight="1" x14ac:dyDescent="0.15">
      <c r="A180" s="38" t="s">
        <v>512</v>
      </c>
      <c r="B180" s="39" t="s">
        <v>513</v>
      </c>
      <c r="C180" s="40">
        <v>695.6</v>
      </c>
      <c r="D180" s="41">
        <v>1</v>
      </c>
      <c r="E180" s="40">
        <v>2286.6</v>
      </c>
      <c r="F180" s="42" t="s">
        <v>223</v>
      </c>
      <c r="G180" s="43"/>
    </row>
    <row r="181" spans="1:7" ht="36" customHeight="1" x14ac:dyDescent="0.15">
      <c r="A181" s="44" t="s">
        <v>184</v>
      </c>
      <c r="B181" s="45"/>
      <c r="C181" s="46">
        <f>SUM(C141:C180)</f>
        <v>579910.29</v>
      </c>
      <c r="D181" s="47">
        <f>SUM(D141:D180)</f>
        <v>331</v>
      </c>
      <c r="E181" s="46">
        <f>SUM(E141:E180)</f>
        <v>435209.8299999999</v>
      </c>
      <c r="F181" s="45"/>
      <c r="G181" s="48"/>
    </row>
    <row r="183" spans="1:7" ht="36" customHeight="1" x14ac:dyDescent="0.15">
      <c r="A183" s="36" t="s">
        <v>514</v>
      </c>
    </row>
    <row r="184" spans="1:7" ht="36" customHeight="1" x14ac:dyDescent="0.15">
      <c r="A184" s="205" t="s">
        <v>232</v>
      </c>
      <c r="B184" s="206" t="s">
        <v>233</v>
      </c>
      <c r="C184" s="206" t="s">
        <v>234</v>
      </c>
      <c r="D184" s="207" t="s">
        <v>235</v>
      </c>
      <c r="E184" s="207"/>
      <c r="F184" s="206" t="s">
        <v>236</v>
      </c>
      <c r="G184" s="204" t="s">
        <v>237</v>
      </c>
    </row>
    <row r="185" spans="1:7" ht="36" customHeight="1" x14ac:dyDescent="0.15">
      <c r="A185" s="205"/>
      <c r="B185" s="206"/>
      <c r="C185" s="206"/>
      <c r="D185" s="37" t="s">
        <v>238</v>
      </c>
      <c r="E185" s="37" t="s">
        <v>239</v>
      </c>
      <c r="F185" s="206"/>
      <c r="G185" s="204"/>
    </row>
    <row r="186" spans="1:7" ht="36" customHeight="1" x14ac:dyDescent="0.15">
      <c r="A186" s="38" t="s">
        <v>515</v>
      </c>
      <c r="B186" s="39" t="s">
        <v>446</v>
      </c>
      <c r="C186" s="40">
        <v>44414.76</v>
      </c>
      <c r="D186" s="41">
        <v>5</v>
      </c>
      <c r="E186" s="40">
        <v>23747.43</v>
      </c>
      <c r="F186" s="42" t="s">
        <v>516</v>
      </c>
      <c r="G186" s="43"/>
    </row>
    <row r="187" spans="1:7" ht="36" customHeight="1" x14ac:dyDescent="0.15">
      <c r="A187" s="38" t="s">
        <v>517</v>
      </c>
      <c r="B187" s="39" t="s">
        <v>518</v>
      </c>
      <c r="C187" s="40"/>
      <c r="D187" s="41">
        <v>1</v>
      </c>
      <c r="E187" s="40">
        <v>4438.43</v>
      </c>
      <c r="F187" s="42" t="s">
        <v>519</v>
      </c>
      <c r="G187" s="43" t="s">
        <v>520</v>
      </c>
    </row>
    <row r="188" spans="1:7" ht="36" customHeight="1" x14ac:dyDescent="0.15">
      <c r="A188" s="38" t="s">
        <v>521</v>
      </c>
      <c r="B188" s="39" t="s">
        <v>522</v>
      </c>
      <c r="C188" s="40">
        <v>2193.0100000000002</v>
      </c>
      <c r="D188" s="41">
        <v>1</v>
      </c>
      <c r="E188" s="40">
        <v>5790.7</v>
      </c>
      <c r="F188" s="42" t="s">
        <v>223</v>
      </c>
      <c r="G188" s="43"/>
    </row>
    <row r="189" spans="1:7" ht="36" customHeight="1" x14ac:dyDescent="0.15">
      <c r="A189" s="38" t="s">
        <v>523</v>
      </c>
      <c r="B189" s="39" t="s">
        <v>518</v>
      </c>
      <c r="C189" s="40">
        <v>23997.42</v>
      </c>
      <c r="D189" s="41">
        <v>7</v>
      </c>
      <c r="E189" s="40">
        <v>4315.16</v>
      </c>
      <c r="F189" s="42" t="s">
        <v>67</v>
      </c>
      <c r="G189" s="43"/>
    </row>
    <row r="190" spans="1:7" ht="36" customHeight="1" x14ac:dyDescent="0.15">
      <c r="A190" s="38" t="s">
        <v>524</v>
      </c>
      <c r="B190" s="39" t="s">
        <v>525</v>
      </c>
      <c r="C190" s="40"/>
      <c r="D190" s="41">
        <v>2</v>
      </c>
      <c r="E190" s="40">
        <v>65.400000000000006</v>
      </c>
      <c r="F190" s="42" t="s">
        <v>526</v>
      </c>
      <c r="G190" s="43" t="s">
        <v>264</v>
      </c>
    </row>
    <row r="191" spans="1:7" ht="36" customHeight="1" x14ac:dyDescent="0.15">
      <c r="A191" s="38" t="s">
        <v>527</v>
      </c>
      <c r="B191" s="39" t="s">
        <v>279</v>
      </c>
      <c r="C191" s="40">
        <v>663.96</v>
      </c>
      <c r="D191" s="41">
        <v>1</v>
      </c>
      <c r="E191" s="40">
        <v>4816.75</v>
      </c>
      <c r="F191" s="42" t="s">
        <v>86</v>
      </c>
      <c r="G191" s="43"/>
    </row>
    <row r="192" spans="1:7" ht="36" customHeight="1" x14ac:dyDescent="0.15">
      <c r="A192" s="38" t="s">
        <v>528</v>
      </c>
      <c r="B192" s="39" t="s">
        <v>223</v>
      </c>
      <c r="C192" s="40">
        <v>39.93</v>
      </c>
      <c r="D192" s="41">
        <v>1</v>
      </c>
      <c r="E192" s="40">
        <v>206.61</v>
      </c>
      <c r="F192" s="42" t="s">
        <v>223</v>
      </c>
      <c r="G192" s="43"/>
    </row>
    <row r="193" spans="1:7" ht="36" customHeight="1" x14ac:dyDescent="0.15">
      <c r="A193" s="38" t="s">
        <v>529</v>
      </c>
      <c r="B193" s="39" t="s">
        <v>223</v>
      </c>
      <c r="C193" s="40">
        <v>15.82</v>
      </c>
      <c r="D193" s="41"/>
      <c r="E193" s="40"/>
      <c r="F193" s="42" t="s">
        <v>223</v>
      </c>
      <c r="G193" s="43"/>
    </row>
    <row r="194" spans="1:7" ht="36" customHeight="1" x14ac:dyDescent="0.15">
      <c r="A194" s="38" t="s">
        <v>530</v>
      </c>
      <c r="B194" s="39" t="s">
        <v>531</v>
      </c>
      <c r="C194" s="40">
        <v>20095.91</v>
      </c>
      <c r="D194" s="41">
        <v>30</v>
      </c>
      <c r="E194" s="40">
        <v>8774.58</v>
      </c>
      <c r="F194" s="42" t="s">
        <v>532</v>
      </c>
      <c r="G194" s="43"/>
    </row>
    <row r="195" spans="1:7" ht="36" customHeight="1" x14ac:dyDescent="0.15">
      <c r="A195" s="38" t="s">
        <v>533</v>
      </c>
      <c r="B195" s="39" t="s">
        <v>2892</v>
      </c>
      <c r="C195" s="40">
        <v>4094.29</v>
      </c>
      <c r="D195" s="41">
        <v>1</v>
      </c>
      <c r="E195" s="40">
        <v>3017.28</v>
      </c>
      <c r="F195" s="42" t="s">
        <v>534</v>
      </c>
      <c r="G195" s="43"/>
    </row>
    <row r="196" spans="1:7" ht="36" customHeight="1" x14ac:dyDescent="0.15">
      <c r="A196" s="38" t="s">
        <v>535</v>
      </c>
      <c r="B196" s="39" t="s">
        <v>377</v>
      </c>
      <c r="C196" s="40"/>
      <c r="D196" s="41">
        <v>7</v>
      </c>
      <c r="E196" s="40">
        <v>134.27000000000001</v>
      </c>
      <c r="F196" s="42" t="s">
        <v>386</v>
      </c>
      <c r="G196" s="43" t="s">
        <v>387</v>
      </c>
    </row>
    <row r="197" spans="1:7" ht="36" customHeight="1" x14ac:dyDescent="0.15">
      <c r="A197" s="38" t="s">
        <v>536</v>
      </c>
      <c r="B197" s="39" t="s">
        <v>537</v>
      </c>
      <c r="C197" s="40"/>
      <c r="D197" s="41">
        <v>3</v>
      </c>
      <c r="E197" s="40">
        <v>91.36</v>
      </c>
      <c r="F197" s="42" t="s">
        <v>223</v>
      </c>
      <c r="G197" s="43" t="s">
        <v>223</v>
      </c>
    </row>
    <row r="198" spans="1:7" ht="36" customHeight="1" x14ac:dyDescent="0.15">
      <c r="A198" s="38" t="s">
        <v>538</v>
      </c>
      <c r="B198" s="39" t="s">
        <v>539</v>
      </c>
      <c r="C198" s="40"/>
      <c r="D198" s="41">
        <v>1</v>
      </c>
      <c r="E198" s="40">
        <v>703.88</v>
      </c>
      <c r="F198" s="42" t="s">
        <v>147</v>
      </c>
      <c r="G198" s="43" t="s">
        <v>393</v>
      </c>
    </row>
    <row r="199" spans="1:7" ht="36" customHeight="1" x14ac:dyDescent="0.15">
      <c r="A199" s="38" t="s">
        <v>540</v>
      </c>
      <c r="B199" s="39" t="s">
        <v>328</v>
      </c>
      <c r="C199" s="40"/>
      <c r="D199" s="41">
        <v>1</v>
      </c>
      <c r="E199" s="40">
        <v>9460.01</v>
      </c>
      <c r="F199" s="42" t="s">
        <v>541</v>
      </c>
      <c r="G199" s="43" t="s">
        <v>369</v>
      </c>
    </row>
    <row r="200" spans="1:7" ht="36" customHeight="1" x14ac:dyDescent="0.15">
      <c r="A200" s="38" t="s">
        <v>542</v>
      </c>
      <c r="B200" s="39" t="s">
        <v>543</v>
      </c>
      <c r="C200" s="40">
        <v>4071.43</v>
      </c>
      <c r="D200" s="41">
        <v>1</v>
      </c>
      <c r="E200" s="40">
        <v>5084.62</v>
      </c>
      <c r="F200" s="42" t="s">
        <v>408</v>
      </c>
      <c r="G200" s="43"/>
    </row>
    <row r="201" spans="1:7" ht="36" customHeight="1" thickBot="1" x14ac:dyDescent="0.2">
      <c r="A201" s="38" t="s">
        <v>544</v>
      </c>
      <c r="B201" s="39" t="s">
        <v>545</v>
      </c>
      <c r="C201" s="40"/>
      <c r="D201" s="41">
        <v>2</v>
      </c>
      <c r="E201" s="40">
        <v>7942.85</v>
      </c>
      <c r="F201" s="42" t="s">
        <v>223</v>
      </c>
      <c r="G201" s="43" t="s">
        <v>264</v>
      </c>
    </row>
    <row r="202" spans="1:7" s="167" customFormat="1" ht="36" customHeight="1" thickBot="1" x14ac:dyDescent="0.2">
      <c r="A202" s="205" t="s">
        <v>232</v>
      </c>
      <c r="B202" s="206" t="s">
        <v>233</v>
      </c>
      <c r="C202" s="206" t="s">
        <v>234</v>
      </c>
      <c r="D202" s="207" t="s">
        <v>235</v>
      </c>
      <c r="E202" s="207"/>
      <c r="F202" s="206" t="s">
        <v>236</v>
      </c>
      <c r="G202" s="204" t="s">
        <v>237</v>
      </c>
    </row>
    <row r="203" spans="1:7" s="167" customFormat="1" ht="36" customHeight="1" thickBot="1" x14ac:dyDescent="0.2">
      <c r="A203" s="205"/>
      <c r="B203" s="206"/>
      <c r="C203" s="206"/>
      <c r="D203" s="37" t="s">
        <v>238</v>
      </c>
      <c r="E203" s="37" t="s">
        <v>239</v>
      </c>
      <c r="F203" s="206"/>
      <c r="G203" s="204"/>
    </row>
    <row r="204" spans="1:7" ht="36" customHeight="1" x14ac:dyDescent="0.15">
      <c r="A204" s="38" t="s">
        <v>546</v>
      </c>
      <c r="B204" s="39" t="s">
        <v>273</v>
      </c>
      <c r="C204" s="40">
        <v>32940.79</v>
      </c>
      <c r="D204" s="41">
        <v>2</v>
      </c>
      <c r="E204" s="40">
        <v>15717.4</v>
      </c>
      <c r="F204" s="42" t="s">
        <v>547</v>
      </c>
      <c r="G204" s="43"/>
    </row>
    <row r="205" spans="1:7" ht="36" customHeight="1" x14ac:dyDescent="0.15">
      <c r="A205" s="38" t="s">
        <v>548</v>
      </c>
      <c r="B205" s="39" t="s">
        <v>549</v>
      </c>
      <c r="C205" s="40"/>
      <c r="D205" s="41">
        <v>3</v>
      </c>
      <c r="E205" s="40">
        <v>2830.2</v>
      </c>
      <c r="F205" s="42" t="s">
        <v>223</v>
      </c>
      <c r="G205" s="43" t="s">
        <v>264</v>
      </c>
    </row>
    <row r="206" spans="1:7" ht="36" customHeight="1" x14ac:dyDescent="0.15">
      <c r="A206" s="38" t="s">
        <v>550</v>
      </c>
      <c r="B206" s="39" t="s">
        <v>320</v>
      </c>
      <c r="C206" s="40"/>
      <c r="D206" s="41">
        <v>1</v>
      </c>
      <c r="E206" s="40">
        <v>3143</v>
      </c>
      <c r="F206" s="42" t="s">
        <v>223</v>
      </c>
      <c r="G206" s="43" t="s">
        <v>223</v>
      </c>
    </row>
    <row r="207" spans="1:7" ht="36" customHeight="1" x14ac:dyDescent="0.15">
      <c r="A207" s="38" t="s">
        <v>551</v>
      </c>
      <c r="B207" s="39" t="s">
        <v>552</v>
      </c>
      <c r="C207" s="40"/>
      <c r="D207" s="41">
        <v>2</v>
      </c>
      <c r="E207" s="40">
        <v>1101.43</v>
      </c>
      <c r="F207" s="42" t="s">
        <v>223</v>
      </c>
      <c r="G207" s="43" t="s">
        <v>553</v>
      </c>
    </row>
    <row r="208" spans="1:7" ht="36" customHeight="1" x14ac:dyDescent="0.15">
      <c r="A208" s="44" t="s">
        <v>184</v>
      </c>
      <c r="B208" s="45"/>
      <c r="C208" s="46">
        <f>SUM(C186:C207)</f>
        <v>132527.32</v>
      </c>
      <c r="D208" s="47">
        <f>SUM(D186:D207)</f>
        <v>72</v>
      </c>
      <c r="E208" s="46">
        <f>SUM(E186:E207)</f>
        <v>101381.35999999999</v>
      </c>
      <c r="F208" s="45"/>
      <c r="G208" s="48"/>
    </row>
    <row r="210" spans="1:7" ht="36" customHeight="1" x14ac:dyDescent="0.15">
      <c r="A210" s="36" t="s">
        <v>554</v>
      </c>
    </row>
    <row r="211" spans="1:7" ht="36" customHeight="1" x14ac:dyDescent="0.15">
      <c r="A211" s="205" t="s">
        <v>232</v>
      </c>
      <c r="B211" s="206" t="s">
        <v>233</v>
      </c>
      <c r="C211" s="206" t="s">
        <v>234</v>
      </c>
      <c r="D211" s="207" t="s">
        <v>235</v>
      </c>
      <c r="E211" s="207"/>
      <c r="F211" s="206" t="s">
        <v>236</v>
      </c>
      <c r="G211" s="204" t="s">
        <v>237</v>
      </c>
    </row>
    <row r="212" spans="1:7" ht="36" customHeight="1" x14ac:dyDescent="0.15">
      <c r="A212" s="205"/>
      <c r="B212" s="206"/>
      <c r="C212" s="206"/>
      <c r="D212" s="37" t="s">
        <v>238</v>
      </c>
      <c r="E212" s="37" t="s">
        <v>239</v>
      </c>
      <c r="F212" s="206"/>
      <c r="G212" s="204"/>
    </row>
    <row r="213" spans="1:7" ht="36" customHeight="1" x14ac:dyDescent="0.15">
      <c r="A213" s="38" t="s">
        <v>555</v>
      </c>
      <c r="B213" s="39" t="s">
        <v>556</v>
      </c>
      <c r="C213" s="40">
        <v>4135.09</v>
      </c>
      <c r="D213" s="41">
        <v>5</v>
      </c>
      <c r="E213" s="40">
        <v>2635.81</v>
      </c>
      <c r="F213" s="42" t="s">
        <v>38</v>
      </c>
      <c r="G213" s="43"/>
    </row>
    <row r="214" spans="1:7" ht="36" customHeight="1" x14ac:dyDescent="0.15">
      <c r="A214" s="38" t="s">
        <v>557</v>
      </c>
      <c r="B214" s="39" t="s">
        <v>333</v>
      </c>
      <c r="C214" s="40">
        <v>6383.3</v>
      </c>
      <c r="D214" s="41">
        <v>4</v>
      </c>
      <c r="E214" s="40">
        <v>6169.29</v>
      </c>
      <c r="F214" s="42" t="s">
        <v>223</v>
      </c>
      <c r="G214" s="43"/>
    </row>
    <row r="215" spans="1:7" ht="36" customHeight="1" x14ac:dyDescent="0.15">
      <c r="A215" s="38" t="s">
        <v>558</v>
      </c>
      <c r="B215" s="39" t="s">
        <v>559</v>
      </c>
      <c r="C215" s="40">
        <v>3560</v>
      </c>
      <c r="D215" s="41">
        <v>2</v>
      </c>
      <c r="E215" s="40">
        <v>2802.57</v>
      </c>
      <c r="F215" s="42" t="s">
        <v>223</v>
      </c>
      <c r="G215" s="43"/>
    </row>
    <row r="216" spans="1:7" ht="36" customHeight="1" x14ac:dyDescent="0.15">
      <c r="A216" s="38" t="s">
        <v>560</v>
      </c>
      <c r="B216" s="39" t="s">
        <v>561</v>
      </c>
      <c r="C216" s="40">
        <v>4507.3</v>
      </c>
      <c r="D216" s="41">
        <v>1</v>
      </c>
      <c r="E216" s="40">
        <v>2505.04</v>
      </c>
      <c r="F216" s="42" t="s">
        <v>223</v>
      </c>
      <c r="G216" s="43"/>
    </row>
    <row r="217" spans="1:7" ht="36" customHeight="1" x14ac:dyDescent="0.15">
      <c r="A217" s="38" t="s">
        <v>562</v>
      </c>
      <c r="B217" s="39" t="s">
        <v>244</v>
      </c>
      <c r="C217" s="40"/>
      <c r="D217" s="41">
        <v>2</v>
      </c>
      <c r="E217" s="40">
        <v>231.25</v>
      </c>
      <c r="F217" s="42" t="s">
        <v>242</v>
      </c>
      <c r="G217" s="43" t="s">
        <v>563</v>
      </c>
    </row>
    <row r="218" spans="1:7" ht="36" customHeight="1" x14ac:dyDescent="0.15">
      <c r="A218" s="38" t="s">
        <v>564</v>
      </c>
      <c r="B218" s="39" t="s">
        <v>223</v>
      </c>
      <c r="C218" s="40">
        <v>2051.63</v>
      </c>
      <c r="D218" s="41">
        <v>4</v>
      </c>
      <c r="E218" s="40">
        <v>294.87</v>
      </c>
      <c r="F218" s="42" t="s">
        <v>223</v>
      </c>
      <c r="G218" s="43"/>
    </row>
    <row r="219" spans="1:7" ht="36" customHeight="1" x14ac:dyDescent="0.15">
      <c r="A219" s="38" t="s">
        <v>565</v>
      </c>
      <c r="B219" s="39" t="s">
        <v>223</v>
      </c>
      <c r="C219" s="40">
        <v>16561.810000000001</v>
      </c>
      <c r="D219" s="41">
        <v>36</v>
      </c>
      <c r="E219" s="40">
        <v>1822.49</v>
      </c>
      <c r="F219" s="42" t="s">
        <v>223</v>
      </c>
      <c r="G219" s="43"/>
    </row>
    <row r="220" spans="1:7" ht="36" customHeight="1" x14ac:dyDescent="0.15">
      <c r="A220" s="38" t="s">
        <v>566</v>
      </c>
      <c r="B220" s="39" t="s">
        <v>3</v>
      </c>
      <c r="C220" s="40"/>
      <c r="D220" s="41">
        <v>1</v>
      </c>
      <c r="E220" s="40">
        <v>407.09</v>
      </c>
      <c r="F220" s="42" t="s">
        <v>160</v>
      </c>
      <c r="G220" s="43" t="s">
        <v>264</v>
      </c>
    </row>
    <row r="221" spans="1:7" ht="36" customHeight="1" x14ac:dyDescent="0.15">
      <c r="A221" s="38" t="s">
        <v>567</v>
      </c>
      <c r="B221" s="39" t="s">
        <v>223</v>
      </c>
      <c r="C221" s="40">
        <v>2081.62</v>
      </c>
      <c r="D221" s="41">
        <v>3</v>
      </c>
      <c r="E221" s="40">
        <v>1151.97</v>
      </c>
      <c r="F221" s="42" t="s">
        <v>223</v>
      </c>
      <c r="G221" s="43"/>
    </row>
    <row r="222" spans="1:7" ht="36" customHeight="1" x14ac:dyDescent="0.15">
      <c r="A222" s="38" t="s">
        <v>568</v>
      </c>
      <c r="B222" s="39" t="s">
        <v>223</v>
      </c>
      <c r="C222" s="40"/>
      <c r="D222" s="41">
        <v>4</v>
      </c>
      <c r="E222" s="40">
        <v>213.97</v>
      </c>
      <c r="F222" s="42" t="s">
        <v>223</v>
      </c>
      <c r="G222" s="43" t="s">
        <v>569</v>
      </c>
    </row>
    <row r="223" spans="1:7" ht="36" customHeight="1" x14ac:dyDescent="0.15">
      <c r="A223" s="38" t="s">
        <v>570</v>
      </c>
      <c r="B223" s="39" t="s">
        <v>223</v>
      </c>
      <c r="C223" s="40">
        <v>2823.28</v>
      </c>
      <c r="D223" s="41">
        <v>2</v>
      </c>
      <c r="E223" s="40">
        <v>1389.74</v>
      </c>
      <c r="F223" s="42" t="s">
        <v>223</v>
      </c>
      <c r="G223" s="43"/>
    </row>
    <row r="224" spans="1:7" ht="36" customHeight="1" x14ac:dyDescent="0.15">
      <c r="A224" s="38" t="s">
        <v>571</v>
      </c>
      <c r="B224" s="39" t="s">
        <v>223</v>
      </c>
      <c r="C224" s="40">
        <v>874.17</v>
      </c>
      <c r="D224" s="41">
        <v>2</v>
      </c>
      <c r="E224" s="40">
        <v>738.2</v>
      </c>
      <c r="F224" s="42" t="s">
        <v>223</v>
      </c>
      <c r="G224" s="43"/>
    </row>
    <row r="225" spans="1:7" ht="36" customHeight="1" x14ac:dyDescent="0.15">
      <c r="A225" s="38" t="s">
        <v>572</v>
      </c>
      <c r="B225" s="39" t="s">
        <v>223</v>
      </c>
      <c r="C225" s="40">
        <v>4218.1099999999997</v>
      </c>
      <c r="D225" s="41">
        <v>9</v>
      </c>
      <c r="E225" s="40">
        <v>3926.18</v>
      </c>
      <c r="F225" s="42" t="s">
        <v>223</v>
      </c>
      <c r="G225" s="43"/>
    </row>
    <row r="226" spans="1:7" ht="36" customHeight="1" x14ac:dyDescent="0.15">
      <c r="A226" s="38" t="s">
        <v>573</v>
      </c>
      <c r="B226" s="39" t="s">
        <v>223</v>
      </c>
      <c r="C226" s="40">
        <v>5011.28</v>
      </c>
      <c r="D226" s="41">
        <v>8</v>
      </c>
      <c r="E226" s="40">
        <v>4203.16</v>
      </c>
      <c r="F226" s="42" t="s">
        <v>223</v>
      </c>
      <c r="G226" s="43"/>
    </row>
    <row r="227" spans="1:7" ht="36" customHeight="1" x14ac:dyDescent="0.15">
      <c r="A227" s="38" t="s">
        <v>574</v>
      </c>
      <c r="B227" s="39" t="s">
        <v>223</v>
      </c>
      <c r="C227" s="40">
        <v>9068.7000000000007</v>
      </c>
      <c r="D227" s="41">
        <v>8</v>
      </c>
      <c r="E227" s="40">
        <v>6379.3</v>
      </c>
      <c r="F227" s="42" t="s">
        <v>223</v>
      </c>
      <c r="G227" s="43"/>
    </row>
    <row r="228" spans="1:7" ht="36" customHeight="1" x14ac:dyDescent="0.15">
      <c r="A228" s="38" t="s">
        <v>575</v>
      </c>
      <c r="B228" s="39" t="s">
        <v>223</v>
      </c>
      <c r="C228" s="40">
        <v>1422.67</v>
      </c>
      <c r="D228" s="41">
        <v>3</v>
      </c>
      <c r="E228" s="40">
        <v>736.02</v>
      </c>
      <c r="F228" s="42" t="s">
        <v>223</v>
      </c>
      <c r="G228" s="43"/>
    </row>
    <row r="229" spans="1:7" ht="36" customHeight="1" x14ac:dyDescent="0.15">
      <c r="A229" s="38" t="s">
        <v>577</v>
      </c>
      <c r="B229" s="39" t="s">
        <v>223</v>
      </c>
      <c r="C229" s="40">
        <v>3905.05</v>
      </c>
      <c r="D229" s="41">
        <v>7</v>
      </c>
      <c r="E229" s="40">
        <v>3265.51</v>
      </c>
      <c r="F229" s="42" t="s">
        <v>223</v>
      </c>
      <c r="G229" s="43"/>
    </row>
    <row r="230" spans="1:7" ht="36" customHeight="1" x14ac:dyDescent="0.15">
      <c r="A230" s="38" t="s">
        <v>578</v>
      </c>
      <c r="B230" s="39" t="s">
        <v>223</v>
      </c>
      <c r="C230" s="40">
        <v>2643.34</v>
      </c>
      <c r="D230" s="41">
        <v>1</v>
      </c>
      <c r="E230" s="40">
        <v>1931.28</v>
      </c>
      <c r="F230" s="42" t="s">
        <v>223</v>
      </c>
      <c r="G230" s="43"/>
    </row>
    <row r="231" spans="1:7" ht="36" customHeight="1" x14ac:dyDescent="0.15">
      <c r="A231" s="38" t="s">
        <v>579</v>
      </c>
      <c r="B231" s="39" t="s">
        <v>223</v>
      </c>
      <c r="C231" s="40">
        <v>5428.4</v>
      </c>
      <c r="D231" s="41">
        <v>3</v>
      </c>
      <c r="E231" s="40">
        <v>4295.16</v>
      </c>
      <c r="F231" s="42" t="s">
        <v>223</v>
      </c>
      <c r="G231" s="43"/>
    </row>
    <row r="232" spans="1:7" ht="36" customHeight="1" x14ac:dyDescent="0.15">
      <c r="A232" s="38" t="s">
        <v>576</v>
      </c>
      <c r="B232" s="39" t="s">
        <v>223</v>
      </c>
      <c r="C232" s="40">
        <v>2200.87</v>
      </c>
      <c r="D232" s="41">
        <v>1</v>
      </c>
      <c r="E232" s="40">
        <v>588.15</v>
      </c>
      <c r="F232" s="42" t="s">
        <v>223</v>
      </c>
      <c r="G232" s="43"/>
    </row>
    <row r="233" spans="1:7" ht="36" customHeight="1" x14ac:dyDescent="0.15">
      <c r="A233" s="38" t="s">
        <v>3077</v>
      </c>
      <c r="B233" s="39" t="s">
        <v>223</v>
      </c>
      <c r="C233" s="40">
        <v>1220.57</v>
      </c>
      <c r="D233" s="41">
        <v>2</v>
      </c>
      <c r="E233" s="40">
        <v>470.34</v>
      </c>
      <c r="F233" s="42" t="s">
        <v>223</v>
      </c>
      <c r="G233" s="43"/>
    </row>
    <row r="234" spans="1:7" ht="36" customHeight="1" x14ac:dyDescent="0.15">
      <c r="A234" s="38" t="s">
        <v>580</v>
      </c>
      <c r="B234" s="39" t="s">
        <v>556</v>
      </c>
      <c r="C234" s="40">
        <v>3396.01</v>
      </c>
      <c r="D234" s="41">
        <v>4</v>
      </c>
      <c r="E234" s="40">
        <v>2604.5500000000002</v>
      </c>
      <c r="F234" s="42" t="s">
        <v>581</v>
      </c>
      <c r="G234" s="43"/>
    </row>
    <row r="235" spans="1:7" ht="36" customHeight="1" x14ac:dyDescent="0.15">
      <c r="A235" s="38" t="s">
        <v>582</v>
      </c>
      <c r="B235" s="39" t="s">
        <v>583</v>
      </c>
      <c r="C235" s="40">
        <v>6081.45</v>
      </c>
      <c r="D235" s="41">
        <v>7</v>
      </c>
      <c r="E235" s="40">
        <v>2850.34</v>
      </c>
      <c r="F235" s="42" t="s">
        <v>223</v>
      </c>
      <c r="G235" s="43"/>
    </row>
    <row r="236" spans="1:7" ht="36" customHeight="1" x14ac:dyDescent="0.15">
      <c r="A236" s="38" t="s">
        <v>584</v>
      </c>
      <c r="B236" s="39" t="s">
        <v>412</v>
      </c>
      <c r="C236" s="40">
        <v>332.13</v>
      </c>
      <c r="D236" s="41">
        <v>2</v>
      </c>
      <c r="E236" s="40">
        <v>89.49</v>
      </c>
      <c r="F236" s="42" t="s">
        <v>413</v>
      </c>
      <c r="G236" s="43"/>
    </row>
    <row r="237" spans="1:7" ht="36" customHeight="1" x14ac:dyDescent="0.15">
      <c r="A237" s="38" t="s">
        <v>585</v>
      </c>
      <c r="B237" s="39" t="s">
        <v>446</v>
      </c>
      <c r="C237" s="40">
        <v>396.69</v>
      </c>
      <c r="D237" s="41">
        <v>2</v>
      </c>
      <c r="E237" s="40">
        <v>89.51</v>
      </c>
      <c r="F237" s="42" t="s">
        <v>223</v>
      </c>
      <c r="G237" s="43"/>
    </row>
    <row r="238" spans="1:7" ht="36" customHeight="1" x14ac:dyDescent="0.15">
      <c r="A238" s="38" t="s">
        <v>586</v>
      </c>
      <c r="B238" s="39" t="s">
        <v>587</v>
      </c>
      <c r="C238" s="40"/>
      <c r="D238" s="41">
        <v>1</v>
      </c>
      <c r="E238" s="40">
        <v>102.37</v>
      </c>
      <c r="F238" s="42" t="s">
        <v>223</v>
      </c>
      <c r="G238" s="43" t="s">
        <v>588</v>
      </c>
    </row>
    <row r="239" spans="1:7" ht="36" customHeight="1" x14ac:dyDescent="0.15">
      <c r="A239" s="38" t="s">
        <v>589</v>
      </c>
      <c r="B239" s="39" t="s">
        <v>333</v>
      </c>
      <c r="C239" s="40"/>
      <c r="D239" s="41">
        <v>1</v>
      </c>
      <c r="E239" s="40">
        <v>109.99</v>
      </c>
      <c r="F239" s="42" t="s">
        <v>223</v>
      </c>
      <c r="G239" s="43" t="s">
        <v>223</v>
      </c>
    </row>
    <row r="240" spans="1:7" ht="36" customHeight="1" x14ac:dyDescent="0.15">
      <c r="A240" s="38" t="s">
        <v>590</v>
      </c>
      <c r="B240" s="39" t="s">
        <v>422</v>
      </c>
      <c r="C240" s="40"/>
      <c r="D240" s="41">
        <v>2</v>
      </c>
      <c r="E240" s="40">
        <v>89.49</v>
      </c>
      <c r="F240" s="42" t="s">
        <v>223</v>
      </c>
      <c r="G240" s="43" t="s">
        <v>223</v>
      </c>
    </row>
    <row r="241" spans="1:7" ht="36" customHeight="1" x14ac:dyDescent="0.15">
      <c r="A241" s="38" t="s">
        <v>591</v>
      </c>
      <c r="B241" s="39" t="s">
        <v>424</v>
      </c>
      <c r="C241" s="40"/>
      <c r="D241" s="41">
        <v>2</v>
      </c>
      <c r="E241" s="40">
        <v>89.5</v>
      </c>
      <c r="F241" s="42" t="s">
        <v>223</v>
      </c>
      <c r="G241" s="43" t="s">
        <v>223</v>
      </c>
    </row>
    <row r="242" spans="1:7" ht="36" customHeight="1" x14ac:dyDescent="0.15">
      <c r="A242" s="38" t="s">
        <v>592</v>
      </c>
      <c r="B242" s="39" t="s">
        <v>593</v>
      </c>
      <c r="C242" s="40"/>
      <c r="D242" s="41">
        <v>2</v>
      </c>
      <c r="E242" s="40">
        <v>89.84</v>
      </c>
      <c r="F242" s="42" t="s">
        <v>223</v>
      </c>
      <c r="G242" s="43" t="s">
        <v>223</v>
      </c>
    </row>
    <row r="243" spans="1:7" ht="36" customHeight="1" thickBot="1" x14ac:dyDescent="0.2">
      <c r="A243" s="38" t="s">
        <v>594</v>
      </c>
      <c r="B243" s="39" t="s">
        <v>430</v>
      </c>
      <c r="C243" s="40"/>
      <c r="D243" s="41">
        <v>2</v>
      </c>
      <c r="E243" s="40">
        <v>89.86</v>
      </c>
      <c r="F243" s="42" t="s">
        <v>223</v>
      </c>
      <c r="G243" s="43" t="s">
        <v>223</v>
      </c>
    </row>
    <row r="244" spans="1:7" s="167" customFormat="1" ht="36" customHeight="1" thickBot="1" x14ac:dyDescent="0.2">
      <c r="A244" s="205" t="s">
        <v>232</v>
      </c>
      <c r="B244" s="206" t="s">
        <v>233</v>
      </c>
      <c r="C244" s="206" t="s">
        <v>234</v>
      </c>
      <c r="D244" s="207" t="s">
        <v>235</v>
      </c>
      <c r="E244" s="207"/>
      <c r="F244" s="206" t="s">
        <v>236</v>
      </c>
      <c r="G244" s="204" t="s">
        <v>237</v>
      </c>
    </row>
    <row r="245" spans="1:7" s="167" customFormat="1" ht="36" customHeight="1" thickBot="1" x14ac:dyDescent="0.2">
      <c r="A245" s="205"/>
      <c r="B245" s="206"/>
      <c r="C245" s="206"/>
      <c r="D245" s="37" t="s">
        <v>238</v>
      </c>
      <c r="E245" s="37" t="s">
        <v>239</v>
      </c>
      <c r="F245" s="206"/>
      <c r="G245" s="204"/>
    </row>
    <row r="246" spans="1:7" ht="36" customHeight="1" x14ac:dyDescent="0.15">
      <c r="A246" s="38" t="s">
        <v>595</v>
      </c>
      <c r="B246" s="39" t="s">
        <v>432</v>
      </c>
      <c r="C246" s="40"/>
      <c r="D246" s="41">
        <v>2</v>
      </c>
      <c r="E246" s="40">
        <v>91.49</v>
      </c>
      <c r="F246" s="42" t="s">
        <v>3015</v>
      </c>
      <c r="G246" s="43" t="s">
        <v>223</v>
      </c>
    </row>
    <row r="247" spans="1:7" ht="36" customHeight="1" x14ac:dyDescent="0.15">
      <c r="A247" s="38" t="s">
        <v>596</v>
      </c>
      <c r="B247" s="39" t="s">
        <v>597</v>
      </c>
      <c r="C247" s="40">
        <v>323.68</v>
      </c>
      <c r="D247" s="41">
        <v>2</v>
      </c>
      <c r="E247" s="40">
        <v>91</v>
      </c>
      <c r="F247" s="42" t="s">
        <v>223</v>
      </c>
      <c r="G247" s="43"/>
    </row>
    <row r="248" spans="1:7" ht="36" customHeight="1" x14ac:dyDescent="0.15">
      <c r="A248" s="38" t="s">
        <v>598</v>
      </c>
      <c r="B248" s="39" t="s">
        <v>333</v>
      </c>
      <c r="C248" s="40"/>
      <c r="D248" s="41">
        <v>1</v>
      </c>
      <c r="E248" s="40">
        <v>108.9</v>
      </c>
      <c r="F248" s="42" t="s">
        <v>223</v>
      </c>
      <c r="G248" s="43" t="s">
        <v>588</v>
      </c>
    </row>
    <row r="249" spans="1:7" ht="36" customHeight="1" x14ac:dyDescent="0.15">
      <c r="A249" s="38" t="s">
        <v>599</v>
      </c>
      <c r="B249" s="39" t="s">
        <v>223</v>
      </c>
      <c r="C249" s="40"/>
      <c r="D249" s="41">
        <v>1</v>
      </c>
      <c r="E249" s="40">
        <v>108.9</v>
      </c>
      <c r="F249" s="42" t="s">
        <v>223</v>
      </c>
      <c r="G249" s="43" t="s">
        <v>223</v>
      </c>
    </row>
    <row r="250" spans="1:7" ht="36" customHeight="1" x14ac:dyDescent="0.15">
      <c r="A250" s="38" t="s">
        <v>600</v>
      </c>
      <c r="B250" s="39" t="s">
        <v>597</v>
      </c>
      <c r="C250" s="40">
        <v>337.32</v>
      </c>
      <c r="D250" s="41">
        <v>2</v>
      </c>
      <c r="E250" s="40">
        <v>89.51</v>
      </c>
      <c r="F250" s="42" t="s">
        <v>223</v>
      </c>
      <c r="G250" s="43"/>
    </row>
    <row r="251" spans="1:7" ht="36" customHeight="1" x14ac:dyDescent="0.15">
      <c r="A251" s="44" t="s">
        <v>184</v>
      </c>
      <c r="B251" s="45"/>
      <c r="C251" s="46">
        <f>SUM(C213:C250)</f>
        <v>88964.47</v>
      </c>
      <c r="D251" s="47">
        <f>SUM(D213:D250)</f>
        <v>141</v>
      </c>
      <c r="E251" s="46">
        <f>SUM(E213:E250)</f>
        <v>52852.130000000012</v>
      </c>
      <c r="F251" s="45"/>
      <c r="G251" s="48"/>
    </row>
    <row r="253" spans="1:7" ht="36" customHeight="1" x14ac:dyDescent="0.15">
      <c r="A253" s="36" t="s">
        <v>601</v>
      </c>
    </row>
    <row r="254" spans="1:7" ht="36" customHeight="1" x14ac:dyDescent="0.15">
      <c r="A254" s="205" t="s">
        <v>232</v>
      </c>
      <c r="B254" s="206" t="s">
        <v>233</v>
      </c>
      <c r="C254" s="206" t="s">
        <v>234</v>
      </c>
      <c r="D254" s="207" t="s">
        <v>235</v>
      </c>
      <c r="E254" s="207"/>
      <c r="F254" s="206" t="s">
        <v>236</v>
      </c>
      <c r="G254" s="204" t="s">
        <v>237</v>
      </c>
    </row>
    <row r="255" spans="1:7" ht="36" customHeight="1" x14ac:dyDescent="0.15">
      <c r="A255" s="205"/>
      <c r="B255" s="206"/>
      <c r="C255" s="206"/>
      <c r="D255" s="37" t="s">
        <v>238</v>
      </c>
      <c r="E255" s="37" t="s">
        <v>239</v>
      </c>
      <c r="F255" s="206"/>
      <c r="G255" s="204"/>
    </row>
    <row r="256" spans="1:7" ht="36" customHeight="1" x14ac:dyDescent="0.15">
      <c r="A256" s="38" t="s">
        <v>602</v>
      </c>
      <c r="B256" s="39" t="s">
        <v>603</v>
      </c>
      <c r="C256" s="40">
        <v>1285.74</v>
      </c>
      <c r="D256" s="41"/>
      <c r="E256" s="40"/>
      <c r="F256" s="42" t="s">
        <v>38</v>
      </c>
      <c r="G256" s="43"/>
    </row>
    <row r="257" spans="1:7" ht="36" customHeight="1" x14ac:dyDescent="0.15">
      <c r="A257" s="38" t="s">
        <v>604</v>
      </c>
      <c r="B257" s="39" t="s">
        <v>422</v>
      </c>
      <c r="C257" s="40">
        <v>524.23</v>
      </c>
      <c r="D257" s="41"/>
      <c r="E257" s="40"/>
      <c r="F257" s="42" t="s">
        <v>242</v>
      </c>
      <c r="G257" s="43"/>
    </row>
    <row r="258" spans="1:7" ht="36" customHeight="1" x14ac:dyDescent="0.15">
      <c r="A258" s="38" t="s">
        <v>605</v>
      </c>
      <c r="B258" s="39" t="s">
        <v>513</v>
      </c>
      <c r="C258" s="40">
        <v>60.46</v>
      </c>
      <c r="D258" s="41"/>
      <c r="E258" s="40"/>
      <c r="F258" s="42" t="s">
        <v>223</v>
      </c>
      <c r="G258" s="43"/>
    </row>
    <row r="259" spans="1:7" ht="36" customHeight="1" x14ac:dyDescent="0.15">
      <c r="A259" s="38" t="s">
        <v>606</v>
      </c>
      <c r="B259" s="39" t="s">
        <v>607</v>
      </c>
      <c r="C259" s="40">
        <v>427.98</v>
      </c>
      <c r="D259" s="41"/>
      <c r="E259" s="40"/>
      <c r="F259" s="42" t="s">
        <v>223</v>
      </c>
      <c r="G259" s="43"/>
    </row>
    <row r="260" spans="1:7" ht="36" customHeight="1" x14ac:dyDescent="0.15">
      <c r="A260" s="38" t="s">
        <v>608</v>
      </c>
      <c r="B260" s="39" t="s">
        <v>609</v>
      </c>
      <c r="C260" s="40">
        <v>32758</v>
      </c>
      <c r="D260" s="41"/>
      <c r="E260" s="40"/>
      <c r="F260" s="42" t="s">
        <v>223</v>
      </c>
      <c r="G260" s="43"/>
    </row>
    <row r="261" spans="1:7" ht="36" customHeight="1" x14ac:dyDescent="0.15">
      <c r="A261" s="38" t="s">
        <v>610</v>
      </c>
      <c r="B261" s="39" t="s">
        <v>611</v>
      </c>
      <c r="C261" s="40">
        <v>51651.34</v>
      </c>
      <c r="D261" s="41"/>
      <c r="E261" s="40"/>
      <c r="F261" s="42" t="s">
        <v>223</v>
      </c>
      <c r="G261" s="43"/>
    </row>
    <row r="262" spans="1:7" ht="36" customHeight="1" x14ac:dyDescent="0.15">
      <c r="A262" s="38" t="s">
        <v>612</v>
      </c>
      <c r="B262" s="39" t="s">
        <v>501</v>
      </c>
      <c r="C262" s="40"/>
      <c r="D262" s="41"/>
      <c r="E262" s="40">
        <v>990.2</v>
      </c>
      <c r="F262" s="42" t="s">
        <v>519</v>
      </c>
      <c r="G262" s="43" t="s">
        <v>613</v>
      </c>
    </row>
    <row r="263" spans="1:7" ht="36" customHeight="1" x14ac:dyDescent="0.15">
      <c r="A263" s="38" t="s">
        <v>614</v>
      </c>
      <c r="B263" s="39" t="s">
        <v>615</v>
      </c>
      <c r="C263" s="40">
        <v>353.52</v>
      </c>
      <c r="D263" s="41"/>
      <c r="E263" s="40"/>
      <c r="F263" s="42" t="s">
        <v>65</v>
      </c>
      <c r="G263" s="43"/>
    </row>
    <row r="264" spans="1:7" ht="36" customHeight="1" x14ac:dyDescent="0.15">
      <c r="A264" s="38" t="s">
        <v>616</v>
      </c>
      <c r="B264" s="39" t="s">
        <v>331</v>
      </c>
      <c r="C264" s="40">
        <v>2544.11</v>
      </c>
      <c r="D264" s="41"/>
      <c r="E264" s="40"/>
      <c r="F264" s="42" t="s">
        <v>67</v>
      </c>
      <c r="G264" s="43"/>
    </row>
    <row r="265" spans="1:7" ht="36" customHeight="1" x14ac:dyDescent="0.15">
      <c r="A265" s="38" t="s">
        <v>617</v>
      </c>
      <c r="B265" s="39" t="s">
        <v>518</v>
      </c>
      <c r="C265" s="40">
        <v>9577.35</v>
      </c>
      <c r="D265" s="41"/>
      <c r="E265" s="40"/>
      <c r="F265" s="42" t="s">
        <v>223</v>
      </c>
      <c r="G265" s="43"/>
    </row>
    <row r="266" spans="1:7" ht="36" customHeight="1" x14ac:dyDescent="0.15">
      <c r="A266" s="38" t="s">
        <v>618</v>
      </c>
      <c r="B266" s="39" t="s">
        <v>333</v>
      </c>
      <c r="C266" s="40">
        <v>1500.52</v>
      </c>
      <c r="D266" s="41"/>
      <c r="E266" s="40"/>
      <c r="F266" s="42" t="s">
        <v>619</v>
      </c>
      <c r="G266" s="43"/>
    </row>
    <row r="267" spans="1:7" ht="36" customHeight="1" x14ac:dyDescent="0.15">
      <c r="A267" s="38" t="s">
        <v>620</v>
      </c>
      <c r="B267" s="39" t="s">
        <v>621</v>
      </c>
      <c r="C267" s="40">
        <v>10728</v>
      </c>
      <c r="D267" s="41"/>
      <c r="E267" s="40"/>
      <c r="F267" s="42" t="s">
        <v>532</v>
      </c>
      <c r="G267" s="43"/>
    </row>
    <row r="268" spans="1:7" ht="36" customHeight="1" x14ac:dyDescent="0.15">
      <c r="A268" s="38" t="s">
        <v>622</v>
      </c>
      <c r="B268" s="39" t="s">
        <v>623</v>
      </c>
      <c r="C268" s="40">
        <v>18487.689999999999</v>
      </c>
      <c r="D268" s="41">
        <v>2</v>
      </c>
      <c r="E268" s="40">
        <v>6174.84</v>
      </c>
      <c r="F268" s="42" t="s">
        <v>223</v>
      </c>
      <c r="G268" s="43"/>
    </row>
    <row r="269" spans="1:7" ht="36" customHeight="1" x14ac:dyDescent="0.15">
      <c r="A269" s="38" t="s">
        <v>624</v>
      </c>
      <c r="B269" s="39" t="s">
        <v>625</v>
      </c>
      <c r="C269" s="40">
        <v>12305.56</v>
      </c>
      <c r="D269" s="41">
        <v>5</v>
      </c>
      <c r="E269" s="40">
        <v>2045.15</v>
      </c>
      <c r="F269" s="42" t="s">
        <v>626</v>
      </c>
      <c r="G269" s="43"/>
    </row>
    <row r="270" spans="1:7" ht="36" customHeight="1" x14ac:dyDescent="0.15">
      <c r="A270" s="38" t="s">
        <v>627</v>
      </c>
      <c r="B270" s="39" t="s">
        <v>328</v>
      </c>
      <c r="C270" s="40">
        <v>57108.92</v>
      </c>
      <c r="D270" s="41">
        <v>2</v>
      </c>
      <c r="E270" s="40">
        <v>76.260000000000005</v>
      </c>
      <c r="F270" s="42" t="s">
        <v>628</v>
      </c>
      <c r="G270" s="43"/>
    </row>
    <row r="271" spans="1:7" ht="36" customHeight="1" x14ac:dyDescent="0.15">
      <c r="A271" s="38" t="s">
        <v>629</v>
      </c>
      <c r="B271" s="39" t="s">
        <v>630</v>
      </c>
      <c r="C271" s="40">
        <v>152367.57</v>
      </c>
      <c r="D271" s="41"/>
      <c r="E271" s="40"/>
      <c r="F271" s="42" t="s">
        <v>223</v>
      </c>
      <c r="G271" s="43"/>
    </row>
    <row r="272" spans="1:7" ht="36" customHeight="1" x14ac:dyDescent="0.15">
      <c r="A272" s="38" t="s">
        <v>631</v>
      </c>
      <c r="B272" s="39" t="s">
        <v>632</v>
      </c>
      <c r="C272" s="40">
        <v>5685.7</v>
      </c>
      <c r="D272" s="41"/>
      <c r="E272" s="40"/>
      <c r="F272" s="42" t="s">
        <v>149</v>
      </c>
      <c r="G272" s="43"/>
    </row>
    <row r="273" spans="1:7" ht="36" customHeight="1" x14ac:dyDescent="0.15">
      <c r="A273" s="38" t="s">
        <v>633</v>
      </c>
      <c r="B273" s="39" t="s">
        <v>2894</v>
      </c>
      <c r="C273" s="40">
        <v>54832</v>
      </c>
      <c r="D273" s="41"/>
      <c r="E273" s="40"/>
      <c r="F273" s="42" t="s">
        <v>223</v>
      </c>
      <c r="G273" s="43"/>
    </row>
    <row r="274" spans="1:7" ht="36" customHeight="1" x14ac:dyDescent="0.15">
      <c r="A274" s="38" t="s">
        <v>634</v>
      </c>
      <c r="B274" s="39" t="s">
        <v>635</v>
      </c>
      <c r="C274" s="40">
        <v>2707.36</v>
      </c>
      <c r="D274" s="41"/>
      <c r="E274" s="40"/>
      <c r="F274" s="42" t="s">
        <v>157</v>
      </c>
      <c r="G274" s="43"/>
    </row>
    <row r="275" spans="1:7" ht="36" customHeight="1" x14ac:dyDescent="0.15">
      <c r="A275" s="38" t="s">
        <v>636</v>
      </c>
      <c r="B275" s="39" t="s">
        <v>2895</v>
      </c>
      <c r="C275" s="40">
        <v>1680.86</v>
      </c>
      <c r="D275" s="41"/>
      <c r="E275" s="40"/>
      <c r="F275" s="42" t="s">
        <v>223</v>
      </c>
      <c r="G275" s="43"/>
    </row>
    <row r="276" spans="1:7" ht="36" customHeight="1" x14ac:dyDescent="0.15">
      <c r="A276" s="38" t="s">
        <v>637</v>
      </c>
      <c r="B276" s="39" t="s">
        <v>2896</v>
      </c>
      <c r="C276" s="40">
        <v>11709.83</v>
      </c>
      <c r="D276" s="41"/>
      <c r="E276" s="40"/>
      <c r="F276" s="42" t="s">
        <v>223</v>
      </c>
      <c r="G276" s="43"/>
    </row>
    <row r="277" spans="1:7" ht="36" customHeight="1" x14ac:dyDescent="0.15">
      <c r="A277" s="38" t="s">
        <v>638</v>
      </c>
      <c r="B277" s="39" t="s">
        <v>261</v>
      </c>
      <c r="C277" s="40">
        <v>25</v>
      </c>
      <c r="D277" s="41"/>
      <c r="E277" s="40"/>
      <c r="F277" s="42" t="s">
        <v>160</v>
      </c>
      <c r="G277" s="43"/>
    </row>
    <row r="278" spans="1:7" ht="36" customHeight="1" x14ac:dyDescent="0.15">
      <c r="A278" s="38" t="s">
        <v>639</v>
      </c>
      <c r="B278" s="39" t="s">
        <v>640</v>
      </c>
      <c r="C278" s="40">
        <v>2643.53</v>
      </c>
      <c r="D278" s="41"/>
      <c r="E278" s="40"/>
      <c r="F278" s="42" t="s">
        <v>541</v>
      </c>
      <c r="G278" s="43"/>
    </row>
    <row r="279" spans="1:7" ht="36" customHeight="1" x14ac:dyDescent="0.15">
      <c r="A279" s="44" t="s">
        <v>184</v>
      </c>
      <c r="B279" s="45"/>
      <c r="C279" s="46">
        <f>SUM(C256:C278)</f>
        <v>430965.27000000008</v>
      </c>
      <c r="D279" s="47">
        <f>SUM(D256:D278)</f>
        <v>9</v>
      </c>
      <c r="E279" s="46">
        <f>SUM(E256:E278)</f>
        <v>9286.4500000000007</v>
      </c>
      <c r="F279" s="45"/>
      <c r="G279" s="48"/>
    </row>
    <row r="281" spans="1:7" ht="36" customHeight="1" x14ac:dyDescent="0.15">
      <c r="A281" s="36" t="s">
        <v>641</v>
      </c>
    </row>
    <row r="282" spans="1:7" ht="36" customHeight="1" x14ac:dyDescent="0.15">
      <c r="A282" s="205" t="s">
        <v>232</v>
      </c>
      <c r="B282" s="206" t="s">
        <v>233</v>
      </c>
      <c r="C282" s="206" t="s">
        <v>234</v>
      </c>
      <c r="D282" s="207" t="s">
        <v>235</v>
      </c>
      <c r="E282" s="207"/>
      <c r="F282" s="206" t="s">
        <v>236</v>
      </c>
      <c r="G282" s="204" t="s">
        <v>237</v>
      </c>
    </row>
    <row r="283" spans="1:7" ht="36" customHeight="1" x14ac:dyDescent="0.15">
      <c r="A283" s="205"/>
      <c r="B283" s="206"/>
      <c r="C283" s="206"/>
      <c r="D283" s="37" t="s">
        <v>238</v>
      </c>
      <c r="E283" s="37" t="s">
        <v>239</v>
      </c>
      <c r="F283" s="206"/>
      <c r="G283" s="204"/>
    </row>
    <row r="284" spans="1:7" ht="36" customHeight="1" x14ac:dyDescent="0.15">
      <c r="A284" s="38" t="s">
        <v>642</v>
      </c>
      <c r="B284" s="39" t="s">
        <v>603</v>
      </c>
      <c r="C284" s="40">
        <v>1163.1400000000001</v>
      </c>
      <c r="D284" s="41"/>
      <c r="E284" s="40"/>
      <c r="F284" s="42" t="s">
        <v>38</v>
      </c>
      <c r="G284" s="43"/>
    </row>
    <row r="285" spans="1:7" ht="36" customHeight="1" x14ac:dyDescent="0.15">
      <c r="A285" s="38" t="s">
        <v>643</v>
      </c>
      <c r="B285" s="39" t="s">
        <v>244</v>
      </c>
      <c r="C285" s="40">
        <v>3308.88</v>
      </c>
      <c r="D285" s="41"/>
      <c r="E285" s="40"/>
      <c r="F285" s="42" t="s">
        <v>242</v>
      </c>
      <c r="G285" s="43"/>
    </row>
    <row r="286" spans="1:7" ht="36" customHeight="1" x14ac:dyDescent="0.15">
      <c r="A286" s="38" t="s">
        <v>644</v>
      </c>
      <c r="B286" s="39" t="s">
        <v>645</v>
      </c>
      <c r="C286" s="40">
        <v>319.7</v>
      </c>
      <c r="D286" s="41"/>
      <c r="E286" s="40"/>
      <c r="F286" s="42" t="s">
        <v>223</v>
      </c>
      <c r="G286" s="43"/>
    </row>
    <row r="287" spans="1:7" ht="36" customHeight="1" x14ac:dyDescent="0.15">
      <c r="A287" s="38" t="s">
        <v>646</v>
      </c>
      <c r="B287" s="39" t="s">
        <v>647</v>
      </c>
      <c r="C287" s="40">
        <v>60</v>
      </c>
      <c r="D287" s="41"/>
      <c r="E287" s="40"/>
      <c r="F287" s="42" t="s">
        <v>223</v>
      </c>
      <c r="G287" s="43"/>
    </row>
    <row r="288" spans="1:7" ht="36" customHeight="1" x14ac:dyDescent="0.15">
      <c r="A288" s="38" t="s">
        <v>648</v>
      </c>
      <c r="B288" s="39" t="s">
        <v>649</v>
      </c>
      <c r="C288" s="40">
        <v>8192</v>
      </c>
      <c r="D288" s="41"/>
      <c r="E288" s="40"/>
      <c r="F288" s="42" t="s">
        <v>223</v>
      </c>
      <c r="G288" s="43"/>
    </row>
    <row r="289" spans="1:7" ht="36" customHeight="1" thickBot="1" x14ac:dyDescent="0.2">
      <c r="A289" s="38" t="s">
        <v>650</v>
      </c>
      <c r="B289" s="39" t="s">
        <v>241</v>
      </c>
      <c r="C289" s="40">
        <v>690.98</v>
      </c>
      <c r="D289" s="41"/>
      <c r="E289" s="40"/>
      <c r="F289" s="42" t="s">
        <v>223</v>
      </c>
      <c r="G289" s="43"/>
    </row>
    <row r="290" spans="1:7" s="167" customFormat="1" ht="36" customHeight="1" thickBot="1" x14ac:dyDescent="0.2">
      <c r="A290" s="205" t="s">
        <v>232</v>
      </c>
      <c r="B290" s="206" t="s">
        <v>233</v>
      </c>
      <c r="C290" s="206" t="s">
        <v>234</v>
      </c>
      <c r="D290" s="207" t="s">
        <v>235</v>
      </c>
      <c r="E290" s="207"/>
      <c r="F290" s="206" t="s">
        <v>236</v>
      </c>
      <c r="G290" s="204" t="s">
        <v>237</v>
      </c>
    </row>
    <row r="291" spans="1:7" s="167" customFormat="1" ht="36" customHeight="1" thickBot="1" x14ac:dyDescent="0.2">
      <c r="A291" s="205"/>
      <c r="B291" s="206"/>
      <c r="C291" s="206"/>
      <c r="D291" s="37" t="s">
        <v>238</v>
      </c>
      <c r="E291" s="37" t="s">
        <v>239</v>
      </c>
      <c r="F291" s="206"/>
      <c r="G291" s="204"/>
    </row>
    <row r="292" spans="1:7" ht="36" customHeight="1" x14ac:dyDescent="0.15">
      <c r="A292" s="38" t="s">
        <v>651</v>
      </c>
      <c r="B292" s="39" t="s">
        <v>652</v>
      </c>
      <c r="C292" s="40">
        <v>3480.12</v>
      </c>
      <c r="D292" s="41"/>
      <c r="E292" s="40"/>
      <c r="F292" s="42" t="s">
        <v>3016</v>
      </c>
      <c r="G292" s="43"/>
    </row>
    <row r="293" spans="1:7" ht="36" customHeight="1" x14ac:dyDescent="0.15">
      <c r="A293" s="38" t="s">
        <v>653</v>
      </c>
      <c r="B293" s="39" t="s">
        <v>277</v>
      </c>
      <c r="C293" s="40">
        <v>75.53</v>
      </c>
      <c r="D293" s="41"/>
      <c r="E293" s="40"/>
      <c r="F293" s="42" t="s">
        <v>223</v>
      </c>
      <c r="G293" s="43"/>
    </row>
    <row r="294" spans="1:7" ht="36" customHeight="1" x14ac:dyDescent="0.15">
      <c r="A294" s="38" t="s">
        <v>654</v>
      </c>
      <c r="B294" s="39" t="s">
        <v>2897</v>
      </c>
      <c r="C294" s="40">
        <v>6528.99</v>
      </c>
      <c r="D294" s="41"/>
      <c r="E294" s="40"/>
      <c r="F294" s="42" t="s">
        <v>223</v>
      </c>
      <c r="G294" s="43"/>
    </row>
    <row r="295" spans="1:7" ht="36" customHeight="1" x14ac:dyDescent="0.15">
      <c r="A295" s="38" t="s">
        <v>655</v>
      </c>
      <c r="B295" s="39" t="s">
        <v>2898</v>
      </c>
      <c r="C295" s="40">
        <v>6447.2</v>
      </c>
      <c r="D295" s="41"/>
      <c r="E295" s="40"/>
      <c r="F295" s="42" t="s">
        <v>223</v>
      </c>
      <c r="G295" s="43"/>
    </row>
    <row r="296" spans="1:7" ht="36" customHeight="1" x14ac:dyDescent="0.15">
      <c r="A296" s="38" t="s">
        <v>656</v>
      </c>
      <c r="B296" s="39" t="s">
        <v>457</v>
      </c>
      <c r="C296" s="40">
        <v>430.76</v>
      </c>
      <c r="D296" s="41"/>
      <c r="E296" s="40"/>
      <c r="F296" s="42" t="s">
        <v>519</v>
      </c>
      <c r="G296" s="43"/>
    </row>
    <row r="297" spans="1:7" ht="36" customHeight="1" x14ac:dyDescent="0.15">
      <c r="A297" s="38" t="s">
        <v>657</v>
      </c>
      <c r="B297" s="39" t="s">
        <v>658</v>
      </c>
      <c r="C297" s="40">
        <v>1363.48</v>
      </c>
      <c r="D297" s="41"/>
      <c r="E297" s="40"/>
      <c r="F297" s="42" t="s">
        <v>223</v>
      </c>
      <c r="G297" s="43"/>
    </row>
    <row r="298" spans="1:7" ht="36" customHeight="1" x14ac:dyDescent="0.15">
      <c r="A298" s="38" t="s">
        <v>659</v>
      </c>
      <c r="B298" s="39" t="s">
        <v>223</v>
      </c>
      <c r="C298" s="40">
        <v>177.89</v>
      </c>
      <c r="D298" s="41"/>
      <c r="E298" s="40"/>
      <c r="F298" s="42" t="s">
        <v>223</v>
      </c>
      <c r="G298" s="43"/>
    </row>
    <row r="299" spans="1:7" ht="36" customHeight="1" x14ac:dyDescent="0.15">
      <c r="A299" s="38" t="s">
        <v>660</v>
      </c>
      <c r="B299" s="39" t="s">
        <v>661</v>
      </c>
      <c r="C299" s="40">
        <v>618.20000000000005</v>
      </c>
      <c r="D299" s="41"/>
      <c r="E299" s="40"/>
      <c r="F299" s="42" t="s">
        <v>223</v>
      </c>
      <c r="G299" s="43"/>
    </row>
    <row r="300" spans="1:7" ht="36" customHeight="1" x14ac:dyDescent="0.15">
      <c r="A300" s="38" t="s">
        <v>662</v>
      </c>
      <c r="B300" s="39" t="s">
        <v>663</v>
      </c>
      <c r="C300" s="40">
        <v>109055.69</v>
      </c>
      <c r="D300" s="41"/>
      <c r="E300" s="40"/>
      <c r="F300" s="42" t="s">
        <v>664</v>
      </c>
      <c r="G300" s="43"/>
    </row>
    <row r="301" spans="1:7" ht="36" customHeight="1" x14ac:dyDescent="0.15">
      <c r="A301" s="38" t="s">
        <v>665</v>
      </c>
      <c r="B301" s="39" t="s">
        <v>291</v>
      </c>
      <c r="C301" s="40">
        <v>195.04</v>
      </c>
      <c r="D301" s="41"/>
      <c r="E301" s="40"/>
      <c r="F301" s="42" t="s">
        <v>666</v>
      </c>
      <c r="G301" s="43"/>
    </row>
    <row r="302" spans="1:7" ht="36" customHeight="1" x14ac:dyDescent="0.15">
      <c r="A302" s="38" t="s">
        <v>667</v>
      </c>
      <c r="B302" s="39" t="s">
        <v>415</v>
      </c>
      <c r="C302" s="40">
        <v>94.82</v>
      </c>
      <c r="D302" s="41"/>
      <c r="E302" s="40"/>
      <c r="F302" s="42" t="s">
        <v>135</v>
      </c>
      <c r="G302" s="43"/>
    </row>
    <row r="303" spans="1:7" ht="36" customHeight="1" x14ac:dyDescent="0.15">
      <c r="A303" s="38" t="s">
        <v>668</v>
      </c>
      <c r="B303" s="39" t="s">
        <v>669</v>
      </c>
      <c r="C303" s="40">
        <v>256.37</v>
      </c>
      <c r="D303" s="41"/>
      <c r="E303" s="40"/>
      <c r="F303" s="42" t="s">
        <v>670</v>
      </c>
      <c r="G303" s="43"/>
    </row>
    <row r="304" spans="1:7" ht="36" customHeight="1" x14ac:dyDescent="0.15">
      <c r="A304" s="38" t="s">
        <v>671</v>
      </c>
      <c r="B304" s="39" t="s">
        <v>672</v>
      </c>
      <c r="C304" s="40">
        <v>72.5</v>
      </c>
      <c r="D304" s="41"/>
      <c r="E304" s="40"/>
      <c r="F304" s="42" t="s">
        <v>223</v>
      </c>
      <c r="G304" s="43"/>
    </row>
    <row r="305" spans="1:7" ht="36" customHeight="1" x14ac:dyDescent="0.15">
      <c r="A305" s="38" t="s">
        <v>673</v>
      </c>
      <c r="B305" s="39" t="s">
        <v>459</v>
      </c>
      <c r="C305" s="40">
        <v>10.08</v>
      </c>
      <c r="D305" s="41"/>
      <c r="E305" s="40"/>
      <c r="F305" s="42" t="s">
        <v>223</v>
      </c>
      <c r="G305" s="43"/>
    </row>
    <row r="306" spans="1:7" ht="36" customHeight="1" x14ac:dyDescent="0.15">
      <c r="A306" s="38" t="s">
        <v>674</v>
      </c>
      <c r="B306" s="39" t="s">
        <v>675</v>
      </c>
      <c r="C306" s="40">
        <v>1080</v>
      </c>
      <c r="D306" s="41"/>
      <c r="E306" s="40"/>
      <c r="F306" s="42" t="s">
        <v>147</v>
      </c>
      <c r="G306" s="43"/>
    </row>
    <row r="307" spans="1:7" ht="36" customHeight="1" x14ac:dyDescent="0.15">
      <c r="A307" s="38" t="s">
        <v>676</v>
      </c>
      <c r="B307" s="39" t="s">
        <v>677</v>
      </c>
      <c r="C307" s="40">
        <v>72.13</v>
      </c>
      <c r="D307" s="41"/>
      <c r="E307" s="40"/>
      <c r="F307" s="42" t="s">
        <v>223</v>
      </c>
      <c r="G307" s="43"/>
    </row>
    <row r="308" spans="1:7" ht="36" customHeight="1" x14ac:dyDescent="0.15">
      <c r="A308" s="38" t="s">
        <v>678</v>
      </c>
      <c r="B308" s="39" t="s">
        <v>679</v>
      </c>
      <c r="C308" s="40">
        <v>8.42</v>
      </c>
      <c r="D308" s="41"/>
      <c r="E308" s="40"/>
      <c r="F308" s="42" t="s">
        <v>223</v>
      </c>
      <c r="G308" s="43"/>
    </row>
    <row r="309" spans="1:7" ht="36" customHeight="1" x14ac:dyDescent="0.15">
      <c r="A309" s="38" t="s">
        <v>680</v>
      </c>
      <c r="B309" s="39" t="s">
        <v>295</v>
      </c>
      <c r="C309" s="40">
        <v>10.38</v>
      </c>
      <c r="D309" s="41"/>
      <c r="E309" s="40"/>
      <c r="F309" s="42" t="s">
        <v>223</v>
      </c>
      <c r="G309" s="43"/>
    </row>
    <row r="310" spans="1:7" ht="36" customHeight="1" x14ac:dyDescent="0.15">
      <c r="A310" s="38" t="s">
        <v>681</v>
      </c>
      <c r="B310" s="39" t="s">
        <v>539</v>
      </c>
      <c r="C310" s="40">
        <v>171</v>
      </c>
      <c r="D310" s="41"/>
      <c r="E310" s="40"/>
      <c r="F310" s="42" t="s">
        <v>223</v>
      </c>
      <c r="G310" s="43"/>
    </row>
    <row r="311" spans="1:7" ht="36" customHeight="1" x14ac:dyDescent="0.15">
      <c r="A311" s="38" t="s">
        <v>682</v>
      </c>
      <c r="B311" s="39" t="s">
        <v>683</v>
      </c>
      <c r="C311" s="40">
        <v>317031</v>
      </c>
      <c r="D311" s="41"/>
      <c r="E311" s="40"/>
      <c r="F311" s="42" t="s">
        <v>149</v>
      </c>
      <c r="G311" s="43"/>
    </row>
    <row r="312" spans="1:7" ht="36" customHeight="1" x14ac:dyDescent="0.15">
      <c r="A312" s="38" t="s">
        <v>684</v>
      </c>
      <c r="B312" s="39" t="s">
        <v>2894</v>
      </c>
      <c r="C312" s="40">
        <v>40469</v>
      </c>
      <c r="D312" s="41"/>
      <c r="E312" s="40"/>
      <c r="F312" s="42" t="s">
        <v>223</v>
      </c>
      <c r="G312" s="43"/>
    </row>
    <row r="313" spans="1:7" ht="36" customHeight="1" x14ac:dyDescent="0.15">
      <c r="A313" s="38" t="s">
        <v>685</v>
      </c>
      <c r="B313" s="39" t="s">
        <v>476</v>
      </c>
      <c r="C313" s="40">
        <v>337</v>
      </c>
      <c r="D313" s="41"/>
      <c r="E313" s="40"/>
      <c r="F313" s="42" t="s">
        <v>157</v>
      </c>
      <c r="G313" s="43"/>
    </row>
    <row r="314" spans="1:7" ht="36" customHeight="1" x14ac:dyDescent="0.15">
      <c r="A314" s="38" t="s">
        <v>686</v>
      </c>
      <c r="B314" s="39" t="s">
        <v>687</v>
      </c>
      <c r="C314" s="40">
        <v>1375.87</v>
      </c>
      <c r="D314" s="41"/>
      <c r="E314" s="40"/>
      <c r="F314" s="42" t="s">
        <v>223</v>
      </c>
      <c r="G314" s="43"/>
    </row>
    <row r="315" spans="1:7" ht="36" customHeight="1" x14ac:dyDescent="0.15">
      <c r="A315" s="38" t="s">
        <v>688</v>
      </c>
      <c r="B315" s="39" t="s">
        <v>463</v>
      </c>
      <c r="C315" s="40">
        <v>2310.54</v>
      </c>
      <c r="D315" s="41"/>
      <c r="E315" s="40"/>
      <c r="F315" s="42" t="s">
        <v>223</v>
      </c>
      <c r="G315" s="43"/>
    </row>
    <row r="316" spans="1:7" ht="36" customHeight="1" x14ac:dyDescent="0.15">
      <c r="A316" s="38" t="s">
        <v>689</v>
      </c>
      <c r="B316" s="39" t="s">
        <v>690</v>
      </c>
      <c r="C316" s="40">
        <v>572.45000000000005</v>
      </c>
      <c r="D316" s="41"/>
      <c r="E316" s="40"/>
      <c r="F316" s="42" t="s">
        <v>223</v>
      </c>
      <c r="G316" s="43"/>
    </row>
    <row r="317" spans="1:7" ht="36" customHeight="1" x14ac:dyDescent="0.15">
      <c r="A317" s="38" t="s">
        <v>691</v>
      </c>
      <c r="B317" s="39" t="s">
        <v>463</v>
      </c>
      <c r="C317" s="40">
        <v>394.05</v>
      </c>
      <c r="D317" s="41"/>
      <c r="E317" s="40"/>
      <c r="F317" s="42" t="s">
        <v>223</v>
      </c>
      <c r="G317" s="43"/>
    </row>
    <row r="318" spans="1:7" ht="36" customHeight="1" x14ac:dyDescent="0.15">
      <c r="A318" s="38" t="s">
        <v>692</v>
      </c>
      <c r="B318" s="39" t="s">
        <v>223</v>
      </c>
      <c r="C318" s="40">
        <v>721</v>
      </c>
      <c r="D318" s="41"/>
      <c r="E318" s="40"/>
      <c r="F318" s="42" t="s">
        <v>223</v>
      </c>
      <c r="G318" s="43"/>
    </row>
    <row r="319" spans="1:7" ht="36" customHeight="1" x14ac:dyDescent="0.15">
      <c r="A319" s="38" t="s">
        <v>693</v>
      </c>
      <c r="B319" s="39" t="s">
        <v>223</v>
      </c>
      <c r="C319" s="40">
        <v>377</v>
      </c>
      <c r="D319" s="41"/>
      <c r="E319" s="40"/>
      <c r="F319" s="42" t="s">
        <v>223</v>
      </c>
      <c r="G319" s="43"/>
    </row>
    <row r="320" spans="1:7" ht="36" customHeight="1" x14ac:dyDescent="0.15">
      <c r="A320" s="38" t="s">
        <v>694</v>
      </c>
      <c r="B320" s="39" t="s">
        <v>695</v>
      </c>
      <c r="C320" s="40">
        <v>802</v>
      </c>
      <c r="D320" s="41"/>
      <c r="E320" s="40"/>
      <c r="F320" s="42" t="s">
        <v>223</v>
      </c>
      <c r="G320" s="43"/>
    </row>
    <row r="321" spans="1:7" ht="36" customHeight="1" x14ac:dyDescent="0.15">
      <c r="A321" s="38" t="s">
        <v>696</v>
      </c>
      <c r="B321" s="39" t="s">
        <v>697</v>
      </c>
      <c r="C321" s="40">
        <v>704.6</v>
      </c>
      <c r="D321" s="41"/>
      <c r="E321" s="40"/>
      <c r="F321" s="42" t="s">
        <v>223</v>
      </c>
      <c r="G321" s="43"/>
    </row>
    <row r="322" spans="1:7" ht="36" customHeight="1" x14ac:dyDescent="0.15">
      <c r="A322" s="38" t="s">
        <v>698</v>
      </c>
      <c r="B322" s="39" t="s">
        <v>457</v>
      </c>
      <c r="C322" s="40">
        <v>291.43</v>
      </c>
      <c r="D322" s="41"/>
      <c r="E322" s="40"/>
      <c r="F322" s="42" t="s">
        <v>223</v>
      </c>
      <c r="G322" s="43"/>
    </row>
    <row r="323" spans="1:7" ht="36" customHeight="1" x14ac:dyDescent="0.15">
      <c r="A323" s="38" t="s">
        <v>699</v>
      </c>
      <c r="B323" s="39" t="s">
        <v>700</v>
      </c>
      <c r="C323" s="40">
        <v>1421.54</v>
      </c>
      <c r="D323" s="41"/>
      <c r="E323" s="40"/>
      <c r="F323" s="42" t="s">
        <v>223</v>
      </c>
      <c r="G323" s="43"/>
    </row>
    <row r="324" spans="1:7" ht="36" customHeight="1" x14ac:dyDescent="0.15">
      <c r="A324" s="38" t="s">
        <v>701</v>
      </c>
      <c r="B324" s="39" t="s">
        <v>702</v>
      </c>
      <c r="C324" s="40">
        <v>936.52</v>
      </c>
      <c r="D324" s="41"/>
      <c r="E324" s="40"/>
      <c r="F324" s="42" t="s">
        <v>223</v>
      </c>
      <c r="G324" s="43"/>
    </row>
    <row r="325" spans="1:7" ht="36" customHeight="1" x14ac:dyDescent="0.15">
      <c r="A325" s="38" t="s">
        <v>703</v>
      </c>
      <c r="B325" s="39" t="s">
        <v>704</v>
      </c>
      <c r="C325" s="40">
        <v>223</v>
      </c>
      <c r="D325" s="41"/>
      <c r="E325" s="40"/>
      <c r="F325" s="42" t="s">
        <v>223</v>
      </c>
      <c r="G325" s="43"/>
    </row>
    <row r="326" spans="1:7" ht="36" customHeight="1" x14ac:dyDescent="0.15">
      <c r="A326" s="38" t="s">
        <v>705</v>
      </c>
      <c r="B326" s="39" t="s">
        <v>706</v>
      </c>
      <c r="C326" s="40">
        <v>2037</v>
      </c>
      <c r="D326" s="41"/>
      <c r="E326" s="40"/>
      <c r="F326" s="42" t="s">
        <v>223</v>
      </c>
      <c r="G326" s="43"/>
    </row>
    <row r="327" spans="1:7" ht="36" customHeight="1" x14ac:dyDescent="0.15">
      <c r="A327" s="38" t="s">
        <v>707</v>
      </c>
      <c r="B327" s="39" t="s">
        <v>708</v>
      </c>
      <c r="C327" s="40">
        <v>591.91</v>
      </c>
      <c r="D327" s="41"/>
      <c r="E327" s="40"/>
      <c r="F327" s="42" t="s">
        <v>160</v>
      </c>
      <c r="G327" s="43"/>
    </row>
    <row r="328" spans="1:7" ht="36" customHeight="1" x14ac:dyDescent="0.15">
      <c r="A328" s="44" t="s">
        <v>184</v>
      </c>
      <c r="B328" s="45"/>
      <c r="C328" s="46">
        <f>SUM(C284:C327)</f>
        <v>514479.20999999996</v>
      </c>
      <c r="D328" s="47">
        <f>SUM(D284:D327)</f>
        <v>0</v>
      </c>
      <c r="E328" s="46">
        <f>SUM(E284:E327)</f>
        <v>0</v>
      </c>
      <c r="F328" s="45"/>
      <c r="G328" s="48"/>
    </row>
    <row r="331" spans="1:7" ht="36" customHeight="1" x14ac:dyDescent="0.15">
      <c r="A331" s="49" t="s">
        <v>709</v>
      </c>
      <c r="B331" s="50"/>
      <c r="C331" s="51">
        <f>C16+C78+C113+C136+C181+C208+C251+C279+C328</f>
        <v>3073358.37</v>
      </c>
      <c r="D331" s="52">
        <f>D16+D78+D113+D136+D181+D208+D251+D279+D328</f>
        <v>1130</v>
      </c>
      <c r="E331" s="51">
        <f>E16+E78+E113+E136+E181+E208+E251+E279+E328</f>
        <v>1055306.7399999998</v>
      </c>
      <c r="F331" s="50"/>
      <c r="G331" s="53"/>
    </row>
  </sheetData>
  <mergeCells count="84">
    <mergeCell ref="G81:G82"/>
    <mergeCell ref="A116:A117"/>
    <mergeCell ref="B116:B117"/>
    <mergeCell ref="C116:C117"/>
    <mergeCell ref="G211:G212"/>
    <mergeCell ref="A81:A82"/>
    <mergeCell ref="B81:B82"/>
    <mergeCell ref="C81:C82"/>
    <mergeCell ref="D81:E81"/>
    <mergeCell ref="F81:F82"/>
    <mergeCell ref="G184:G185"/>
    <mergeCell ref="A139:A140"/>
    <mergeCell ref="B139:B140"/>
    <mergeCell ref="C139:C140"/>
    <mergeCell ref="D139:E139"/>
    <mergeCell ref="F139:F140"/>
    <mergeCell ref="G5:G6"/>
    <mergeCell ref="A19:A20"/>
    <mergeCell ref="B19:B20"/>
    <mergeCell ref="C19:C20"/>
    <mergeCell ref="D19:E19"/>
    <mergeCell ref="F19:F20"/>
    <mergeCell ref="G19:G20"/>
    <mergeCell ref="A5:A6"/>
    <mergeCell ref="B5:B6"/>
    <mergeCell ref="C5:C6"/>
    <mergeCell ref="D5:E5"/>
    <mergeCell ref="F5:F6"/>
    <mergeCell ref="A184:A185"/>
    <mergeCell ref="B184:B185"/>
    <mergeCell ref="C184:C185"/>
    <mergeCell ref="D184:E184"/>
    <mergeCell ref="F184:F185"/>
    <mergeCell ref="G254:G255"/>
    <mergeCell ref="A211:A212"/>
    <mergeCell ref="B211:B212"/>
    <mergeCell ref="C211:C212"/>
    <mergeCell ref="D211:E211"/>
    <mergeCell ref="F211:F212"/>
    <mergeCell ref="A254:A255"/>
    <mergeCell ref="B254:B255"/>
    <mergeCell ref="C254:C255"/>
    <mergeCell ref="D254:E254"/>
    <mergeCell ref="F254:F255"/>
    <mergeCell ref="G282:G283"/>
    <mergeCell ref="A282:A283"/>
    <mergeCell ref="B282:B283"/>
    <mergeCell ref="C282:C283"/>
    <mergeCell ref="D282:E282"/>
    <mergeCell ref="F282:F283"/>
    <mergeCell ref="G42:G43"/>
    <mergeCell ref="A160:A161"/>
    <mergeCell ref="B160:B161"/>
    <mergeCell ref="C160:C161"/>
    <mergeCell ref="D160:E160"/>
    <mergeCell ref="F160:F161"/>
    <mergeCell ref="G160:G161"/>
    <mergeCell ref="A42:A43"/>
    <mergeCell ref="B42:B43"/>
    <mergeCell ref="C42:C43"/>
    <mergeCell ref="D42:E42"/>
    <mergeCell ref="F42:F43"/>
    <mergeCell ref="G139:G140"/>
    <mergeCell ref="D116:E116"/>
    <mergeCell ref="F116:F117"/>
    <mergeCell ref="G116:G117"/>
    <mergeCell ref="G202:G203"/>
    <mergeCell ref="A244:A245"/>
    <mergeCell ref="B244:B245"/>
    <mergeCell ref="C244:C245"/>
    <mergeCell ref="D244:E244"/>
    <mergeCell ref="F244:F245"/>
    <mergeCell ref="G244:G245"/>
    <mergeCell ref="A202:A203"/>
    <mergeCell ref="B202:B203"/>
    <mergeCell ref="C202:C203"/>
    <mergeCell ref="D202:E202"/>
    <mergeCell ref="F202:F203"/>
    <mergeCell ref="G290:G291"/>
    <mergeCell ref="A290:A291"/>
    <mergeCell ref="B290:B291"/>
    <mergeCell ref="C290:C291"/>
    <mergeCell ref="D290:E290"/>
    <mergeCell ref="F290:F291"/>
  </mergeCells>
  <phoneticPr fontId="21"/>
  <pageMargins left="0.74803149606299213" right="0.74803149606299213" top="0.98425196850393704" bottom="0.98425196850393704" header="0.51181102362204722" footer="0.51181102362204722"/>
  <pageSetup paperSize="9" scale="45" orientation="portrait" r:id="rId1"/>
  <headerFooter>
    <oddFooter xml:space="preserve">&amp;C
</oddFooter>
  </headerFooter>
  <rowBreaks count="7" manualBreakCount="7">
    <brk id="41" max="16383" man="1"/>
    <brk id="79" max="16383" man="1"/>
    <brk id="114" max="16383" man="1"/>
    <brk id="159" max="16383" man="1"/>
    <brk id="201" max="16383" man="1"/>
    <brk id="243" max="16383" man="1"/>
    <brk id="28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八代市">
    <tabColor indexed="10"/>
  </sheetPr>
  <dimension ref="A1:G135"/>
  <sheetViews>
    <sheetView tabSelected="1" view="pageBreakPreview" topLeftCell="A13" zoomScale="70" zoomScaleNormal="90" zoomScaleSheetLayoutView="7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1" spans="1:7" ht="14.25" customHeight="1" x14ac:dyDescent="0.15"/>
    <row r="2" spans="1:7" ht="36" customHeight="1" x14ac:dyDescent="0.15">
      <c r="A2" s="35" t="s">
        <v>4</v>
      </c>
    </row>
    <row r="3" spans="1:7" ht="36" customHeight="1" x14ac:dyDescent="0.15">
      <c r="A3" s="36" t="s">
        <v>710</v>
      </c>
    </row>
    <row r="4" spans="1:7" ht="36" customHeight="1" x14ac:dyDescent="0.15">
      <c r="A4" s="205" t="s">
        <v>232</v>
      </c>
      <c r="B4" s="206" t="s">
        <v>233</v>
      </c>
      <c r="C4" s="206" t="s">
        <v>234</v>
      </c>
      <c r="D4" s="207" t="s">
        <v>235</v>
      </c>
      <c r="E4" s="207"/>
      <c r="F4" s="206" t="s">
        <v>236</v>
      </c>
      <c r="G4" s="204" t="s">
        <v>237</v>
      </c>
    </row>
    <row r="5" spans="1:7" ht="36" customHeight="1" x14ac:dyDescent="0.15">
      <c r="A5" s="205"/>
      <c r="B5" s="206"/>
      <c r="C5" s="206"/>
      <c r="D5" s="37" t="s">
        <v>238</v>
      </c>
      <c r="E5" s="37" t="s">
        <v>239</v>
      </c>
      <c r="F5" s="206"/>
      <c r="G5" s="204"/>
    </row>
    <row r="6" spans="1:7" ht="36" customHeight="1" x14ac:dyDescent="0.15">
      <c r="A6" s="38" t="s">
        <v>711</v>
      </c>
      <c r="B6" s="39" t="s">
        <v>712</v>
      </c>
      <c r="C6" s="40">
        <v>6595.95</v>
      </c>
      <c r="D6" s="41">
        <v>5</v>
      </c>
      <c r="E6" s="40">
        <v>3647.03</v>
      </c>
      <c r="F6" s="42" t="s">
        <v>160</v>
      </c>
      <c r="G6" s="43"/>
    </row>
    <row r="7" spans="1:7" ht="36" customHeight="1" x14ac:dyDescent="0.15">
      <c r="A7" s="38" t="s">
        <v>713</v>
      </c>
      <c r="B7" s="39" t="s">
        <v>4</v>
      </c>
      <c r="C7" s="40">
        <v>482.64</v>
      </c>
      <c r="D7" s="41">
        <v>2</v>
      </c>
      <c r="E7" s="40">
        <v>93.63</v>
      </c>
      <c r="F7" s="42" t="s">
        <v>223</v>
      </c>
      <c r="G7" s="43"/>
    </row>
    <row r="8" spans="1:7" ht="36" customHeight="1" x14ac:dyDescent="0.15">
      <c r="A8" s="38" t="s">
        <v>714</v>
      </c>
      <c r="B8" s="39" t="s">
        <v>715</v>
      </c>
      <c r="C8" s="40">
        <v>263.94</v>
      </c>
      <c r="D8" s="41">
        <v>1</v>
      </c>
      <c r="E8" s="40">
        <v>127.87</v>
      </c>
      <c r="F8" s="42" t="s">
        <v>223</v>
      </c>
      <c r="G8" s="43"/>
    </row>
    <row r="9" spans="1:7" ht="36" customHeight="1" x14ac:dyDescent="0.15">
      <c r="A9" s="38" t="s">
        <v>718</v>
      </c>
      <c r="B9" s="39" t="s">
        <v>719</v>
      </c>
      <c r="C9" s="40"/>
      <c r="D9" s="41">
        <v>2</v>
      </c>
      <c r="E9" s="40">
        <v>76</v>
      </c>
      <c r="F9" s="42" t="s">
        <v>223</v>
      </c>
      <c r="G9" s="43" t="s">
        <v>264</v>
      </c>
    </row>
    <row r="10" spans="1:7" ht="36" customHeight="1" x14ac:dyDescent="0.15">
      <c r="A10" s="38" t="s">
        <v>732</v>
      </c>
      <c r="B10" s="39" t="s">
        <v>733</v>
      </c>
      <c r="C10" s="40">
        <v>247.77</v>
      </c>
      <c r="D10" s="41">
        <v>1</v>
      </c>
      <c r="E10" s="40">
        <v>124.18</v>
      </c>
      <c r="F10" s="42" t="s">
        <v>223</v>
      </c>
      <c r="G10" s="43"/>
    </row>
    <row r="11" spans="1:7" ht="36" customHeight="1" x14ac:dyDescent="0.15">
      <c r="A11" s="38" t="s">
        <v>734</v>
      </c>
      <c r="B11" s="39" t="s">
        <v>735</v>
      </c>
      <c r="C11" s="40">
        <v>296.77999999999997</v>
      </c>
      <c r="D11" s="41">
        <v>1</v>
      </c>
      <c r="E11" s="40">
        <v>126.92</v>
      </c>
      <c r="F11" s="42" t="s">
        <v>223</v>
      </c>
      <c r="G11" s="43"/>
    </row>
    <row r="12" spans="1:7" ht="36" customHeight="1" x14ac:dyDescent="0.15">
      <c r="A12" s="38" t="s">
        <v>738</v>
      </c>
      <c r="B12" s="39" t="s">
        <v>739</v>
      </c>
      <c r="C12" s="40">
        <v>336</v>
      </c>
      <c r="D12" s="41">
        <v>1</v>
      </c>
      <c r="E12" s="40">
        <v>127.35</v>
      </c>
      <c r="F12" s="42" t="s">
        <v>223</v>
      </c>
      <c r="G12" s="43"/>
    </row>
    <row r="13" spans="1:7" ht="36" customHeight="1" x14ac:dyDescent="0.15">
      <c r="A13" s="38" t="s">
        <v>744</v>
      </c>
      <c r="B13" s="39" t="s">
        <v>745</v>
      </c>
      <c r="C13" s="40">
        <v>300.12</v>
      </c>
      <c r="D13" s="41">
        <v>1</v>
      </c>
      <c r="E13" s="40">
        <v>85.39</v>
      </c>
      <c r="F13" s="42" t="s">
        <v>223</v>
      </c>
      <c r="G13" s="43"/>
    </row>
    <row r="14" spans="1:7" ht="36" customHeight="1" x14ac:dyDescent="0.15">
      <c r="A14" s="38" t="s">
        <v>716</v>
      </c>
      <c r="B14" s="39" t="s">
        <v>717</v>
      </c>
      <c r="C14" s="40">
        <v>332.55</v>
      </c>
      <c r="D14" s="41">
        <v>2</v>
      </c>
      <c r="E14" s="40">
        <v>102.26</v>
      </c>
      <c r="F14" s="42" t="s">
        <v>223</v>
      </c>
      <c r="G14" s="43"/>
    </row>
    <row r="15" spans="1:7" ht="36" customHeight="1" x14ac:dyDescent="0.15">
      <c r="A15" s="38" t="s">
        <v>720</v>
      </c>
      <c r="B15" s="39" t="s">
        <v>721</v>
      </c>
      <c r="C15" s="40"/>
      <c r="D15" s="41">
        <v>2</v>
      </c>
      <c r="E15" s="40">
        <v>100.3</v>
      </c>
      <c r="F15" s="42" t="s">
        <v>223</v>
      </c>
      <c r="G15" s="43" t="s">
        <v>3018</v>
      </c>
    </row>
    <row r="16" spans="1:7" ht="36" customHeight="1" x14ac:dyDescent="0.15">
      <c r="A16" s="38" t="s">
        <v>722</v>
      </c>
      <c r="B16" s="39" t="s">
        <v>723</v>
      </c>
      <c r="C16" s="40">
        <v>246.48</v>
      </c>
      <c r="D16" s="41">
        <v>2</v>
      </c>
      <c r="E16" s="40">
        <v>67.900000000000006</v>
      </c>
      <c r="F16" s="42" t="s">
        <v>223</v>
      </c>
      <c r="G16" s="43"/>
    </row>
    <row r="17" spans="1:7" ht="36" customHeight="1" x14ac:dyDescent="0.15">
      <c r="A17" s="38" t="s">
        <v>724</v>
      </c>
      <c r="B17" s="39" t="s">
        <v>725</v>
      </c>
      <c r="C17" s="40"/>
      <c r="D17" s="41">
        <v>2</v>
      </c>
      <c r="E17" s="40">
        <v>65</v>
      </c>
      <c r="F17" s="42" t="s">
        <v>223</v>
      </c>
      <c r="G17" s="43" t="s">
        <v>264</v>
      </c>
    </row>
    <row r="18" spans="1:7" ht="36" customHeight="1" x14ac:dyDescent="0.15">
      <c r="A18" s="38" t="s">
        <v>726</v>
      </c>
      <c r="B18" s="39" t="s">
        <v>727</v>
      </c>
      <c r="C18" s="40">
        <v>331.24</v>
      </c>
      <c r="D18" s="41">
        <v>2</v>
      </c>
      <c r="E18" s="40">
        <v>102.09</v>
      </c>
      <c r="F18" s="42" t="s">
        <v>223</v>
      </c>
      <c r="G18" s="43"/>
    </row>
    <row r="19" spans="1:7" ht="36" customHeight="1" x14ac:dyDescent="0.15">
      <c r="A19" s="38" t="s">
        <v>728</v>
      </c>
      <c r="B19" s="39" t="s">
        <v>729</v>
      </c>
      <c r="C19" s="40">
        <v>243.3</v>
      </c>
      <c r="D19" s="41">
        <v>1</v>
      </c>
      <c r="E19" s="40">
        <v>62.93</v>
      </c>
      <c r="F19" s="42" t="s">
        <v>223</v>
      </c>
      <c r="G19" s="43"/>
    </row>
    <row r="20" spans="1:7" ht="36" customHeight="1" x14ac:dyDescent="0.15">
      <c r="A20" s="38" t="s">
        <v>730</v>
      </c>
      <c r="B20" s="39" t="s">
        <v>731</v>
      </c>
      <c r="C20" s="40">
        <v>409.25</v>
      </c>
      <c r="D20" s="41">
        <v>2</v>
      </c>
      <c r="E20" s="40">
        <v>101.58</v>
      </c>
      <c r="F20" s="42" t="s">
        <v>223</v>
      </c>
      <c r="G20" s="43"/>
    </row>
    <row r="21" spans="1:7" ht="36" customHeight="1" x14ac:dyDescent="0.15">
      <c r="A21" s="38" t="s">
        <v>736</v>
      </c>
      <c r="B21" s="39" t="s">
        <v>737</v>
      </c>
      <c r="C21" s="40">
        <v>328.95</v>
      </c>
      <c r="D21" s="41"/>
      <c r="E21" s="40"/>
      <c r="F21" s="42" t="s">
        <v>223</v>
      </c>
      <c r="G21" s="43" t="s">
        <v>3114</v>
      </c>
    </row>
    <row r="22" spans="1:7" ht="36" customHeight="1" x14ac:dyDescent="0.15">
      <c r="A22" s="38" t="s">
        <v>740</v>
      </c>
      <c r="B22" s="39" t="s">
        <v>741</v>
      </c>
      <c r="C22" s="40">
        <v>299.98</v>
      </c>
      <c r="D22" s="41">
        <v>1</v>
      </c>
      <c r="E22" s="40">
        <v>92.05</v>
      </c>
      <c r="F22" s="42" t="s">
        <v>223</v>
      </c>
      <c r="G22" s="43"/>
    </row>
    <row r="23" spans="1:7" ht="36" customHeight="1" thickBot="1" x14ac:dyDescent="0.2">
      <c r="A23" s="38" t="s">
        <v>742</v>
      </c>
      <c r="B23" s="39" t="s">
        <v>743</v>
      </c>
      <c r="C23" s="40"/>
      <c r="D23" s="41">
        <v>2</v>
      </c>
      <c r="E23" s="40">
        <v>77.33</v>
      </c>
      <c r="F23" s="42" t="s">
        <v>223</v>
      </c>
      <c r="G23" s="43" t="s">
        <v>264</v>
      </c>
    </row>
    <row r="24" spans="1:7" ht="36" customHeight="1" thickTop="1" thickBot="1" x14ac:dyDescent="0.2">
      <c r="A24" s="44" t="s">
        <v>184</v>
      </c>
      <c r="B24" s="45"/>
      <c r="C24" s="46">
        <f>SUM(C6:C23)</f>
        <v>10714.949999999999</v>
      </c>
      <c r="D24" s="47">
        <f>SUM(D6:D23)</f>
        <v>30</v>
      </c>
      <c r="E24" s="46">
        <f>SUM(E6:E23)</f>
        <v>5179.8100000000013</v>
      </c>
      <c r="F24" s="45"/>
      <c r="G24" s="48"/>
    </row>
    <row r="26" spans="1:7" ht="36" customHeight="1" x14ac:dyDescent="0.15">
      <c r="A26" s="36" t="s">
        <v>746</v>
      </c>
      <c r="B26" s="177"/>
    </row>
    <row r="27" spans="1:7" ht="36" customHeight="1" x14ac:dyDescent="0.15">
      <c r="A27" s="205" t="s">
        <v>232</v>
      </c>
      <c r="B27" s="206" t="s">
        <v>233</v>
      </c>
      <c r="C27" s="206" t="s">
        <v>234</v>
      </c>
      <c r="D27" s="207" t="s">
        <v>235</v>
      </c>
      <c r="E27" s="207"/>
      <c r="F27" s="206" t="s">
        <v>236</v>
      </c>
      <c r="G27" s="204" t="s">
        <v>237</v>
      </c>
    </row>
    <row r="28" spans="1:7" ht="36" customHeight="1" x14ac:dyDescent="0.15">
      <c r="A28" s="205"/>
      <c r="B28" s="206"/>
      <c r="C28" s="206"/>
      <c r="D28" s="37" t="s">
        <v>238</v>
      </c>
      <c r="E28" s="37" t="s">
        <v>239</v>
      </c>
      <c r="F28" s="206"/>
      <c r="G28" s="204"/>
    </row>
    <row r="29" spans="1:7" ht="36" customHeight="1" x14ac:dyDescent="0.15">
      <c r="A29" s="38" t="s">
        <v>747</v>
      </c>
      <c r="B29" s="39" t="s">
        <v>748</v>
      </c>
      <c r="C29" s="40"/>
      <c r="D29" s="41">
        <v>2</v>
      </c>
      <c r="E29" s="40">
        <v>54.97</v>
      </c>
      <c r="F29" s="42" t="s">
        <v>351</v>
      </c>
      <c r="G29" s="43"/>
    </row>
    <row r="30" spans="1:7" ht="36" customHeight="1" x14ac:dyDescent="0.15">
      <c r="A30" s="38" t="s">
        <v>749</v>
      </c>
      <c r="B30" s="39" t="s">
        <v>723</v>
      </c>
      <c r="C30" s="40">
        <v>17308.37</v>
      </c>
      <c r="D30" s="41">
        <v>8</v>
      </c>
      <c r="E30" s="40">
        <v>8468.86</v>
      </c>
      <c r="F30" s="42" t="s">
        <v>242</v>
      </c>
      <c r="G30" s="43"/>
    </row>
    <row r="31" spans="1:7" ht="36" customHeight="1" x14ac:dyDescent="0.15">
      <c r="A31" s="38" t="s">
        <v>750</v>
      </c>
      <c r="B31" s="39" t="s">
        <v>751</v>
      </c>
      <c r="C31" s="40"/>
      <c r="D31" s="41">
        <v>2</v>
      </c>
      <c r="E31" s="40">
        <v>2.4</v>
      </c>
      <c r="F31" s="42" t="s">
        <v>361</v>
      </c>
      <c r="G31" s="43" t="s">
        <v>264</v>
      </c>
    </row>
    <row r="32" spans="1:7" ht="36" customHeight="1" x14ac:dyDescent="0.15">
      <c r="A32" s="38" t="s">
        <v>752</v>
      </c>
      <c r="B32" s="39" t="s">
        <v>753</v>
      </c>
      <c r="C32" s="40"/>
      <c r="D32" s="41">
        <v>1</v>
      </c>
      <c r="E32" s="40">
        <v>3.2</v>
      </c>
      <c r="F32" s="42" t="s">
        <v>223</v>
      </c>
      <c r="G32" s="43" t="s">
        <v>223</v>
      </c>
    </row>
    <row r="33" spans="1:7" ht="36" customHeight="1" x14ac:dyDescent="0.15">
      <c r="A33" s="38" t="s">
        <v>754</v>
      </c>
      <c r="B33" s="39" t="s">
        <v>755</v>
      </c>
      <c r="C33" s="40"/>
      <c r="D33" s="41">
        <v>1</v>
      </c>
      <c r="E33" s="40">
        <v>2.72</v>
      </c>
      <c r="F33" s="42" t="s">
        <v>223</v>
      </c>
      <c r="G33" s="43" t="s">
        <v>756</v>
      </c>
    </row>
    <row r="34" spans="1:7" ht="36" customHeight="1" x14ac:dyDescent="0.15">
      <c r="A34" s="38" t="s">
        <v>757</v>
      </c>
      <c r="B34" s="39" t="s">
        <v>758</v>
      </c>
      <c r="C34" s="40"/>
      <c r="D34" s="41">
        <v>1</v>
      </c>
      <c r="E34" s="40">
        <v>1.06</v>
      </c>
      <c r="F34" s="42" t="s">
        <v>223</v>
      </c>
      <c r="G34" s="43" t="s">
        <v>264</v>
      </c>
    </row>
    <row r="35" spans="1:7" ht="36" customHeight="1" x14ac:dyDescent="0.15">
      <c r="A35" s="38" t="s">
        <v>759</v>
      </c>
      <c r="B35" s="39" t="s">
        <v>760</v>
      </c>
      <c r="C35" s="40"/>
      <c r="D35" s="41">
        <v>1</v>
      </c>
      <c r="E35" s="40">
        <v>4.42</v>
      </c>
      <c r="F35" s="42" t="s">
        <v>223</v>
      </c>
      <c r="G35" s="43" t="s">
        <v>756</v>
      </c>
    </row>
    <row r="36" spans="1:7" ht="36" customHeight="1" x14ac:dyDescent="0.15">
      <c r="A36" s="38" t="s">
        <v>761</v>
      </c>
      <c r="B36" s="39" t="s">
        <v>762</v>
      </c>
      <c r="C36" s="40"/>
      <c r="D36" s="41">
        <v>1</v>
      </c>
      <c r="E36" s="40">
        <v>5.6</v>
      </c>
      <c r="F36" s="42" t="s">
        <v>763</v>
      </c>
      <c r="G36" s="43" t="s">
        <v>264</v>
      </c>
    </row>
    <row r="37" spans="1:7" ht="36" customHeight="1" x14ac:dyDescent="0.15">
      <c r="A37" s="38" t="s">
        <v>764</v>
      </c>
      <c r="B37" s="39" t="s">
        <v>765</v>
      </c>
      <c r="C37" s="40"/>
      <c r="D37" s="41">
        <v>1</v>
      </c>
      <c r="E37" s="40">
        <v>4.63</v>
      </c>
      <c r="F37" s="42" t="s">
        <v>223</v>
      </c>
      <c r="G37" s="43" t="s">
        <v>766</v>
      </c>
    </row>
    <row r="38" spans="1:7" ht="36" customHeight="1" x14ac:dyDescent="0.15">
      <c r="A38" s="38" t="s">
        <v>767</v>
      </c>
      <c r="B38" s="39" t="s">
        <v>768</v>
      </c>
      <c r="C38" s="40"/>
      <c r="D38" s="41">
        <v>1</v>
      </c>
      <c r="E38" s="40">
        <v>8.2799999999999994</v>
      </c>
      <c r="F38" s="42" t="s">
        <v>223</v>
      </c>
      <c r="G38" s="43" t="s">
        <v>264</v>
      </c>
    </row>
    <row r="39" spans="1:7" ht="36" customHeight="1" x14ac:dyDescent="0.15">
      <c r="A39" s="38" t="s">
        <v>769</v>
      </c>
      <c r="B39" s="39" t="s">
        <v>770</v>
      </c>
      <c r="C39" s="40">
        <v>46917.66</v>
      </c>
      <c r="D39" s="41">
        <v>33</v>
      </c>
      <c r="E39" s="40">
        <v>6944.57</v>
      </c>
      <c r="F39" s="42" t="s">
        <v>771</v>
      </c>
      <c r="G39" s="43"/>
    </row>
    <row r="40" spans="1:7" ht="36" customHeight="1" x14ac:dyDescent="0.15">
      <c r="A40" s="38" t="s">
        <v>772</v>
      </c>
      <c r="B40" s="39" t="s">
        <v>773</v>
      </c>
      <c r="C40" s="40"/>
      <c r="D40" s="41">
        <v>1</v>
      </c>
      <c r="E40" s="40">
        <v>115.44</v>
      </c>
      <c r="F40" s="42" t="s">
        <v>135</v>
      </c>
      <c r="G40" s="43" t="s">
        <v>774</v>
      </c>
    </row>
    <row r="41" spans="1:7" ht="36" customHeight="1" thickBot="1" x14ac:dyDescent="0.2">
      <c r="A41" s="38" t="s">
        <v>775</v>
      </c>
      <c r="B41" s="39" t="s">
        <v>776</v>
      </c>
      <c r="C41" s="40"/>
      <c r="D41" s="41">
        <v>1</v>
      </c>
      <c r="E41" s="40">
        <v>115.44</v>
      </c>
      <c r="F41" s="42" t="s">
        <v>223</v>
      </c>
      <c r="G41" s="43" t="s">
        <v>393</v>
      </c>
    </row>
    <row r="42" spans="1:7" s="167" customFormat="1" ht="36" customHeight="1" thickBot="1" x14ac:dyDescent="0.2">
      <c r="A42" s="205" t="s">
        <v>232</v>
      </c>
      <c r="B42" s="206" t="s">
        <v>233</v>
      </c>
      <c r="C42" s="206" t="s">
        <v>234</v>
      </c>
      <c r="D42" s="207" t="s">
        <v>235</v>
      </c>
      <c r="E42" s="207"/>
      <c r="F42" s="206" t="s">
        <v>236</v>
      </c>
      <c r="G42" s="204" t="s">
        <v>237</v>
      </c>
    </row>
    <row r="43" spans="1:7" s="167" customFormat="1" ht="36" customHeight="1" thickBot="1" x14ac:dyDescent="0.2">
      <c r="A43" s="205"/>
      <c r="B43" s="206"/>
      <c r="C43" s="206"/>
      <c r="D43" s="37" t="s">
        <v>238</v>
      </c>
      <c r="E43" s="37" t="s">
        <v>239</v>
      </c>
      <c r="F43" s="206"/>
      <c r="G43" s="204"/>
    </row>
    <row r="44" spans="1:7" ht="36" customHeight="1" x14ac:dyDescent="0.15">
      <c r="A44" s="38" t="s">
        <v>777</v>
      </c>
      <c r="B44" s="39" t="s">
        <v>778</v>
      </c>
      <c r="C44" s="40"/>
      <c r="D44" s="41">
        <v>1</v>
      </c>
      <c r="E44" s="40">
        <v>4.5599999999999996</v>
      </c>
      <c r="F44" s="42" t="s">
        <v>147</v>
      </c>
      <c r="G44" s="43" t="s">
        <v>264</v>
      </c>
    </row>
    <row r="45" spans="1:7" ht="36" customHeight="1" x14ac:dyDescent="0.15">
      <c r="A45" s="38" t="s">
        <v>779</v>
      </c>
      <c r="B45" s="39" t="s">
        <v>780</v>
      </c>
      <c r="C45" s="40"/>
      <c r="D45" s="41">
        <v>2</v>
      </c>
      <c r="E45" s="40">
        <v>232.94</v>
      </c>
      <c r="F45" s="42" t="s">
        <v>223</v>
      </c>
      <c r="G45" s="43" t="s">
        <v>774</v>
      </c>
    </row>
    <row r="46" spans="1:7" ht="36" customHeight="1" x14ac:dyDescent="0.15">
      <c r="A46" s="38" t="s">
        <v>781</v>
      </c>
      <c r="B46" s="39" t="s">
        <v>748</v>
      </c>
      <c r="C46" s="40"/>
      <c r="D46" s="41">
        <v>7</v>
      </c>
      <c r="E46" s="40">
        <v>1133.7</v>
      </c>
      <c r="F46" s="42" t="s">
        <v>223</v>
      </c>
      <c r="G46" s="43" t="s">
        <v>393</v>
      </c>
    </row>
    <row r="47" spans="1:7" ht="36" customHeight="1" x14ac:dyDescent="0.15">
      <c r="A47" s="38" t="s">
        <v>782</v>
      </c>
      <c r="B47" s="39" t="s">
        <v>223</v>
      </c>
      <c r="C47" s="193">
        <v>34</v>
      </c>
      <c r="D47" s="41">
        <v>1</v>
      </c>
      <c r="E47" s="40">
        <v>5.29</v>
      </c>
      <c r="F47" s="42" t="s">
        <v>223</v>
      </c>
      <c r="G47" s="43"/>
    </row>
    <row r="48" spans="1:7" ht="36" customHeight="1" x14ac:dyDescent="0.15">
      <c r="A48" s="38" t="s">
        <v>783</v>
      </c>
      <c r="B48" s="39" t="s">
        <v>741</v>
      </c>
      <c r="C48" s="40">
        <v>12</v>
      </c>
      <c r="D48" s="41">
        <v>1</v>
      </c>
      <c r="E48" s="40">
        <v>4.5599999999999996</v>
      </c>
      <c r="F48" s="42" t="s">
        <v>223</v>
      </c>
      <c r="G48" s="43"/>
    </row>
    <row r="49" spans="1:7" ht="36" customHeight="1" x14ac:dyDescent="0.15">
      <c r="A49" s="38" t="s">
        <v>784</v>
      </c>
      <c r="B49" s="39" t="s">
        <v>785</v>
      </c>
      <c r="C49" s="40"/>
      <c r="D49" s="41">
        <v>1</v>
      </c>
      <c r="E49" s="40">
        <v>5.29</v>
      </c>
      <c r="F49" s="42" t="s">
        <v>223</v>
      </c>
      <c r="G49" s="43" t="s">
        <v>393</v>
      </c>
    </row>
    <row r="50" spans="1:7" ht="36" customHeight="1" x14ac:dyDescent="0.15">
      <c r="A50" s="38" t="s">
        <v>786</v>
      </c>
      <c r="B50" s="39" t="s">
        <v>787</v>
      </c>
      <c r="C50" s="40"/>
      <c r="D50" s="41">
        <v>1</v>
      </c>
      <c r="E50" s="40">
        <v>5.29</v>
      </c>
      <c r="F50" s="42" t="s">
        <v>223</v>
      </c>
      <c r="G50" s="43" t="s">
        <v>264</v>
      </c>
    </row>
    <row r="51" spans="1:7" ht="36" customHeight="1" x14ac:dyDescent="0.15">
      <c r="A51" s="38" t="s">
        <v>788</v>
      </c>
      <c r="B51" s="39" t="s">
        <v>748</v>
      </c>
      <c r="C51" s="40"/>
      <c r="D51" s="41">
        <v>1</v>
      </c>
      <c r="E51" s="40">
        <v>4.3499999999999996</v>
      </c>
      <c r="F51" s="42" t="s">
        <v>223</v>
      </c>
      <c r="G51" s="43" t="s">
        <v>789</v>
      </c>
    </row>
    <row r="52" spans="1:7" ht="36" customHeight="1" x14ac:dyDescent="0.15">
      <c r="A52" s="38" t="s">
        <v>790</v>
      </c>
      <c r="B52" s="39" t="s">
        <v>223</v>
      </c>
      <c r="C52" s="40"/>
      <c r="D52" s="41">
        <v>1</v>
      </c>
      <c r="E52" s="40">
        <v>4.3499999999999996</v>
      </c>
      <c r="F52" s="42" t="s">
        <v>223</v>
      </c>
      <c r="G52" s="43" t="s">
        <v>223</v>
      </c>
    </row>
    <row r="53" spans="1:7" ht="36" customHeight="1" x14ac:dyDescent="0.15">
      <c r="A53" s="38" t="s">
        <v>791</v>
      </c>
      <c r="B53" s="39" t="s">
        <v>787</v>
      </c>
      <c r="C53" s="40"/>
      <c r="D53" s="41">
        <v>1</v>
      </c>
      <c r="E53" s="40">
        <v>4.3499999999999996</v>
      </c>
      <c r="F53" s="42" t="s">
        <v>223</v>
      </c>
      <c r="G53" s="43" t="s">
        <v>393</v>
      </c>
    </row>
    <row r="54" spans="1:7" ht="36" customHeight="1" x14ac:dyDescent="0.15">
      <c r="A54" s="38" t="s">
        <v>792</v>
      </c>
      <c r="B54" s="39" t="s">
        <v>743</v>
      </c>
      <c r="C54" s="40"/>
      <c r="D54" s="41">
        <v>1</v>
      </c>
      <c r="E54" s="40">
        <v>5.29</v>
      </c>
      <c r="F54" s="42" t="s">
        <v>223</v>
      </c>
      <c r="G54" s="43" t="s">
        <v>223</v>
      </c>
    </row>
    <row r="55" spans="1:7" ht="36" customHeight="1" x14ac:dyDescent="0.15">
      <c r="A55" s="38" t="s">
        <v>793</v>
      </c>
      <c r="B55" s="39" t="s">
        <v>794</v>
      </c>
      <c r="C55" s="40"/>
      <c r="D55" s="41">
        <v>1</v>
      </c>
      <c r="E55" s="40">
        <v>4</v>
      </c>
      <c r="F55" s="42" t="s">
        <v>223</v>
      </c>
      <c r="G55" s="43" t="s">
        <v>223</v>
      </c>
    </row>
    <row r="56" spans="1:7" ht="36" customHeight="1" x14ac:dyDescent="0.15">
      <c r="A56" s="38" t="s">
        <v>795</v>
      </c>
      <c r="B56" s="39" t="s">
        <v>748</v>
      </c>
      <c r="C56" s="40"/>
      <c r="D56" s="41">
        <v>1</v>
      </c>
      <c r="E56" s="40">
        <v>5.3</v>
      </c>
      <c r="F56" s="42" t="s">
        <v>223</v>
      </c>
      <c r="G56" s="43" t="s">
        <v>264</v>
      </c>
    </row>
    <row r="57" spans="1:7" ht="36" customHeight="1" x14ac:dyDescent="0.15">
      <c r="A57" s="38" t="s">
        <v>796</v>
      </c>
      <c r="B57" s="39" t="s">
        <v>223</v>
      </c>
      <c r="C57" s="40"/>
      <c r="D57" s="41">
        <v>1</v>
      </c>
      <c r="E57" s="40">
        <v>7.81</v>
      </c>
      <c r="F57" s="42" t="s">
        <v>223</v>
      </c>
      <c r="G57" s="43" t="s">
        <v>223</v>
      </c>
    </row>
    <row r="58" spans="1:7" ht="36" customHeight="1" x14ac:dyDescent="0.15">
      <c r="A58" s="38" t="s">
        <v>797</v>
      </c>
      <c r="B58" s="39" t="s">
        <v>223</v>
      </c>
      <c r="C58" s="40"/>
      <c r="D58" s="41">
        <v>1</v>
      </c>
      <c r="E58" s="40">
        <v>5.3</v>
      </c>
      <c r="F58" s="42" t="s">
        <v>223</v>
      </c>
      <c r="G58" s="43" t="s">
        <v>223</v>
      </c>
    </row>
    <row r="59" spans="1:7" ht="36" customHeight="1" x14ac:dyDescent="0.15">
      <c r="A59" s="38" t="s">
        <v>798</v>
      </c>
      <c r="B59" s="39" t="s">
        <v>743</v>
      </c>
      <c r="C59" s="40">
        <v>788.97</v>
      </c>
      <c r="D59" s="41">
        <v>1</v>
      </c>
      <c r="E59" s="40">
        <v>4.3499999999999996</v>
      </c>
      <c r="F59" s="42" t="s">
        <v>223</v>
      </c>
      <c r="G59" s="43"/>
    </row>
    <row r="60" spans="1:7" ht="36" customHeight="1" x14ac:dyDescent="0.15">
      <c r="A60" s="38" t="s">
        <v>799</v>
      </c>
      <c r="B60" s="39" t="s">
        <v>2899</v>
      </c>
      <c r="C60" s="40"/>
      <c r="D60" s="41">
        <v>1</v>
      </c>
      <c r="E60" s="40">
        <v>3.6</v>
      </c>
      <c r="F60" s="42" t="s">
        <v>223</v>
      </c>
      <c r="G60" s="43" t="s">
        <v>3082</v>
      </c>
    </row>
    <row r="61" spans="1:7" ht="36" customHeight="1" x14ac:dyDescent="0.15">
      <c r="A61" s="38" t="s">
        <v>800</v>
      </c>
      <c r="B61" s="39" t="s">
        <v>2900</v>
      </c>
      <c r="C61" s="40"/>
      <c r="D61" s="41">
        <v>1</v>
      </c>
      <c r="E61" s="40">
        <v>3.6</v>
      </c>
      <c r="F61" s="42" t="s">
        <v>223</v>
      </c>
      <c r="G61" s="43" t="s">
        <v>223</v>
      </c>
    </row>
    <row r="62" spans="1:7" ht="36" customHeight="1" x14ac:dyDescent="0.15">
      <c r="A62" s="38" t="s">
        <v>801</v>
      </c>
      <c r="B62" s="39" t="s">
        <v>2901</v>
      </c>
      <c r="C62" s="40"/>
      <c r="D62" s="41">
        <v>1</v>
      </c>
      <c r="E62" s="40">
        <v>3.6</v>
      </c>
      <c r="F62" s="42" t="s">
        <v>223</v>
      </c>
      <c r="G62" s="43" t="s">
        <v>223</v>
      </c>
    </row>
    <row r="63" spans="1:7" ht="36" customHeight="1" x14ac:dyDescent="0.15">
      <c r="A63" s="38" t="s">
        <v>802</v>
      </c>
      <c r="B63" s="39" t="s">
        <v>2902</v>
      </c>
      <c r="C63" s="40"/>
      <c r="D63" s="41">
        <v>1</v>
      </c>
      <c r="E63" s="40">
        <v>3.6</v>
      </c>
      <c r="F63" s="42" t="s">
        <v>223</v>
      </c>
      <c r="G63" s="43" t="s">
        <v>223</v>
      </c>
    </row>
    <row r="64" spans="1:7" ht="36" customHeight="1" x14ac:dyDescent="0.15">
      <c r="A64" s="44" t="s">
        <v>184</v>
      </c>
      <c r="B64" s="45"/>
      <c r="C64" s="46">
        <f>SUM(C29:C63)</f>
        <v>65061</v>
      </c>
      <c r="D64" s="47">
        <f>SUM(D29:D63)</f>
        <v>81</v>
      </c>
      <c r="E64" s="46">
        <f>SUM(E29:E63)</f>
        <v>17182.719999999994</v>
      </c>
      <c r="F64" s="45"/>
      <c r="G64" s="48"/>
    </row>
    <row r="66" spans="1:7" ht="36" customHeight="1" x14ac:dyDescent="0.15">
      <c r="A66" s="36" t="s">
        <v>803</v>
      </c>
    </row>
    <row r="67" spans="1:7" ht="36" customHeight="1" x14ac:dyDescent="0.15">
      <c r="A67" s="205" t="s">
        <v>232</v>
      </c>
      <c r="B67" s="206" t="s">
        <v>233</v>
      </c>
      <c r="C67" s="206" t="s">
        <v>234</v>
      </c>
      <c r="D67" s="207" t="s">
        <v>235</v>
      </c>
      <c r="E67" s="207"/>
      <c r="F67" s="206" t="s">
        <v>236</v>
      </c>
      <c r="G67" s="204" t="s">
        <v>237</v>
      </c>
    </row>
    <row r="68" spans="1:7" ht="36" customHeight="1" x14ac:dyDescent="0.15">
      <c r="A68" s="205"/>
      <c r="B68" s="206"/>
      <c r="C68" s="206"/>
      <c r="D68" s="37" t="s">
        <v>238</v>
      </c>
      <c r="E68" s="37" t="s">
        <v>239</v>
      </c>
      <c r="F68" s="206"/>
      <c r="G68" s="204"/>
    </row>
    <row r="69" spans="1:7" ht="36" customHeight="1" x14ac:dyDescent="0.15">
      <c r="A69" s="38" t="s">
        <v>804</v>
      </c>
      <c r="B69" s="39" t="s">
        <v>760</v>
      </c>
      <c r="C69" s="40">
        <v>53384</v>
      </c>
      <c r="D69" s="41">
        <v>24</v>
      </c>
      <c r="E69" s="40">
        <v>16428.009999999998</v>
      </c>
      <c r="F69" s="42" t="s">
        <v>413</v>
      </c>
      <c r="G69" s="43"/>
    </row>
    <row r="70" spans="1:7" ht="36" customHeight="1" x14ac:dyDescent="0.15">
      <c r="A70" s="38" t="s">
        <v>805</v>
      </c>
      <c r="B70" s="39" t="s">
        <v>223</v>
      </c>
      <c r="C70" s="40"/>
      <c r="D70" s="41">
        <v>4</v>
      </c>
      <c r="E70" s="40">
        <v>1616.2</v>
      </c>
      <c r="F70" s="42" t="s">
        <v>223</v>
      </c>
      <c r="G70" s="43" t="s">
        <v>756</v>
      </c>
    </row>
    <row r="71" spans="1:7" ht="36" customHeight="1" x14ac:dyDescent="0.15">
      <c r="A71" s="38" t="s">
        <v>806</v>
      </c>
      <c r="B71" s="39" t="s">
        <v>807</v>
      </c>
      <c r="C71" s="40">
        <v>8205.76</v>
      </c>
      <c r="D71" s="41">
        <v>1</v>
      </c>
      <c r="E71" s="40">
        <v>113.47</v>
      </c>
      <c r="F71" s="42" t="s">
        <v>223</v>
      </c>
      <c r="G71" s="43"/>
    </row>
    <row r="72" spans="1:7" ht="36" customHeight="1" x14ac:dyDescent="0.15">
      <c r="A72" s="38" t="s">
        <v>808</v>
      </c>
      <c r="B72" s="39" t="s">
        <v>809</v>
      </c>
      <c r="C72" s="40">
        <v>22014</v>
      </c>
      <c r="D72" s="41">
        <v>11</v>
      </c>
      <c r="E72" s="40">
        <v>14233.01</v>
      </c>
      <c r="F72" s="42" t="s">
        <v>223</v>
      </c>
      <c r="G72" s="43"/>
    </row>
    <row r="73" spans="1:7" ht="36" customHeight="1" x14ac:dyDescent="0.15">
      <c r="A73" s="38" t="s">
        <v>810</v>
      </c>
      <c r="B73" s="39" t="s">
        <v>811</v>
      </c>
      <c r="C73" s="40">
        <v>11773</v>
      </c>
      <c r="D73" s="41">
        <v>3</v>
      </c>
      <c r="E73" s="40">
        <v>105.3</v>
      </c>
      <c r="F73" s="42" t="s">
        <v>223</v>
      </c>
      <c r="G73" s="43"/>
    </row>
    <row r="74" spans="1:7" ht="36" customHeight="1" x14ac:dyDescent="0.15">
      <c r="A74" s="38" t="s">
        <v>812</v>
      </c>
      <c r="B74" s="39" t="s">
        <v>807</v>
      </c>
      <c r="C74" s="40">
        <v>3539</v>
      </c>
      <c r="D74" s="41">
        <v>1</v>
      </c>
      <c r="E74" s="40">
        <v>42.74</v>
      </c>
      <c r="F74" s="42" t="s">
        <v>223</v>
      </c>
      <c r="G74" s="43"/>
    </row>
    <row r="75" spans="1:7" ht="36" customHeight="1" x14ac:dyDescent="0.15">
      <c r="A75" s="38" t="s">
        <v>813</v>
      </c>
      <c r="B75" s="39" t="s">
        <v>814</v>
      </c>
      <c r="C75" s="40">
        <v>59929</v>
      </c>
      <c r="D75" s="41">
        <v>32</v>
      </c>
      <c r="E75" s="40">
        <v>10748.93</v>
      </c>
      <c r="F75" s="42" t="s">
        <v>223</v>
      </c>
      <c r="G75" s="43"/>
    </row>
    <row r="76" spans="1:7" ht="36" customHeight="1" x14ac:dyDescent="0.15">
      <c r="A76" s="38" t="s">
        <v>815</v>
      </c>
      <c r="B76" s="39" t="s">
        <v>223</v>
      </c>
      <c r="C76" s="40">
        <v>191</v>
      </c>
      <c r="D76" s="41">
        <v>1</v>
      </c>
      <c r="E76" s="40">
        <v>208.8</v>
      </c>
      <c r="F76" s="42" t="s">
        <v>223</v>
      </c>
      <c r="G76" s="43"/>
    </row>
    <row r="77" spans="1:7" ht="36" customHeight="1" x14ac:dyDescent="0.15">
      <c r="A77" s="38" t="s">
        <v>816</v>
      </c>
      <c r="B77" s="39" t="s">
        <v>755</v>
      </c>
      <c r="C77" s="40">
        <v>70127.61</v>
      </c>
      <c r="D77" s="41">
        <v>39</v>
      </c>
      <c r="E77" s="40">
        <v>20976.39</v>
      </c>
      <c r="F77" s="42" t="s">
        <v>223</v>
      </c>
      <c r="G77" s="43"/>
    </row>
    <row r="78" spans="1:7" ht="36" customHeight="1" x14ac:dyDescent="0.15">
      <c r="A78" s="38" t="s">
        <v>817</v>
      </c>
      <c r="B78" s="39" t="s">
        <v>818</v>
      </c>
      <c r="C78" s="40">
        <v>32996</v>
      </c>
      <c r="D78" s="41">
        <v>23</v>
      </c>
      <c r="E78" s="40">
        <v>10209.959999999999</v>
      </c>
      <c r="F78" s="42" t="s">
        <v>223</v>
      </c>
      <c r="G78" s="43"/>
    </row>
    <row r="79" spans="1:7" ht="36" customHeight="1" x14ac:dyDescent="0.15">
      <c r="A79" s="38" t="s">
        <v>819</v>
      </c>
      <c r="B79" s="39" t="s">
        <v>223</v>
      </c>
      <c r="C79" s="40">
        <v>66866</v>
      </c>
      <c r="D79" s="41">
        <v>32</v>
      </c>
      <c r="E79" s="40">
        <v>7078.25</v>
      </c>
      <c r="F79" s="42" t="s">
        <v>223</v>
      </c>
      <c r="G79" s="43"/>
    </row>
    <row r="80" spans="1:7" ht="36" customHeight="1" x14ac:dyDescent="0.15">
      <c r="A80" s="38" t="s">
        <v>820</v>
      </c>
      <c r="B80" s="39" t="s">
        <v>743</v>
      </c>
      <c r="C80" s="40">
        <v>3153</v>
      </c>
      <c r="D80" s="41"/>
      <c r="E80" s="40"/>
      <c r="F80" s="42" t="s">
        <v>223</v>
      </c>
      <c r="G80" s="43"/>
    </row>
    <row r="81" spans="1:7" ht="36" customHeight="1" x14ac:dyDescent="0.15">
      <c r="A81" s="38" t="s">
        <v>821</v>
      </c>
      <c r="B81" s="39" t="s">
        <v>223</v>
      </c>
      <c r="C81" s="40">
        <v>7253</v>
      </c>
      <c r="D81" s="41">
        <v>7</v>
      </c>
      <c r="E81" s="40">
        <v>2961.28</v>
      </c>
      <c r="F81" s="42" t="s">
        <v>223</v>
      </c>
      <c r="G81" s="43"/>
    </row>
    <row r="82" spans="1:7" ht="36" customHeight="1" x14ac:dyDescent="0.15">
      <c r="A82" s="38" t="s">
        <v>822</v>
      </c>
      <c r="B82" s="39" t="s">
        <v>223</v>
      </c>
      <c r="C82" s="40">
        <v>2732</v>
      </c>
      <c r="D82" s="41"/>
      <c r="E82" s="40"/>
      <c r="F82" s="42" t="s">
        <v>223</v>
      </c>
      <c r="G82" s="43"/>
    </row>
    <row r="83" spans="1:7" ht="36" customHeight="1" x14ac:dyDescent="0.15">
      <c r="A83" s="38" t="s">
        <v>823</v>
      </c>
      <c r="B83" s="39" t="s">
        <v>223</v>
      </c>
      <c r="C83" s="40">
        <v>811.71</v>
      </c>
      <c r="D83" s="41">
        <v>2</v>
      </c>
      <c r="E83" s="40">
        <v>259.8</v>
      </c>
      <c r="F83" s="42" t="s">
        <v>223</v>
      </c>
      <c r="G83" s="43"/>
    </row>
    <row r="84" spans="1:7" ht="36" customHeight="1" x14ac:dyDescent="0.15">
      <c r="A84" s="38" t="s">
        <v>824</v>
      </c>
      <c r="B84" s="39" t="s">
        <v>2903</v>
      </c>
      <c r="C84" s="40">
        <v>56509</v>
      </c>
      <c r="D84" s="41">
        <v>28</v>
      </c>
      <c r="E84" s="40">
        <v>10943.43</v>
      </c>
      <c r="F84" s="42" t="s">
        <v>223</v>
      </c>
      <c r="G84" s="43"/>
    </row>
    <row r="85" spans="1:7" ht="36" customHeight="1" x14ac:dyDescent="0.15">
      <c r="A85" s="44" t="s">
        <v>184</v>
      </c>
      <c r="B85" s="45"/>
      <c r="C85" s="46">
        <f>SUM(C69:C84)</f>
        <v>399484.08</v>
      </c>
      <c r="D85" s="47">
        <f>SUM(D69:D84)</f>
        <v>208</v>
      </c>
      <c r="E85" s="46">
        <f>SUM(E69:E84)</f>
        <v>95925.57</v>
      </c>
      <c r="F85" s="45"/>
      <c r="G85" s="48"/>
    </row>
    <row r="87" spans="1:7" ht="36" customHeight="1" x14ac:dyDescent="0.15">
      <c r="A87" s="36" t="s">
        <v>825</v>
      </c>
    </row>
    <row r="88" spans="1:7" ht="36" customHeight="1" x14ac:dyDescent="0.15">
      <c r="A88" s="205" t="s">
        <v>232</v>
      </c>
      <c r="B88" s="206" t="s">
        <v>233</v>
      </c>
      <c r="C88" s="206" t="s">
        <v>234</v>
      </c>
      <c r="D88" s="207" t="s">
        <v>235</v>
      </c>
      <c r="E88" s="207"/>
      <c r="F88" s="206" t="s">
        <v>236</v>
      </c>
      <c r="G88" s="204" t="s">
        <v>237</v>
      </c>
    </row>
    <row r="89" spans="1:7" ht="36" customHeight="1" x14ac:dyDescent="0.15">
      <c r="A89" s="205"/>
      <c r="B89" s="206"/>
      <c r="C89" s="206"/>
      <c r="D89" s="37" t="s">
        <v>238</v>
      </c>
      <c r="E89" s="37" t="s">
        <v>239</v>
      </c>
      <c r="F89" s="206"/>
      <c r="G89" s="204"/>
    </row>
    <row r="90" spans="1:7" ht="36" customHeight="1" x14ac:dyDescent="0.15">
      <c r="A90" s="38" t="s">
        <v>826</v>
      </c>
      <c r="B90" s="39" t="s">
        <v>743</v>
      </c>
      <c r="C90" s="40"/>
      <c r="D90" s="41">
        <v>1</v>
      </c>
      <c r="E90" s="40">
        <v>33.75</v>
      </c>
      <c r="F90" s="42" t="s">
        <v>526</v>
      </c>
      <c r="G90" s="43" t="s">
        <v>264</v>
      </c>
    </row>
    <row r="91" spans="1:7" ht="36" customHeight="1" x14ac:dyDescent="0.15">
      <c r="A91" s="38" t="s">
        <v>827</v>
      </c>
      <c r="B91" s="39" t="s">
        <v>828</v>
      </c>
      <c r="C91" s="40">
        <v>269375</v>
      </c>
      <c r="D91" s="41"/>
      <c r="E91" s="40"/>
      <c r="F91" s="42" t="s">
        <v>378</v>
      </c>
      <c r="G91" s="43"/>
    </row>
    <row r="92" spans="1:7" ht="36" customHeight="1" x14ac:dyDescent="0.15">
      <c r="A92" s="38" t="s">
        <v>829</v>
      </c>
      <c r="B92" s="39" t="s">
        <v>830</v>
      </c>
      <c r="C92" s="40">
        <v>705341</v>
      </c>
      <c r="D92" s="41"/>
      <c r="E92" s="40"/>
      <c r="F92" s="42" t="s">
        <v>223</v>
      </c>
      <c r="G92" s="43"/>
    </row>
    <row r="93" spans="1:7" ht="36" customHeight="1" x14ac:dyDescent="0.15">
      <c r="A93" s="38" t="s">
        <v>831</v>
      </c>
      <c r="B93" s="39" t="s">
        <v>223</v>
      </c>
      <c r="C93" s="40">
        <v>224608</v>
      </c>
      <c r="D93" s="41"/>
      <c r="E93" s="40"/>
      <c r="F93" s="42" t="s">
        <v>223</v>
      </c>
      <c r="G93" s="43"/>
    </row>
    <row r="94" spans="1:7" ht="36" customHeight="1" x14ac:dyDescent="0.15">
      <c r="A94" s="38" t="s">
        <v>832</v>
      </c>
      <c r="B94" s="39" t="s">
        <v>223</v>
      </c>
      <c r="C94" s="40">
        <v>1191759</v>
      </c>
      <c r="D94" s="41"/>
      <c r="E94" s="40"/>
      <c r="F94" s="42" t="s">
        <v>223</v>
      </c>
      <c r="G94" s="43"/>
    </row>
    <row r="95" spans="1:7" ht="36" customHeight="1" x14ac:dyDescent="0.15">
      <c r="A95" s="44" t="s">
        <v>184</v>
      </c>
      <c r="B95" s="45"/>
      <c r="C95" s="46">
        <f>SUM(C90:C94)</f>
        <v>2391083</v>
      </c>
      <c r="D95" s="47">
        <f>SUM(D90:D94)</f>
        <v>1</v>
      </c>
      <c r="E95" s="46">
        <f>SUM(E90:E94)</f>
        <v>33.75</v>
      </c>
      <c r="F95" s="45"/>
      <c r="G95" s="48"/>
    </row>
    <row r="97" spans="1:7" ht="36" customHeight="1" x14ac:dyDescent="0.15">
      <c r="A97" s="36" t="s">
        <v>833</v>
      </c>
    </row>
    <row r="98" spans="1:7" ht="36" customHeight="1" x14ac:dyDescent="0.15">
      <c r="A98" s="205" t="s">
        <v>232</v>
      </c>
      <c r="B98" s="206" t="s">
        <v>233</v>
      </c>
      <c r="C98" s="206" t="s">
        <v>234</v>
      </c>
      <c r="D98" s="207" t="s">
        <v>235</v>
      </c>
      <c r="E98" s="207"/>
      <c r="F98" s="206" t="s">
        <v>236</v>
      </c>
      <c r="G98" s="204" t="s">
        <v>237</v>
      </c>
    </row>
    <row r="99" spans="1:7" ht="36" customHeight="1" x14ac:dyDescent="0.15">
      <c r="A99" s="205"/>
      <c r="B99" s="206"/>
      <c r="C99" s="206"/>
      <c r="D99" s="37" t="s">
        <v>238</v>
      </c>
      <c r="E99" s="37" t="s">
        <v>239</v>
      </c>
      <c r="F99" s="206"/>
      <c r="G99" s="204"/>
    </row>
    <row r="100" spans="1:7" ht="36" customHeight="1" x14ac:dyDescent="0.15">
      <c r="A100" s="38" t="s">
        <v>571</v>
      </c>
      <c r="B100" s="39" t="s">
        <v>4</v>
      </c>
      <c r="C100" s="40">
        <v>3956.33</v>
      </c>
      <c r="D100" s="41">
        <v>8</v>
      </c>
      <c r="E100" s="40">
        <v>2525.7600000000002</v>
      </c>
      <c r="F100" s="42" t="s">
        <v>160</v>
      </c>
      <c r="G100" s="43"/>
    </row>
    <row r="101" spans="1:7" ht="36" customHeight="1" x14ac:dyDescent="0.15">
      <c r="A101" s="38" t="s">
        <v>572</v>
      </c>
      <c r="B101" s="39" t="s">
        <v>223</v>
      </c>
      <c r="C101" s="40">
        <v>1229.52</v>
      </c>
      <c r="D101" s="41">
        <v>4</v>
      </c>
      <c r="E101" s="40">
        <v>939.72</v>
      </c>
      <c r="F101" s="42" t="s">
        <v>223</v>
      </c>
      <c r="G101" s="43"/>
    </row>
    <row r="102" spans="1:7" ht="36" customHeight="1" x14ac:dyDescent="0.15">
      <c r="A102" s="38" t="s">
        <v>573</v>
      </c>
      <c r="B102" s="39" t="s">
        <v>223</v>
      </c>
      <c r="C102" s="40">
        <v>1448.28</v>
      </c>
      <c r="D102" s="41">
        <v>2</v>
      </c>
      <c r="E102" s="40">
        <v>1130.8800000000001</v>
      </c>
      <c r="F102" s="42" t="s">
        <v>223</v>
      </c>
      <c r="G102" s="43"/>
    </row>
    <row r="103" spans="1:7" ht="36" customHeight="1" x14ac:dyDescent="0.15">
      <c r="A103" s="38" t="s">
        <v>834</v>
      </c>
      <c r="B103" s="39" t="s">
        <v>223</v>
      </c>
      <c r="C103" s="40">
        <v>912.47</v>
      </c>
      <c r="D103" s="41">
        <v>3</v>
      </c>
      <c r="E103" s="40">
        <v>611.14</v>
      </c>
      <c r="F103" s="42" t="s">
        <v>223</v>
      </c>
      <c r="G103" s="43"/>
    </row>
    <row r="104" spans="1:7" ht="36" customHeight="1" x14ac:dyDescent="0.15">
      <c r="A104" s="38" t="s">
        <v>835</v>
      </c>
      <c r="B104" s="39" t="s">
        <v>223</v>
      </c>
      <c r="C104" s="40">
        <v>1434.02</v>
      </c>
      <c r="D104" s="41">
        <v>1</v>
      </c>
      <c r="E104" s="40">
        <v>590.11</v>
      </c>
      <c r="F104" s="42" t="s">
        <v>223</v>
      </c>
      <c r="G104" s="43"/>
    </row>
    <row r="105" spans="1:7" ht="36" customHeight="1" x14ac:dyDescent="0.15">
      <c r="A105" s="38" t="s">
        <v>836</v>
      </c>
      <c r="B105" s="39" t="s">
        <v>223</v>
      </c>
      <c r="C105" s="40">
        <v>1790.2</v>
      </c>
      <c r="D105" s="41">
        <v>3</v>
      </c>
      <c r="E105" s="40">
        <v>1133.6500000000001</v>
      </c>
      <c r="F105" s="42" t="s">
        <v>223</v>
      </c>
      <c r="G105" s="43"/>
    </row>
    <row r="106" spans="1:7" ht="36" customHeight="1" x14ac:dyDescent="0.15">
      <c r="A106" s="38" t="s">
        <v>837</v>
      </c>
      <c r="B106" s="39" t="s">
        <v>838</v>
      </c>
      <c r="C106" s="40">
        <v>1983</v>
      </c>
      <c r="D106" s="41">
        <v>1</v>
      </c>
      <c r="E106" s="40">
        <v>961.22</v>
      </c>
      <c r="F106" s="42" t="s">
        <v>581</v>
      </c>
      <c r="G106" s="43"/>
    </row>
    <row r="107" spans="1:7" ht="36" customHeight="1" x14ac:dyDescent="0.15">
      <c r="A107" s="38" t="s">
        <v>839</v>
      </c>
      <c r="B107" s="39" t="s">
        <v>840</v>
      </c>
      <c r="C107" s="40">
        <v>2711.16</v>
      </c>
      <c r="D107" s="41">
        <v>13</v>
      </c>
      <c r="E107" s="40">
        <v>708.79</v>
      </c>
      <c r="F107" s="42" t="s">
        <v>223</v>
      </c>
      <c r="G107" s="43"/>
    </row>
    <row r="108" spans="1:7" ht="36" customHeight="1" x14ac:dyDescent="0.15">
      <c r="A108" s="38" t="s">
        <v>841</v>
      </c>
      <c r="B108" s="39" t="s">
        <v>842</v>
      </c>
      <c r="C108" s="40">
        <v>524.99</v>
      </c>
      <c r="D108" s="41">
        <v>2</v>
      </c>
      <c r="E108" s="40">
        <v>125.26</v>
      </c>
      <c r="F108" s="42" t="s">
        <v>223</v>
      </c>
      <c r="G108" s="43"/>
    </row>
    <row r="109" spans="1:7" ht="36" customHeight="1" x14ac:dyDescent="0.15">
      <c r="A109" s="38" t="s">
        <v>843</v>
      </c>
      <c r="B109" s="39" t="s">
        <v>223</v>
      </c>
      <c r="C109" s="40">
        <v>527.54999999999995</v>
      </c>
      <c r="D109" s="41">
        <v>3</v>
      </c>
      <c r="E109" s="40">
        <v>133.58000000000001</v>
      </c>
      <c r="F109" s="42" t="s">
        <v>223</v>
      </c>
      <c r="G109" s="43"/>
    </row>
    <row r="110" spans="1:7" ht="36" customHeight="1" x14ac:dyDescent="0.15">
      <c r="A110" s="38" t="s">
        <v>844</v>
      </c>
      <c r="B110" s="39" t="s">
        <v>845</v>
      </c>
      <c r="C110" s="40">
        <v>532.97</v>
      </c>
      <c r="D110" s="41">
        <v>3</v>
      </c>
      <c r="E110" s="40">
        <v>109.3</v>
      </c>
      <c r="F110" s="42" t="s">
        <v>223</v>
      </c>
      <c r="G110" s="43"/>
    </row>
    <row r="111" spans="1:7" ht="36" customHeight="1" x14ac:dyDescent="0.15">
      <c r="A111" s="38" t="s">
        <v>846</v>
      </c>
      <c r="B111" s="39" t="s">
        <v>847</v>
      </c>
      <c r="C111" s="40">
        <v>459.5</v>
      </c>
      <c r="D111" s="41">
        <v>1</v>
      </c>
      <c r="E111" s="40">
        <v>88.23</v>
      </c>
      <c r="F111" s="42" t="s">
        <v>413</v>
      </c>
      <c r="G111" s="43"/>
    </row>
    <row r="112" spans="1:7" ht="36" customHeight="1" x14ac:dyDescent="0.15">
      <c r="A112" s="38" t="s">
        <v>848</v>
      </c>
      <c r="B112" s="39" t="s">
        <v>223</v>
      </c>
      <c r="C112" s="40">
        <v>536.23</v>
      </c>
      <c r="D112" s="41">
        <v>2</v>
      </c>
      <c r="E112" s="40">
        <v>93.15</v>
      </c>
      <c r="F112" s="42" t="s">
        <v>223</v>
      </c>
      <c r="G112" s="43"/>
    </row>
    <row r="113" spans="1:7" ht="36" customHeight="1" x14ac:dyDescent="0.15">
      <c r="A113" s="38" t="s">
        <v>849</v>
      </c>
      <c r="B113" s="39" t="s">
        <v>850</v>
      </c>
      <c r="C113" s="40">
        <v>363.58</v>
      </c>
      <c r="D113" s="41">
        <v>2</v>
      </c>
      <c r="E113" s="40">
        <v>89.5</v>
      </c>
      <c r="F113" s="42" t="s">
        <v>223</v>
      </c>
      <c r="G113" s="43"/>
    </row>
    <row r="114" spans="1:7" ht="36" customHeight="1" x14ac:dyDescent="0.15">
      <c r="A114" s="38" t="s">
        <v>851</v>
      </c>
      <c r="B114" s="39" t="s">
        <v>852</v>
      </c>
      <c r="C114" s="40">
        <v>356</v>
      </c>
      <c r="D114" s="41">
        <v>1</v>
      </c>
      <c r="E114" s="40">
        <v>87.73</v>
      </c>
      <c r="F114" s="42" t="s">
        <v>223</v>
      </c>
      <c r="G114" s="43"/>
    </row>
    <row r="115" spans="1:7" ht="36" customHeight="1" x14ac:dyDescent="0.15">
      <c r="A115" s="38" t="s">
        <v>853</v>
      </c>
      <c r="B115" s="39" t="s">
        <v>770</v>
      </c>
      <c r="C115" s="40">
        <v>279.51</v>
      </c>
      <c r="D115" s="41">
        <v>1</v>
      </c>
      <c r="E115" s="40">
        <v>87.03</v>
      </c>
      <c r="F115" s="42" t="s">
        <v>223</v>
      </c>
      <c r="G115" s="43"/>
    </row>
    <row r="116" spans="1:7" ht="36" customHeight="1" x14ac:dyDescent="0.15">
      <c r="A116" s="38" t="s">
        <v>854</v>
      </c>
      <c r="B116" s="39" t="s">
        <v>223</v>
      </c>
      <c r="C116" s="40"/>
      <c r="D116" s="41">
        <v>2</v>
      </c>
      <c r="E116" s="40">
        <v>90.75</v>
      </c>
      <c r="F116" s="42" t="s">
        <v>223</v>
      </c>
      <c r="G116" s="43" t="s">
        <v>588</v>
      </c>
    </row>
    <row r="117" spans="1:7" ht="36" customHeight="1" x14ac:dyDescent="0.15">
      <c r="A117" s="44" t="s">
        <v>184</v>
      </c>
      <c r="B117" s="45"/>
      <c r="C117" s="46">
        <f>SUM(C100:C116)</f>
        <v>19045.310000000001</v>
      </c>
      <c r="D117" s="47">
        <f>SUM(D100:D116)</f>
        <v>52</v>
      </c>
      <c r="E117" s="46">
        <f>SUM(E100:E116)</f>
        <v>9505.7999999999993</v>
      </c>
      <c r="F117" s="45"/>
      <c r="G117" s="48"/>
    </row>
    <row r="119" spans="1:7" ht="36" customHeight="1" x14ac:dyDescent="0.15">
      <c r="A119" s="36" t="s">
        <v>855</v>
      </c>
    </row>
    <row r="120" spans="1:7" ht="36" customHeight="1" x14ac:dyDescent="0.15">
      <c r="A120" s="205" t="s">
        <v>232</v>
      </c>
      <c r="B120" s="206" t="s">
        <v>233</v>
      </c>
      <c r="C120" s="206" t="s">
        <v>234</v>
      </c>
      <c r="D120" s="207" t="s">
        <v>235</v>
      </c>
      <c r="E120" s="207"/>
      <c r="F120" s="206" t="s">
        <v>236</v>
      </c>
      <c r="G120" s="204" t="s">
        <v>237</v>
      </c>
    </row>
    <row r="121" spans="1:7" ht="36" customHeight="1" x14ac:dyDescent="0.15">
      <c r="A121" s="205"/>
      <c r="B121" s="206"/>
      <c r="C121" s="206"/>
      <c r="D121" s="37" t="s">
        <v>238</v>
      </c>
      <c r="E121" s="37" t="s">
        <v>239</v>
      </c>
      <c r="F121" s="206"/>
      <c r="G121" s="204"/>
    </row>
    <row r="122" spans="1:7" ht="36" customHeight="1" x14ac:dyDescent="0.15">
      <c r="A122" s="38" t="s">
        <v>856</v>
      </c>
      <c r="B122" s="39" t="s">
        <v>857</v>
      </c>
      <c r="C122" s="40">
        <v>645.26</v>
      </c>
      <c r="D122" s="41"/>
      <c r="E122" s="40"/>
      <c r="F122" s="42" t="s">
        <v>242</v>
      </c>
      <c r="G122" s="43"/>
    </row>
    <row r="123" spans="1:7" ht="36" customHeight="1" x14ac:dyDescent="0.15">
      <c r="A123" s="38" t="s">
        <v>858</v>
      </c>
      <c r="B123" s="39" t="s">
        <v>859</v>
      </c>
      <c r="C123" s="40">
        <v>1362.34</v>
      </c>
      <c r="D123" s="41"/>
      <c r="E123" s="40"/>
      <c r="F123" s="42" t="s">
        <v>223</v>
      </c>
      <c r="G123" s="43"/>
    </row>
    <row r="124" spans="1:7" ht="36" customHeight="1" x14ac:dyDescent="0.15">
      <c r="A124" s="44" t="s">
        <v>184</v>
      </c>
      <c r="B124" s="45"/>
      <c r="C124" s="46">
        <f>SUM(C122:C123)</f>
        <v>2007.6</v>
      </c>
      <c r="D124" s="47">
        <f>SUM(D122:D123)</f>
        <v>0</v>
      </c>
      <c r="E124" s="46">
        <f>SUM(E122:E123)</f>
        <v>0</v>
      </c>
      <c r="F124" s="45"/>
      <c r="G124" s="48"/>
    </row>
    <row r="126" spans="1:7" ht="36" customHeight="1" x14ac:dyDescent="0.15">
      <c r="A126" s="36" t="s">
        <v>860</v>
      </c>
    </row>
    <row r="127" spans="1:7" ht="36" customHeight="1" x14ac:dyDescent="0.15">
      <c r="A127" s="205" t="s">
        <v>232</v>
      </c>
      <c r="B127" s="206" t="s">
        <v>233</v>
      </c>
      <c r="C127" s="206" t="s">
        <v>234</v>
      </c>
      <c r="D127" s="207" t="s">
        <v>235</v>
      </c>
      <c r="E127" s="207"/>
      <c r="F127" s="206" t="s">
        <v>236</v>
      </c>
      <c r="G127" s="204" t="s">
        <v>237</v>
      </c>
    </row>
    <row r="128" spans="1:7" ht="36" customHeight="1" x14ac:dyDescent="0.15">
      <c r="A128" s="205"/>
      <c r="B128" s="206"/>
      <c r="C128" s="206"/>
      <c r="D128" s="37" t="s">
        <v>238</v>
      </c>
      <c r="E128" s="37" t="s">
        <v>239</v>
      </c>
      <c r="F128" s="206"/>
      <c r="G128" s="204"/>
    </row>
    <row r="129" spans="1:7" ht="36" customHeight="1" x14ac:dyDescent="0.15">
      <c r="A129" s="38" t="s">
        <v>861</v>
      </c>
      <c r="B129" s="39" t="s">
        <v>3078</v>
      </c>
      <c r="C129" s="40">
        <v>14005</v>
      </c>
      <c r="D129" s="41"/>
      <c r="E129" s="40"/>
      <c r="F129" s="42" t="s">
        <v>147</v>
      </c>
      <c r="G129" s="43"/>
    </row>
    <row r="130" spans="1:7" ht="36" customHeight="1" x14ac:dyDescent="0.15">
      <c r="A130" s="38" t="s">
        <v>862</v>
      </c>
      <c r="B130" s="39" t="s">
        <v>3079</v>
      </c>
      <c r="C130" s="40">
        <v>13963.74</v>
      </c>
      <c r="D130" s="41"/>
      <c r="E130" s="40"/>
      <c r="F130" s="42" t="s">
        <v>149</v>
      </c>
      <c r="G130" s="43"/>
    </row>
    <row r="131" spans="1:7" ht="36" customHeight="1" x14ac:dyDescent="0.15">
      <c r="A131" s="38" t="s">
        <v>863</v>
      </c>
      <c r="B131" s="39" t="s">
        <v>864</v>
      </c>
      <c r="C131" s="40">
        <v>221.48</v>
      </c>
      <c r="D131" s="41"/>
      <c r="E131" s="40"/>
      <c r="F131" s="42" t="s">
        <v>160</v>
      </c>
      <c r="G131" s="43"/>
    </row>
    <row r="132" spans="1:7" ht="36" customHeight="1" x14ac:dyDescent="0.15">
      <c r="A132" s="44" t="s">
        <v>184</v>
      </c>
      <c r="B132" s="45"/>
      <c r="C132" s="46">
        <f>SUM(C129:C131)</f>
        <v>28190.219999999998</v>
      </c>
      <c r="D132" s="47">
        <f>SUM(D129:D131)</f>
        <v>0</v>
      </c>
      <c r="E132" s="46">
        <f>SUM(E129:E131)</f>
        <v>0</v>
      </c>
      <c r="F132" s="45"/>
      <c r="G132" s="48"/>
    </row>
    <row r="135" spans="1:7" ht="36" customHeight="1" x14ac:dyDescent="0.15">
      <c r="A135" s="49" t="s">
        <v>865</v>
      </c>
      <c r="B135" s="50"/>
      <c r="C135" s="51">
        <f>C24+C64+C85+C95+C117+C124+C132</f>
        <v>2915586.1600000006</v>
      </c>
      <c r="D135" s="52">
        <f>D24+D64+D85+D95+D117+D124+D132</f>
        <v>372</v>
      </c>
      <c r="E135" s="51">
        <f>E24+E64+E85+E95+E117+E124+E132</f>
        <v>127827.65000000001</v>
      </c>
      <c r="F135" s="50"/>
      <c r="G135" s="53"/>
    </row>
  </sheetData>
  <mergeCells count="48">
    <mergeCell ref="G4:G5"/>
    <mergeCell ref="A27:A28"/>
    <mergeCell ref="B27:B28"/>
    <mergeCell ref="C27:C28"/>
    <mergeCell ref="D27:E27"/>
    <mergeCell ref="F27:F28"/>
    <mergeCell ref="G27:G28"/>
    <mergeCell ref="A4:A5"/>
    <mergeCell ref="B4:B5"/>
    <mergeCell ref="C4:C5"/>
    <mergeCell ref="D4:E4"/>
    <mergeCell ref="F4:F5"/>
    <mergeCell ref="G67:G68"/>
    <mergeCell ref="A88:A89"/>
    <mergeCell ref="B88:B89"/>
    <mergeCell ref="C88:C89"/>
    <mergeCell ref="D88:E88"/>
    <mergeCell ref="F88:F89"/>
    <mergeCell ref="G88:G89"/>
    <mergeCell ref="A67:A68"/>
    <mergeCell ref="B67:B68"/>
    <mergeCell ref="C67:C68"/>
    <mergeCell ref="D67:E67"/>
    <mergeCell ref="F67:F68"/>
    <mergeCell ref="G98:G99"/>
    <mergeCell ref="A120:A121"/>
    <mergeCell ref="B120:B121"/>
    <mergeCell ref="C120:C121"/>
    <mergeCell ref="D120:E120"/>
    <mergeCell ref="F120:F121"/>
    <mergeCell ref="G120:G121"/>
    <mergeCell ref="A98:A99"/>
    <mergeCell ref="B98:B99"/>
    <mergeCell ref="C98:C99"/>
    <mergeCell ref="D98:E98"/>
    <mergeCell ref="F98:F99"/>
    <mergeCell ref="G127:G128"/>
    <mergeCell ref="A127:A128"/>
    <mergeCell ref="B127:B128"/>
    <mergeCell ref="C127:C128"/>
    <mergeCell ref="D127:E127"/>
    <mergeCell ref="F127:F128"/>
    <mergeCell ref="G42:G43"/>
    <mergeCell ref="A42:A43"/>
    <mergeCell ref="B42:B43"/>
    <mergeCell ref="C42:C43"/>
    <mergeCell ref="D42:E42"/>
    <mergeCell ref="F42:F43"/>
  </mergeCells>
  <phoneticPr fontId="21"/>
  <pageMargins left="0.74803149606299213" right="0.74803149606299213" top="0.98425196850393704" bottom="0.98425196850393704" header="0.51181102362204722" footer="0.51181102362204722"/>
  <pageSetup paperSize="9" scale="44" orientation="portrait" r:id="rId1"/>
  <headerFooter>
    <oddFooter xml:space="preserve">&amp;C
</oddFooter>
  </headerFooter>
  <rowBreaks count="3" manualBreakCount="3">
    <brk id="41" max="16383" man="1"/>
    <brk id="86" max="16383" man="1"/>
    <brk id="1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人吉市">
    <tabColor indexed="10"/>
  </sheetPr>
  <dimension ref="A1:G62"/>
  <sheetViews>
    <sheetView tabSelected="1" view="pageBreakPreview" topLeftCell="A40" zoomScale="60" zoomScaleNormal="100" workbookViewId="0">
      <selection activeCell="C47" sqref="C47"/>
    </sheetView>
  </sheetViews>
  <sheetFormatPr defaultColWidth="9.25" defaultRowHeight="36" customHeight="1" x14ac:dyDescent="0.15"/>
  <cols>
    <col min="1" max="1" width="56" customWidth="1"/>
    <col min="2" max="2" width="25.875" customWidth="1"/>
    <col min="3" max="3" width="20.625" customWidth="1"/>
    <col min="4" max="4" width="8.375" customWidth="1"/>
    <col min="5" max="5" width="17.125" customWidth="1"/>
    <col min="6" max="6" width="8.375" customWidth="1"/>
    <col min="7" max="7" width="34.5" customWidth="1"/>
  </cols>
  <sheetData>
    <row r="1" spans="1:7" ht="9.75" customHeight="1" x14ac:dyDescent="0.15"/>
    <row r="2" spans="1:7" ht="36" customHeight="1" x14ac:dyDescent="0.15">
      <c r="A2" s="35" t="s">
        <v>5</v>
      </c>
    </row>
    <row r="3" spans="1:7" ht="36" customHeight="1" x14ac:dyDescent="0.15">
      <c r="A3" s="36" t="s">
        <v>710</v>
      </c>
    </row>
    <row r="4" spans="1:7" ht="36.75" customHeight="1" x14ac:dyDescent="0.15">
      <c r="A4" s="205" t="s">
        <v>232</v>
      </c>
      <c r="B4" s="206" t="s">
        <v>233</v>
      </c>
      <c r="C4" s="206" t="s">
        <v>234</v>
      </c>
      <c r="D4" s="207" t="s">
        <v>235</v>
      </c>
      <c r="E4" s="207"/>
      <c r="F4" s="206" t="s">
        <v>236</v>
      </c>
      <c r="G4" s="204" t="s">
        <v>237</v>
      </c>
    </row>
    <row r="5" spans="1:7" ht="36.75" customHeight="1" x14ac:dyDescent="0.15">
      <c r="A5" s="205"/>
      <c r="B5" s="206"/>
      <c r="C5" s="206"/>
      <c r="D5" s="37" t="s">
        <v>238</v>
      </c>
      <c r="E5" s="37" t="s">
        <v>239</v>
      </c>
      <c r="F5" s="206"/>
      <c r="G5" s="204"/>
    </row>
    <row r="6" spans="1:7" ht="36.75" customHeight="1" x14ac:dyDescent="0.15">
      <c r="A6" s="38" t="s">
        <v>870</v>
      </c>
      <c r="B6" s="39" t="s">
        <v>871</v>
      </c>
      <c r="C6" s="40">
        <v>6705.23</v>
      </c>
      <c r="D6" s="41">
        <v>3</v>
      </c>
      <c r="E6" s="40">
        <v>2521.4899999999998</v>
      </c>
      <c r="F6" s="42" t="s">
        <v>160</v>
      </c>
      <c r="G6" s="43"/>
    </row>
    <row r="7" spans="1:7" ht="40.5" customHeight="1" x14ac:dyDescent="0.15">
      <c r="A7" s="38" t="s">
        <v>874</v>
      </c>
      <c r="B7" s="39" t="s">
        <v>2904</v>
      </c>
      <c r="C7" s="40"/>
      <c r="D7" s="41">
        <v>2</v>
      </c>
      <c r="E7" s="40">
        <v>89.79</v>
      </c>
      <c r="F7" s="42" t="s">
        <v>223</v>
      </c>
      <c r="G7" s="192" t="s">
        <v>3090</v>
      </c>
    </row>
    <row r="8" spans="1:7" ht="36.75" customHeight="1" x14ac:dyDescent="0.15">
      <c r="A8" s="38" t="s">
        <v>868</v>
      </c>
      <c r="B8" s="39" t="s">
        <v>869</v>
      </c>
      <c r="C8" s="40">
        <v>307</v>
      </c>
      <c r="D8" s="41">
        <v>1</v>
      </c>
      <c r="E8" s="40">
        <v>83</v>
      </c>
      <c r="F8" s="42" t="s">
        <v>223</v>
      </c>
      <c r="G8" s="43"/>
    </row>
    <row r="9" spans="1:7" ht="36.75" customHeight="1" x14ac:dyDescent="0.15">
      <c r="A9" s="38" t="s">
        <v>866</v>
      </c>
      <c r="B9" s="39" t="s">
        <v>867</v>
      </c>
      <c r="C9" s="40"/>
      <c r="D9" s="41">
        <v>2</v>
      </c>
      <c r="E9" s="40">
        <v>77.33</v>
      </c>
      <c r="F9" s="42" t="s">
        <v>223</v>
      </c>
      <c r="G9" s="43" t="s">
        <v>264</v>
      </c>
    </row>
    <row r="10" spans="1:7" ht="36.75" customHeight="1" x14ac:dyDescent="0.15">
      <c r="A10" s="38" t="s">
        <v>872</v>
      </c>
      <c r="B10" s="39" t="s">
        <v>873</v>
      </c>
      <c r="C10" s="40">
        <v>329.88</v>
      </c>
      <c r="D10" s="41">
        <v>3</v>
      </c>
      <c r="E10" s="40">
        <v>115.9</v>
      </c>
      <c r="F10" s="42" t="s">
        <v>223</v>
      </c>
      <c r="G10" s="43"/>
    </row>
    <row r="11" spans="1:7" ht="36.75" customHeight="1" x14ac:dyDescent="0.15">
      <c r="A11" s="44" t="s">
        <v>184</v>
      </c>
      <c r="B11" s="45"/>
      <c r="C11" s="46">
        <f>SUM(C6:C10)</f>
        <v>7342.11</v>
      </c>
      <c r="D11" s="47">
        <f t="shared" ref="D11:E11" si="0">SUM(D6:D10)</f>
        <v>11</v>
      </c>
      <c r="E11" s="46">
        <f t="shared" si="0"/>
        <v>2887.5099999999998</v>
      </c>
      <c r="F11" s="45"/>
      <c r="G11" s="48"/>
    </row>
    <row r="12" spans="1:7" ht="37.5" customHeight="1" x14ac:dyDescent="0.15"/>
    <row r="13" spans="1:7" ht="36" customHeight="1" x14ac:dyDescent="0.15">
      <c r="A13" s="36" t="s">
        <v>746</v>
      </c>
    </row>
    <row r="14" spans="1:7" ht="38.25" customHeight="1" x14ac:dyDescent="0.15">
      <c r="A14" s="205" t="s">
        <v>232</v>
      </c>
      <c r="B14" s="206" t="s">
        <v>233</v>
      </c>
      <c r="C14" s="206" t="s">
        <v>234</v>
      </c>
      <c r="D14" s="207" t="s">
        <v>235</v>
      </c>
      <c r="E14" s="207"/>
      <c r="F14" s="206" t="s">
        <v>236</v>
      </c>
      <c r="G14" s="204" t="s">
        <v>237</v>
      </c>
    </row>
    <row r="15" spans="1:7" ht="38.25" customHeight="1" x14ac:dyDescent="0.15">
      <c r="A15" s="205"/>
      <c r="B15" s="206"/>
      <c r="C15" s="206"/>
      <c r="D15" s="37" t="s">
        <v>238</v>
      </c>
      <c r="E15" s="37" t="s">
        <v>239</v>
      </c>
      <c r="F15" s="206"/>
      <c r="G15" s="204"/>
    </row>
    <row r="16" spans="1:7" ht="38.25" customHeight="1" x14ac:dyDescent="0.15">
      <c r="A16" s="38" t="s">
        <v>875</v>
      </c>
      <c r="B16" s="39" t="s">
        <v>871</v>
      </c>
      <c r="C16" s="40">
        <v>15029.91</v>
      </c>
      <c r="D16" s="41">
        <v>9</v>
      </c>
      <c r="E16" s="40">
        <v>5196.63</v>
      </c>
      <c r="F16" s="42" t="s">
        <v>242</v>
      </c>
      <c r="G16" s="43"/>
    </row>
    <row r="17" spans="1:7" ht="38.25" customHeight="1" x14ac:dyDescent="0.15">
      <c r="A17" s="38" t="s">
        <v>876</v>
      </c>
      <c r="B17" s="39" t="s">
        <v>877</v>
      </c>
      <c r="C17" s="40">
        <v>4083.04</v>
      </c>
      <c r="D17" s="41">
        <v>5</v>
      </c>
      <c r="E17" s="40">
        <v>1183.8499999999999</v>
      </c>
      <c r="F17" s="42" t="s">
        <v>3017</v>
      </c>
      <c r="G17" s="43"/>
    </row>
    <row r="18" spans="1:7" ht="38.25" customHeight="1" x14ac:dyDescent="0.15">
      <c r="A18" s="38" t="s">
        <v>878</v>
      </c>
      <c r="B18" s="39" t="s">
        <v>879</v>
      </c>
      <c r="C18" s="40">
        <v>2970.85</v>
      </c>
      <c r="D18" s="41">
        <v>1</v>
      </c>
      <c r="E18" s="40">
        <v>893.97</v>
      </c>
      <c r="F18" s="42" t="s">
        <v>118</v>
      </c>
      <c r="G18" s="43"/>
    </row>
    <row r="19" spans="1:7" ht="38.25" customHeight="1" x14ac:dyDescent="0.15">
      <c r="A19" s="38" t="s">
        <v>880</v>
      </c>
      <c r="B19" s="39" t="s">
        <v>881</v>
      </c>
      <c r="C19" s="40">
        <v>177</v>
      </c>
      <c r="D19" s="41">
        <v>1</v>
      </c>
      <c r="E19" s="40">
        <v>5.5</v>
      </c>
      <c r="F19" s="42" t="s">
        <v>147</v>
      </c>
      <c r="G19" s="43"/>
    </row>
    <row r="20" spans="1:7" ht="38.25" customHeight="1" x14ac:dyDescent="0.15">
      <c r="A20" s="38" t="s">
        <v>882</v>
      </c>
      <c r="B20" s="39" t="s">
        <v>883</v>
      </c>
      <c r="C20" s="40"/>
      <c r="D20" s="41">
        <v>1</v>
      </c>
      <c r="E20" s="40">
        <v>7.02</v>
      </c>
      <c r="F20" s="42" t="s">
        <v>223</v>
      </c>
      <c r="G20" s="43" t="s">
        <v>264</v>
      </c>
    </row>
    <row r="21" spans="1:7" ht="38.25" customHeight="1" x14ac:dyDescent="0.15">
      <c r="A21" s="38" t="s">
        <v>884</v>
      </c>
      <c r="B21" s="39" t="s">
        <v>885</v>
      </c>
      <c r="C21" s="40"/>
      <c r="D21" s="41">
        <v>1</v>
      </c>
      <c r="E21" s="40">
        <v>8.41</v>
      </c>
      <c r="F21" s="42" t="s">
        <v>223</v>
      </c>
      <c r="G21" s="43" t="s">
        <v>393</v>
      </c>
    </row>
    <row r="22" spans="1:7" ht="38.25" customHeight="1" x14ac:dyDescent="0.15">
      <c r="A22" s="38" t="s">
        <v>886</v>
      </c>
      <c r="B22" s="39" t="s">
        <v>2905</v>
      </c>
      <c r="C22" s="40"/>
      <c r="D22" s="41">
        <v>1</v>
      </c>
      <c r="E22" s="40">
        <v>3.6</v>
      </c>
      <c r="F22" s="42" t="s">
        <v>223</v>
      </c>
      <c r="G22" s="42" t="s">
        <v>223</v>
      </c>
    </row>
    <row r="23" spans="1:7" ht="38.25" customHeight="1" x14ac:dyDescent="0.15">
      <c r="A23" s="44" t="s">
        <v>184</v>
      </c>
      <c r="B23" s="45"/>
      <c r="C23" s="46">
        <f>SUM(C16:C22)</f>
        <v>22260.799999999999</v>
      </c>
      <c r="D23" s="47">
        <f>SUM(D16:D22)</f>
        <v>19</v>
      </c>
      <c r="E23" s="46">
        <f>SUM(E16:E22)</f>
        <v>7298.9800000000005</v>
      </c>
      <c r="F23" s="45"/>
      <c r="G23" s="48"/>
    </row>
    <row r="25" spans="1:7" ht="36" customHeight="1" x14ac:dyDescent="0.15">
      <c r="A25" s="36" t="s">
        <v>803</v>
      </c>
    </row>
    <row r="26" spans="1:7" ht="38.25" customHeight="1" x14ac:dyDescent="0.15">
      <c r="A26" s="205" t="s">
        <v>232</v>
      </c>
      <c r="B26" s="208" t="s">
        <v>3032</v>
      </c>
      <c r="C26" s="206" t="s">
        <v>234</v>
      </c>
      <c r="D26" s="207" t="s">
        <v>235</v>
      </c>
      <c r="E26" s="207"/>
      <c r="F26" s="206" t="s">
        <v>236</v>
      </c>
      <c r="G26" s="204" t="s">
        <v>237</v>
      </c>
    </row>
    <row r="27" spans="1:7" ht="38.25" customHeight="1" x14ac:dyDescent="0.15">
      <c r="A27" s="205"/>
      <c r="B27" s="206"/>
      <c r="C27" s="206"/>
      <c r="D27" s="37" t="s">
        <v>238</v>
      </c>
      <c r="E27" s="37" t="s">
        <v>239</v>
      </c>
      <c r="F27" s="206"/>
      <c r="G27" s="204"/>
    </row>
    <row r="28" spans="1:7" ht="38.25" customHeight="1" x14ac:dyDescent="0.15">
      <c r="A28" s="38" t="s">
        <v>887</v>
      </c>
      <c r="B28" s="39" t="s">
        <v>888</v>
      </c>
      <c r="C28" s="40">
        <v>53591.53</v>
      </c>
      <c r="D28" s="41">
        <v>28</v>
      </c>
      <c r="E28" s="40">
        <v>15969.72</v>
      </c>
      <c r="F28" s="42" t="s">
        <v>413</v>
      </c>
      <c r="G28" s="43"/>
    </row>
    <row r="29" spans="1:7" ht="38.25" customHeight="1" x14ac:dyDescent="0.15">
      <c r="A29" s="38" t="s">
        <v>889</v>
      </c>
      <c r="B29" s="39" t="s">
        <v>890</v>
      </c>
      <c r="C29" s="40">
        <v>70039</v>
      </c>
      <c r="D29" s="41">
        <v>36</v>
      </c>
      <c r="E29" s="40">
        <v>19204.53</v>
      </c>
      <c r="F29" s="42" t="s">
        <v>223</v>
      </c>
      <c r="G29" s="43"/>
    </row>
    <row r="30" spans="1:7" ht="38.25" customHeight="1" x14ac:dyDescent="0.15">
      <c r="A30" s="44" t="s">
        <v>184</v>
      </c>
      <c r="B30" s="45"/>
      <c r="C30" s="46">
        <f>SUM(C28:C29)</f>
        <v>123630.53</v>
      </c>
      <c r="D30" s="47">
        <f>SUM(D28:D29)</f>
        <v>64</v>
      </c>
      <c r="E30" s="46">
        <f>SUM(E28:E29)</f>
        <v>35174.25</v>
      </c>
      <c r="F30" s="45"/>
      <c r="G30" s="48"/>
    </row>
    <row r="32" spans="1:7" ht="36" customHeight="1" x14ac:dyDescent="0.15">
      <c r="A32" s="36" t="s">
        <v>825</v>
      </c>
    </row>
    <row r="33" spans="1:7" ht="37.5" customHeight="1" x14ac:dyDescent="0.15">
      <c r="A33" s="205" t="s">
        <v>232</v>
      </c>
      <c r="B33" s="206" t="s">
        <v>233</v>
      </c>
      <c r="C33" s="206" t="s">
        <v>234</v>
      </c>
      <c r="D33" s="207" t="s">
        <v>235</v>
      </c>
      <c r="E33" s="207"/>
      <c r="F33" s="206" t="s">
        <v>236</v>
      </c>
      <c r="G33" s="204" t="s">
        <v>237</v>
      </c>
    </row>
    <row r="34" spans="1:7" ht="37.5" customHeight="1" x14ac:dyDescent="0.15">
      <c r="A34" s="205"/>
      <c r="B34" s="206"/>
      <c r="C34" s="206"/>
      <c r="D34" s="37" t="s">
        <v>238</v>
      </c>
      <c r="E34" s="37" t="s">
        <v>239</v>
      </c>
      <c r="F34" s="206"/>
      <c r="G34" s="204"/>
    </row>
    <row r="35" spans="1:7" ht="37.5" customHeight="1" x14ac:dyDescent="0.15">
      <c r="A35" s="38" t="s">
        <v>891</v>
      </c>
      <c r="B35" s="39" t="s">
        <v>871</v>
      </c>
      <c r="C35" s="40"/>
      <c r="D35" s="41">
        <v>1</v>
      </c>
      <c r="E35" s="40">
        <v>108</v>
      </c>
      <c r="F35" s="42" t="s">
        <v>147</v>
      </c>
      <c r="G35" s="43" t="s">
        <v>3100</v>
      </c>
    </row>
    <row r="36" spans="1:7" ht="37.5" customHeight="1" x14ac:dyDescent="0.15">
      <c r="A36" s="44" t="s">
        <v>184</v>
      </c>
      <c r="B36" s="45"/>
      <c r="C36" s="46">
        <f>SUM(C35:C35)</f>
        <v>0</v>
      </c>
      <c r="D36" s="47">
        <f>SUM(D35:D35)</f>
        <v>1</v>
      </c>
      <c r="E36" s="46">
        <f>SUM(E35:E35)</f>
        <v>108</v>
      </c>
      <c r="F36" s="45"/>
      <c r="G36" s="48"/>
    </row>
    <row r="38" spans="1:7" ht="36" customHeight="1" x14ac:dyDescent="0.15">
      <c r="A38" s="36" t="s">
        <v>833</v>
      </c>
    </row>
    <row r="39" spans="1:7" ht="37.5" customHeight="1" x14ac:dyDescent="0.15">
      <c r="A39" s="205" t="s">
        <v>232</v>
      </c>
      <c r="B39" s="206" t="s">
        <v>233</v>
      </c>
      <c r="C39" s="206" t="s">
        <v>234</v>
      </c>
      <c r="D39" s="207" t="s">
        <v>235</v>
      </c>
      <c r="E39" s="207"/>
      <c r="F39" s="206" t="s">
        <v>236</v>
      </c>
      <c r="G39" s="204" t="s">
        <v>237</v>
      </c>
    </row>
    <row r="40" spans="1:7" ht="37.5" customHeight="1" x14ac:dyDescent="0.15">
      <c r="A40" s="205"/>
      <c r="B40" s="206"/>
      <c r="C40" s="206"/>
      <c r="D40" s="37" t="s">
        <v>238</v>
      </c>
      <c r="E40" s="37" t="s">
        <v>239</v>
      </c>
      <c r="F40" s="206"/>
      <c r="G40" s="204"/>
    </row>
    <row r="41" spans="1:7" ht="37.5" customHeight="1" x14ac:dyDescent="0.15">
      <c r="A41" s="38" t="s">
        <v>892</v>
      </c>
      <c r="B41" s="39" t="s">
        <v>893</v>
      </c>
      <c r="C41" s="40">
        <v>3444.51</v>
      </c>
      <c r="D41" s="41">
        <v>5</v>
      </c>
      <c r="E41" s="40">
        <v>1028.75</v>
      </c>
      <c r="F41" s="42" t="s">
        <v>38</v>
      </c>
      <c r="G41" s="43"/>
    </row>
    <row r="42" spans="1:7" ht="37.5" customHeight="1" x14ac:dyDescent="0.15">
      <c r="A42" s="38" t="s">
        <v>894</v>
      </c>
      <c r="B42" s="39" t="s">
        <v>895</v>
      </c>
      <c r="C42" s="40">
        <v>2499.19</v>
      </c>
      <c r="D42" s="41">
        <v>1</v>
      </c>
      <c r="E42" s="40">
        <v>1539</v>
      </c>
      <c r="F42" s="42" t="s">
        <v>223</v>
      </c>
      <c r="G42" s="43"/>
    </row>
    <row r="43" spans="1:7" ht="37.5" customHeight="1" x14ac:dyDescent="0.15">
      <c r="A43" s="38" t="s">
        <v>896</v>
      </c>
      <c r="B43" s="39" t="s">
        <v>5</v>
      </c>
      <c r="C43" s="40">
        <v>1455.02</v>
      </c>
      <c r="D43" s="41">
        <v>1</v>
      </c>
      <c r="E43" s="40">
        <v>586.29</v>
      </c>
      <c r="F43" s="42" t="s">
        <v>160</v>
      </c>
      <c r="G43" s="43"/>
    </row>
    <row r="44" spans="1:7" ht="37.5" customHeight="1" x14ac:dyDescent="0.15">
      <c r="A44" s="38" t="s">
        <v>897</v>
      </c>
      <c r="B44" s="39" t="s">
        <v>223</v>
      </c>
      <c r="C44" s="40">
        <v>1716.5</v>
      </c>
      <c r="D44" s="41">
        <v>1</v>
      </c>
      <c r="E44" s="40">
        <v>314.68</v>
      </c>
      <c r="F44" s="42" t="s">
        <v>223</v>
      </c>
      <c r="G44" s="43"/>
    </row>
    <row r="45" spans="1:7" ht="37.5" customHeight="1" x14ac:dyDescent="0.15">
      <c r="A45" s="38" t="s">
        <v>3101</v>
      </c>
      <c r="B45" s="39" t="s">
        <v>223</v>
      </c>
      <c r="C45" s="193">
        <v>1667.67</v>
      </c>
      <c r="D45" s="41">
        <v>2</v>
      </c>
      <c r="E45" s="40">
        <v>1226.8699999999999</v>
      </c>
      <c r="F45" s="42" t="s">
        <v>223</v>
      </c>
      <c r="G45" s="43"/>
    </row>
    <row r="46" spans="1:7" ht="37.5" customHeight="1" x14ac:dyDescent="0.15">
      <c r="A46" s="38" t="s">
        <v>898</v>
      </c>
      <c r="B46" s="39" t="s">
        <v>223</v>
      </c>
      <c r="C46" s="40">
        <v>1449.15</v>
      </c>
      <c r="D46" s="41">
        <v>2</v>
      </c>
      <c r="E46" s="40">
        <v>1147.52</v>
      </c>
      <c r="F46" s="42" t="s">
        <v>223</v>
      </c>
      <c r="G46" s="43"/>
    </row>
    <row r="47" spans="1:7" ht="37.5" customHeight="1" x14ac:dyDescent="0.15">
      <c r="A47" s="38" t="s">
        <v>899</v>
      </c>
      <c r="B47" s="39" t="s">
        <v>223</v>
      </c>
      <c r="C47" s="40">
        <v>1553.05</v>
      </c>
      <c r="D47" s="41">
        <v>4</v>
      </c>
      <c r="E47" s="40">
        <v>987.96</v>
      </c>
      <c r="F47" s="42" t="s">
        <v>223</v>
      </c>
      <c r="G47" s="43"/>
    </row>
    <row r="48" spans="1:7" ht="37.5" customHeight="1" x14ac:dyDescent="0.15">
      <c r="A48" s="38" t="s">
        <v>900</v>
      </c>
      <c r="B48" s="39" t="s">
        <v>901</v>
      </c>
      <c r="C48" s="40">
        <v>2189.37</v>
      </c>
      <c r="D48" s="41">
        <v>3</v>
      </c>
      <c r="E48" s="40">
        <v>1092.8800000000001</v>
      </c>
      <c r="F48" s="42" t="s">
        <v>581</v>
      </c>
      <c r="G48" s="43"/>
    </row>
    <row r="49" spans="1:7" ht="37.5" customHeight="1" x14ac:dyDescent="0.15">
      <c r="A49" s="38" t="s">
        <v>902</v>
      </c>
      <c r="B49" s="39" t="s">
        <v>903</v>
      </c>
      <c r="C49" s="40">
        <v>2532.11</v>
      </c>
      <c r="D49" s="41">
        <v>12</v>
      </c>
      <c r="E49" s="40">
        <v>662.67</v>
      </c>
      <c r="F49" s="42" t="s">
        <v>223</v>
      </c>
      <c r="G49" s="43"/>
    </row>
    <row r="50" spans="1:7" ht="37.5" customHeight="1" x14ac:dyDescent="0.15">
      <c r="A50" s="38" t="s">
        <v>904</v>
      </c>
      <c r="B50" s="39" t="s">
        <v>888</v>
      </c>
      <c r="C50" s="40">
        <v>329.72</v>
      </c>
      <c r="D50" s="41">
        <v>2</v>
      </c>
      <c r="E50" s="40">
        <v>87.15</v>
      </c>
      <c r="F50" s="42" t="s">
        <v>413</v>
      </c>
      <c r="G50" s="43"/>
    </row>
    <row r="51" spans="1:7" ht="37.5" customHeight="1" thickBot="1" x14ac:dyDescent="0.2">
      <c r="A51" s="38" t="s">
        <v>905</v>
      </c>
      <c r="B51" s="39" t="s">
        <v>906</v>
      </c>
      <c r="C51" s="40">
        <v>345</v>
      </c>
      <c r="D51" s="41">
        <v>1</v>
      </c>
      <c r="E51" s="40">
        <v>91.35</v>
      </c>
      <c r="F51" s="42" t="s">
        <v>223</v>
      </c>
      <c r="G51" s="43"/>
    </row>
    <row r="52" spans="1:7" ht="37.5" customHeight="1" thickTop="1" thickBot="1" x14ac:dyDescent="0.2">
      <c r="A52" s="44" t="s">
        <v>184</v>
      </c>
      <c r="B52" s="45"/>
      <c r="C52" s="46">
        <f>SUM(C41:C51)</f>
        <v>19181.29</v>
      </c>
      <c r="D52" s="47">
        <f>SUM(D41:D51)</f>
        <v>34</v>
      </c>
      <c r="E52" s="46">
        <f>SUM(E41:E51)</f>
        <v>8765.1200000000008</v>
      </c>
      <c r="F52" s="45"/>
      <c r="G52" s="48"/>
    </row>
    <row r="54" spans="1:7" ht="36" customHeight="1" thickBot="1" x14ac:dyDescent="0.2">
      <c r="A54" s="36" t="s">
        <v>907</v>
      </c>
    </row>
    <row r="55" spans="1:7" ht="37.5" customHeight="1" thickBot="1" x14ac:dyDescent="0.2">
      <c r="A55" s="205" t="s">
        <v>232</v>
      </c>
      <c r="B55" s="206" t="s">
        <v>233</v>
      </c>
      <c r="C55" s="206" t="s">
        <v>234</v>
      </c>
      <c r="D55" s="207" t="s">
        <v>235</v>
      </c>
      <c r="E55" s="207"/>
      <c r="F55" s="206" t="s">
        <v>236</v>
      </c>
      <c r="G55" s="204" t="s">
        <v>237</v>
      </c>
    </row>
    <row r="56" spans="1:7" ht="37.5" customHeight="1" thickBot="1" x14ac:dyDescent="0.2">
      <c r="A56" s="205"/>
      <c r="B56" s="206"/>
      <c r="C56" s="206"/>
      <c r="D56" s="37" t="s">
        <v>238</v>
      </c>
      <c r="E56" s="37" t="s">
        <v>239</v>
      </c>
      <c r="F56" s="206"/>
      <c r="G56" s="204"/>
    </row>
    <row r="57" spans="1:7" ht="37.5" customHeight="1" x14ac:dyDescent="0.15">
      <c r="A57" s="38" t="s">
        <v>908</v>
      </c>
      <c r="B57" s="39" t="s">
        <v>2906</v>
      </c>
      <c r="C57" s="40"/>
      <c r="D57" s="41">
        <v>1</v>
      </c>
      <c r="E57" s="40">
        <v>8.64</v>
      </c>
      <c r="F57" s="42" t="s">
        <v>763</v>
      </c>
      <c r="G57" s="43" t="s">
        <v>3113</v>
      </c>
    </row>
    <row r="58" spans="1:7" ht="37.5" customHeight="1" thickBot="1" x14ac:dyDescent="0.2">
      <c r="A58" s="38" t="s">
        <v>909</v>
      </c>
      <c r="B58" s="39" t="s">
        <v>2907</v>
      </c>
      <c r="C58" s="40">
        <v>261.98</v>
      </c>
      <c r="D58" s="41"/>
      <c r="E58" s="40"/>
      <c r="F58" s="42" t="s">
        <v>160</v>
      </c>
      <c r="G58" s="43"/>
    </row>
    <row r="59" spans="1:7" ht="37.5" customHeight="1" thickTop="1" thickBot="1" x14ac:dyDescent="0.2">
      <c r="A59" s="44" t="s">
        <v>184</v>
      </c>
      <c r="B59" s="45"/>
      <c r="C59" s="46">
        <f>SUM(C57:C58)</f>
        <v>261.98</v>
      </c>
      <c r="D59" s="47">
        <f>SUM(D57:D58)</f>
        <v>1</v>
      </c>
      <c r="E59" s="46">
        <f>SUM(E57:E58)</f>
        <v>8.64</v>
      </c>
      <c r="F59" s="45"/>
      <c r="G59" s="48"/>
    </row>
    <row r="61" spans="1:7" ht="36" customHeight="1" thickBot="1" x14ac:dyDescent="0.2"/>
    <row r="62" spans="1:7" ht="37.5" customHeight="1" thickBot="1" x14ac:dyDescent="0.2">
      <c r="A62" s="49" t="s">
        <v>910</v>
      </c>
      <c r="B62" s="50"/>
      <c r="C62" s="51">
        <f>C11+C23+C30+C36+C52+C59</f>
        <v>172676.71000000002</v>
      </c>
      <c r="D62" s="52">
        <f>D11+D23+D30+D36+D52+D59</f>
        <v>130</v>
      </c>
      <c r="E62" s="51">
        <f>E11+E23+E30+E36+E52+E59</f>
        <v>54242.5</v>
      </c>
      <c r="F62" s="50"/>
      <c r="G62" s="53"/>
    </row>
  </sheetData>
  <mergeCells count="36">
    <mergeCell ref="G4:G5"/>
    <mergeCell ref="A14:A15"/>
    <mergeCell ref="B14:B15"/>
    <mergeCell ref="C14:C15"/>
    <mergeCell ref="D14:E14"/>
    <mergeCell ref="F14:F15"/>
    <mergeCell ref="G14:G15"/>
    <mergeCell ref="A4:A5"/>
    <mergeCell ref="B4:B5"/>
    <mergeCell ref="C4:C5"/>
    <mergeCell ref="D4:E4"/>
    <mergeCell ref="F4:F5"/>
    <mergeCell ref="G26:G27"/>
    <mergeCell ref="A33:A34"/>
    <mergeCell ref="B33:B34"/>
    <mergeCell ref="C33:C34"/>
    <mergeCell ref="D33:E33"/>
    <mergeCell ref="F33:F34"/>
    <mergeCell ref="G33:G34"/>
    <mergeCell ref="A26:A27"/>
    <mergeCell ref="B26:B27"/>
    <mergeCell ref="C26:C27"/>
    <mergeCell ref="D26:E26"/>
    <mergeCell ref="F26:F27"/>
    <mergeCell ref="G39:G40"/>
    <mergeCell ref="A55:A56"/>
    <mergeCell ref="B55:B56"/>
    <mergeCell ref="C55:C56"/>
    <mergeCell ref="D55:E55"/>
    <mergeCell ref="F55:F56"/>
    <mergeCell ref="G55:G56"/>
    <mergeCell ref="A39:A40"/>
    <mergeCell ref="B39:B40"/>
    <mergeCell ref="C39:C40"/>
    <mergeCell ref="D39:E39"/>
    <mergeCell ref="F39:F40"/>
  </mergeCells>
  <phoneticPr fontId="21"/>
  <pageMargins left="0.74803149606299213" right="0.74803149606299213" top="0.98425196850393704" bottom="0.98425196850393704" header="0.51181102362204722" footer="0.51181102362204722"/>
  <pageSetup paperSize="9" scale="46" orientation="portrait" r:id="rId1"/>
  <headerFooter>
    <oddFooter xml:space="preserve">&amp;C
</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9</vt:i4>
      </vt:variant>
    </vt:vector>
  </HeadingPairs>
  <TitlesOfParts>
    <vt:vector size="56" baseType="lpstr">
      <vt:lpstr>表紙</vt:lpstr>
      <vt:lpstr>目次</vt:lpstr>
      <vt:lpstr>所属名略称</vt:lpstr>
      <vt:lpstr>総括表</vt:lpstr>
      <vt:lpstr>総括表（山林）</vt:lpstr>
      <vt:lpstr>総括表（その他）</vt:lpstr>
      <vt:lpstr>熊本市</vt:lpstr>
      <vt:lpstr>八代市</vt:lpstr>
      <vt:lpstr>人吉市</vt:lpstr>
      <vt:lpstr>荒尾市</vt:lpstr>
      <vt:lpstr>水俣市</vt:lpstr>
      <vt:lpstr>玉名市</vt:lpstr>
      <vt:lpstr>天草市</vt:lpstr>
      <vt:lpstr>山鹿市</vt:lpstr>
      <vt:lpstr>菊池市</vt:lpstr>
      <vt:lpstr>宇土市</vt:lpstr>
      <vt:lpstr>上天草市</vt:lpstr>
      <vt:lpstr>宇城市</vt:lpstr>
      <vt:lpstr>阿蘇市</vt:lpstr>
      <vt:lpstr>合志市</vt:lpstr>
      <vt:lpstr>下益城郡</vt:lpstr>
      <vt:lpstr>玉名郡</vt:lpstr>
      <vt:lpstr>菊池郡</vt:lpstr>
      <vt:lpstr>阿蘇郡</vt:lpstr>
      <vt:lpstr>上益城郡</vt:lpstr>
      <vt:lpstr>八代郡</vt:lpstr>
      <vt:lpstr>葦北郡</vt:lpstr>
      <vt:lpstr>球磨郡</vt:lpstr>
      <vt:lpstr>天草郡</vt:lpstr>
      <vt:lpstr>その他</vt:lpstr>
      <vt:lpstr>山所行</vt:lpstr>
      <vt:lpstr>山所普</vt:lpstr>
      <vt:lpstr>山分行</vt:lpstr>
      <vt:lpstr>山分普</vt:lpstr>
      <vt:lpstr>動産・物権</vt:lpstr>
      <vt:lpstr>無体財産権</vt:lpstr>
      <vt:lpstr>有価証券・信託</vt:lpstr>
      <vt:lpstr>出資</vt:lpstr>
      <vt:lpstr>中表紙</vt:lpstr>
      <vt:lpstr>種類別土地建物構成表</vt:lpstr>
      <vt:lpstr>種類別土地建物増減表</vt:lpstr>
      <vt:lpstr>主な増減土地建物</vt:lpstr>
      <vt:lpstr>郡市別土地集計表</vt:lpstr>
      <vt:lpstr>郡市別建物集計表</vt:lpstr>
      <vt:lpstr>所管別土地集計表</vt:lpstr>
      <vt:lpstr>所管別建物集計表</vt:lpstr>
      <vt:lpstr>発行者情報</vt:lpstr>
      <vt:lpstr>郡市別建物集計表!Print_Area</vt:lpstr>
      <vt:lpstr>郡市別土地集計表!Print_Area</vt:lpstr>
      <vt:lpstr>所管別建物集計表!Print_Area</vt:lpstr>
      <vt:lpstr>所管別土地集計表!Print_Area</vt:lpstr>
      <vt:lpstr>'総括表（その他）'!Print_Area</vt:lpstr>
      <vt:lpstr>'総括表（山林）'!Print_Area</vt:lpstr>
      <vt:lpstr>中表紙!Print_Area</vt:lpstr>
      <vt:lpstr>発行者情報!Print_Area</vt:lpstr>
      <vt:lpstr>表紙!Print_Area</vt:lpstr>
    </vt:vector>
  </TitlesOfParts>
  <Company>ComponentOne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C1Excel</dc:creator>
  <cp:lastModifiedBy>2250043</cp:lastModifiedBy>
  <cp:lastPrinted>2022-12-23T06:04:39Z</cp:lastPrinted>
  <dcterms:created xsi:type="dcterms:W3CDTF">2022-12-02T08:21:51Z</dcterms:created>
  <dcterms:modified xsi:type="dcterms:W3CDTF">2022-12-23T06:13:06Z</dcterms:modified>
</cp:coreProperties>
</file>