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945" windowWidth="20520" windowHeight="3990" tabRatio="785"/>
  </bookViews>
  <sheets>
    <sheet name="本文表" sheetId="26" r:id="rId1"/>
    <sheet name="集約表" sheetId="3" r:id="rId2"/>
    <sheet name="H12計算表" sheetId="11" r:id="rId3"/>
    <sheet name="H22計算表" sheetId="2" r:id="rId4"/>
    <sheet name="H12→22" sheetId="19" r:id="rId5"/>
    <sheet name="指標一覧" sheetId="28" r:id="rId6"/>
  </sheets>
  <definedNames>
    <definedName name="_xlnm._FilterDatabase" localSheetId="4" hidden="1">H12→22!$A$9:$E$59</definedName>
    <definedName name="_xlnm._FilterDatabase" localSheetId="2" hidden="1">H12計算表!$A$9:$E$59</definedName>
    <definedName name="_xlnm._FilterDatabase" localSheetId="3" hidden="1">H22計算表!$A$9:$E$59</definedName>
    <definedName name="_xlnm._FilterDatabase" localSheetId="5" hidden="1">指標一覧!$H$1:$H$95</definedName>
    <definedName name="_xlnm._FilterDatabase" localSheetId="1" hidden="1">集約表!$D$3:$O$103</definedName>
    <definedName name="_xlnm._FilterDatabase" localSheetId="0" hidden="1">本文表!$A$2:$B$39</definedName>
    <definedName name="_xlnm.Print_Area" localSheetId="1">集約表!$B:$O</definedName>
    <definedName name="_xlnm.Print_Area" localSheetId="0">本文表!$B:$F</definedName>
  </definedNames>
  <calcPr calcId="145621"/>
</workbook>
</file>

<file path=xl/calcChain.xml><?xml version="1.0" encoding="utf-8"?>
<calcChain xmlns="http://schemas.openxmlformats.org/spreadsheetml/2006/main">
  <c r="BL3" i="19" l="1"/>
  <c r="BM3" i="19"/>
  <c r="BN3" i="19"/>
  <c r="BO3" i="19"/>
  <c r="BP3" i="19"/>
  <c r="BQ3" i="19"/>
  <c r="BL4" i="19"/>
  <c r="BM4" i="19"/>
  <c r="BN4" i="19"/>
  <c r="BO4" i="19"/>
  <c r="BP4" i="19"/>
  <c r="BQ4" i="19"/>
  <c r="BL5" i="19"/>
  <c r="BM5" i="19"/>
  <c r="BN5" i="19"/>
  <c r="BO5" i="19"/>
  <c r="BP5" i="19"/>
  <c r="BQ5" i="19"/>
  <c r="BL6" i="19"/>
  <c r="BM6" i="19"/>
  <c r="BN6" i="19"/>
  <c r="BO6" i="19"/>
  <c r="BP6" i="19"/>
  <c r="BQ6" i="19"/>
  <c r="D77" i="3"/>
  <c r="L71" i="3"/>
  <c r="L78" i="3"/>
  <c r="N77" i="3"/>
  <c r="K68" i="3"/>
  <c r="D70" i="3"/>
  <c r="K70" i="3"/>
  <c r="N70" i="3"/>
  <c r="H78" i="3"/>
  <c r="J77" i="3"/>
  <c r="D80" i="3"/>
  <c r="F79" i="3"/>
  <c r="G70" i="3"/>
  <c r="L70" i="3"/>
  <c r="K71" i="3"/>
  <c r="J71" i="3"/>
  <c r="E71" i="3"/>
  <c r="L67" i="3"/>
  <c r="G67" i="3"/>
  <c r="J68" i="3"/>
  <c r="E68" i="3"/>
  <c r="D66" i="3"/>
  <c r="E81" i="3"/>
  <c r="N66" i="3"/>
  <c r="I66" i="3"/>
  <c r="H68" i="3"/>
  <c r="O67" i="3"/>
  <c r="F69" i="3"/>
  <c r="M68" i="3"/>
  <c r="L66" i="3"/>
  <c r="G66" i="3"/>
  <c r="J67" i="3"/>
  <c r="E67" i="3"/>
  <c r="I70" i="3"/>
  <c r="H77" i="3"/>
  <c r="E66" i="3"/>
  <c r="E77" i="3"/>
  <c r="M78" i="3"/>
  <c r="G77" i="3"/>
  <c r="J81" i="3"/>
  <c r="O78" i="3"/>
  <c r="E78" i="3"/>
  <c r="D79" i="3"/>
  <c r="F78" i="3"/>
  <c r="L80" i="3"/>
  <c r="N79" i="3"/>
  <c r="K78" i="3"/>
  <c r="M77" i="3"/>
  <c r="G80" i="3"/>
  <c r="I79" i="3"/>
  <c r="H80" i="3"/>
  <c r="J79" i="3"/>
  <c r="O81" i="3"/>
  <c r="F81" i="3"/>
  <c r="E69" i="3"/>
  <c r="H70" i="3"/>
  <c r="G71" i="3"/>
  <c r="F71" i="3"/>
  <c r="M70" i="3"/>
  <c r="L68" i="3"/>
  <c r="G68" i="3"/>
  <c r="J69" i="3"/>
  <c r="G81" i="3"/>
  <c r="J66" i="3"/>
  <c r="H69" i="3"/>
  <c r="F70" i="3"/>
  <c r="O71" i="3"/>
  <c r="H66" i="3"/>
  <c r="M81" i="3"/>
  <c r="F67" i="3"/>
  <c r="M66" i="3"/>
  <c r="G79" i="3"/>
  <c r="I78" i="3"/>
  <c r="O80" i="3"/>
  <c r="E80" i="3"/>
  <c r="D67" i="3"/>
  <c r="K66" i="3"/>
  <c r="N67" i="3"/>
  <c r="I67" i="3"/>
  <c r="K80" i="3"/>
  <c r="M79" i="3"/>
  <c r="F66" i="3"/>
  <c r="I81" i="3"/>
  <c r="L79" i="3"/>
  <c r="N78" i="3"/>
  <c r="H81" i="3"/>
  <c r="J80" i="3"/>
  <c r="O70" i="3"/>
  <c r="H71" i="3"/>
  <c r="D78" i="3"/>
  <c r="F77" i="3"/>
  <c r="D81" i="3"/>
  <c r="F80" i="3"/>
  <c r="K77" i="3"/>
  <c r="N81" i="3"/>
  <c r="L77" i="3"/>
  <c r="M71" i="3"/>
  <c r="H79" i="3"/>
  <c r="J78" i="3"/>
  <c r="K69" i="3"/>
  <c r="D71" i="3"/>
  <c r="N71" i="3"/>
  <c r="O77" i="3"/>
  <c r="K79" i="3"/>
  <c r="M69" i="3"/>
  <c r="D69" i="3"/>
  <c r="O68" i="3"/>
  <c r="N69" i="3"/>
  <c r="I69" i="3"/>
  <c r="H67" i="3"/>
  <c r="O66" i="3"/>
  <c r="F68" i="3"/>
  <c r="M67" i="3"/>
  <c r="L69" i="3"/>
  <c r="O69" i="3"/>
  <c r="J70" i="3"/>
  <c r="E70" i="3"/>
  <c r="D68" i="3"/>
  <c r="K67" i="3"/>
  <c r="N68" i="3"/>
  <c r="I68" i="3"/>
  <c r="O79" i="3"/>
  <c r="E79" i="3"/>
  <c r="K81" i="3"/>
  <c r="M80" i="3"/>
  <c r="L81" i="3"/>
  <c r="N80" i="3"/>
  <c r="G78" i="3"/>
  <c r="I77" i="3"/>
  <c r="I80" i="3"/>
  <c r="I71" i="3"/>
  <c r="G69" i="3"/>
  <c r="C2" i="28" l="1"/>
  <c r="A20" i="3" l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9" i="3"/>
  <c r="Q59" i="19"/>
  <c r="Q58" i="19"/>
  <c r="Q57" i="19"/>
  <c r="Q56" i="19"/>
  <c r="Q55" i="19"/>
  <c r="Q54" i="19"/>
  <c r="Q53" i="19"/>
  <c r="Q52" i="19"/>
  <c r="Q51" i="19"/>
  <c r="Q50" i="19"/>
  <c r="Q49" i="19"/>
  <c r="Q48" i="19"/>
  <c r="Q47" i="19"/>
  <c r="Q46" i="19"/>
  <c r="Q45" i="19"/>
  <c r="Q44" i="19"/>
  <c r="Q43" i="19"/>
  <c r="Q42" i="19"/>
  <c r="Q41" i="19"/>
  <c r="Q40" i="19"/>
  <c r="Q39" i="19"/>
  <c r="Q38" i="19"/>
  <c r="Q37" i="19"/>
  <c r="Q36" i="19"/>
  <c r="Q35" i="19"/>
  <c r="Q34" i="19"/>
  <c r="Q33" i="19"/>
  <c r="Q32" i="19"/>
  <c r="Q31" i="19"/>
  <c r="Q30" i="19"/>
  <c r="Q29" i="19"/>
  <c r="Q28" i="19"/>
  <c r="Q27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1" i="19"/>
  <c r="D19" i="3"/>
  <c r="J19" i="3"/>
  <c r="G19" i="3"/>
  <c r="M19" i="3"/>
  <c r="Q3" i="2" l="1"/>
  <c r="Q4" i="2"/>
  <c r="Q5" i="2"/>
  <c r="Q6" i="2"/>
  <c r="Q7" i="2"/>
  <c r="Q8" i="2"/>
  <c r="Q3" i="19"/>
  <c r="Q4" i="19"/>
  <c r="Q5" i="19"/>
  <c r="Q6" i="19"/>
  <c r="Q7" i="19"/>
  <c r="Q8" i="19"/>
  <c r="Q3" i="11"/>
  <c r="Q4" i="11"/>
  <c r="Q5" i="11"/>
  <c r="Q6" i="11"/>
  <c r="Q7" i="11"/>
  <c r="Q8" i="11"/>
  <c r="K19" i="3"/>
  <c r="O19" i="3"/>
  <c r="E19" i="3"/>
  <c r="H19" i="3"/>
  <c r="I19" i="3"/>
  <c r="N19" i="3"/>
  <c r="S19" i="3"/>
  <c r="L19" i="3"/>
  <c r="R19" i="3"/>
  <c r="F19" i="3"/>
  <c r="A10" i="3" l="1"/>
  <c r="A11" i="3" s="1"/>
  <c r="A12" i="3" s="1"/>
  <c r="A13" i="3" s="1"/>
  <c r="A14" i="3" s="1"/>
  <c r="A15" i="3" s="1"/>
  <c r="A16" i="3" s="1"/>
  <c r="A17" i="3" s="1"/>
  <c r="A18" i="3" s="1"/>
  <c r="BQ59" i="19" l="1"/>
  <c r="BP59" i="19"/>
  <c r="BO59" i="19"/>
  <c r="BN59" i="19"/>
  <c r="BQ58" i="19"/>
  <c r="BP58" i="19"/>
  <c r="BO58" i="19"/>
  <c r="BN58" i="19"/>
  <c r="BQ57" i="19"/>
  <c r="BP57" i="19"/>
  <c r="BO57" i="19"/>
  <c r="BN57" i="19"/>
  <c r="BQ56" i="19"/>
  <c r="BP56" i="19"/>
  <c r="BO56" i="19"/>
  <c r="BN56" i="19"/>
  <c r="BQ55" i="19"/>
  <c r="BP55" i="19"/>
  <c r="BO55" i="19"/>
  <c r="BN55" i="19"/>
  <c r="BQ54" i="19"/>
  <c r="BP54" i="19"/>
  <c r="BO54" i="19"/>
  <c r="BN54" i="19"/>
  <c r="BQ53" i="19"/>
  <c r="BP53" i="19"/>
  <c r="BO53" i="19"/>
  <c r="BN53" i="19"/>
  <c r="BQ52" i="19"/>
  <c r="BP52" i="19"/>
  <c r="BO52" i="19"/>
  <c r="BN52" i="19"/>
  <c r="BQ51" i="19"/>
  <c r="BP51" i="19"/>
  <c r="BO51" i="19"/>
  <c r="BN51" i="19"/>
  <c r="BQ50" i="19"/>
  <c r="BP50" i="19"/>
  <c r="BO50" i="19"/>
  <c r="BN50" i="19"/>
  <c r="BQ49" i="19"/>
  <c r="BP49" i="19"/>
  <c r="BO49" i="19"/>
  <c r="BN49" i="19"/>
  <c r="BQ48" i="19"/>
  <c r="BP48" i="19"/>
  <c r="BO48" i="19"/>
  <c r="BN48" i="19"/>
  <c r="BQ47" i="19"/>
  <c r="BP47" i="19"/>
  <c r="BO47" i="19"/>
  <c r="BN47" i="19"/>
  <c r="BQ46" i="19"/>
  <c r="BP46" i="19"/>
  <c r="BO46" i="19"/>
  <c r="BN46" i="19"/>
  <c r="BQ45" i="19"/>
  <c r="BP45" i="19"/>
  <c r="BO45" i="19"/>
  <c r="BN45" i="19"/>
  <c r="BQ44" i="19"/>
  <c r="BP44" i="19"/>
  <c r="BO44" i="19"/>
  <c r="BN44" i="19"/>
  <c r="BQ43" i="19"/>
  <c r="BP43" i="19"/>
  <c r="BO43" i="19"/>
  <c r="BN43" i="19"/>
  <c r="BQ42" i="19"/>
  <c r="BP42" i="19"/>
  <c r="BO42" i="19"/>
  <c r="BN42" i="19"/>
  <c r="BQ41" i="19"/>
  <c r="BP41" i="19"/>
  <c r="BO41" i="19"/>
  <c r="BN41" i="19"/>
  <c r="BQ40" i="19"/>
  <c r="BP40" i="19"/>
  <c r="BO40" i="19"/>
  <c r="BN40" i="19"/>
  <c r="BQ39" i="19"/>
  <c r="BP39" i="19"/>
  <c r="BO39" i="19"/>
  <c r="BN39" i="19"/>
  <c r="BQ38" i="19"/>
  <c r="BP38" i="19"/>
  <c r="BO38" i="19"/>
  <c r="BN38" i="19"/>
  <c r="BQ37" i="19"/>
  <c r="BP37" i="19"/>
  <c r="BO37" i="19"/>
  <c r="BN37" i="19"/>
  <c r="BQ36" i="19"/>
  <c r="BP36" i="19"/>
  <c r="BO36" i="19"/>
  <c r="BN36" i="19"/>
  <c r="BQ35" i="19"/>
  <c r="BP35" i="19"/>
  <c r="BO35" i="19"/>
  <c r="BN35" i="19"/>
  <c r="BQ34" i="19"/>
  <c r="BP34" i="19"/>
  <c r="BO34" i="19"/>
  <c r="BN34" i="19"/>
  <c r="BQ33" i="19"/>
  <c r="BP33" i="19"/>
  <c r="BO33" i="19"/>
  <c r="BN33" i="19"/>
  <c r="BQ32" i="19"/>
  <c r="BP32" i="19"/>
  <c r="BO32" i="19"/>
  <c r="BN32" i="19"/>
  <c r="BQ31" i="19"/>
  <c r="BP31" i="19"/>
  <c r="BO31" i="19"/>
  <c r="BN31" i="19"/>
  <c r="BQ30" i="19"/>
  <c r="BP30" i="19"/>
  <c r="BO30" i="19"/>
  <c r="BN30" i="19"/>
  <c r="BQ29" i="19"/>
  <c r="BP29" i="19"/>
  <c r="BO29" i="19"/>
  <c r="BN29" i="19"/>
  <c r="BQ28" i="19"/>
  <c r="BP28" i="19"/>
  <c r="BO28" i="19"/>
  <c r="BN28" i="19"/>
  <c r="BQ27" i="19"/>
  <c r="BP27" i="19"/>
  <c r="BO27" i="19"/>
  <c r="BN27" i="19"/>
  <c r="BQ26" i="19"/>
  <c r="BP26" i="19"/>
  <c r="BO26" i="19"/>
  <c r="BN26" i="19"/>
  <c r="BQ25" i="19"/>
  <c r="BP25" i="19"/>
  <c r="BO25" i="19"/>
  <c r="BN25" i="19"/>
  <c r="BQ24" i="19"/>
  <c r="BP24" i="19"/>
  <c r="BO24" i="19"/>
  <c r="BN24" i="19"/>
  <c r="BQ23" i="19"/>
  <c r="BP23" i="19"/>
  <c r="BO23" i="19"/>
  <c r="BN23" i="19"/>
  <c r="BQ22" i="19"/>
  <c r="BP22" i="19"/>
  <c r="BO22" i="19"/>
  <c r="BN22" i="19"/>
  <c r="BQ21" i="19"/>
  <c r="BP21" i="19"/>
  <c r="BO21" i="19"/>
  <c r="BN21" i="19"/>
  <c r="BQ20" i="19"/>
  <c r="BP20" i="19"/>
  <c r="BO20" i="19"/>
  <c r="BN20" i="19"/>
  <c r="BQ19" i="19"/>
  <c r="BP19" i="19"/>
  <c r="BO19" i="19"/>
  <c r="BN19" i="19"/>
  <c r="BQ18" i="19"/>
  <c r="BP18" i="19"/>
  <c r="BO18" i="19"/>
  <c r="BN18" i="19"/>
  <c r="BQ17" i="19"/>
  <c r="BP17" i="19"/>
  <c r="BO17" i="19"/>
  <c r="BN17" i="19"/>
  <c r="BQ16" i="19"/>
  <c r="BP16" i="19"/>
  <c r="BO16" i="19"/>
  <c r="BN16" i="19"/>
  <c r="BQ15" i="19"/>
  <c r="BP15" i="19"/>
  <c r="BO15" i="19"/>
  <c r="BN15" i="19"/>
  <c r="BQ14" i="19"/>
  <c r="BP14" i="19"/>
  <c r="BO14" i="19"/>
  <c r="BN14" i="19"/>
  <c r="BQ13" i="19"/>
  <c r="BP13" i="19"/>
  <c r="BO13" i="19"/>
  <c r="BN13" i="19"/>
  <c r="BQ12" i="19"/>
  <c r="BP12" i="19"/>
  <c r="BO12" i="19"/>
  <c r="BN12" i="19"/>
  <c r="BQ11" i="19"/>
  <c r="BP11" i="19"/>
  <c r="BO11" i="19"/>
  <c r="BN11" i="19"/>
  <c r="BN3" i="11"/>
  <c r="BO3" i="11"/>
  <c r="BP3" i="11"/>
  <c r="BQ3" i="11"/>
  <c r="BN4" i="11"/>
  <c r="BO4" i="11"/>
  <c r="BP4" i="11"/>
  <c r="BQ4" i="11"/>
  <c r="BN5" i="11"/>
  <c r="BO5" i="11"/>
  <c r="BP5" i="11"/>
  <c r="BQ5" i="11"/>
  <c r="BN6" i="11"/>
  <c r="BO6" i="11"/>
  <c r="BP6" i="11"/>
  <c r="BQ6" i="11"/>
  <c r="BN7" i="11"/>
  <c r="BO7" i="11"/>
  <c r="BP7" i="11"/>
  <c r="BQ7" i="11"/>
  <c r="BN8" i="11"/>
  <c r="BO8" i="11"/>
  <c r="BP8" i="11"/>
  <c r="BQ8" i="11"/>
  <c r="BN7" i="19"/>
  <c r="BQ7" i="19"/>
  <c r="BN8" i="19"/>
  <c r="BQ8" i="19"/>
  <c r="BN3" i="2"/>
  <c r="BO3" i="2"/>
  <c r="BP3" i="2"/>
  <c r="BQ3" i="2"/>
  <c r="BN4" i="2"/>
  <c r="BO4" i="2"/>
  <c r="BP4" i="2"/>
  <c r="BQ4" i="2"/>
  <c r="BN5" i="2"/>
  <c r="BO5" i="2"/>
  <c r="BP5" i="2"/>
  <c r="BQ5" i="2"/>
  <c r="BN6" i="2"/>
  <c r="BO6" i="2"/>
  <c r="BP6" i="2"/>
  <c r="BQ6" i="2"/>
  <c r="BN7" i="2"/>
  <c r="BO7" i="2"/>
  <c r="BP7" i="2"/>
  <c r="BQ7" i="2"/>
  <c r="BN8" i="2"/>
  <c r="BO8" i="2"/>
  <c r="BP8" i="2"/>
  <c r="BQ8" i="2"/>
  <c r="BP7" i="19" l="1"/>
  <c r="BP8" i="19"/>
  <c r="CA59" i="19" l="1"/>
  <c r="BZ59" i="19"/>
  <c r="BY59" i="19"/>
  <c r="BX59" i="19"/>
  <c r="BW59" i="19"/>
  <c r="CA58" i="19"/>
  <c r="BZ58" i="19"/>
  <c r="BY58" i="19"/>
  <c r="BX58" i="19"/>
  <c r="BW58" i="19"/>
  <c r="CA57" i="19"/>
  <c r="BZ57" i="19"/>
  <c r="BY57" i="19"/>
  <c r="BX57" i="19"/>
  <c r="BW57" i="19"/>
  <c r="CA56" i="19"/>
  <c r="BZ56" i="19"/>
  <c r="BY56" i="19"/>
  <c r="BX56" i="19"/>
  <c r="BW56" i="19"/>
  <c r="CA55" i="19"/>
  <c r="BZ55" i="19"/>
  <c r="BY55" i="19"/>
  <c r="BX55" i="19"/>
  <c r="BW55" i="19"/>
  <c r="CA54" i="19"/>
  <c r="BZ54" i="19"/>
  <c r="BY54" i="19"/>
  <c r="BX54" i="19"/>
  <c r="BW54" i="19"/>
  <c r="CA53" i="19"/>
  <c r="BZ53" i="19"/>
  <c r="BY53" i="19"/>
  <c r="BX53" i="19"/>
  <c r="BW53" i="19"/>
  <c r="CA52" i="19"/>
  <c r="BZ52" i="19"/>
  <c r="BY52" i="19"/>
  <c r="BX52" i="19"/>
  <c r="BW52" i="19"/>
  <c r="CA51" i="19"/>
  <c r="BZ51" i="19"/>
  <c r="BY51" i="19"/>
  <c r="BX51" i="19"/>
  <c r="BW51" i="19"/>
  <c r="CA50" i="19"/>
  <c r="BZ50" i="19"/>
  <c r="BY50" i="19"/>
  <c r="BX50" i="19"/>
  <c r="BW50" i="19"/>
  <c r="CA49" i="19"/>
  <c r="BZ49" i="19"/>
  <c r="BY49" i="19"/>
  <c r="BX49" i="19"/>
  <c r="BW49" i="19"/>
  <c r="CA48" i="19"/>
  <c r="BZ48" i="19"/>
  <c r="BY48" i="19"/>
  <c r="BX48" i="19"/>
  <c r="BW48" i="19"/>
  <c r="CA47" i="19"/>
  <c r="BZ47" i="19"/>
  <c r="BY47" i="19"/>
  <c r="BX47" i="19"/>
  <c r="BW47" i="19"/>
  <c r="CA46" i="19"/>
  <c r="BZ46" i="19"/>
  <c r="BY46" i="19"/>
  <c r="BX46" i="19"/>
  <c r="BW46" i="19"/>
  <c r="CA45" i="19"/>
  <c r="BZ45" i="19"/>
  <c r="BY45" i="19"/>
  <c r="BX45" i="19"/>
  <c r="BW45" i="19"/>
  <c r="CA44" i="19"/>
  <c r="BZ44" i="19"/>
  <c r="BY44" i="19"/>
  <c r="BX44" i="19"/>
  <c r="BW44" i="19"/>
  <c r="CA43" i="19"/>
  <c r="BZ43" i="19"/>
  <c r="BY43" i="19"/>
  <c r="BX43" i="19"/>
  <c r="BW43" i="19"/>
  <c r="CA42" i="19"/>
  <c r="BZ42" i="19"/>
  <c r="BY42" i="19"/>
  <c r="BX42" i="19"/>
  <c r="BW42" i="19"/>
  <c r="CA41" i="19"/>
  <c r="BZ41" i="19"/>
  <c r="BY41" i="19"/>
  <c r="BX41" i="19"/>
  <c r="BW41" i="19"/>
  <c r="CA40" i="19"/>
  <c r="BZ40" i="19"/>
  <c r="BY40" i="19"/>
  <c r="BX40" i="19"/>
  <c r="BW40" i="19"/>
  <c r="CA39" i="19"/>
  <c r="BZ39" i="19"/>
  <c r="BY39" i="19"/>
  <c r="BX39" i="19"/>
  <c r="BW39" i="19"/>
  <c r="CA38" i="19"/>
  <c r="BZ38" i="19"/>
  <c r="BY38" i="19"/>
  <c r="BX38" i="19"/>
  <c r="BW38" i="19"/>
  <c r="CA37" i="19"/>
  <c r="BZ37" i="19"/>
  <c r="BY37" i="19"/>
  <c r="BX37" i="19"/>
  <c r="BW37" i="19"/>
  <c r="CA36" i="19"/>
  <c r="BZ36" i="19"/>
  <c r="BY36" i="19"/>
  <c r="BX36" i="19"/>
  <c r="BW36" i="19"/>
  <c r="CA35" i="19"/>
  <c r="BZ35" i="19"/>
  <c r="BY35" i="19"/>
  <c r="BX35" i="19"/>
  <c r="BW35" i="19"/>
  <c r="CA34" i="19"/>
  <c r="BZ34" i="19"/>
  <c r="BY34" i="19"/>
  <c r="BX34" i="19"/>
  <c r="BW34" i="19"/>
  <c r="CA33" i="19"/>
  <c r="BZ33" i="19"/>
  <c r="BY33" i="19"/>
  <c r="BX33" i="19"/>
  <c r="BW33" i="19"/>
  <c r="CA32" i="19"/>
  <c r="BZ32" i="19"/>
  <c r="BY32" i="19"/>
  <c r="BX32" i="19"/>
  <c r="BW32" i="19"/>
  <c r="CA31" i="19"/>
  <c r="BZ31" i="19"/>
  <c r="BY31" i="19"/>
  <c r="BX31" i="19"/>
  <c r="BW31" i="19"/>
  <c r="CA30" i="19"/>
  <c r="BZ30" i="19"/>
  <c r="BY30" i="19"/>
  <c r="BX30" i="19"/>
  <c r="BW30" i="19"/>
  <c r="CA29" i="19"/>
  <c r="BZ29" i="19"/>
  <c r="BY29" i="19"/>
  <c r="BX29" i="19"/>
  <c r="BW29" i="19"/>
  <c r="CA28" i="19"/>
  <c r="BZ28" i="19"/>
  <c r="BY28" i="19"/>
  <c r="BX28" i="19"/>
  <c r="BW28" i="19"/>
  <c r="CA27" i="19"/>
  <c r="BZ27" i="19"/>
  <c r="BY27" i="19"/>
  <c r="BX27" i="19"/>
  <c r="BW27" i="19"/>
  <c r="CA26" i="19"/>
  <c r="BZ26" i="19"/>
  <c r="BY26" i="19"/>
  <c r="BX26" i="19"/>
  <c r="BW26" i="19"/>
  <c r="CA25" i="19"/>
  <c r="BZ25" i="19"/>
  <c r="BY25" i="19"/>
  <c r="BX25" i="19"/>
  <c r="BW25" i="19"/>
  <c r="CA24" i="19"/>
  <c r="BZ24" i="19"/>
  <c r="BY24" i="19"/>
  <c r="BX24" i="19"/>
  <c r="BW24" i="19"/>
  <c r="CA23" i="19"/>
  <c r="BZ23" i="19"/>
  <c r="BY23" i="19"/>
  <c r="BX23" i="19"/>
  <c r="BW23" i="19"/>
  <c r="CA22" i="19"/>
  <c r="BZ22" i="19"/>
  <c r="BY22" i="19"/>
  <c r="BX22" i="19"/>
  <c r="BW22" i="19"/>
  <c r="CA21" i="19"/>
  <c r="BZ21" i="19"/>
  <c r="BY21" i="19"/>
  <c r="BX21" i="19"/>
  <c r="BW21" i="19"/>
  <c r="CA20" i="19"/>
  <c r="BZ20" i="19"/>
  <c r="BY20" i="19"/>
  <c r="BX20" i="19"/>
  <c r="BW20" i="19"/>
  <c r="CA19" i="19"/>
  <c r="BZ19" i="19"/>
  <c r="BY19" i="19"/>
  <c r="BX19" i="19"/>
  <c r="BW19" i="19"/>
  <c r="CA18" i="19"/>
  <c r="BZ18" i="19"/>
  <c r="BY18" i="19"/>
  <c r="BX18" i="19"/>
  <c r="BW18" i="19"/>
  <c r="CA17" i="19"/>
  <c r="BZ17" i="19"/>
  <c r="BY17" i="19"/>
  <c r="BX17" i="19"/>
  <c r="BW17" i="19"/>
  <c r="CA16" i="19"/>
  <c r="BZ16" i="19"/>
  <c r="BY16" i="19"/>
  <c r="BX16" i="19"/>
  <c r="BW16" i="19"/>
  <c r="CA15" i="19"/>
  <c r="BZ15" i="19"/>
  <c r="BY15" i="19"/>
  <c r="BX15" i="19"/>
  <c r="BW15" i="19"/>
  <c r="CA14" i="19"/>
  <c r="BZ14" i="19"/>
  <c r="BY14" i="19"/>
  <c r="BX14" i="19"/>
  <c r="BW14" i="19"/>
  <c r="CA13" i="19"/>
  <c r="BZ13" i="19"/>
  <c r="BZ8" i="19" s="1"/>
  <c r="BY13" i="19"/>
  <c r="BX13" i="19"/>
  <c r="BX7" i="19" s="1"/>
  <c r="BW13" i="19"/>
  <c r="CA12" i="19"/>
  <c r="BZ12" i="19"/>
  <c r="BY12" i="19"/>
  <c r="BX12" i="19"/>
  <c r="BW12" i="19"/>
  <c r="CA11" i="19"/>
  <c r="BZ11" i="19"/>
  <c r="BY11" i="19"/>
  <c r="BX11" i="19"/>
  <c r="BW11" i="19"/>
  <c r="BZ7" i="2"/>
  <c r="BZ8" i="2"/>
  <c r="BZ7" i="19"/>
  <c r="BZ3" i="11"/>
  <c r="BZ4" i="11"/>
  <c r="BZ5" i="11"/>
  <c r="BZ6" i="11"/>
  <c r="BZ7" i="11"/>
  <c r="BZ8" i="11"/>
  <c r="BW7" i="2"/>
  <c r="BX7" i="2"/>
  <c r="BY7" i="2"/>
  <c r="CA7" i="2"/>
  <c r="BW8" i="2"/>
  <c r="BX8" i="2"/>
  <c r="BY8" i="2"/>
  <c r="CA8" i="2"/>
  <c r="BY7" i="19"/>
  <c r="BW8" i="19"/>
  <c r="BY8" i="19"/>
  <c r="CA8" i="19"/>
  <c r="BW3" i="11"/>
  <c r="BX3" i="11"/>
  <c r="BY3" i="11"/>
  <c r="CA3" i="11"/>
  <c r="BW4" i="11"/>
  <c r="BX4" i="11"/>
  <c r="BY4" i="11"/>
  <c r="CA4" i="11"/>
  <c r="BW5" i="11"/>
  <c r="BX5" i="11"/>
  <c r="BY5" i="11"/>
  <c r="CA5" i="11"/>
  <c r="BW6" i="11"/>
  <c r="BX6" i="11"/>
  <c r="BY6" i="11"/>
  <c r="CA6" i="11"/>
  <c r="BW7" i="11"/>
  <c r="BX7" i="11"/>
  <c r="BY7" i="11"/>
  <c r="CA7" i="11"/>
  <c r="BW8" i="11"/>
  <c r="BX8" i="11"/>
  <c r="BY8" i="11"/>
  <c r="CA8" i="11"/>
  <c r="BW7" i="19" l="1"/>
  <c r="CA7" i="19"/>
  <c r="BX8" i="19"/>
  <c r="BC59" i="19"/>
  <c r="BB59" i="19"/>
  <c r="BC58" i="19"/>
  <c r="BB58" i="19"/>
  <c r="BC57" i="19"/>
  <c r="BB57" i="19"/>
  <c r="BC56" i="19"/>
  <c r="BB56" i="19"/>
  <c r="BC55" i="19"/>
  <c r="BB55" i="19"/>
  <c r="BC54" i="19"/>
  <c r="BB54" i="19"/>
  <c r="BC53" i="19"/>
  <c r="BB53" i="19"/>
  <c r="BC52" i="19"/>
  <c r="BB52" i="19"/>
  <c r="BC51" i="19"/>
  <c r="BB51" i="19"/>
  <c r="BC50" i="19"/>
  <c r="BB50" i="19"/>
  <c r="BC49" i="19"/>
  <c r="BB49" i="19"/>
  <c r="BC48" i="19"/>
  <c r="BB48" i="19"/>
  <c r="BC47" i="19"/>
  <c r="BB47" i="19"/>
  <c r="BC46" i="19"/>
  <c r="BB46" i="19"/>
  <c r="BC45" i="19"/>
  <c r="BB45" i="19"/>
  <c r="BC44" i="19"/>
  <c r="BB44" i="19"/>
  <c r="BC43" i="19"/>
  <c r="BB43" i="19"/>
  <c r="BC42" i="19"/>
  <c r="BB42" i="19"/>
  <c r="BC41" i="19"/>
  <c r="BB41" i="19"/>
  <c r="BC40" i="19"/>
  <c r="BB40" i="19"/>
  <c r="BC39" i="19"/>
  <c r="BB39" i="19"/>
  <c r="BC38" i="19"/>
  <c r="BB38" i="19"/>
  <c r="BC37" i="19"/>
  <c r="BB37" i="19"/>
  <c r="BC36" i="19"/>
  <c r="BB36" i="19"/>
  <c r="BC35" i="19"/>
  <c r="BB35" i="19"/>
  <c r="BC34" i="19"/>
  <c r="BB34" i="19"/>
  <c r="BC33" i="19"/>
  <c r="BB33" i="19"/>
  <c r="BC32" i="19"/>
  <c r="BB32" i="19"/>
  <c r="BC31" i="19"/>
  <c r="BB31" i="19"/>
  <c r="BC30" i="19"/>
  <c r="BB30" i="19"/>
  <c r="BC29" i="19"/>
  <c r="BB29" i="19"/>
  <c r="BC28" i="19"/>
  <c r="BB28" i="19"/>
  <c r="BC27" i="19"/>
  <c r="BB27" i="19"/>
  <c r="BC26" i="19"/>
  <c r="BB26" i="19"/>
  <c r="BC25" i="19"/>
  <c r="BB25" i="19"/>
  <c r="BC24" i="19"/>
  <c r="BB24" i="19"/>
  <c r="BC23" i="19"/>
  <c r="BB23" i="19"/>
  <c r="BC22" i="19"/>
  <c r="BB22" i="19"/>
  <c r="BC21" i="19"/>
  <c r="BB21" i="19"/>
  <c r="BC20" i="19"/>
  <c r="BB20" i="19"/>
  <c r="BC19" i="19"/>
  <c r="BB19" i="19"/>
  <c r="BC18" i="19"/>
  <c r="BB18" i="19"/>
  <c r="BC17" i="19"/>
  <c r="BB17" i="19"/>
  <c r="BC16" i="19"/>
  <c r="BB16" i="19"/>
  <c r="BC15" i="19"/>
  <c r="BB15" i="19"/>
  <c r="BC14" i="19"/>
  <c r="BB14" i="19"/>
  <c r="BC13" i="19"/>
  <c r="BB13" i="19"/>
  <c r="BC12" i="19"/>
  <c r="BB12" i="19"/>
  <c r="BA12" i="19"/>
  <c r="BC11" i="19"/>
  <c r="BB11" i="19"/>
  <c r="BB3" i="11"/>
  <c r="BC3" i="11"/>
  <c r="BB4" i="11"/>
  <c r="BC4" i="11"/>
  <c r="BB5" i="11"/>
  <c r="BC5" i="11"/>
  <c r="BB6" i="11"/>
  <c r="BC6" i="11"/>
  <c r="BB7" i="11"/>
  <c r="BC7" i="11"/>
  <c r="BB8" i="11"/>
  <c r="BC8" i="11"/>
  <c r="BB7" i="19"/>
  <c r="BC7" i="19"/>
  <c r="BB8" i="19"/>
  <c r="BC8" i="19"/>
  <c r="BB3" i="2"/>
  <c r="BC3" i="2"/>
  <c r="BB4" i="2"/>
  <c r="BC4" i="2"/>
  <c r="BB5" i="2"/>
  <c r="BC5" i="2"/>
  <c r="BB6" i="2"/>
  <c r="BC6" i="2"/>
  <c r="BB7" i="2"/>
  <c r="BC7" i="2"/>
  <c r="BB8" i="2"/>
  <c r="BC8" i="2"/>
  <c r="J57" i="3"/>
  <c r="N57" i="3"/>
  <c r="D57" i="3"/>
  <c r="M57" i="3"/>
  <c r="G57" i="3"/>
  <c r="H57" i="3"/>
  <c r="E57" i="3"/>
  <c r="K57" i="3"/>
  <c r="BH59" i="19" l="1"/>
  <c r="BG59" i="19"/>
  <c r="BF59" i="19"/>
  <c r="BH58" i="19"/>
  <c r="BG58" i="19"/>
  <c r="BF58" i="19"/>
  <c r="BH57" i="19"/>
  <c r="BG57" i="19"/>
  <c r="BF57" i="19"/>
  <c r="BH56" i="19"/>
  <c r="BG56" i="19"/>
  <c r="BF56" i="19"/>
  <c r="BH55" i="19"/>
  <c r="BG55" i="19"/>
  <c r="BF55" i="19"/>
  <c r="BH54" i="19"/>
  <c r="BG54" i="19"/>
  <c r="BF54" i="19"/>
  <c r="BH53" i="19"/>
  <c r="BG53" i="19"/>
  <c r="BF53" i="19"/>
  <c r="BH52" i="19"/>
  <c r="BG52" i="19"/>
  <c r="BF52" i="19"/>
  <c r="BH51" i="19"/>
  <c r="BG51" i="19"/>
  <c r="BF51" i="19"/>
  <c r="BH50" i="19"/>
  <c r="BG50" i="19"/>
  <c r="BF50" i="19"/>
  <c r="BH49" i="19"/>
  <c r="BG49" i="19"/>
  <c r="BF49" i="19"/>
  <c r="BH48" i="19"/>
  <c r="BG48" i="19"/>
  <c r="BF48" i="19"/>
  <c r="BH47" i="19"/>
  <c r="BG47" i="19"/>
  <c r="BF47" i="19"/>
  <c r="BH46" i="19"/>
  <c r="BG46" i="19"/>
  <c r="BF46" i="19"/>
  <c r="BH45" i="19"/>
  <c r="BG45" i="19"/>
  <c r="BF45" i="19"/>
  <c r="BH44" i="19"/>
  <c r="BG44" i="19"/>
  <c r="BF44" i="19"/>
  <c r="BH43" i="19"/>
  <c r="BG43" i="19"/>
  <c r="BF43" i="19"/>
  <c r="BH42" i="19"/>
  <c r="BG42" i="19"/>
  <c r="BF42" i="19"/>
  <c r="BH41" i="19"/>
  <c r="BG41" i="19"/>
  <c r="BF41" i="19"/>
  <c r="BH40" i="19"/>
  <c r="BG40" i="19"/>
  <c r="BF40" i="19"/>
  <c r="BH39" i="19"/>
  <c r="BG39" i="19"/>
  <c r="BF39" i="19"/>
  <c r="BH38" i="19"/>
  <c r="BG38" i="19"/>
  <c r="BF38" i="19"/>
  <c r="BH37" i="19"/>
  <c r="BG37" i="19"/>
  <c r="BF37" i="19"/>
  <c r="BH36" i="19"/>
  <c r="BG36" i="19"/>
  <c r="BF36" i="19"/>
  <c r="BH35" i="19"/>
  <c r="BG35" i="19"/>
  <c r="BF35" i="19"/>
  <c r="BH34" i="19"/>
  <c r="BG34" i="19"/>
  <c r="BF34" i="19"/>
  <c r="BH33" i="19"/>
  <c r="BG33" i="19"/>
  <c r="BF33" i="19"/>
  <c r="BH32" i="19"/>
  <c r="BG32" i="19"/>
  <c r="BF32" i="19"/>
  <c r="BH31" i="19"/>
  <c r="BG31" i="19"/>
  <c r="BF31" i="19"/>
  <c r="BH30" i="19"/>
  <c r="BG30" i="19"/>
  <c r="BF30" i="19"/>
  <c r="BH29" i="19"/>
  <c r="BG29" i="19"/>
  <c r="BF29" i="19"/>
  <c r="BH28" i="19"/>
  <c r="BG28" i="19"/>
  <c r="BF28" i="19"/>
  <c r="BH27" i="19"/>
  <c r="BG27" i="19"/>
  <c r="BF27" i="19"/>
  <c r="BH26" i="19"/>
  <c r="BG26" i="19"/>
  <c r="BF26" i="19"/>
  <c r="BH25" i="19"/>
  <c r="BG25" i="19"/>
  <c r="BF25" i="19"/>
  <c r="BH24" i="19"/>
  <c r="BG24" i="19"/>
  <c r="BF24" i="19"/>
  <c r="BH23" i="19"/>
  <c r="BG23" i="19"/>
  <c r="BF23" i="19"/>
  <c r="BH22" i="19"/>
  <c r="BG22" i="19"/>
  <c r="BF22" i="19"/>
  <c r="BH21" i="19"/>
  <c r="BG21" i="19"/>
  <c r="BF21" i="19"/>
  <c r="BH20" i="19"/>
  <c r="BG20" i="19"/>
  <c r="BF20" i="19"/>
  <c r="BH19" i="19"/>
  <c r="BG19" i="19"/>
  <c r="BF19" i="19"/>
  <c r="BH18" i="19"/>
  <c r="BG18" i="19"/>
  <c r="BF18" i="19"/>
  <c r="BH17" i="19"/>
  <c r="BG17" i="19"/>
  <c r="BF17" i="19"/>
  <c r="BH16" i="19"/>
  <c r="BG16" i="19"/>
  <c r="BF16" i="19"/>
  <c r="BH15" i="19"/>
  <c r="BG15" i="19"/>
  <c r="BF15" i="19"/>
  <c r="BH14" i="19"/>
  <c r="BG14" i="19"/>
  <c r="BF14" i="19"/>
  <c r="BH13" i="19"/>
  <c r="BG13" i="19"/>
  <c r="BF13" i="19"/>
  <c r="BH12" i="19"/>
  <c r="BG12" i="19"/>
  <c r="BF12" i="19"/>
  <c r="BH11" i="19"/>
  <c r="BG11" i="19"/>
  <c r="BF11" i="19"/>
  <c r="BF7" i="19" l="1"/>
  <c r="BG7" i="19"/>
  <c r="BH7" i="19"/>
  <c r="BF8" i="19"/>
  <c r="BG8" i="19"/>
  <c r="BH8" i="19"/>
  <c r="BF3" i="11"/>
  <c r="BG3" i="11"/>
  <c r="BH3" i="11"/>
  <c r="BF4" i="11"/>
  <c r="BG4" i="11"/>
  <c r="BH4" i="11"/>
  <c r="BF5" i="11"/>
  <c r="BG5" i="11"/>
  <c r="BH5" i="11"/>
  <c r="BF6" i="11"/>
  <c r="BG6" i="11"/>
  <c r="BH6" i="11"/>
  <c r="BF7" i="11"/>
  <c r="BG7" i="11"/>
  <c r="BH7" i="11"/>
  <c r="BF8" i="11"/>
  <c r="BG8" i="11"/>
  <c r="BH8" i="11"/>
  <c r="BF3" i="2" l="1"/>
  <c r="BG3" i="2"/>
  <c r="BH3" i="2"/>
  <c r="BF4" i="2"/>
  <c r="BG4" i="2"/>
  <c r="BH4" i="2"/>
  <c r="BF5" i="2"/>
  <c r="BG5" i="2"/>
  <c r="BH5" i="2"/>
  <c r="BF6" i="2"/>
  <c r="BG6" i="2"/>
  <c r="BH6" i="2"/>
  <c r="BF7" i="2"/>
  <c r="BG7" i="2"/>
  <c r="BH7" i="2"/>
  <c r="BF8" i="2"/>
  <c r="BG8" i="2"/>
  <c r="BH8" i="2"/>
  <c r="K61" i="3"/>
  <c r="E61" i="3"/>
  <c r="H62" i="3"/>
  <c r="G61" i="3"/>
  <c r="N62" i="3"/>
  <c r="D62" i="3"/>
  <c r="H61" i="3"/>
  <c r="G62" i="3"/>
  <c r="D61" i="3"/>
  <c r="M62" i="3"/>
  <c r="J62" i="3"/>
  <c r="E62" i="3"/>
  <c r="K62" i="3"/>
  <c r="N61" i="3"/>
  <c r="J61" i="3"/>
  <c r="M61" i="3"/>
  <c r="AD59" i="19" l="1"/>
  <c r="AD58" i="19"/>
  <c r="AD57" i="19"/>
  <c r="AD56" i="19"/>
  <c r="AD55" i="19"/>
  <c r="AD54" i="19"/>
  <c r="AD53" i="19"/>
  <c r="AD52" i="19"/>
  <c r="AD51" i="19"/>
  <c r="AD50" i="19"/>
  <c r="AD49" i="19"/>
  <c r="AD48" i="19"/>
  <c r="AD47" i="19"/>
  <c r="AD46" i="19"/>
  <c r="AD45" i="19"/>
  <c r="AD44" i="19"/>
  <c r="AD43" i="19"/>
  <c r="AD42" i="19"/>
  <c r="AD41" i="19"/>
  <c r="AD40" i="19"/>
  <c r="AD39" i="19"/>
  <c r="AD38" i="19"/>
  <c r="AD37" i="19"/>
  <c r="AD36" i="19"/>
  <c r="AD35" i="19"/>
  <c r="AD34" i="19"/>
  <c r="AD33" i="19"/>
  <c r="AD32" i="19"/>
  <c r="AD31" i="19"/>
  <c r="AD30" i="19"/>
  <c r="AD29" i="19"/>
  <c r="AD28" i="19"/>
  <c r="AD27" i="19"/>
  <c r="AD26" i="19"/>
  <c r="AD25" i="19"/>
  <c r="AD24" i="19"/>
  <c r="AD23" i="19"/>
  <c r="AD22" i="19"/>
  <c r="AD21" i="19"/>
  <c r="AD20" i="19"/>
  <c r="AD19" i="19"/>
  <c r="AD18" i="19"/>
  <c r="AD17" i="19"/>
  <c r="AD16" i="19"/>
  <c r="AD15" i="19"/>
  <c r="AD14" i="19"/>
  <c r="AD13" i="19"/>
  <c r="AD12" i="19"/>
  <c r="D5" i="2"/>
  <c r="D5" i="11"/>
  <c r="D6" i="2"/>
  <c r="D6" i="11"/>
  <c r="E6" i="2"/>
  <c r="E6" i="11"/>
  <c r="F3" i="2"/>
  <c r="F3" i="11"/>
  <c r="F5" i="2"/>
  <c r="F5" i="11"/>
  <c r="F4" i="2"/>
  <c r="F4" i="11"/>
  <c r="E3" i="2"/>
  <c r="E3" i="11"/>
  <c r="E4" i="2"/>
  <c r="E4" i="11"/>
  <c r="D3" i="2"/>
  <c r="D3" i="11"/>
  <c r="BM4" i="11"/>
  <c r="BM4" i="2"/>
  <c r="BM59" i="19"/>
  <c r="BM25" i="19"/>
  <c r="BM6" i="11"/>
  <c r="BM6" i="2"/>
  <c r="BM5" i="11"/>
  <c r="BM5" i="2"/>
  <c r="BM3" i="11"/>
  <c r="BM3" i="2"/>
  <c r="BM13" i="19"/>
  <c r="BM14" i="19"/>
  <c r="BM15" i="19"/>
  <c r="BM16" i="19"/>
  <c r="BM17" i="19"/>
  <c r="BM18" i="19"/>
  <c r="BM19" i="19"/>
  <c r="BM20" i="19"/>
  <c r="BM21" i="19"/>
  <c r="BM22" i="19"/>
  <c r="BM23" i="19"/>
  <c r="BM24" i="19"/>
  <c r="BM26" i="19"/>
  <c r="BM27" i="19"/>
  <c r="BM28" i="19"/>
  <c r="BM29" i="19"/>
  <c r="BM30" i="19"/>
  <c r="BM31" i="19"/>
  <c r="BM32" i="19"/>
  <c r="BM33" i="19"/>
  <c r="BM34" i="19"/>
  <c r="BM35" i="19"/>
  <c r="BM36" i="19"/>
  <c r="BM37" i="19"/>
  <c r="BM38" i="19"/>
  <c r="BM39" i="19"/>
  <c r="BM40" i="19"/>
  <c r="BM41" i="19"/>
  <c r="BM42" i="19"/>
  <c r="BM43" i="19"/>
  <c r="BM44" i="19"/>
  <c r="BM45" i="19"/>
  <c r="BM46" i="19"/>
  <c r="BM47" i="19"/>
  <c r="BM48" i="19"/>
  <c r="BM49" i="19"/>
  <c r="BM50" i="19"/>
  <c r="BM51" i="19"/>
  <c r="BM52" i="19"/>
  <c r="BM53" i="19"/>
  <c r="BM54" i="19"/>
  <c r="BM55" i="19"/>
  <c r="BM56" i="19"/>
  <c r="BM57" i="19"/>
  <c r="BM58" i="19"/>
  <c r="BM12" i="19"/>
  <c r="BM11" i="19"/>
  <c r="BM7" i="2"/>
  <c r="BM8" i="2"/>
  <c r="BM7" i="11"/>
  <c r="BM8" i="11"/>
  <c r="CW3" i="2"/>
  <c r="CW3" i="11"/>
  <c r="CW5" i="2"/>
  <c r="CW5" i="11"/>
  <c r="CW6" i="2"/>
  <c r="CW6" i="11"/>
  <c r="CW4" i="2"/>
  <c r="CW4" i="11"/>
  <c r="CV3" i="2"/>
  <c r="CV3" i="11"/>
  <c r="CV5" i="2"/>
  <c r="CV5" i="11"/>
  <c r="CV6" i="2"/>
  <c r="CV6" i="11"/>
  <c r="CV4" i="2"/>
  <c r="CV4" i="11"/>
  <c r="CU3" i="2"/>
  <c r="CU3" i="11"/>
  <c r="CU5" i="2"/>
  <c r="CU5" i="11"/>
  <c r="CU6" i="2"/>
  <c r="CU6" i="11"/>
  <c r="CU4" i="2"/>
  <c r="CU4" i="11"/>
  <c r="CT3" i="2"/>
  <c r="CT3" i="11"/>
  <c r="CT5" i="2"/>
  <c r="CT5" i="11"/>
  <c r="CT6" i="2"/>
  <c r="CT6" i="11"/>
  <c r="CT4" i="2"/>
  <c r="CT4" i="11"/>
  <c r="CS3" i="2"/>
  <c r="CS3" i="11"/>
  <c r="CS5" i="2"/>
  <c r="CS5" i="11"/>
  <c r="CS6" i="2"/>
  <c r="CS6" i="11"/>
  <c r="CS4" i="2"/>
  <c r="CS4" i="11"/>
  <c r="CR3" i="2"/>
  <c r="CR3" i="11"/>
  <c r="CR5" i="2"/>
  <c r="CR5" i="11"/>
  <c r="CR6" i="2"/>
  <c r="CR6" i="11"/>
  <c r="CR4" i="2"/>
  <c r="CR4" i="11"/>
  <c r="CP3" i="2"/>
  <c r="CP3" i="11"/>
  <c r="CP5" i="2"/>
  <c r="CP5" i="11"/>
  <c r="CP6" i="2"/>
  <c r="CP6" i="11"/>
  <c r="CP4" i="2"/>
  <c r="CP4" i="11"/>
  <c r="CO3" i="2"/>
  <c r="CO3" i="11"/>
  <c r="CO5" i="2"/>
  <c r="CO5" i="11"/>
  <c r="CO6" i="2"/>
  <c r="CO6" i="11"/>
  <c r="CO4" i="2"/>
  <c r="CO4" i="11"/>
  <c r="CN3" i="2"/>
  <c r="CN3" i="11"/>
  <c r="CN5" i="2"/>
  <c r="CN5" i="11"/>
  <c r="CN6" i="2"/>
  <c r="CN6" i="11"/>
  <c r="CN4" i="2"/>
  <c r="CN4" i="11"/>
  <c r="CM3" i="2"/>
  <c r="CM3" i="11"/>
  <c r="CM5" i="2"/>
  <c r="CM5" i="11"/>
  <c r="CM6" i="2"/>
  <c r="CM6" i="11"/>
  <c r="CM4" i="2"/>
  <c r="CM4" i="11"/>
  <c r="CL3" i="2"/>
  <c r="CL3" i="11"/>
  <c r="CL5" i="2"/>
  <c r="CL5" i="11"/>
  <c r="CL6" i="2"/>
  <c r="CL6" i="11"/>
  <c r="CL4" i="2"/>
  <c r="CL4" i="11"/>
  <c r="CK3" i="2"/>
  <c r="CK3" i="11"/>
  <c r="CK5" i="2"/>
  <c r="CK5" i="11"/>
  <c r="CK6" i="2"/>
  <c r="CK6" i="11"/>
  <c r="CK4" i="2"/>
  <c r="CK4" i="11"/>
  <c r="CJ3" i="2"/>
  <c r="CJ3" i="11"/>
  <c r="CJ5" i="2"/>
  <c r="CJ5" i="11"/>
  <c r="CJ6" i="2"/>
  <c r="CJ6" i="11"/>
  <c r="CJ4" i="2"/>
  <c r="CJ4" i="11"/>
  <c r="CI3" i="2"/>
  <c r="CI3" i="11"/>
  <c r="CI5" i="2"/>
  <c r="CI5" i="11"/>
  <c r="CI6" i="2"/>
  <c r="CI6" i="11"/>
  <c r="CI4" i="2"/>
  <c r="CI4" i="11"/>
  <c r="CH3" i="2"/>
  <c r="CH3" i="11"/>
  <c r="CH5" i="2"/>
  <c r="CH5" i="11"/>
  <c r="CH6" i="2"/>
  <c r="CH6" i="11"/>
  <c r="CH4" i="2"/>
  <c r="CH4" i="11"/>
  <c r="CG3" i="2"/>
  <c r="CG3" i="11"/>
  <c r="CG5" i="2"/>
  <c r="CG5" i="11"/>
  <c r="CG6" i="2"/>
  <c r="CG6" i="11"/>
  <c r="CG4" i="2"/>
  <c r="CG4" i="11"/>
  <c r="CE3" i="2"/>
  <c r="CE3" i="11"/>
  <c r="CE5" i="2"/>
  <c r="CE5" i="11"/>
  <c r="CE6" i="2"/>
  <c r="CE6" i="11"/>
  <c r="CE4" i="2"/>
  <c r="CE4" i="11"/>
  <c r="CD3" i="2"/>
  <c r="CD3" i="11"/>
  <c r="CD5" i="2"/>
  <c r="CD5" i="11"/>
  <c r="CD6" i="2"/>
  <c r="CD6" i="11"/>
  <c r="CD4" i="2"/>
  <c r="CD4" i="11"/>
  <c r="CC3" i="2"/>
  <c r="CC3" i="11"/>
  <c r="CC5" i="2"/>
  <c r="CC5" i="11"/>
  <c r="CC6" i="2"/>
  <c r="CC6" i="11"/>
  <c r="CC4" i="2"/>
  <c r="CC4" i="11"/>
  <c r="CB3" i="2"/>
  <c r="CB3" i="11"/>
  <c r="CB5" i="2"/>
  <c r="CB5" i="11"/>
  <c r="CB6" i="2"/>
  <c r="CB6" i="11"/>
  <c r="CB4" i="2"/>
  <c r="CB4" i="11"/>
  <c r="BV3" i="2"/>
  <c r="BV3" i="11"/>
  <c r="BV5" i="2"/>
  <c r="BV5" i="11"/>
  <c r="BV6" i="2"/>
  <c r="BV6" i="11"/>
  <c r="BV4" i="2"/>
  <c r="BV4" i="11"/>
  <c r="BU3" i="2"/>
  <c r="BU3" i="11"/>
  <c r="BU5" i="2"/>
  <c r="BU5" i="11"/>
  <c r="BU6" i="2"/>
  <c r="BU6" i="11"/>
  <c r="BU4" i="2"/>
  <c r="BU4" i="11"/>
  <c r="BT3" i="2"/>
  <c r="BT3" i="11"/>
  <c r="BT5" i="2"/>
  <c r="BT5" i="11"/>
  <c r="BT6" i="2"/>
  <c r="BT6" i="11"/>
  <c r="BT4" i="2"/>
  <c r="BT4" i="11"/>
  <c r="BS3" i="2"/>
  <c r="BS3" i="11"/>
  <c r="BS5" i="2"/>
  <c r="BS5" i="11"/>
  <c r="BS6" i="2"/>
  <c r="BS6" i="11"/>
  <c r="BS4" i="2"/>
  <c r="BS4" i="11"/>
  <c r="BR3" i="2"/>
  <c r="BR3" i="11"/>
  <c r="BR5" i="2"/>
  <c r="BR5" i="11"/>
  <c r="BR6" i="2"/>
  <c r="BR6" i="11"/>
  <c r="BR4" i="2"/>
  <c r="BR4" i="11"/>
  <c r="BL3" i="2"/>
  <c r="BL3" i="11"/>
  <c r="BL5" i="2"/>
  <c r="BL5" i="11"/>
  <c r="BL6" i="2"/>
  <c r="BL6" i="11"/>
  <c r="BL4" i="2"/>
  <c r="BL4" i="11"/>
  <c r="BK3" i="2"/>
  <c r="BK3" i="11"/>
  <c r="BK5" i="2"/>
  <c r="BK5" i="11"/>
  <c r="BK6" i="2"/>
  <c r="BK6" i="11"/>
  <c r="BK4" i="2"/>
  <c r="BK4" i="11"/>
  <c r="BJ3" i="2"/>
  <c r="BJ3" i="11"/>
  <c r="BJ5" i="2"/>
  <c r="BJ5" i="11"/>
  <c r="BJ6" i="2"/>
  <c r="BJ6" i="11"/>
  <c r="BJ4" i="2"/>
  <c r="BJ4" i="11"/>
  <c r="BI3" i="2"/>
  <c r="BI3" i="11"/>
  <c r="BI5" i="2"/>
  <c r="BI5" i="11"/>
  <c r="BI6" i="2"/>
  <c r="BI6" i="11"/>
  <c r="BI4" i="2"/>
  <c r="BI4" i="11"/>
  <c r="BE3" i="2"/>
  <c r="BE3" i="11"/>
  <c r="BE5" i="2"/>
  <c r="BE5" i="11"/>
  <c r="BE6" i="2"/>
  <c r="BE6" i="11"/>
  <c r="BE4" i="2"/>
  <c r="BE4" i="11"/>
  <c r="BD3" i="2"/>
  <c r="BD3" i="11"/>
  <c r="BD5" i="2"/>
  <c r="BD5" i="11"/>
  <c r="BD6" i="2"/>
  <c r="BD6" i="11"/>
  <c r="BD4" i="2"/>
  <c r="BD4" i="11"/>
  <c r="BA3" i="2"/>
  <c r="BA3" i="11"/>
  <c r="BA5" i="2"/>
  <c r="BA5" i="11"/>
  <c r="BA6" i="2"/>
  <c r="BA6" i="11"/>
  <c r="BA4" i="2"/>
  <c r="BA4" i="11"/>
  <c r="AZ3" i="2"/>
  <c r="AZ3" i="11"/>
  <c r="AZ5" i="2"/>
  <c r="AZ5" i="11"/>
  <c r="AZ6" i="2"/>
  <c r="AZ6" i="11"/>
  <c r="AZ4" i="2"/>
  <c r="AZ4" i="11"/>
  <c r="AY3" i="2"/>
  <c r="AY3" i="11"/>
  <c r="AY5" i="2"/>
  <c r="AY5" i="11"/>
  <c r="AY6" i="2"/>
  <c r="AY6" i="11"/>
  <c r="AY4" i="2"/>
  <c r="AY4" i="11"/>
  <c r="AJ3" i="2"/>
  <c r="AJ3" i="11"/>
  <c r="AJ5" i="2"/>
  <c r="AJ5" i="11"/>
  <c r="AJ6" i="2"/>
  <c r="AJ6" i="11"/>
  <c r="AJ4" i="2"/>
  <c r="AJ4" i="11"/>
  <c r="AI3" i="2"/>
  <c r="AI3" i="11"/>
  <c r="AI5" i="2"/>
  <c r="AI5" i="11"/>
  <c r="AI6" i="2"/>
  <c r="AI6" i="11"/>
  <c r="AI4" i="2"/>
  <c r="AI4" i="11"/>
  <c r="AH3" i="2"/>
  <c r="AH3" i="11"/>
  <c r="AH5" i="2"/>
  <c r="AH5" i="11"/>
  <c r="AH6" i="2"/>
  <c r="AH6" i="11"/>
  <c r="AH4" i="2"/>
  <c r="AH4" i="11"/>
  <c r="AG3" i="2"/>
  <c r="AG3" i="11"/>
  <c r="AG5" i="2"/>
  <c r="AG5" i="11"/>
  <c r="AG6" i="2"/>
  <c r="AG6" i="11"/>
  <c r="AG4" i="2"/>
  <c r="AG4" i="11"/>
  <c r="AF3" i="2"/>
  <c r="AF3" i="11"/>
  <c r="AF5" i="2"/>
  <c r="AF5" i="11"/>
  <c r="AF6" i="2"/>
  <c r="AF6" i="11"/>
  <c r="AF4" i="2"/>
  <c r="AF4" i="11"/>
  <c r="AE3" i="2"/>
  <c r="AE3" i="11"/>
  <c r="AE5" i="2"/>
  <c r="AE5" i="11"/>
  <c r="AE6" i="2"/>
  <c r="AE6" i="11"/>
  <c r="AE4" i="2"/>
  <c r="AE4" i="11"/>
  <c r="AD3" i="2"/>
  <c r="AD3" i="11"/>
  <c r="AD5" i="2"/>
  <c r="AD5" i="11"/>
  <c r="AD6" i="2"/>
  <c r="AD6" i="11"/>
  <c r="AD4" i="2"/>
  <c r="AD4" i="11"/>
  <c r="AC3" i="2"/>
  <c r="AC3" i="11"/>
  <c r="AC5" i="2"/>
  <c r="AC5" i="11"/>
  <c r="AC6" i="2"/>
  <c r="AC6" i="11"/>
  <c r="AC4" i="2"/>
  <c r="AC4" i="11"/>
  <c r="AB3" i="2"/>
  <c r="AB3" i="11"/>
  <c r="AB5" i="2"/>
  <c r="AB5" i="11"/>
  <c r="AB6" i="2"/>
  <c r="AB6" i="11"/>
  <c r="AB4" i="2"/>
  <c r="AB4" i="11"/>
  <c r="Z3" i="2"/>
  <c r="Z3" i="11"/>
  <c r="Z5" i="2"/>
  <c r="Z5" i="11"/>
  <c r="Z6" i="2"/>
  <c r="Z6" i="11"/>
  <c r="Z4" i="2"/>
  <c r="Z4" i="11"/>
  <c r="Y3" i="2"/>
  <c r="Y3" i="11"/>
  <c r="Y5" i="2"/>
  <c r="Y5" i="11"/>
  <c r="Y6" i="2"/>
  <c r="Y6" i="11"/>
  <c r="Y4" i="2"/>
  <c r="Y4" i="11"/>
  <c r="X3" i="2"/>
  <c r="X3" i="11"/>
  <c r="X5" i="2"/>
  <c r="X5" i="11"/>
  <c r="X6" i="2"/>
  <c r="X6" i="11"/>
  <c r="X4" i="2"/>
  <c r="X4" i="11"/>
  <c r="W3" i="2"/>
  <c r="W3" i="11"/>
  <c r="W5" i="2"/>
  <c r="W5" i="11"/>
  <c r="W6" i="2"/>
  <c r="W6" i="11"/>
  <c r="W4" i="2"/>
  <c r="W4" i="11"/>
  <c r="V3" i="2"/>
  <c r="V3" i="11"/>
  <c r="V5" i="2"/>
  <c r="V5" i="11"/>
  <c r="V6" i="2"/>
  <c r="V6" i="11"/>
  <c r="V4" i="2"/>
  <c r="V4" i="11"/>
  <c r="U3" i="2"/>
  <c r="U3" i="11"/>
  <c r="U5" i="2"/>
  <c r="U5" i="11"/>
  <c r="U6" i="2"/>
  <c r="U6" i="11"/>
  <c r="U4" i="2"/>
  <c r="U4" i="11"/>
  <c r="T3" i="2"/>
  <c r="T3" i="11"/>
  <c r="T5" i="2"/>
  <c r="T5" i="11"/>
  <c r="T6" i="2"/>
  <c r="T6" i="11"/>
  <c r="T4" i="2"/>
  <c r="T4" i="11"/>
  <c r="R3" i="2"/>
  <c r="R3" i="11"/>
  <c r="R5" i="2"/>
  <c r="R5" i="11"/>
  <c r="R6" i="2"/>
  <c r="R6" i="11"/>
  <c r="R4" i="2"/>
  <c r="R4" i="11"/>
  <c r="P3" i="2"/>
  <c r="P3" i="11"/>
  <c r="P5" i="2"/>
  <c r="P5" i="11"/>
  <c r="P6" i="2"/>
  <c r="P6" i="11"/>
  <c r="P4" i="2"/>
  <c r="P4" i="11"/>
  <c r="O3" i="2"/>
  <c r="O3" i="11"/>
  <c r="O5" i="2"/>
  <c r="O5" i="11"/>
  <c r="O6" i="2"/>
  <c r="O6" i="11"/>
  <c r="O4" i="2"/>
  <c r="O4" i="11"/>
  <c r="N3" i="2"/>
  <c r="N3" i="11"/>
  <c r="N5" i="2"/>
  <c r="N5" i="11"/>
  <c r="N6" i="2"/>
  <c r="N6" i="11"/>
  <c r="N4" i="2"/>
  <c r="N4" i="11"/>
  <c r="M3" i="2"/>
  <c r="M3" i="11"/>
  <c r="M5" i="2"/>
  <c r="M5" i="11"/>
  <c r="M6" i="2"/>
  <c r="M6" i="11"/>
  <c r="M4" i="2"/>
  <c r="M4" i="11"/>
  <c r="L3" i="2"/>
  <c r="L3" i="11"/>
  <c r="L5" i="2"/>
  <c r="L5" i="11"/>
  <c r="L6" i="2"/>
  <c r="L6" i="11"/>
  <c r="L4" i="2"/>
  <c r="L4" i="11"/>
  <c r="K3" i="2"/>
  <c r="K3" i="11"/>
  <c r="K5" i="2"/>
  <c r="K5" i="11"/>
  <c r="K6" i="2"/>
  <c r="K6" i="11"/>
  <c r="K4" i="2"/>
  <c r="K4" i="11"/>
  <c r="J3" i="2"/>
  <c r="J3" i="11"/>
  <c r="J5" i="2"/>
  <c r="J5" i="11"/>
  <c r="J6" i="2"/>
  <c r="J6" i="11"/>
  <c r="J4" i="2"/>
  <c r="J4" i="11"/>
  <c r="I3" i="2"/>
  <c r="I3" i="11"/>
  <c r="I5" i="2"/>
  <c r="I5" i="11"/>
  <c r="I6" i="2"/>
  <c r="I6" i="11"/>
  <c r="I4" i="2"/>
  <c r="I4" i="11"/>
  <c r="H3" i="2"/>
  <c r="H3" i="11"/>
  <c r="H5" i="2"/>
  <c r="H5" i="11"/>
  <c r="H6" i="2"/>
  <c r="H6" i="11"/>
  <c r="H4" i="2"/>
  <c r="H4" i="11"/>
  <c r="G3" i="2"/>
  <c r="G3" i="11"/>
  <c r="G5" i="2"/>
  <c r="G5" i="11"/>
  <c r="G6" i="2"/>
  <c r="G6" i="11"/>
  <c r="G4" i="2"/>
  <c r="G4" i="11"/>
  <c r="AL4" i="11"/>
  <c r="AM4" i="11"/>
  <c r="AN4" i="11"/>
  <c r="AO4" i="11"/>
  <c r="AP4" i="11"/>
  <c r="AQ4" i="11"/>
  <c r="AR4" i="11"/>
  <c r="AS4" i="11"/>
  <c r="AT4" i="11"/>
  <c r="AU4" i="11"/>
  <c r="AV4" i="11"/>
  <c r="AW4" i="11"/>
  <c r="AM4" i="2"/>
  <c r="AM5" i="11"/>
  <c r="AM5" i="2"/>
  <c r="AM6" i="11"/>
  <c r="AM6" i="2"/>
  <c r="AM3" i="11"/>
  <c r="AM3" i="2"/>
  <c r="AN4" i="2"/>
  <c r="AN5" i="11"/>
  <c r="AN5" i="2"/>
  <c r="AN6" i="11"/>
  <c r="AN6" i="2"/>
  <c r="AN3" i="11"/>
  <c r="AN3" i="2"/>
  <c r="AO4" i="2"/>
  <c r="AO5" i="11"/>
  <c r="AO5" i="2"/>
  <c r="AO6" i="11"/>
  <c r="AO6" i="2"/>
  <c r="AO3" i="11"/>
  <c r="AO3" i="2"/>
  <c r="AP4" i="2"/>
  <c r="AP5" i="11"/>
  <c r="AP5" i="2"/>
  <c r="AP6" i="11"/>
  <c r="AP6" i="2"/>
  <c r="AP3" i="11"/>
  <c r="AP3" i="2"/>
  <c r="AQ4" i="2"/>
  <c r="AQ5" i="11"/>
  <c r="AQ5" i="2"/>
  <c r="AQ6" i="11"/>
  <c r="AQ6" i="2"/>
  <c r="AQ3" i="11"/>
  <c r="AQ3" i="2"/>
  <c r="AR4" i="2"/>
  <c r="AR5" i="11"/>
  <c r="AR5" i="2"/>
  <c r="AR6" i="11"/>
  <c r="AR6" i="2"/>
  <c r="AR3" i="11"/>
  <c r="AR3" i="2"/>
  <c r="AS4" i="2"/>
  <c r="AS5" i="11"/>
  <c r="AS5" i="2"/>
  <c r="AS6" i="11"/>
  <c r="AS6" i="2"/>
  <c r="AS3" i="11"/>
  <c r="AS3" i="2"/>
  <c r="AT4" i="2"/>
  <c r="AT5" i="11"/>
  <c r="AT5" i="2"/>
  <c r="AT6" i="11"/>
  <c r="AT6" i="2"/>
  <c r="AT3" i="11"/>
  <c r="AT3" i="2"/>
  <c r="AU4" i="2"/>
  <c r="AU5" i="11"/>
  <c r="AU5" i="2"/>
  <c r="AU6" i="11"/>
  <c r="AU6" i="2"/>
  <c r="AU3" i="11"/>
  <c r="AU3" i="2"/>
  <c r="AV4" i="2"/>
  <c r="AV5" i="11"/>
  <c r="AV5" i="2"/>
  <c r="AV6" i="11"/>
  <c r="AV6" i="2"/>
  <c r="AV3" i="11"/>
  <c r="AV3" i="2"/>
  <c r="AW4" i="2"/>
  <c r="AW5" i="11"/>
  <c r="AW5" i="2"/>
  <c r="AW6" i="11"/>
  <c r="AW6" i="2"/>
  <c r="AW3" i="11"/>
  <c r="AW3" i="2"/>
  <c r="AL3" i="2"/>
  <c r="AL3" i="11"/>
  <c r="AL6" i="2"/>
  <c r="AL6" i="11"/>
  <c r="AL5" i="2"/>
  <c r="AL5" i="11"/>
  <c r="AL4" i="2"/>
  <c r="AS59" i="19"/>
  <c r="AS58" i="19"/>
  <c r="AS57" i="19"/>
  <c r="AS56" i="19"/>
  <c r="AS55" i="19"/>
  <c r="AS54" i="19"/>
  <c r="AS53" i="19"/>
  <c r="AS52" i="19"/>
  <c r="AS51" i="19"/>
  <c r="AS50" i="19"/>
  <c r="AS49" i="19"/>
  <c r="AS48" i="19"/>
  <c r="AS47" i="19"/>
  <c r="AS46" i="19"/>
  <c r="AS45" i="19"/>
  <c r="AS44" i="19"/>
  <c r="AS43" i="19"/>
  <c r="AS42" i="19"/>
  <c r="AS41" i="19"/>
  <c r="AS40" i="19"/>
  <c r="AS39" i="19"/>
  <c r="AS38" i="19"/>
  <c r="AS37" i="19"/>
  <c r="AS36" i="19"/>
  <c r="AS35" i="19"/>
  <c r="AS34" i="19"/>
  <c r="AS33" i="19"/>
  <c r="AS32" i="19"/>
  <c r="AS31" i="19"/>
  <c r="AS30" i="19"/>
  <c r="AS29" i="19"/>
  <c r="AS28" i="19"/>
  <c r="AS27" i="19"/>
  <c r="AS26" i="19"/>
  <c r="AS25" i="19"/>
  <c r="AS24" i="19"/>
  <c r="AS23" i="19"/>
  <c r="AS22" i="19"/>
  <c r="AS21" i="19"/>
  <c r="AS20" i="19"/>
  <c r="AS19" i="19"/>
  <c r="AS18" i="19"/>
  <c r="AS17" i="19"/>
  <c r="AS16" i="19"/>
  <c r="AS15" i="19"/>
  <c r="AS14" i="19"/>
  <c r="AS13" i="19"/>
  <c r="AT12" i="19"/>
  <c r="AU12" i="19"/>
  <c r="AV12" i="19"/>
  <c r="AW12" i="19"/>
  <c r="AM11" i="19"/>
  <c r="AN11" i="19"/>
  <c r="AO11" i="19"/>
  <c r="AP11" i="19"/>
  <c r="AQ11" i="19"/>
  <c r="AR11" i="19"/>
  <c r="AS11" i="19"/>
  <c r="AT11" i="19"/>
  <c r="AU11" i="19"/>
  <c r="AV11" i="19"/>
  <c r="AW11" i="19"/>
  <c r="AS7" i="11"/>
  <c r="AS8" i="11"/>
  <c r="AV13" i="19"/>
  <c r="AV14" i="19"/>
  <c r="AV15" i="19"/>
  <c r="AV16" i="19"/>
  <c r="AV17" i="19"/>
  <c r="AV18" i="19"/>
  <c r="AV19" i="19"/>
  <c r="AV20" i="19"/>
  <c r="AV21" i="19"/>
  <c r="AV22" i="19"/>
  <c r="AV23" i="19"/>
  <c r="AV24" i="19"/>
  <c r="AV25" i="19"/>
  <c r="AV26" i="19"/>
  <c r="AV27" i="19"/>
  <c r="AV28" i="19"/>
  <c r="AV29" i="19"/>
  <c r="AV30" i="19"/>
  <c r="AV31" i="19"/>
  <c r="AV32" i="19"/>
  <c r="AV33" i="19"/>
  <c r="AV34" i="19"/>
  <c r="AV35" i="19"/>
  <c r="AV36" i="19"/>
  <c r="AV37" i="19"/>
  <c r="AV38" i="19"/>
  <c r="AV39" i="19"/>
  <c r="AV40" i="19"/>
  <c r="AV41" i="19"/>
  <c r="AV42" i="19"/>
  <c r="AV43" i="19"/>
  <c r="AV44" i="19"/>
  <c r="AV45" i="19"/>
  <c r="AV46" i="19"/>
  <c r="AV47" i="19"/>
  <c r="AV48" i="19"/>
  <c r="AV49" i="19"/>
  <c r="AV50" i="19"/>
  <c r="AV51" i="19"/>
  <c r="AV52" i="19"/>
  <c r="AV53" i="19"/>
  <c r="AV54" i="19"/>
  <c r="AV55" i="19"/>
  <c r="AV56" i="19"/>
  <c r="AV57" i="19"/>
  <c r="AV58" i="19"/>
  <c r="AV59" i="19"/>
  <c r="AS7" i="2"/>
  <c r="AS8" i="2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N13" i="19"/>
  <c r="AN14" i="19"/>
  <c r="AN15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O13" i="19"/>
  <c r="AO14" i="19"/>
  <c r="AO15" i="19"/>
  <c r="AO16" i="19"/>
  <c r="AO17" i="19"/>
  <c r="AO18" i="19"/>
  <c r="AO19" i="19"/>
  <c r="AO20" i="19"/>
  <c r="AO21" i="19"/>
  <c r="AO22" i="19"/>
  <c r="AO23" i="19"/>
  <c r="AO24" i="19"/>
  <c r="AO25" i="19"/>
  <c r="AO26" i="19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43" i="19"/>
  <c r="AO44" i="19"/>
  <c r="AO45" i="19"/>
  <c r="AO46" i="19"/>
  <c r="AO47" i="19"/>
  <c r="AO48" i="19"/>
  <c r="AO49" i="19"/>
  <c r="AO50" i="19"/>
  <c r="AO51" i="19"/>
  <c r="AO52" i="19"/>
  <c r="AO53" i="19"/>
  <c r="AO54" i="19"/>
  <c r="AO55" i="19"/>
  <c r="AO56" i="19"/>
  <c r="AO57" i="19"/>
  <c r="AO58" i="19"/>
  <c r="AO59" i="19"/>
  <c r="AP13" i="19"/>
  <c r="AP14" i="19"/>
  <c r="AP15" i="19"/>
  <c r="AP16" i="19"/>
  <c r="AP17" i="19"/>
  <c r="AP18" i="19"/>
  <c r="AP19" i="19"/>
  <c r="AP20" i="19"/>
  <c r="AP21" i="19"/>
  <c r="AP22" i="19"/>
  <c r="AP23" i="19"/>
  <c r="AP24" i="19"/>
  <c r="AP25" i="19"/>
  <c r="AP26" i="19"/>
  <c r="AP27" i="19"/>
  <c r="AP28" i="19"/>
  <c r="AP29" i="19"/>
  <c r="AP30" i="19"/>
  <c r="AP31" i="19"/>
  <c r="AP32" i="19"/>
  <c r="AP33" i="19"/>
  <c r="AP34" i="19"/>
  <c r="AP35" i="19"/>
  <c r="AP36" i="19"/>
  <c r="AP37" i="19"/>
  <c r="AP38" i="19"/>
  <c r="AP39" i="19"/>
  <c r="AP40" i="19"/>
  <c r="AP41" i="19"/>
  <c r="AP42" i="19"/>
  <c r="AP43" i="19"/>
  <c r="AP44" i="19"/>
  <c r="AP45" i="19"/>
  <c r="AP46" i="19"/>
  <c r="AP47" i="19"/>
  <c r="AP48" i="19"/>
  <c r="AP49" i="19"/>
  <c r="AP50" i="19"/>
  <c r="AP51" i="19"/>
  <c r="AP52" i="19"/>
  <c r="AP53" i="19"/>
  <c r="AP54" i="19"/>
  <c r="AP55" i="19"/>
  <c r="AP56" i="19"/>
  <c r="AP57" i="19"/>
  <c r="AP58" i="19"/>
  <c r="AP59" i="19"/>
  <c r="AQ13" i="19"/>
  <c r="AQ14" i="19"/>
  <c r="AQ15" i="19"/>
  <c r="AQ16" i="19"/>
  <c r="AQ17" i="19"/>
  <c r="AQ18" i="19"/>
  <c r="AQ19" i="19"/>
  <c r="AQ20" i="19"/>
  <c r="AQ21" i="19"/>
  <c r="AQ22" i="19"/>
  <c r="AQ23" i="19"/>
  <c r="AQ24" i="19"/>
  <c r="AQ25" i="19"/>
  <c r="AQ26" i="19"/>
  <c r="AQ27" i="19"/>
  <c r="AQ28" i="19"/>
  <c r="AQ29" i="19"/>
  <c r="AQ30" i="19"/>
  <c r="AQ31" i="19"/>
  <c r="AQ32" i="19"/>
  <c r="AQ33" i="19"/>
  <c r="AQ34" i="19"/>
  <c r="AQ35" i="19"/>
  <c r="AQ36" i="19"/>
  <c r="AQ37" i="19"/>
  <c r="AQ38" i="19"/>
  <c r="AQ39" i="19"/>
  <c r="AQ40" i="19"/>
  <c r="AQ41" i="19"/>
  <c r="AQ42" i="19"/>
  <c r="AQ43" i="19"/>
  <c r="AQ44" i="19"/>
  <c r="AQ45" i="19"/>
  <c r="AQ46" i="19"/>
  <c r="AQ47" i="19"/>
  <c r="AQ48" i="19"/>
  <c r="AQ49" i="19"/>
  <c r="AQ50" i="19"/>
  <c r="AQ51" i="19"/>
  <c r="AQ52" i="19"/>
  <c r="AQ53" i="19"/>
  <c r="AQ54" i="19"/>
  <c r="AQ55" i="19"/>
  <c r="AQ56" i="19"/>
  <c r="AQ57" i="19"/>
  <c r="AQ58" i="19"/>
  <c r="AQ59" i="19"/>
  <c r="AW59" i="19"/>
  <c r="AU59" i="19"/>
  <c r="AT59" i="19"/>
  <c r="AR59" i="19"/>
  <c r="AW58" i="19"/>
  <c r="AU58" i="19"/>
  <c r="AT58" i="19"/>
  <c r="AR58" i="19"/>
  <c r="AW57" i="19"/>
  <c r="AU57" i="19"/>
  <c r="AT57" i="19"/>
  <c r="AR57" i="19"/>
  <c r="AW56" i="19"/>
  <c r="AU56" i="19"/>
  <c r="AT56" i="19"/>
  <c r="AR56" i="19"/>
  <c r="AW55" i="19"/>
  <c r="AU55" i="19"/>
  <c r="AT55" i="19"/>
  <c r="AR55" i="19"/>
  <c r="AW54" i="19"/>
  <c r="AU54" i="19"/>
  <c r="AT54" i="19"/>
  <c r="AR54" i="19"/>
  <c r="AW53" i="19"/>
  <c r="AU53" i="19"/>
  <c r="AT53" i="19"/>
  <c r="AR53" i="19"/>
  <c r="AW52" i="19"/>
  <c r="AU52" i="19"/>
  <c r="AT52" i="19"/>
  <c r="AR52" i="19"/>
  <c r="AW51" i="19"/>
  <c r="AU51" i="19"/>
  <c r="AT51" i="19"/>
  <c r="AR51" i="19"/>
  <c r="AW50" i="19"/>
  <c r="AU50" i="19"/>
  <c r="AT50" i="19"/>
  <c r="AR50" i="19"/>
  <c r="AW49" i="19"/>
  <c r="AU49" i="19"/>
  <c r="AT49" i="19"/>
  <c r="AR49" i="19"/>
  <c r="AW48" i="19"/>
  <c r="AU48" i="19"/>
  <c r="AT48" i="19"/>
  <c r="AR48" i="19"/>
  <c r="AW47" i="19"/>
  <c r="AU47" i="19"/>
  <c r="AT47" i="19"/>
  <c r="AR47" i="19"/>
  <c r="AW46" i="19"/>
  <c r="AU46" i="19"/>
  <c r="AT46" i="19"/>
  <c r="AR46" i="19"/>
  <c r="AW45" i="19"/>
  <c r="AU45" i="19"/>
  <c r="AT45" i="19"/>
  <c r="AR45" i="19"/>
  <c r="AW44" i="19"/>
  <c r="AU44" i="19"/>
  <c r="AT44" i="19"/>
  <c r="AR44" i="19"/>
  <c r="AW43" i="19"/>
  <c r="AU43" i="19"/>
  <c r="AT43" i="19"/>
  <c r="AR43" i="19"/>
  <c r="AW42" i="19"/>
  <c r="AU42" i="19"/>
  <c r="AT42" i="19"/>
  <c r="AR42" i="19"/>
  <c r="AW41" i="19"/>
  <c r="AU41" i="19"/>
  <c r="AT41" i="19"/>
  <c r="AR41" i="19"/>
  <c r="AW40" i="19"/>
  <c r="AU40" i="19"/>
  <c r="AT40" i="19"/>
  <c r="AR40" i="19"/>
  <c r="AW39" i="19"/>
  <c r="AU39" i="19"/>
  <c r="AT39" i="19"/>
  <c r="AR39" i="19"/>
  <c r="AW38" i="19"/>
  <c r="AU38" i="19"/>
  <c r="AT38" i="19"/>
  <c r="AR38" i="19"/>
  <c r="AW37" i="19"/>
  <c r="AU37" i="19"/>
  <c r="AT37" i="19"/>
  <c r="AR37" i="19"/>
  <c r="AW36" i="19"/>
  <c r="AU36" i="19"/>
  <c r="AT36" i="19"/>
  <c r="AR36" i="19"/>
  <c r="AW35" i="19"/>
  <c r="AU35" i="19"/>
  <c r="AT35" i="19"/>
  <c r="AR35" i="19"/>
  <c r="AW34" i="19"/>
  <c r="AU34" i="19"/>
  <c r="AT34" i="19"/>
  <c r="AR34" i="19"/>
  <c r="AW33" i="19"/>
  <c r="AU33" i="19"/>
  <c r="AT33" i="19"/>
  <c r="AR33" i="19"/>
  <c r="AW32" i="19"/>
  <c r="AU32" i="19"/>
  <c r="AT32" i="19"/>
  <c r="AR32" i="19"/>
  <c r="AW31" i="19"/>
  <c r="AU31" i="19"/>
  <c r="AT31" i="19"/>
  <c r="AR31" i="19"/>
  <c r="AW30" i="19"/>
  <c r="AU30" i="19"/>
  <c r="AT30" i="19"/>
  <c r="AR30" i="19"/>
  <c r="AW29" i="19"/>
  <c r="AU29" i="19"/>
  <c r="AT29" i="19"/>
  <c r="AR29" i="19"/>
  <c r="AW28" i="19"/>
  <c r="AU28" i="19"/>
  <c r="AT28" i="19"/>
  <c r="AR28" i="19"/>
  <c r="AW27" i="19"/>
  <c r="AU27" i="19"/>
  <c r="AT27" i="19"/>
  <c r="AR27" i="19"/>
  <c r="AW26" i="19"/>
  <c r="AU26" i="19"/>
  <c r="AT26" i="19"/>
  <c r="AR26" i="19"/>
  <c r="AW25" i="19"/>
  <c r="AU25" i="19"/>
  <c r="AT25" i="19"/>
  <c r="AR25" i="19"/>
  <c r="AW24" i="19"/>
  <c r="AU24" i="19"/>
  <c r="AT24" i="19"/>
  <c r="AR24" i="19"/>
  <c r="AW23" i="19"/>
  <c r="AU23" i="19"/>
  <c r="AT23" i="19"/>
  <c r="AR23" i="19"/>
  <c r="AW22" i="19"/>
  <c r="AU22" i="19"/>
  <c r="AT22" i="19"/>
  <c r="AR22" i="19"/>
  <c r="AW21" i="19"/>
  <c r="AU21" i="19"/>
  <c r="AT21" i="19"/>
  <c r="AR21" i="19"/>
  <c r="AW20" i="19"/>
  <c r="AU20" i="19"/>
  <c r="AT20" i="19"/>
  <c r="AR20" i="19"/>
  <c r="AW19" i="19"/>
  <c r="AU19" i="19"/>
  <c r="AT19" i="19"/>
  <c r="AR19" i="19"/>
  <c r="AW18" i="19"/>
  <c r="AU18" i="19"/>
  <c r="AT18" i="19"/>
  <c r="AR18" i="19"/>
  <c r="AW17" i="19"/>
  <c r="AU17" i="19"/>
  <c r="AT17" i="19"/>
  <c r="AR17" i="19"/>
  <c r="AW16" i="19"/>
  <c r="AU16" i="19"/>
  <c r="AT16" i="19"/>
  <c r="AR16" i="19"/>
  <c r="AW15" i="19"/>
  <c r="AU15" i="19"/>
  <c r="AT15" i="19"/>
  <c r="AR15" i="19"/>
  <c r="AW14" i="19"/>
  <c r="AU14" i="19"/>
  <c r="AT14" i="19"/>
  <c r="AR14" i="19"/>
  <c r="AW13" i="19"/>
  <c r="AU13" i="19"/>
  <c r="AU8" i="19" s="1"/>
  <c r="AT13" i="19"/>
  <c r="AR13" i="19"/>
  <c r="AR8" i="19" s="1"/>
  <c r="AM7" i="11"/>
  <c r="AN7" i="11"/>
  <c r="AO7" i="11"/>
  <c r="AP7" i="11"/>
  <c r="AQ7" i="11"/>
  <c r="AM8" i="11"/>
  <c r="AN8" i="11"/>
  <c r="AO8" i="11"/>
  <c r="AP8" i="11"/>
  <c r="AQ8" i="11"/>
  <c r="AQ8" i="2"/>
  <c r="AP8" i="2"/>
  <c r="AO8" i="2"/>
  <c r="AN8" i="2"/>
  <c r="AM8" i="2"/>
  <c r="AQ7" i="2"/>
  <c r="AP7" i="2"/>
  <c r="AO7" i="2"/>
  <c r="AN7" i="2"/>
  <c r="AM7" i="2"/>
  <c r="AW8" i="2"/>
  <c r="AV8" i="2"/>
  <c r="AU8" i="2"/>
  <c r="AT8" i="2"/>
  <c r="AR8" i="2"/>
  <c r="AL8" i="2"/>
  <c r="AW7" i="2"/>
  <c r="AV7" i="2"/>
  <c r="AU7" i="2"/>
  <c r="AT7" i="2"/>
  <c r="AR7" i="2"/>
  <c r="AL7" i="2"/>
  <c r="AL59" i="19"/>
  <c r="AL58" i="19"/>
  <c r="AL57" i="19"/>
  <c r="AL56" i="19"/>
  <c r="AL55" i="19"/>
  <c r="AL54" i="19"/>
  <c r="AL53" i="19"/>
  <c r="AL52" i="19"/>
  <c r="AL51" i="19"/>
  <c r="AL50" i="19"/>
  <c r="AL49" i="19"/>
  <c r="AL48" i="19"/>
  <c r="AL47" i="19"/>
  <c r="AL46" i="19"/>
  <c r="AL45" i="19"/>
  <c r="AL44" i="19"/>
  <c r="AL43" i="19"/>
  <c r="AL42" i="19"/>
  <c r="AL41" i="19"/>
  <c r="AL40" i="19"/>
  <c r="AL39" i="19"/>
  <c r="AL38" i="19"/>
  <c r="AL37" i="19"/>
  <c r="AL36" i="19"/>
  <c r="AL35" i="19"/>
  <c r="AL34" i="19"/>
  <c r="AL33" i="19"/>
  <c r="AL32" i="19"/>
  <c r="AL31" i="19"/>
  <c r="AL30" i="19"/>
  <c r="AL29" i="19"/>
  <c r="AL28" i="19"/>
  <c r="AL27" i="19"/>
  <c r="AL26" i="19"/>
  <c r="AL25" i="19"/>
  <c r="AL24" i="19"/>
  <c r="AL23" i="19"/>
  <c r="AL22" i="19"/>
  <c r="AL21" i="19"/>
  <c r="AL20" i="19"/>
  <c r="AL19" i="19"/>
  <c r="AL18" i="19"/>
  <c r="AL17" i="19"/>
  <c r="AL16" i="19"/>
  <c r="AL15" i="19"/>
  <c r="AL14" i="19"/>
  <c r="AL13" i="19"/>
  <c r="AL11" i="19"/>
  <c r="AV8" i="19"/>
  <c r="AW8" i="11"/>
  <c r="AV8" i="11"/>
  <c r="AU8" i="11"/>
  <c r="AT8" i="11"/>
  <c r="AR8" i="11"/>
  <c r="AL8" i="11"/>
  <c r="AW7" i="11"/>
  <c r="AV7" i="11"/>
  <c r="AU7" i="11"/>
  <c r="AT7" i="11"/>
  <c r="AR7" i="11"/>
  <c r="AL7" i="11"/>
  <c r="CH59" i="19"/>
  <c r="CH58" i="19"/>
  <c r="CH57" i="19"/>
  <c r="CH56" i="19"/>
  <c r="CH55" i="19"/>
  <c r="CH54" i="19"/>
  <c r="CH53" i="19"/>
  <c r="CH52" i="19"/>
  <c r="CH51" i="19"/>
  <c r="CH50" i="19"/>
  <c r="CH49" i="19"/>
  <c r="CH48" i="19"/>
  <c r="CH47" i="19"/>
  <c r="CH46" i="19"/>
  <c r="CH45" i="19"/>
  <c r="CH44" i="19"/>
  <c r="CH43" i="19"/>
  <c r="CH42" i="19"/>
  <c r="CH41" i="19"/>
  <c r="CH40" i="19"/>
  <c r="CH39" i="19"/>
  <c r="CH38" i="19"/>
  <c r="CH37" i="19"/>
  <c r="CH36" i="19"/>
  <c r="CH35" i="19"/>
  <c r="CH34" i="19"/>
  <c r="CH33" i="19"/>
  <c r="CH32" i="19"/>
  <c r="CH31" i="19"/>
  <c r="CH30" i="19"/>
  <c r="CH29" i="19"/>
  <c r="CH28" i="19"/>
  <c r="CH27" i="19"/>
  <c r="CH26" i="19"/>
  <c r="CH25" i="19"/>
  <c r="CH24" i="19"/>
  <c r="CH23" i="19"/>
  <c r="CH22" i="19"/>
  <c r="CH21" i="19"/>
  <c r="CH20" i="19"/>
  <c r="CH19" i="19"/>
  <c r="CH18" i="19"/>
  <c r="CH17" i="19"/>
  <c r="CH16" i="19"/>
  <c r="CH15" i="19"/>
  <c r="CH14" i="19"/>
  <c r="CH13" i="19"/>
  <c r="CH12" i="19"/>
  <c r="CH11" i="19"/>
  <c r="CH8" i="11"/>
  <c r="CH7" i="11"/>
  <c r="CH8" i="2"/>
  <c r="CH7" i="2"/>
  <c r="CW8" i="11"/>
  <c r="CW7" i="11"/>
  <c r="CW59" i="19"/>
  <c r="CW58" i="19"/>
  <c r="CW57" i="19"/>
  <c r="CW56" i="19"/>
  <c r="CW55" i="19"/>
  <c r="CW54" i="19"/>
  <c r="CW53" i="19"/>
  <c r="CW52" i="19"/>
  <c r="CW51" i="19"/>
  <c r="CW50" i="19"/>
  <c r="CW49" i="19"/>
  <c r="CW48" i="19"/>
  <c r="CW47" i="19"/>
  <c r="CW46" i="19"/>
  <c r="CW45" i="19"/>
  <c r="CW44" i="19"/>
  <c r="CW43" i="19"/>
  <c r="CW42" i="19"/>
  <c r="CW41" i="19"/>
  <c r="CW40" i="19"/>
  <c r="CW39" i="19"/>
  <c r="CW38" i="19"/>
  <c r="CW37" i="19"/>
  <c r="CW36" i="19"/>
  <c r="CW35" i="19"/>
  <c r="CW34" i="19"/>
  <c r="CW33" i="19"/>
  <c r="CW32" i="19"/>
  <c r="CW31" i="19"/>
  <c r="CW30" i="19"/>
  <c r="CW29" i="19"/>
  <c r="CW28" i="19"/>
  <c r="CW27" i="19"/>
  <c r="CW26" i="19"/>
  <c r="CW25" i="19"/>
  <c r="CW24" i="19"/>
  <c r="CW23" i="19"/>
  <c r="CW22" i="19"/>
  <c r="CW21" i="19"/>
  <c r="CW20" i="19"/>
  <c r="CW19" i="19"/>
  <c r="CW18" i="19"/>
  <c r="CW17" i="19"/>
  <c r="CW16" i="19"/>
  <c r="CW15" i="19"/>
  <c r="CW14" i="19"/>
  <c r="CW13" i="19"/>
  <c r="CW12" i="19"/>
  <c r="CW11" i="19"/>
  <c r="CW8" i="2"/>
  <c r="CW7" i="2"/>
  <c r="BK59" i="19"/>
  <c r="BJ59" i="19"/>
  <c r="BI59" i="19"/>
  <c r="BK58" i="19"/>
  <c r="BJ58" i="19"/>
  <c r="BI58" i="19"/>
  <c r="BK57" i="19"/>
  <c r="BJ57" i="19"/>
  <c r="BI57" i="19"/>
  <c r="BK56" i="19"/>
  <c r="BJ56" i="19"/>
  <c r="BI56" i="19"/>
  <c r="BK55" i="19"/>
  <c r="BJ55" i="19"/>
  <c r="BI55" i="19"/>
  <c r="BK54" i="19"/>
  <c r="BJ54" i="19"/>
  <c r="BI54" i="19"/>
  <c r="BK53" i="19"/>
  <c r="BJ53" i="19"/>
  <c r="BI53" i="19"/>
  <c r="BK52" i="19"/>
  <c r="BJ52" i="19"/>
  <c r="BI52" i="19"/>
  <c r="BK51" i="19"/>
  <c r="BJ51" i="19"/>
  <c r="BI51" i="19"/>
  <c r="BK50" i="19"/>
  <c r="BJ50" i="19"/>
  <c r="BI50" i="19"/>
  <c r="BK49" i="19"/>
  <c r="BJ49" i="19"/>
  <c r="BI49" i="19"/>
  <c r="BK48" i="19"/>
  <c r="BJ48" i="19"/>
  <c r="BI48" i="19"/>
  <c r="BK47" i="19"/>
  <c r="BJ47" i="19"/>
  <c r="BI47" i="19"/>
  <c r="BK46" i="19"/>
  <c r="BJ46" i="19"/>
  <c r="BI46" i="19"/>
  <c r="BK45" i="19"/>
  <c r="BJ45" i="19"/>
  <c r="BI45" i="19"/>
  <c r="BK44" i="19"/>
  <c r="BJ44" i="19"/>
  <c r="BI44" i="19"/>
  <c r="BK43" i="19"/>
  <c r="BJ43" i="19"/>
  <c r="BI43" i="19"/>
  <c r="BK42" i="19"/>
  <c r="BJ42" i="19"/>
  <c r="BI42" i="19"/>
  <c r="BK41" i="19"/>
  <c r="BJ41" i="19"/>
  <c r="BI41" i="19"/>
  <c r="BK40" i="19"/>
  <c r="BJ40" i="19"/>
  <c r="BI40" i="19"/>
  <c r="BK39" i="19"/>
  <c r="BJ39" i="19"/>
  <c r="BI39" i="19"/>
  <c r="BK38" i="19"/>
  <c r="BJ38" i="19"/>
  <c r="BI38" i="19"/>
  <c r="BK37" i="19"/>
  <c r="BJ37" i="19"/>
  <c r="BI37" i="19"/>
  <c r="BK36" i="19"/>
  <c r="BJ36" i="19"/>
  <c r="BI36" i="19"/>
  <c r="BK35" i="19"/>
  <c r="BJ35" i="19"/>
  <c r="BI35" i="19"/>
  <c r="BK34" i="19"/>
  <c r="BJ34" i="19"/>
  <c r="BI34" i="19"/>
  <c r="BK33" i="19"/>
  <c r="BJ33" i="19"/>
  <c r="BI33" i="19"/>
  <c r="BK32" i="19"/>
  <c r="BJ32" i="19"/>
  <c r="BI32" i="19"/>
  <c r="BK31" i="19"/>
  <c r="BJ31" i="19"/>
  <c r="BI31" i="19"/>
  <c r="BK30" i="19"/>
  <c r="BJ30" i="19"/>
  <c r="BI30" i="19"/>
  <c r="BK29" i="19"/>
  <c r="BJ29" i="19"/>
  <c r="BI29" i="19"/>
  <c r="BK28" i="19"/>
  <c r="BJ28" i="19"/>
  <c r="BI28" i="19"/>
  <c r="BK27" i="19"/>
  <c r="BJ27" i="19"/>
  <c r="BI27" i="19"/>
  <c r="BK26" i="19"/>
  <c r="BJ26" i="19"/>
  <c r="BI26" i="19"/>
  <c r="BK25" i="19"/>
  <c r="BJ25" i="19"/>
  <c r="BI25" i="19"/>
  <c r="BK24" i="19"/>
  <c r="BJ24" i="19"/>
  <c r="BI24" i="19"/>
  <c r="BK23" i="19"/>
  <c r="BJ23" i="19"/>
  <c r="BI23" i="19"/>
  <c r="BK22" i="19"/>
  <c r="BJ22" i="19"/>
  <c r="BI22" i="19"/>
  <c r="BK21" i="19"/>
  <c r="BJ21" i="19"/>
  <c r="BI21" i="19"/>
  <c r="BK20" i="19"/>
  <c r="BJ20" i="19"/>
  <c r="BI20" i="19"/>
  <c r="BK19" i="19"/>
  <c r="BJ19" i="19"/>
  <c r="BI19" i="19"/>
  <c r="BK18" i="19"/>
  <c r="BJ18" i="19"/>
  <c r="BI18" i="19"/>
  <c r="BK17" i="19"/>
  <c r="BJ17" i="19"/>
  <c r="BI17" i="19"/>
  <c r="BK16" i="19"/>
  <c r="BJ16" i="19"/>
  <c r="BI16" i="19"/>
  <c r="BK15" i="19"/>
  <c r="BJ15" i="19"/>
  <c r="BI15" i="19"/>
  <c r="BK14" i="19"/>
  <c r="BJ14" i="19"/>
  <c r="BI14" i="19"/>
  <c r="BK13" i="19"/>
  <c r="BJ13" i="19"/>
  <c r="BI13" i="19"/>
  <c r="BK12" i="19"/>
  <c r="BJ12" i="19"/>
  <c r="BI12" i="19"/>
  <c r="BI11" i="19"/>
  <c r="BJ11" i="19"/>
  <c r="BK11" i="19"/>
  <c r="AG59" i="19"/>
  <c r="AF59" i="19"/>
  <c r="AG58" i="19"/>
  <c r="AF58" i="19"/>
  <c r="AG57" i="19"/>
  <c r="AF57" i="19"/>
  <c r="AG56" i="19"/>
  <c r="AF56" i="19"/>
  <c r="AG55" i="19"/>
  <c r="AF55" i="19"/>
  <c r="AG54" i="19"/>
  <c r="AF54" i="19"/>
  <c r="AG53" i="19"/>
  <c r="AF53" i="19"/>
  <c r="AG52" i="19"/>
  <c r="AF52" i="19"/>
  <c r="AG51" i="19"/>
  <c r="AF51" i="19"/>
  <c r="AG50" i="19"/>
  <c r="AF50" i="19"/>
  <c r="AG49" i="19"/>
  <c r="AF49" i="19"/>
  <c r="AG48" i="19"/>
  <c r="AF48" i="19"/>
  <c r="AG47" i="19"/>
  <c r="AF47" i="19"/>
  <c r="AG46" i="19"/>
  <c r="AF46" i="19"/>
  <c r="AG45" i="19"/>
  <c r="AF45" i="19"/>
  <c r="AG44" i="19"/>
  <c r="AF44" i="19"/>
  <c r="AG43" i="19"/>
  <c r="AF43" i="19"/>
  <c r="AG42" i="19"/>
  <c r="AF42" i="19"/>
  <c r="AG41" i="19"/>
  <c r="AF41" i="19"/>
  <c r="AG40" i="19"/>
  <c r="AF40" i="19"/>
  <c r="AG39" i="19"/>
  <c r="AF39" i="19"/>
  <c r="AG38" i="19"/>
  <c r="AF38" i="19"/>
  <c r="AG37" i="19"/>
  <c r="AF37" i="19"/>
  <c r="AG36" i="19"/>
  <c r="AF36" i="19"/>
  <c r="AG35" i="19"/>
  <c r="AF35" i="19"/>
  <c r="AG34" i="19"/>
  <c r="AF34" i="19"/>
  <c r="AG33" i="19"/>
  <c r="AF33" i="19"/>
  <c r="AG32" i="19"/>
  <c r="AF32" i="19"/>
  <c r="AG31" i="19"/>
  <c r="AF31" i="19"/>
  <c r="AG30" i="19"/>
  <c r="AF30" i="19"/>
  <c r="AG29" i="19"/>
  <c r="AF29" i="19"/>
  <c r="AG28" i="19"/>
  <c r="AF28" i="19"/>
  <c r="AG27" i="19"/>
  <c r="AF27" i="19"/>
  <c r="AG26" i="19"/>
  <c r="AF26" i="19"/>
  <c r="AG25" i="19"/>
  <c r="AF25" i="19"/>
  <c r="AG24" i="19"/>
  <c r="AF24" i="19"/>
  <c r="AG23" i="19"/>
  <c r="AF23" i="19"/>
  <c r="AG22" i="19"/>
  <c r="AF22" i="19"/>
  <c r="AG21" i="19"/>
  <c r="AF21" i="19"/>
  <c r="AG20" i="19"/>
  <c r="AF20" i="19"/>
  <c r="AG19" i="19"/>
  <c r="AF19" i="19"/>
  <c r="AG18" i="19"/>
  <c r="AF18" i="19"/>
  <c r="AG17" i="19"/>
  <c r="AF17" i="19"/>
  <c r="AG16" i="19"/>
  <c r="AF16" i="19"/>
  <c r="AG15" i="19"/>
  <c r="AF15" i="19"/>
  <c r="AG14" i="19"/>
  <c r="AF14" i="19"/>
  <c r="AG13" i="19"/>
  <c r="AF13" i="19"/>
  <c r="AG12" i="19"/>
  <c r="AF12" i="19"/>
  <c r="BK8" i="2"/>
  <c r="BJ8" i="2"/>
  <c r="BI8" i="2"/>
  <c r="BK7" i="2"/>
  <c r="BJ7" i="2"/>
  <c r="BI7" i="2"/>
  <c r="BK8" i="11"/>
  <c r="BJ8" i="11"/>
  <c r="BI8" i="11"/>
  <c r="BK7" i="11"/>
  <c r="BJ7" i="11"/>
  <c r="BI7" i="11"/>
  <c r="AG8" i="11"/>
  <c r="AF8" i="11"/>
  <c r="AG7" i="11"/>
  <c r="AF7" i="11"/>
  <c r="AG8" i="2"/>
  <c r="AF8" i="2"/>
  <c r="AG7" i="2"/>
  <c r="AF7" i="2"/>
  <c r="AG8" i="19"/>
  <c r="AF11" i="19"/>
  <c r="AG11" i="19"/>
  <c r="AI11" i="19"/>
  <c r="AI59" i="19"/>
  <c r="AI58" i="19"/>
  <c r="AI57" i="19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I32" i="19"/>
  <c r="AI31" i="19"/>
  <c r="AI30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8" i="11"/>
  <c r="AI7" i="11"/>
  <c r="AI8" i="2"/>
  <c r="AI7" i="2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19"/>
  <c r="AH29" i="19"/>
  <c r="AH30" i="19"/>
  <c r="AH31" i="19"/>
  <c r="AH32" i="19"/>
  <c r="AH33" i="19"/>
  <c r="AH34" i="19"/>
  <c r="AH35" i="19"/>
  <c r="AH36" i="19"/>
  <c r="AH37" i="19"/>
  <c r="AH38" i="19"/>
  <c r="AH39" i="19"/>
  <c r="AH40" i="19"/>
  <c r="AH41" i="19"/>
  <c r="AH42" i="19"/>
  <c r="AH43" i="19"/>
  <c r="AH44" i="19"/>
  <c r="AH45" i="19"/>
  <c r="AH46" i="19"/>
  <c r="AH47" i="19"/>
  <c r="AH48" i="19"/>
  <c r="AH49" i="19"/>
  <c r="AH50" i="19"/>
  <c r="AH51" i="19"/>
  <c r="AH52" i="19"/>
  <c r="AH53" i="19"/>
  <c r="AH54" i="19"/>
  <c r="AH55" i="19"/>
  <c r="AH56" i="19"/>
  <c r="AH57" i="19"/>
  <c r="AH58" i="19"/>
  <c r="AH59" i="19"/>
  <c r="AH12" i="19"/>
  <c r="AH8" i="11"/>
  <c r="AH7" i="11"/>
  <c r="AH8" i="2"/>
  <c r="AH7" i="2"/>
  <c r="AH11" i="19"/>
  <c r="T8" i="11"/>
  <c r="T7" i="11"/>
  <c r="T8" i="2"/>
  <c r="T7" i="2"/>
  <c r="T59" i="19"/>
  <c r="T58" i="19"/>
  <c r="T57" i="19"/>
  <c r="T56" i="19"/>
  <c r="T55" i="19"/>
  <c r="T54" i="19"/>
  <c r="T53" i="19"/>
  <c r="T52" i="19"/>
  <c r="T51" i="19"/>
  <c r="T50" i="19"/>
  <c r="T49" i="19"/>
  <c r="T48" i="19"/>
  <c r="T47" i="19"/>
  <c r="T46" i="19"/>
  <c r="T45" i="19"/>
  <c r="T44" i="19"/>
  <c r="T43" i="19"/>
  <c r="T42" i="19"/>
  <c r="T41" i="19"/>
  <c r="T40" i="19"/>
  <c r="T39" i="19"/>
  <c r="T38" i="19"/>
  <c r="T37" i="19"/>
  <c r="T36" i="19"/>
  <c r="T35" i="19"/>
  <c r="T34" i="19"/>
  <c r="T33" i="19"/>
  <c r="T32" i="19"/>
  <c r="T31" i="19"/>
  <c r="T30" i="19"/>
  <c r="T29" i="19"/>
  <c r="T28" i="19"/>
  <c r="T27" i="19"/>
  <c r="T26" i="19"/>
  <c r="T25" i="19"/>
  <c r="T24" i="19"/>
  <c r="T23" i="19"/>
  <c r="T22" i="19"/>
  <c r="T21" i="19"/>
  <c r="T20" i="19"/>
  <c r="T19" i="19"/>
  <c r="T18" i="19"/>
  <c r="T17" i="19"/>
  <c r="T16" i="19"/>
  <c r="T15" i="19"/>
  <c r="T14" i="19"/>
  <c r="T13" i="19"/>
  <c r="T12" i="19"/>
  <c r="T11" i="19"/>
  <c r="AC59" i="19"/>
  <c r="AC58" i="19"/>
  <c r="AC57" i="19"/>
  <c r="AC56" i="19"/>
  <c r="AC55" i="19"/>
  <c r="AC54" i="19"/>
  <c r="AC53" i="19"/>
  <c r="AC52" i="19"/>
  <c r="AC51" i="19"/>
  <c r="AC50" i="19"/>
  <c r="AC49" i="19"/>
  <c r="AC48" i="19"/>
  <c r="AC47" i="19"/>
  <c r="AC46" i="19"/>
  <c r="AC45" i="19"/>
  <c r="AC44" i="19"/>
  <c r="AC43" i="19"/>
  <c r="AC42" i="19"/>
  <c r="AC41" i="19"/>
  <c r="AC40" i="19"/>
  <c r="AC39" i="19"/>
  <c r="AC38" i="19"/>
  <c r="AC37" i="19"/>
  <c r="AC36" i="19"/>
  <c r="AC35" i="19"/>
  <c r="AC34" i="19"/>
  <c r="AC33" i="19"/>
  <c r="AC32" i="19"/>
  <c r="AC31" i="19"/>
  <c r="AC30" i="19"/>
  <c r="AC29" i="19"/>
  <c r="AC28" i="19"/>
  <c r="AC27" i="19"/>
  <c r="AC26" i="19"/>
  <c r="AC25" i="19"/>
  <c r="AC24" i="19"/>
  <c r="AC23" i="19"/>
  <c r="AC22" i="19"/>
  <c r="AC21" i="19"/>
  <c r="AC20" i="19"/>
  <c r="AC19" i="19"/>
  <c r="AC18" i="19"/>
  <c r="AC17" i="19"/>
  <c r="AC16" i="19"/>
  <c r="AC15" i="19"/>
  <c r="AC14" i="19"/>
  <c r="CV11" i="19"/>
  <c r="CU11" i="19"/>
  <c r="CT11" i="19"/>
  <c r="CS11" i="19"/>
  <c r="CR11" i="19"/>
  <c r="CP11" i="19"/>
  <c r="CO11" i="19"/>
  <c r="CN11" i="19"/>
  <c r="CM11" i="19"/>
  <c r="CL11" i="19"/>
  <c r="CK11" i="19"/>
  <c r="CJ11" i="19"/>
  <c r="CI11" i="19"/>
  <c r="CG11" i="19"/>
  <c r="CE11" i="19"/>
  <c r="CD11" i="19"/>
  <c r="CC11" i="19"/>
  <c r="CB11" i="19"/>
  <c r="BV11" i="19"/>
  <c r="BU11" i="19"/>
  <c r="BT11" i="19"/>
  <c r="BS11" i="19"/>
  <c r="BR11" i="19"/>
  <c r="BL11" i="19"/>
  <c r="BE11" i="19"/>
  <c r="BD11" i="19"/>
  <c r="BA11" i="19"/>
  <c r="AZ11" i="19"/>
  <c r="AY11" i="19"/>
  <c r="AJ11" i="19"/>
  <c r="AE11" i="19"/>
  <c r="AD11" i="19"/>
  <c r="AB11" i="19"/>
  <c r="Z11" i="19"/>
  <c r="Y11" i="19"/>
  <c r="X11" i="19"/>
  <c r="W11" i="19"/>
  <c r="V11" i="19"/>
  <c r="U11" i="19"/>
  <c r="R11" i="19"/>
  <c r="P11" i="19"/>
  <c r="O11" i="19"/>
  <c r="N11" i="19"/>
  <c r="M11" i="19"/>
  <c r="L11" i="19"/>
  <c r="K11" i="19"/>
  <c r="J11" i="19"/>
  <c r="H11" i="19"/>
  <c r="D11" i="19"/>
  <c r="E11" i="19"/>
  <c r="F11" i="19"/>
  <c r="C11" i="19"/>
  <c r="AC13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F31" i="19"/>
  <c r="E31" i="19"/>
  <c r="D31" i="19"/>
  <c r="F30" i="19"/>
  <c r="E30" i="19"/>
  <c r="D30" i="19"/>
  <c r="F29" i="19"/>
  <c r="E29" i="19"/>
  <c r="D29" i="19"/>
  <c r="F28" i="19"/>
  <c r="E28" i="19"/>
  <c r="D28" i="19"/>
  <c r="F27" i="19"/>
  <c r="E27" i="19"/>
  <c r="D27" i="19"/>
  <c r="F26" i="19"/>
  <c r="E26" i="19"/>
  <c r="D26" i="19"/>
  <c r="F25" i="19"/>
  <c r="E25" i="19"/>
  <c r="D25" i="19"/>
  <c r="F24" i="19"/>
  <c r="E24" i="19"/>
  <c r="D24" i="19"/>
  <c r="F23" i="19"/>
  <c r="E23" i="19"/>
  <c r="D23" i="19"/>
  <c r="F22" i="19"/>
  <c r="E22" i="19"/>
  <c r="D22" i="19"/>
  <c r="F21" i="19"/>
  <c r="E21" i="19"/>
  <c r="D21" i="19"/>
  <c r="F20" i="19"/>
  <c r="E20" i="19"/>
  <c r="D20" i="19"/>
  <c r="F19" i="19"/>
  <c r="E19" i="19"/>
  <c r="D19" i="19"/>
  <c r="F18" i="19"/>
  <c r="E18" i="19"/>
  <c r="D18" i="19"/>
  <c r="F17" i="19"/>
  <c r="E17" i="19"/>
  <c r="D17" i="19"/>
  <c r="F16" i="19"/>
  <c r="E16" i="19"/>
  <c r="D16" i="19"/>
  <c r="F15" i="19"/>
  <c r="E15" i="19"/>
  <c r="D15" i="19"/>
  <c r="F14" i="19"/>
  <c r="E14" i="19"/>
  <c r="E8" i="19" s="1"/>
  <c r="D14" i="19"/>
  <c r="F13" i="19"/>
  <c r="E13" i="19"/>
  <c r="D13" i="19"/>
  <c r="F12" i="19"/>
  <c r="E12" i="19"/>
  <c r="D12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V59" i="19"/>
  <c r="CU59" i="19"/>
  <c r="CT59" i="19"/>
  <c r="CS59" i="19"/>
  <c r="CR59" i="19"/>
  <c r="CV58" i="19"/>
  <c r="CU58" i="19"/>
  <c r="CT58" i="19"/>
  <c r="CS58" i="19"/>
  <c r="CR58" i="19"/>
  <c r="CV57" i="19"/>
  <c r="CU57" i="19"/>
  <c r="CT57" i="19"/>
  <c r="CS57" i="19"/>
  <c r="CR57" i="19"/>
  <c r="CV56" i="19"/>
  <c r="CU56" i="19"/>
  <c r="CT56" i="19"/>
  <c r="CS56" i="19"/>
  <c r="CR56" i="19"/>
  <c r="CV55" i="19"/>
  <c r="CU55" i="19"/>
  <c r="CT55" i="19"/>
  <c r="CS55" i="19"/>
  <c r="CR55" i="19"/>
  <c r="CV54" i="19"/>
  <c r="CU54" i="19"/>
  <c r="CT54" i="19"/>
  <c r="CS54" i="19"/>
  <c r="CR54" i="19"/>
  <c r="CV53" i="19"/>
  <c r="CU53" i="19"/>
  <c r="CT53" i="19"/>
  <c r="CS53" i="19"/>
  <c r="CR53" i="19"/>
  <c r="CV52" i="19"/>
  <c r="CU52" i="19"/>
  <c r="CT52" i="19"/>
  <c r="CS52" i="19"/>
  <c r="CR52" i="19"/>
  <c r="CV51" i="19"/>
  <c r="CU51" i="19"/>
  <c r="CT51" i="19"/>
  <c r="CS51" i="19"/>
  <c r="CR51" i="19"/>
  <c r="CV50" i="19"/>
  <c r="CU50" i="19"/>
  <c r="CT50" i="19"/>
  <c r="CS50" i="19"/>
  <c r="CR50" i="19"/>
  <c r="CV49" i="19"/>
  <c r="CU49" i="19"/>
  <c r="CT49" i="19"/>
  <c r="CS49" i="19"/>
  <c r="CR49" i="19"/>
  <c r="CV48" i="19"/>
  <c r="CU48" i="19"/>
  <c r="CT48" i="19"/>
  <c r="CS48" i="19"/>
  <c r="CR48" i="19"/>
  <c r="CV47" i="19"/>
  <c r="CU47" i="19"/>
  <c r="CT47" i="19"/>
  <c r="CS47" i="19"/>
  <c r="CR47" i="19"/>
  <c r="CV46" i="19"/>
  <c r="CU46" i="19"/>
  <c r="CT46" i="19"/>
  <c r="CS46" i="19"/>
  <c r="CR46" i="19"/>
  <c r="CV45" i="19"/>
  <c r="CU45" i="19"/>
  <c r="CT45" i="19"/>
  <c r="CS45" i="19"/>
  <c r="CR45" i="19"/>
  <c r="CV44" i="19"/>
  <c r="CU44" i="19"/>
  <c r="CT44" i="19"/>
  <c r="CS44" i="19"/>
  <c r="CR44" i="19"/>
  <c r="CV43" i="19"/>
  <c r="CU43" i="19"/>
  <c r="CT43" i="19"/>
  <c r="CS43" i="19"/>
  <c r="CR43" i="19"/>
  <c r="CV42" i="19"/>
  <c r="CU42" i="19"/>
  <c r="CT42" i="19"/>
  <c r="CS42" i="19"/>
  <c r="CR42" i="19"/>
  <c r="CV41" i="19"/>
  <c r="CU41" i="19"/>
  <c r="CT41" i="19"/>
  <c r="CS41" i="19"/>
  <c r="CR41" i="19"/>
  <c r="CV40" i="19"/>
  <c r="CU40" i="19"/>
  <c r="CT40" i="19"/>
  <c r="CS40" i="19"/>
  <c r="CR40" i="19"/>
  <c r="CV39" i="19"/>
  <c r="CU39" i="19"/>
  <c r="CT39" i="19"/>
  <c r="CS39" i="19"/>
  <c r="CR39" i="19"/>
  <c r="CV38" i="19"/>
  <c r="CU38" i="19"/>
  <c r="CT38" i="19"/>
  <c r="CS38" i="19"/>
  <c r="CR38" i="19"/>
  <c r="CV37" i="19"/>
  <c r="CU37" i="19"/>
  <c r="CT37" i="19"/>
  <c r="CS37" i="19"/>
  <c r="CR37" i="19"/>
  <c r="CV36" i="19"/>
  <c r="CU36" i="19"/>
  <c r="CT36" i="19"/>
  <c r="CS36" i="19"/>
  <c r="CR36" i="19"/>
  <c r="CV35" i="19"/>
  <c r="CU35" i="19"/>
  <c r="CT35" i="19"/>
  <c r="CS35" i="19"/>
  <c r="CR35" i="19"/>
  <c r="CV34" i="19"/>
  <c r="CU34" i="19"/>
  <c r="CT34" i="19"/>
  <c r="CS34" i="19"/>
  <c r="CR34" i="19"/>
  <c r="CV33" i="19"/>
  <c r="CU33" i="19"/>
  <c r="CT33" i="19"/>
  <c r="CS33" i="19"/>
  <c r="CR33" i="19"/>
  <c r="CV32" i="19"/>
  <c r="CU32" i="19"/>
  <c r="CT32" i="19"/>
  <c r="CS32" i="19"/>
  <c r="CR32" i="19"/>
  <c r="CV31" i="19"/>
  <c r="CU31" i="19"/>
  <c r="CT31" i="19"/>
  <c r="CS31" i="19"/>
  <c r="CR31" i="19"/>
  <c r="CV30" i="19"/>
  <c r="CU30" i="19"/>
  <c r="CT30" i="19"/>
  <c r="CS30" i="19"/>
  <c r="CR30" i="19"/>
  <c r="CV29" i="19"/>
  <c r="CU29" i="19"/>
  <c r="CT29" i="19"/>
  <c r="CS29" i="19"/>
  <c r="CR29" i="19"/>
  <c r="CV28" i="19"/>
  <c r="CU28" i="19"/>
  <c r="CT28" i="19"/>
  <c r="CS28" i="19"/>
  <c r="CR28" i="19"/>
  <c r="CV27" i="19"/>
  <c r="CU27" i="19"/>
  <c r="CT27" i="19"/>
  <c r="CS27" i="19"/>
  <c r="CR27" i="19"/>
  <c r="CV26" i="19"/>
  <c r="CU26" i="19"/>
  <c r="CT26" i="19"/>
  <c r="CS26" i="19"/>
  <c r="CR26" i="19"/>
  <c r="CV25" i="19"/>
  <c r="CU25" i="19"/>
  <c r="CT25" i="19"/>
  <c r="CS25" i="19"/>
  <c r="CR25" i="19"/>
  <c r="CV24" i="19"/>
  <c r="CU24" i="19"/>
  <c r="CT24" i="19"/>
  <c r="CS24" i="19"/>
  <c r="CR24" i="19"/>
  <c r="CV23" i="19"/>
  <c r="CU23" i="19"/>
  <c r="CT23" i="19"/>
  <c r="CS23" i="19"/>
  <c r="CR23" i="19"/>
  <c r="CV22" i="19"/>
  <c r="CU22" i="19"/>
  <c r="CT22" i="19"/>
  <c r="CS22" i="19"/>
  <c r="CR22" i="19"/>
  <c r="CV21" i="19"/>
  <c r="CU21" i="19"/>
  <c r="CT21" i="19"/>
  <c r="CS21" i="19"/>
  <c r="CR21" i="19"/>
  <c r="CV20" i="19"/>
  <c r="CU20" i="19"/>
  <c r="CT20" i="19"/>
  <c r="CS20" i="19"/>
  <c r="CR20" i="19"/>
  <c r="CV19" i="19"/>
  <c r="CU19" i="19"/>
  <c r="CT19" i="19"/>
  <c r="CS19" i="19"/>
  <c r="CR19" i="19"/>
  <c r="CV18" i="19"/>
  <c r="CU18" i="19"/>
  <c r="CT18" i="19"/>
  <c r="CS18" i="19"/>
  <c r="CR18" i="19"/>
  <c r="CV17" i="19"/>
  <c r="CU17" i="19"/>
  <c r="CT17" i="19"/>
  <c r="CS17" i="19"/>
  <c r="CR17" i="19"/>
  <c r="CV16" i="19"/>
  <c r="CU16" i="19"/>
  <c r="CT16" i="19"/>
  <c r="CS16" i="19"/>
  <c r="CR16" i="19"/>
  <c r="CV15" i="19"/>
  <c r="CU15" i="19"/>
  <c r="CT15" i="19"/>
  <c r="CS15" i="19"/>
  <c r="CR15" i="19"/>
  <c r="CV14" i="19"/>
  <c r="CU14" i="19"/>
  <c r="CU7" i="19" s="1"/>
  <c r="CT14" i="19"/>
  <c r="CS14" i="19"/>
  <c r="CS7" i="19" s="1"/>
  <c r="CR14" i="19"/>
  <c r="CV13" i="19"/>
  <c r="CV8" i="19" s="1"/>
  <c r="CU13" i="19"/>
  <c r="CT13" i="19"/>
  <c r="CT5" i="19" s="1"/>
  <c r="CS13" i="19"/>
  <c r="CR13" i="19"/>
  <c r="CR8" i="19" s="1"/>
  <c r="CV12" i="19"/>
  <c r="CU12" i="19"/>
  <c r="CT12" i="19"/>
  <c r="CS12" i="19"/>
  <c r="CR12" i="19"/>
  <c r="CP59" i="19"/>
  <c r="CO59" i="19"/>
  <c r="CN59" i="19"/>
  <c r="CM59" i="19"/>
  <c r="CL59" i="19"/>
  <c r="CK59" i="19"/>
  <c r="CJ59" i="19"/>
  <c r="CI59" i="19"/>
  <c r="CG59" i="19"/>
  <c r="CP58" i="19"/>
  <c r="CO58" i="19"/>
  <c r="CN58" i="19"/>
  <c r="CM58" i="19"/>
  <c r="CL58" i="19"/>
  <c r="CK58" i="19"/>
  <c r="CJ58" i="19"/>
  <c r="CI58" i="19"/>
  <c r="CG58" i="19"/>
  <c r="CP57" i="19"/>
  <c r="CO57" i="19"/>
  <c r="CN57" i="19"/>
  <c r="CM57" i="19"/>
  <c r="CL57" i="19"/>
  <c r="CK57" i="19"/>
  <c r="CJ57" i="19"/>
  <c r="CI57" i="19"/>
  <c r="CG57" i="19"/>
  <c r="CP56" i="19"/>
  <c r="CO56" i="19"/>
  <c r="CN56" i="19"/>
  <c r="CM56" i="19"/>
  <c r="CL56" i="19"/>
  <c r="CK56" i="19"/>
  <c r="CJ56" i="19"/>
  <c r="CI56" i="19"/>
  <c r="CG56" i="19"/>
  <c r="CP55" i="19"/>
  <c r="CO55" i="19"/>
  <c r="CN55" i="19"/>
  <c r="CM55" i="19"/>
  <c r="CL55" i="19"/>
  <c r="CK55" i="19"/>
  <c r="CJ55" i="19"/>
  <c r="CI55" i="19"/>
  <c r="CG55" i="19"/>
  <c r="CP54" i="19"/>
  <c r="CO54" i="19"/>
  <c r="CN54" i="19"/>
  <c r="CM54" i="19"/>
  <c r="CL54" i="19"/>
  <c r="CK54" i="19"/>
  <c r="CJ54" i="19"/>
  <c r="CI54" i="19"/>
  <c r="CG54" i="19"/>
  <c r="CP53" i="19"/>
  <c r="CO53" i="19"/>
  <c r="CN53" i="19"/>
  <c r="CM53" i="19"/>
  <c r="CL53" i="19"/>
  <c r="CK53" i="19"/>
  <c r="CJ53" i="19"/>
  <c r="CI53" i="19"/>
  <c r="CG53" i="19"/>
  <c r="CP52" i="19"/>
  <c r="CO52" i="19"/>
  <c r="CN52" i="19"/>
  <c r="CM52" i="19"/>
  <c r="CL52" i="19"/>
  <c r="CK52" i="19"/>
  <c r="CJ52" i="19"/>
  <c r="CI52" i="19"/>
  <c r="CG52" i="19"/>
  <c r="CP51" i="19"/>
  <c r="CO51" i="19"/>
  <c r="CN51" i="19"/>
  <c r="CM51" i="19"/>
  <c r="CL51" i="19"/>
  <c r="CK51" i="19"/>
  <c r="CJ51" i="19"/>
  <c r="CI51" i="19"/>
  <c r="CG51" i="19"/>
  <c r="CP50" i="19"/>
  <c r="CO50" i="19"/>
  <c r="CN50" i="19"/>
  <c r="CM50" i="19"/>
  <c r="CL50" i="19"/>
  <c r="CK50" i="19"/>
  <c r="CJ50" i="19"/>
  <c r="CI50" i="19"/>
  <c r="CG50" i="19"/>
  <c r="CP49" i="19"/>
  <c r="CO49" i="19"/>
  <c r="CN49" i="19"/>
  <c r="CM49" i="19"/>
  <c r="CL49" i="19"/>
  <c r="CK49" i="19"/>
  <c r="CJ49" i="19"/>
  <c r="CI49" i="19"/>
  <c r="CG49" i="19"/>
  <c r="CP48" i="19"/>
  <c r="CO48" i="19"/>
  <c r="CN48" i="19"/>
  <c r="CM48" i="19"/>
  <c r="CL48" i="19"/>
  <c r="CK48" i="19"/>
  <c r="CJ48" i="19"/>
  <c r="CI48" i="19"/>
  <c r="CG48" i="19"/>
  <c r="CP47" i="19"/>
  <c r="CO47" i="19"/>
  <c r="CN47" i="19"/>
  <c r="CM47" i="19"/>
  <c r="CL47" i="19"/>
  <c r="CK47" i="19"/>
  <c r="CJ47" i="19"/>
  <c r="CI47" i="19"/>
  <c r="CG47" i="19"/>
  <c r="CP46" i="19"/>
  <c r="CO46" i="19"/>
  <c r="CN46" i="19"/>
  <c r="CM46" i="19"/>
  <c r="CL46" i="19"/>
  <c r="CK46" i="19"/>
  <c r="CJ46" i="19"/>
  <c r="CI46" i="19"/>
  <c r="CG46" i="19"/>
  <c r="CP45" i="19"/>
  <c r="CO45" i="19"/>
  <c r="CN45" i="19"/>
  <c r="CM45" i="19"/>
  <c r="CL45" i="19"/>
  <c r="CK45" i="19"/>
  <c r="CJ45" i="19"/>
  <c r="CI45" i="19"/>
  <c r="CG45" i="19"/>
  <c r="CP44" i="19"/>
  <c r="CO44" i="19"/>
  <c r="CN44" i="19"/>
  <c r="CM44" i="19"/>
  <c r="CL44" i="19"/>
  <c r="CK44" i="19"/>
  <c r="CJ44" i="19"/>
  <c r="CI44" i="19"/>
  <c r="CG44" i="19"/>
  <c r="CP43" i="19"/>
  <c r="CO43" i="19"/>
  <c r="CN43" i="19"/>
  <c r="CM43" i="19"/>
  <c r="CL43" i="19"/>
  <c r="CK43" i="19"/>
  <c r="CJ43" i="19"/>
  <c r="CI43" i="19"/>
  <c r="CG43" i="19"/>
  <c r="CP42" i="19"/>
  <c r="CO42" i="19"/>
  <c r="CN42" i="19"/>
  <c r="CM42" i="19"/>
  <c r="CL42" i="19"/>
  <c r="CK42" i="19"/>
  <c r="CJ42" i="19"/>
  <c r="CI42" i="19"/>
  <c r="CG42" i="19"/>
  <c r="CP41" i="19"/>
  <c r="CO41" i="19"/>
  <c r="CN41" i="19"/>
  <c r="CM41" i="19"/>
  <c r="CL41" i="19"/>
  <c r="CK41" i="19"/>
  <c r="CJ41" i="19"/>
  <c r="CI41" i="19"/>
  <c r="CG41" i="19"/>
  <c r="CP40" i="19"/>
  <c r="CO40" i="19"/>
  <c r="CN40" i="19"/>
  <c r="CM40" i="19"/>
  <c r="CL40" i="19"/>
  <c r="CK40" i="19"/>
  <c r="CJ40" i="19"/>
  <c r="CI40" i="19"/>
  <c r="CG40" i="19"/>
  <c r="CP39" i="19"/>
  <c r="CO39" i="19"/>
  <c r="CN39" i="19"/>
  <c r="CM39" i="19"/>
  <c r="CL39" i="19"/>
  <c r="CK39" i="19"/>
  <c r="CJ39" i="19"/>
  <c r="CI39" i="19"/>
  <c r="CG39" i="19"/>
  <c r="CP38" i="19"/>
  <c r="CO38" i="19"/>
  <c r="CN38" i="19"/>
  <c r="CM38" i="19"/>
  <c r="CL38" i="19"/>
  <c r="CK38" i="19"/>
  <c r="CJ38" i="19"/>
  <c r="CI38" i="19"/>
  <c r="CG38" i="19"/>
  <c r="CP37" i="19"/>
  <c r="CO37" i="19"/>
  <c r="CN37" i="19"/>
  <c r="CM37" i="19"/>
  <c r="CL37" i="19"/>
  <c r="CK37" i="19"/>
  <c r="CJ37" i="19"/>
  <c r="CI37" i="19"/>
  <c r="CG37" i="19"/>
  <c r="CP36" i="19"/>
  <c r="CO36" i="19"/>
  <c r="CN36" i="19"/>
  <c r="CM36" i="19"/>
  <c r="CL36" i="19"/>
  <c r="CK36" i="19"/>
  <c r="CJ36" i="19"/>
  <c r="CI36" i="19"/>
  <c r="CG36" i="19"/>
  <c r="CP35" i="19"/>
  <c r="CO35" i="19"/>
  <c r="CN35" i="19"/>
  <c r="CM35" i="19"/>
  <c r="CL35" i="19"/>
  <c r="CK35" i="19"/>
  <c r="CJ35" i="19"/>
  <c r="CI35" i="19"/>
  <c r="CG35" i="19"/>
  <c r="CP34" i="19"/>
  <c r="CO34" i="19"/>
  <c r="CN34" i="19"/>
  <c r="CM34" i="19"/>
  <c r="CL34" i="19"/>
  <c r="CK34" i="19"/>
  <c r="CJ34" i="19"/>
  <c r="CI34" i="19"/>
  <c r="CG34" i="19"/>
  <c r="CP33" i="19"/>
  <c r="CO33" i="19"/>
  <c r="CN33" i="19"/>
  <c r="CM33" i="19"/>
  <c r="CL33" i="19"/>
  <c r="CK33" i="19"/>
  <c r="CJ33" i="19"/>
  <c r="CI33" i="19"/>
  <c r="CG33" i="19"/>
  <c r="CP32" i="19"/>
  <c r="CO32" i="19"/>
  <c r="CN32" i="19"/>
  <c r="CM32" i="19"/>
  <c r="CL32" i="19"/>
  <c r="CK32" i="19"/>
  <c r="CJ32" i="19"/>
  <c r="CI32" i="19"/>
  <c r="CG32" i="19"/>
  <c r="CP31" i="19"/>
  <c r="CO31" i="19"/>
  <c r="CN31" i="19"/>
  <c r="CM31" i="19"/>
  <c r="CL31" i="19"/>
  <c r="CK31" i="19"/>
  <c r="CJ31" i="19"/>
  <c r="CI31" i="19"/>
  <c r="CG31" i="19"/>
  <c r="CP30" i="19"/>
  <c r="CO30" i="19"/>
  <c r="CN30" i="19"/>
  <c r="CM30" i="19"/>
  <c r="CL30" i="19"/>
  <c r="CK30" i="19"/>
  <c r="CJ30" i="19"/>
  <c r="CI30" i="19"/>
  <c r="CG30" i="19"/>
  <c r="CP29" i="19"/>
  <c r="CO29" i="19"/>
  <c r="CN29" i="19"/>
  <c r="CM29" i="19"/>
  <c r="CL29" i="19"/>
  <c r="CK29" i="19"/>
  <c r="CJ29" i="19"/>
  <c r="CI29" i="19"/>
  <c r="CG29" i="19"/>
  <c r="CP28" i="19"/>
  <c r="CO28" i="19"/>
  <c r="CN28" i="19"/>
  <c r="CM28" i="19"/>
  <c r="CL28" i="19"/>
  <c r="CK28" i="19"/>
  <c r="CJ28" i="19"/>
  <c r="CI28" i="19"/>
  <c r="CG28" i="19"/>
  <c r="CP27" i="19"/>
  <c r="CO27" i="19"/>
  <c r="CN27" i="19"/>
  <c r="CM27" i="19"/>
  <c r="CL27" i="19"/>
  <c r="CK27" i="19"/>
  <c r="CJ27" i="19"/>
  <c r="CI27" i="19"/>
  <c r="CG27" i="19"/>
  <c r="CP26" i="19"/>
  <c r="CO26" i="19"/>
  <c r="CN26" i="19"/>
  <c r="CM26" i="19"/>
  <c r="CL26" i="19"/>
  <c r="CK26" i="19"/>
  <c r="CJ26" i="19"/>
  <c r="CI26" i="19"/>
  <c r="CG26" i="19"/>
  <c r="CP25" i="19"/>
  <c r="CO25" i="19"/>
  <c r="CN25" i="19"/>
  <c r="CM25" i="19"/>
  <c r="CL25" i="19"/>
  <c r="CK25" i="19"/>
  <c r="CJ25" i="19"/>
  <c r="CI25" i="19"/>
  <c r="CG25" i="19"/>
  <c r="CP24" i="19"/>
  <c r="CO24" i="19"/>
  <c r="CN24" i="19"/>
  <c r="CM24" i="19"/>
  <c r="CL24" i="19"/>
  <c r="CK24" i="19"/>
  <c r="CJ24" i="19"/>
  <c r="CI24" i="19"/>
  <c r="CG24" i="19"/>
  <c r="CP23" i="19"/>
  <c r="CO23" i="19"/>
  <c r="CN23" i="19"/>
  <c r="CM23" i="19"/>
  <c r="CL23" i="19"/>
  <c r="CK23" i="19"/>
  <c r="CJ23" i="19"/>
  <c r="CI23" i="19"/>
  <c r="CG23" i="19"/>
  <c r="CP22" i="19"/>
  <c r="CO22" i="19"/>
  <c r="CN22" i="19"/>
  <c r="CM22" i="19"/>
  <c r="CL22" i="19"/>
  <c r="CK22" i="19"/>
  <c r="CJ22" i="19"/>
  <c r="CI22" i="19"/>
  <c r="CG22" i="19"/>
  <c r="CP21" i="19"/>
  <c r="CO21" i="19"/>
  <c r="CN21" i="19"/>
  <c r="CM21" i="19"/>
  <c r="CL21" i="19"/>
  <c r="CK21" i="19"/>
  <c r="CJ21" i="19"/>
  <c r="CI21" i="19"/>
  <c r="CG21" i="19"/>
  <c r="CP20" i="19"/>
  <c r="CO20" i="19"/>
  <c r="CN20" i="19"/>
  <c r="CM20" i="19"/>
  <c r="CL20" i="19"/>
  <c r="CK20" i="19"/>
  <c r="CJ20" i="19"/>
  <c r="CI20" i="19"/>
  <c r="CG20" i="19"/>
  <c r="CP19" i="19"/>
  <c r="CO19" i="19"/>
  <c r="CN19" i="19"/>
  <c r="CM19" i="19"/>
  <c r="CL19" i="19"/>
  <c r="CK19" i="19"/>
  <c r="CJ19" i="19"/>
  <c r="CI19" i="19"/>
  <c r="CG19" i="19"/>
  <c r="CP18" i="19"/>
  <c r="CO18" i="19"/>
  <c r="CN18" i="19"/>
  <c r="CM18" i="19"/>
  <c r="CL18" i="19"/>
  <c r="CK18" i="19"/>
  <c r="CJ18" i="19"/>
  <c r="CI18" i="19"/>
  <c r="CG18" i="19"/>
  <c r="CP17" i="19"/>
  <c r="CO17" i="19"/>
  <c r="CN17" i="19"/>
  <c r="CM17" i="19"/>
  <c r="CL17" i="19"/>
  <c r="CK17" i="19"/>
  <c r="CJ17" i="19"/>
  <c r="CI17" i="19"/>
  <c r="CG17" i="19"/>
  <c r="CP16" i="19"/>
  <c r="CO16" i="19"/>
  <c r="CN16" i="19"/>
  <c r="CM16" i="19"/>
  <c r="CL16" i="19"/>
  <c r="CK16" i="19"/>
  <c r="CJ16" i="19"/>
  <c r="CI16" i="19"/>
  <c r="CG16" i="19"/>
  <c r="CP15" i="19"/>
  <c r="CO15" i="19"/>
  <c r="CN15" i="19"/>
  <c r="CM15" i="19"/>
  <c r="CL15" i="19"/>
  <c r="CK15" i="19"/>
  <c r="CJ15" i="19"/>
  <c r="CI15" i="19"/>
  <c r="CG15" i="19"/>
  <c r="CP14" i="19"/>
  <c r="CO14" i="19"/>
  <c r="CN14" i="19"/>
  <c r="CM14" i="19"/>
  <c r="CL14" i="19"/>
  <c r="CK14" i="19"/>
  <c r="CK7" i="19" s="1"/>
  <c r="CJ14" i="19"/>
  <c r="CI14" i="19"/>
  <c r="CG14" i="19"/>
  <c r="CP13" i="19"/>
  <c r="CO13" i="19"/>
  <c r="CN13" i="19"/>
  <c r="CN8" i="19" s="1"/>
  <c r="CM13" i="19"/>
  <c r="CL13" i="19"/>
  <c r="CK13" i="19"/>
  <c r="CJ13" i="19"/>
  <c r="CJ8" i="19" s="1"/>
  <c r="CI13" i="19"/>
  <c r="CG13" i="19"/>
  <c r="CP12" i="19"/>
  <c r="CO12" i="19"/>
  <c r="CN12" i="19"/>
  <c r="CM12" i="19"/>
  <c r="CL12" i="19"/>
  <c r="CK12" i="19"/>
  <c r="CJ12" i="19"/>
  <c r="CI12" i="19"/>
  <c r="CG12" i="19"/>
  <c r="CE59" i="19"/>
  <c r="CD59" i="19"/>
  <c r="CC59" i="19"/>
  <c r="CB59" i="19"/>
  <c r="BV59" i="19"/>
  <c r="BU59" i="19"/>
  <c r="BT59" i="19"/>
  <c r="BS59" i="19"/>
  <c r="BR59" i="19"/>
  <c r="BL59" i="19"/>
  <c r="BE59" i="19"/>
  <c r="BD59" i="19"/>
  <c r="BA59" i="19"/>
  <c r="AZ59" i="19"/>
  <c r="AY59" i="19"/>
  <c r="CE58" i="19"/>
  <c r="CD58" i="19"/>
  <c r="CC58" i="19"/>
  <c r="CB58" i="19"/>
  <c r="BV58" i="19"/>
  <c r="BU58" i="19"/>
  <c r="BT58" i="19"/>
  <c r="BS58" i="19"/>
  <c r="BR58" i="19"/>
  <c r="BL58" i="19"/>
  <c r="BE58" i="19"/>
  <c r="BD58" i="19"/>
  <c r="BA58" i="19"/>
  <c r="AZ58" i="19"/>
  <c r="AY58" i="19"/>
  <c r="CE57" i="19"/>
  <c r="CD57" i="19"/>
  <c r="CC57" i="19"/>
  <c r="CB57" i="19"/>
  <c r="BV57" i="19"/>
  <c r="BU57" i="19"/>
  <c r="BT57" i="19"/>
  <c r="BS57" i="19"/>
  <c r="BR57" i="19"/>
  <c r="BL57" i="19"/>
  <c r="BE57" i="19"/>
  <c r="BD57" i="19"/>
  <c r="BA57" i="19"/>
  <c r="AZ57" i="19"/>
  <c r="AY57" i="19"/>
  <c r="CE56" i="19"/>
  <c r="CD56" i="19"/>
  <c r="CC56" i="19"/>
  <c r="CB56" i="19"/>
  <c r="BV56" i="19"/>
  <c r="BU56" i="19"/>
  <c r="BT56" i="19"/>
  <c r="BS56" i="19"/>
  <c r="BR56" i="19"/>
  <c r="BL56" i="19"/>
  <c r="BE56" i="19"/>
  <c r="BD56" i="19"/>
  <c r="BA56" i="19"/>
  <c r="AZ56" i="19"/>
  <c r="AY56" i="19"/>
  <c r="CE55" i="19"/>
  <c r="CD55" i="19"/>
  <c r="CC55" i="19"/>
  <c r="CB55" i="19"/>
  <c r="BV55" i="19"/>
  <c r="BU55" i="19"/>
  <c r="BT55" i="19"/>
  <c r="BS55" i="19"/>
  <c r="BR55" i="19"/>
  <c r="BL55" i="19"/>
  <c r="BE55" i="19"/>
  <c r="BD55" i="19"/>
  <c r="BA55" i="19"/>
  <c r="AZ55" i="19"/>
  <c r="AY55" i="19"/>
  <c r="CE54" i="19"/>
  <c r="CD54" i="19"/>
  <c r="CC54" i="19"/>
  <c r="CB54" i="19"/>
  <c r="BV54" i="19"/>
  <c r="BU54" i="19"/>
  <c r="BT54" i="19"/>
  <c r="BS54" i="19"/>
  <c r="BR54" i="19"/>
  <c r="BL54" i="19"/>
  <c r="BE54" i="19"/>
  <c r="BD54" i="19"/>
  <c r="BA54" i="19"/>
  <c r="AZ54" i="19"/>
  <c r="AY54" i="19"/>
  <c r="CE53" i="19"/>
  <c r="CD53" i="19"/>
  <c r="CC53" i="19"/>
  <c r="CB53" i="19"/>
  <c r="BV53" i="19"/>
  <c r="BU53" i="19"/>
  <c r="BT53" i="19"/>
  <c r="BS53" i="19"/>
  <c r="BR53" i="19"/>
  <c r="BL53" i="19"/>
  <c r="BE53" i="19"/>
  <c r="BD53" i="19"/>
  <c r="BA53" i="19"/>
  <c r="AZ53" i="19"/>
  <c r="AY53" i="19"/>
  <c r="CE52" i="19"/>
  <c r="CD52" i="19"/>
  <c r="CC52" i="19"/>
  <c r="CB52" i="19"/>
  <c r="BV52" i="19"/>
  <c r="BU52" i="19"/>
  <c r="BT52" i="19"/>
  <c r="BS52" i="19"/>
  <c r="BR52" i="19"/>
  <c r="BL52" i="19"/>
  <c r="BE52" i="19"/>
  <c r="BD52" i="19"/>
  <c r="BA52" i="19"/>
  <c r="AZ52" i="19"/>
  <c r="AY52" i="19"/>
  <c r="CE51" i="19"/>
  <c r="CD51" i="19"/>
  <c r="CC51" i="19"/>
  <c r="CB51" i="19"/>
  <c r="BV51" i="19"/>
  <c r="BU51" i="19"/>
  <c r="BT51" i="19"/>
  <c r="BS51" i="19"/>
  <c r="BR51" i="19"/>
  <c r="BL51" i="19"/>
  <c r="BE51" i="19"/>
  <c r="BD51" i="19"/>
  <c r="BA51" i="19"/>
  <c r="AZ51" i="19"/>
  <c r="AY51" i="19"/>
  <c r="CE50" i="19"/>
  <c r="CD50" i="19"/>
  <c r="CC50" i="19"/>
  <c r="CB50" i="19"/>
  <c r="BV50" i="19"/>
  <c r="BU50" i="19"/>
  <c r="BT50" i="19"/>
  <c r="BS50" i="19"/>
  <c r="BR50" i="19"/>
  <c r="BL50" i="19"/>
  <c r="BE50" i="19"/>
  <c r="BD50" i="19"/>
  <c r="BA50" i="19"/>
  <c r="AZ50" i="19"/>
  <c r="AY50" i="19"/>
  <c r="CE49" i="19"/>
  <c r="CD49" i="19"/>
  <c r="CC49" i="19"/>
  <c r="CB49" i="19"/>
  <c r="BV49" i="19"/>
  <c r="BU49" i="19"/>
  <c r="BT49" i="19"/>
  <c r="BS49" i="19"/>
  <c r="BR49" i="19"/>
  <c r="BL49" i="19"/>
  <c r="BE49" i="19"/>
  <c r="BD49" i="19"/>
  <c r="BA49" i="19"/>
  <c r="AZ49" i="19"/>
  <c r="AY49" i="19"/>
  <c r="CE48" i="19"/>
  <c r="CD48" i="19"/>
  <c r="CC48" i="19"/>
  <c r="CB48" i="19"/>
  <c r="BV48" i="19"/>
  <c r="BU48" i="19"/>
  <c r="BT48" i="19"/>
  <c r="BS48" i="19"/>
  <c r="BR48" i="19"/>
  <c r="BL48" i="19"/>
  <c r="BE48" i="19"/>
  <c r="BD48" i="19"/>
  <c r="BA48" i="19"/>
  <c r="AZ48" i="19"/>
  <c r="AY48" i="19"/>
  <c r="CE47" i="19"/>
  <c r="CD47" i="19"/>
  <c r="CC47" i="19"/>
  <c r="CB47" i="19"/>
  <c r="BV47" i="19"/>
  <c r="BU47" i="19"/>
  <c r="BT47" i="19"/>
  <c r="BS47" i="19"/>
  <c r="BR47" i="19"/>
  <c r="BL47" i="19"/>
  <c r="BE47" i="19"/>
  <c r="BD47" i="19"/>
  <c r="BA47" i="19"/>
  <c r="AZ47" i="19"/>
  <c r="AY47" i="19"/>
  <c r="CE46" i="19"/>
  <c r="CD46" i="19"/>
  <c r="CC46" i="19"/>
  <c r="CB46" i="19"/>
  <c r="BV46" i="19"/>
  <c r="BU46" i="19"/>
  <c r="BT46" i="19"/>
  <c r="BS46" i="19"/>
  <c r="BR46" i="19"/>
  <c r="BL46" i="19"/>
  <c r="BE46" i="19"/>
  <c r="BD46" i="19"/>
  <c r="BA46" i="19"/>
  <c r="AZ46" i="19"/>
  <c r="AY46" i="19"/>
  <c r="CE45" i="19"/>
  <c r="CD45" i="19"/>
  <c r="CC45" i="19"/>
  <c r="CB45" i="19"/>
  <c r="BV45" i="19"/>
  <c r="BU45" i="19"/>
  <c r="BT45" i="19"/>
  <c r="BS45" i="19"/>
  <c r="BR45" i="19"/>
  <c r="BL45" i="19"/>
  <c r="BE45" i="19"/>
  <c r="BD45" i="19"/>
  <c r="BA45" i="19"/>
  <c r="AZ45" i="19"/>
  <c r="AY45" i="19"/>
  <c r="CE44" i="19"/>
  <c r="CD44" i="19"/>
  <c r="CC44" i="19"/>
  <c r="CB44" i="19"/>
  <c r="BV44" i="19"/>
  <c r="BU44" i="19"/>
  <c r="BT44" i="19"/>
  <c r="BS44" i="19"/>
  <c r="BR44" i="19"/>
  <c r="BL44" i="19"/>
  <c r="BE44" i="19"/>
  <c r="BD44" i="19"/>
  <c r="BA44" i="19"/>
  <c r="AZ44" i="19"/>
  <c r="AY44" i="19"/>
  <c r="CE43" i="19"/>
  <c r="CD43" i="19"/>
  <c r="CC43" i="19"/>
  <c r="CB43" i="19"/>
  <c r="BV43" i="19"/>
  <c r="BU43" i="19"/>
  <c r="BT43" i="19"/>
  <c r="BS43" i="19"/>
  <c r="BR43" i="19"/>
  <c r="BL43" i="19"/>
  <c r="BE43" i="19"/>
  <c r="BD43" i="19"/>
  <c r="BA43" i="19"/>
  <c r="AZ43" i="19"/>
  <c r="AY43" i="19"/>
  <c r="CE42" i="19"/>
  <c r="CD42" i="19"/>
  <c r="CC42" i="19"/>
  <c r="CB42" i="19"/>
  <c r="BV42" i="19"/>
  <c r="BU42" i="19"/>
  <c r="BT42" i="19"/>
  <c r="BS42" i="19"/>
  <c r="BR42" i="19"/>
  <c r="BL42" i="19"/>
  <c r="BE42" i="19"/>
  <c r="BD42" i="19"/>
  <c r="BA42" i="19"/>
  <c r="AZ42" i="19"/>
  <c r="AY42" i="19"/>
  <c r="CE41" i="19"/>
  <c r="CD41" i="19"/>
  <c r="CC41" i="19"/>
  <c r="CB41" i="19"/>
  <c r="BV41" i="19"/>
  <c r="BU41" i="19"/>
  <c r="BT41" i="19"/>
  <c r="BS41" i="19"/>
  <c r="BR41" i="19"/>
  <c r="BL41" i="19"/>
  <c r="BE41" i="19"/>
  <c r="BD41" i="19"/>
  <c r="BA41" i="19"/>
  <c r="AZ41" i="19"/>
  <c r="AY41" i="19"/>
  <c r="CE40" i="19"/>
  <c r="CD40" i="19"/>
  <c r="CC40" i="19"/>
  <c r="CB40" i="19"/>
  <c r="BV40" i="19"/>
  <c r="BU40" i="19"/>
  <c r="BT40" i="19"/>
  <c r="BS40" i="19"/>
  <c r="BR40" i="19"/>
  <c r="BL40" i="19"/>
  <c r="BE40" i="19"/>
  <c r="BD40" i="19"/>
  <c r="BA40" i="19"/>
  <c r="AZ40" i="19"/>
  <c r="AY40" i="19"/>
  <c r="CE39" i="19"/>
  <c r="CD39" i="19"/>
  <c r="CC39" i="19"/>
  <c r="CB39" i="19"/>
  <c r="BV39" i="19"/>
  <c r="BU39" i="19"/>
  <c r="BT39" i="19"/>
  <c r="BS39" i="19"/>
  <c r="BR39" i="19"/>
  <c r="BL39" i="19"/>
  <c r="BE39" i="19"/>
  <c r="BD39" i="19"/>
  <c r="BA39" i="19"/>
  <c r="AZ39" i="19"/>
  <c r="AY39" i="19"/>
  <c r="CE38" i="19"/>
  <c r="CD38" i="19"/>
  <c r="CC38" i="19"/>
  <c r="CB38" i="19"/>
  <c r="BV38" i="19"/>
  <c r="BU38" i="19"/>
  <c r="BT38" i="19"/>
  <c r="BS38" i="19"/>
  <c r="BR38" i="19"/>
  <c r="BL38" i="19"/>
  <c r="BE38" i="19"/>
  <c r="BD38" i="19"/>
  <c r="BA38" i="19"/>
  <c r="AZ38" i="19"/>
  <c r="AY38" i="19"/>
  <c r="CE37" i="19"/>
  <c r="CD37" i="19"/>
  <c r="CC37" i="19"/>
  <c r="CB37" i="19"/>
  <c r="BV37" i="19"/>
  <c r="BU37" i="19"/>
  <c r="BT37" i="19"/>
  <c r="BS37" i="19"/>
  <c r="BR37" i="19"/>
  <c r="BL37" i="19"/>
  <c r="BE37" i="19"/>
  <c r="BD37" i="19"/>
  <c r="BA37" i="19"/>
  <c r="AZ37" i="19"/>
  <c r="AY37" i="19"/>
  <c r="CE36" i="19"/>
  <c r="CD36" i="19"/>
  <c r="CC36" i="19"/>
  <c r="CB36" i="19"/>
  <c r="BV36" i="19"/>
  <c r="BU36" i="19"/>
  <c r="BT36" i="19"/>
  <c r="BS36" i="19"/>
  <c r="BR36" i="19"/>
  <c r="BL36" i="19"/>
  <c r="BE36" i="19"/>
  <c r="BD36" i="19"/>
  <c r="BA36" i="19"/>
  <c r="AZ36" i="19"/>
  <c r="AY36" i="19"/>
  <c r="CE35" i="19"/>
  <c r="CD35" i="19"/>
  <c r="CC35" i="19"/>
  <c r="CB35" i="19"/>
  <c r="BV35" i="19"/>
  <c r="BU35" i="19"/>
  <c r="BT35" i="19"/>
  <c r="BS35" i="19"/>
  <c r="BR35" i="19"/>
  <c r="BL35" i="19"/>
  <c r="BE35" i="19"/>
  <c r="BD35" i="19"/>
  <c r="BA35" i="19"/>
  <c r="AZ35" i="19"/>
  <c r="AY35" i="19"/>
  <c r="CE34" i="19"/>
  <c r="CD34" i="19"/>
  <c r="CC34" i="19"/>
  <c r="CB34" i="19"/>
  <c r="BV34" i="19"/>
  <c r="BU34" i="19"/>
  <c r="BT34" i="19"/>
  <c r="BS34" i="19"/>
  <c r="BR34" i="19"/>
  <c r="BL34" i="19"/>
  <c r="BE34" i="19"/>
  <c r="BD34" i="19"/>
  <c r="BA34" i="19"/>
  <c r="AZ34" i="19"/>
  <c r="AY34" i="19"/>
  <c r="CE33" i="19"/>
  <c r="CD33" i="19"/>
  <c r="CC33" i="19"/>
  <c r="CB33" i="19"/>
  <c r="BV33" i="19"/>
  <c r="BU33" i="19"/>
  <c r="BT33" i="19"/>
  <c r="BS33" i="19"/>
  <c r="BR33" i="19"/>
  <c r="BL33" i="19"/>
  <c r="BE33" i="19"/>
  <c r="BD33" i="19"/>
  <c r="BA33" i="19"/>
  <c r="AZ33" i="19"/>
  <c r="AY33" i="19"/>
  <c r="CE32" i="19"/>
  <c r="CD32" i="19"/>
  <c r="CC32" i="19"/>
  <c r="CB32" i="19"/>
  <c r="BV32" i="19"/>
  <c r="BU32" i="19"/>
  <c r="BT32" i="19"/>
  <c r="BS32" i="19"/>
  <c r="BR32" i="19"/>
  <c r="BL32" i="19"/>
  <c r="BE32" i="19"/>
  <c r="BD32" i="19"/>
  <c r="BA32" i="19"/>
  <c r="AZ32" i="19"/>
  <c r="AY32" i="19"/>
  <c r="CE31" i="19"/>
  <c r="CD31" i="19"/>
  <c r="CC31" i="19"/>
  <c r="CB31" i="19"/>
  <c r="BV31" i="19"/>
  <c r="BU31" i="19"/>
  <c r="BT31" i="19"/>
  <c r="BS31" i="19"/>
  <c r="BR31" i="19"/>
  <c r="BL31" i="19"/>
  <c r="BE31" i="19"/>
  <c r="BD31" i="19"/>
  <c r="BA31" i="19"/>
  <c r="AZ31" i="19"/>
  <c r="AY31" i="19"/>
  <c r="CE30" i="19"/>
  <c r="CD30" i="19"/>
  <c r="CC30" i="19"/>
  <c r="CB30" i="19"/>
  <c r="BV30" i="19"/>
  <c r="BU30" i="19"/>
  <c r="BT30" i="19"/>
  <c r="BS30" i="19"/>
  <c r="BR30" i="19"/>
  <c r="BL30" i="19"/>
  <c r="BE30" i="19"/>
  <c r="BD30" i="19"/>
  <c r="BA30" i="19"/>
  <c r="AZ30" i="19"/>
  <c r="AY30" i="19"/>
  <c r="CE29" i="19"/>
  <c r="CD29" i="19"/>
  <c r="CC29" i="19"/>
  <c r="CB29" i="19"/>
  <c r="BV29" i="19"/>
  <c r="BU29" i="19"/>
  <c r="BT29" i="19"/>
  <c r="BS29" i="19"/>
  <c r="BR29" i="19"/>
  <c r="BL29" i="19"/>
  <c r="BE29" i="19"/>
  <c r="BD29" i="19"/>
  <c r="BA29" i="19"/>
  <c r="AZ29" i="19"/>
  <c r="AY29" i="19"/>
  <c r="CE28" i="19"/>
  <c r="CD28" i="19"/>
  <c r="CC28" i="19"/>
  <c r="CB28" i="19"/>
  <c r="BV28" i="19"/>
  <c r="BU28" i="19"/>
  <c r="BT28" i="19"/>
  <c r="BS28" i="19"/>
  <c r="BR28" i="19"/>
  <c r="BL28" i="19"/>
  <c r="BE28" i="19"/>
  <c r="BD28" i="19"/>
  <c r="BA28" i="19"/>
  <c r="AZ28" i="19"/>
  <c r="AY28" i="19"/>
  <c r="CE27" i="19"/>
  <c r="CD27" i="19"/>
  <c r="CC27" i="19"/>
  <c r="CB27" i="19"/>
  <c r="BV27" i="19"/>
  <c r="BU27" i="19"/>
  <c r="BT27" i="19"/>
  <c r="BS27" i="19"/>
  <c r="BR27" i="19"/>
  <c r="BL27" i="19"/>
  <c r="BE27" i="19"/>
  <c r="BD27" i="19"/>
  <c r="BA27" i="19"/>
  <c r="AZ27" i="19"/>
  <c r="AY27" i="19"/>
  <c r="CE26" i="19"/>
  <c r="CD26" i="19"/>
  <c r="CC26" i="19"/>
  <c r="CB26" i="19"/>
  <c r="BV26" i="19"/>
  <c r="BU26" i="19"/>
  <c r="BT26" i="19"/>
  <c r="BS26" i="19"/>
  <c r="BR26" i="19"/>
  <c r="BL26" i="19"/>
  <c r="BE26" i="19"/>
  <c r="BD26" i="19"/>
  <c r="BA26" i="19"/>
  <c r="AZ26" i="19"/>
  <c r="AY26" i="19"/>
  <c r="CE25" i="19"/>
  <c r="CD25" i="19"/>
  <c r="CC25" i="19"/>
  <c r="CB25" i="19"/>
  <c r="BV25" i="19"/>
  <c r="BU25" i="19"/>
  <c r="BT25" i="19"/>
  <c r="BS25" i="19"/>
  <c r="BR25" i="19"/>
  <c r="BL25" i="19"/>
  <c r="BE25" i="19"/>
  <c r="BD25" i="19"/>
  <c r="BA25" i="19"/>
  <c r="AZ25" i="19"/>
  <c r="AY25" i="19"/>
  <c r="CE24" i="19"/>
  <c r="CD24" i="19"/>
  <c r="CC24" i="19"/>
  <c r="CB24" i="19"/>
  <c r="BV24" i="19"/>
  <c r="BU24" i="19"/>
  <c r="BT24" i="19"/>
  <c r="BS24" i="19"/>
  <c r="BR24" i="19"/>
  <c r="BL24" i="19"/>
  <c r="BE24" i="19"/>
  <c r="BD24" i="19"/>
  <c r="BA24" i="19"/>
  <c r="AZ24" i="19"/>
  <c r="AY24" i="19"/>
  <c r="CE23" i="19"/>
  <c r="CD23" i="19"/>
  <c r="CC23" i="19"/>
  <c r="CB23" i="19"/>
  <c r="BV23" i="19"/>
  <c r="BU23" i="19"/>
  <c r="BT23" i="19"/>
  <c r="BS23" i="19"/>
  <c r="BR23" i="19"/>
  <c r="BL23" i="19"/>
  <c r="BE23" i="19"/>
  <c r="BD23" i="19"/>
  <c r="BA23" i="19"/>
  <c r="AZ23" i="19"/>
  <c r="AY23" i="19"/>
  <c r="CE22" i="19"/>
  <c r="CD22" i="19"/>
  <c r="CC22" i="19"/>
  <c r="CB22" i="19"/>
  <c r="BV22" i="19"/>
  <c r="BU22" i="19"/>
  <c r="BT22" i="19"/>
  <c r="BS22" i="19"/>
  <c r="BR22" i="19"/>
  <c r="BL22" i="19"/>
  <c r="BE22" i="19"/>
  <c r="BD22" i="19"/>
  <c r="BA22" i="19"/>
  <c r="AZ22" i="19"/>
  <c r="AY22" i="19"/>
  <c r="CE21" i="19"/>
  <c r="CD21" i="19"/>
  <c r="CC21" i="19"/>
  <c r="CB21" i="19"/>
  <c r="BV21" i="19"/>
  <c r="BU21" i="19"/>
  <c r="BT21" i="19"/>
  <c r="BS21" i="19"/>
  <c r="BR21" i="19"/>
  <c r="BL21" i="19"/>
  <c r="BE21" i="19"/>
  <c r="BD21" i="19"/>
  <c r="BA21" i="19"/>
  <c r="AZ21" i="19"/>
  <c r="AY21" i="19"/>
  <c r="CE20" i="19"/>
  <c r="CD20" i="19"/>
  <c r="CC20" i="19"/>
  <c r="CB20" i="19"/>
  <c r="BV20" i="19"/>
  <c r="BU20" i="19"/>
  <c r="BT20" i="19"/>
  <c r="BS20" i="19"/>
  <c r="BR20" i="19"/>
  <c r="BL20" i="19"/>
  <c r="BE20" i="19"/>
  <c r="BD20" i="19"/>
  <c r="BA20" i="19"/>
  <c r="AZ20" i="19"/>
  <c r="AY20" i="19"/>
  <c r="CE19" i="19"/>
  <c r="CD19" i="19"/>
  <c r="CC19" i="19"/>
  <c r="CB19" i="19"/>
  <c r="BV19" i="19"/>
  <c r="BU19" i="19"/>
  <c r="BT19" i="19"/>
  <c r="BS19" i="19"/>
  <c r="BR19" i="19"/>
  <c r="BL19" i="19"/>
  <c r="BE19" i="19"/>
  <c r="BD19" i="19"/>
  <c r="BA19" i="19"/>
  <c r="AZ19" i="19"/>
  <c r="AY19" i="19"/>
  <c r="CE18" i="19"/>
  <c r="CD18" i="19"/>
  <c r="CC18" i="19"/>
  <c r="CB18" i="19"/>
  <c r="BV18" i="19"/>
  <c r="BU18" i="19"/>
  <c r="BT18" i="19"/>
  <c r="BS18" i="19"/>
  <c r="BR18" i="19"/>
  <c r="BL18" i="19"/>
  <c r="BE18" i="19"/>
  <c r="BD18" i="19"/>
  <c r="BA18" i="19"/>
  <c r="AZ18" i="19"/>
  <c r="AY18" i="19"/>
  <c r="CE17" i="19"/>
  <c r="CD17" i="19"/>
  <c r="CC17" i="19"/>
  <c r="CB17" i="19"/>
  <c r="BV17" i="19"/>
  <c r="BU17" i="19"/>
  <c r="BT17" i="19"/>
  <c r="BS17" i="19"/>
  <c r="BR17" i="19"/>
  <c r="BL17" i="19"/>
  <c r="BE17" i="19"/>
  <c r="BD17" i="19"/>
  <c r="BA17" i="19"/>
  <c r="AZ17" i="19"/>
  <c r="AY17" i="19"/>
  <c r="CE16" i="19"/>
  <c r="CD16" i="19"/>
  <c r="CC16" i="19"/>
  <c r="CB16" i="19"/>
  <c r="BV16" i="19"/>
  <c r="BU16" i="19"/>
  <c r="BT16" i="19"/>
  <c r="BS16" i="19"/>
  <c r="BR16" i="19"/>
  <c r="BL16" i="19"/>
  <c r="BE16" i="19"/>
  <c r="BD16" i="19"/>
  <c r="BA16" i="19"/>
  <c r="AZ16" i="19"/>
  <c r="AY16" i="19"/>
  <c r="CE15" i="19"/>
  <c r="CD15" i="19"/>
  <c r="CC15" i="19"/>
  <c r="CB15" i="19"/>
  <c r="BV15" i="19"/>
  <c r="BU15" i="19"/>
  <c r="BT15" i="19"/>
  <c r="BS15" i="19"/>
  <c r="BR15" i="19"/>
  <c r="BL15" i="19"/>
  <c r="BE15" i="19"/>
  <c r="BD15" i="19"/>
  <c r="BA15" i="19"/>
  <c r="AZ15" i="19"/>
  <c r="AY15" i="19"/>
  <c r="CE14" i="19"/>
  <c r="CD14" i="19"/>
  <c r="CC14" i="19"/>
  <c r="CB14" i="19"/>
  <c r="BV14" i="19"/>
  <c r="BU14" i="19"/>
  <c r="BT14" i="19"/>
  <c r="BS14" i="19"/>
  <c r="BR14" i="19"/>
  <c r="BL14" i="19"/>
  <c r="BE14" i="19"/>
  <c r="BD14" i="19"/>
  <c r="BA14" i="19"/>
  <c r="AZ14" i="19"/>
  <c r="AY14" i="19"/>
  <c r="CE13" i="19"/>
  <c r="CE7" i="19" s="1"/>
  <c r="CD13" i="19"/>
  <c r="CC13" i="19"/>
  <c r="CC7" i="19" s="1"/>
  <c r="CB13" i="19"/>
  <c r="BV13" i="19"/>
  <c r="BV7" i="19" s="1"/>
  <c r="BU13" i="19"/>
  <c r="BT13" i="19"/>
  <c r="BT7" i="19" s="1"/>
  <c r="BS13" i="19"/>
  <c r="BR13" i="19"/>
  <c r="BR7" i="19" s="1"/>
  <c r="BL13" i="19"/>
  <c r="BE13" i="19"/>
  <c r="BD13" i="19"/>
  <c r="BA13" i="19"/>
  <c r="AZ13" i="19"/>
  <c r="AY13" i="19"/>
  <c r="CE12" i="19"/>
  <c r="CD12" i="19"/>
  <c r="CC12" i="19"/>
  <c r="CB12" i="19"/>
  <c r="BV12" i="19"/>
  <c r="BU12" i="19"/>
  <c r="BT12" i="19"/>
  <c r="BS12" i="19"/>
  <c r="BR12" i="19"/>
  <c r="BL12" i="19"/>
  <c r="BE12" i="19"/>
  <c r="BD12" i="19"/>
  <c r="AZ12" i="19"/>
  <c r="AY12" i="19"/>
  <c r="AJ59" i="19"/>
  <c r="AE59" i="19"/>
  <c r="AB59" i="19"/>
  <c r="AJ58" i="19"/>
  <c r="AE58" i="19"/>
  <c r="AB58" i="19"/>
  <c r="AJ57" i="19"/>
  <c r="AE57" i="19"/>
  <c r="AB57" i="19"/>
  <c r="AJ56" i="19"/>
  <c r="AE56" i="19"/>
  <c r="AB56" i="19"/>
  <c r="AJ55" i="19"/>
  <c r="AE55" i="19"/>
  <c r="AB55" i="19"/>
  <c r="AJ54" i="19"/>
  <c r="AE54" i="19"/>
  <c r="AB54" i="19"/>
  <c r="AJ53" i="19"/>
  <c r="AE53" i="19"/>
  <c r="AB53" i="19"/>
  <c r="AJ52" i="19"/>
  <c r="AE52" i="19"/>
  <c r="AB52" i="19"/>
  <c r="AJ51" i="19"/>
  <c r="AE51" i="19"/>
  <c r="AB51" i="19"/>
  <c r="AJ50" i="19"/>
  <c r="AE50" i="19"/>
  <c r="AB50" i="19"/>
  <c r="AJ49" i="19"/>
  <c r="AE49" i="19"/>
  <c r="AB49" i="19"/>
  <c r="AJ48" i="19"/>
  <c r="AE48" i="19"/>
  <c r="AB48" i="19"/>
  <c r="AJ47" i="19"/>
  <c r="AE47" i="19"/>
  <c r="AB47" i="19"/>
  <c r="AJ46" i="19"/>
  <c r="AE46" i="19"/>
  <c r="AB46" i="19"/>
  <c r="AJ45" i="19"/>
  <c r="AE45" i="19"/>
  <c r="AB45" i="19"/>
  <c r="AJ44" i="19"/>
  <c r="AE44" i="19"/>
  <c r="AB44" i="19"/>
  <c r="AJ43" i="19"/>
  <c r="AE43" i="19"/>
  <c r="AB43" i="19"/>
  <c r="AJ42" i="19"/>
  <c r="AE42" i="19"/>
  <c r="AB42" i="19"/>
  <c r="AJ41" i="19"/>
  <c r="AE41" i="19"/>
  <c r="AB41" i="19"/>
  <c r="AJ40" i="19"/>
  <c r="AE40" i="19"/>
  <c r="AB40" i="19"/>
  <c r="AJ39" i="19"/>
  <c r="AE39" i="19"/>
  <c r="AB39" i="19"/>
  <c r="AJ38" i="19"/>
  <c r="AE38" i="19"/>
  <c r="AB38" i="19"/>
  <c r="AJ37" i="19"/>
  <c r="AE37" i="19"/>
  <c r="AB37" i="19"/>
  <c r="AJ36" i="19"/>
  <c r="AE36" i="19"/>
  <c r="AB36" i="19"/>
  <c r="AJ35" i="19"/>
  <c r="AE35" i="19"/>
  <c r="AB35" i="19"/>
  <c r="AJ34" i="19"/>
  <c r="AE34" i="19"/>
  <c r="AB34" i="19"/>
  <c r="AJ33" i="19"/>
  <c r="AE33" i="19"/>
  <c r="AB33" i="19"/>
  <c r="AJ32" i="19"/>
  <c r="AE32" i="19"/>
  <c r="AB32" i="19"/>
  <c r="AJ31" i="19"/>
  <c r="AE31" i="19"/>
  <c r="AB31" i="19"/>
  <c r="AJ30" i="19"/>
  <c r="AE30" i="19"/>
  <c r="AB30" i="19"/>
  <c r="AJ29" i="19"/>
  <c r="AE29" i="19"/>
  <c r="AB29" i="19"/>
  <c r="AJ28" i="19"/>
  <c r="AE28" i="19"/>
  <c r="AB28" i="19"/>
  <c r="AJ27" i="19"/>
  <c r="AE27" i="19"/>
  <c r="AB27" i="19"/>
  <c r="AJ26" i="19"/>
  <c r="AE26" i="19"/>
  <c r="AB26" i="19"/>
  <c r="AJ25" i="19"/>
  <c r="AE25" i="19"/>
  <c r="AB25" i="19"/>
  <c r="AJ24" i="19"/>
  <c r="AE24" i="19"/>
  <c r="AB24" i="19"/>
  <c r="AJ23" i="19"/>
  <c r="AE23" i="19"/>
  <c r="AB23" i="19"/>
  <c r="AJ22" i="19"/>
  <c r="AE22" i="19"/>
  <c r="AB22" i="19"/>
  <c r="AJ21" i="19"/>
  <c r="AE21" i="19"/>
  <c r="AB21" i="19"/>
  <c r="AJ20" i="19"/>
  <c r="AE20" i="19"/>
  <c r="AB20" i="19"/>
  <c r="AJ19" i="19"/>
  <c r="AE19" i="19"/>
  <c r="AB19" i="19"/>
  <c r="AJ18" i="19"/>
  <c r="AE18" i="19"/>
  <c r="AB18" i="19"/>
  <c r="AJ17" i="19"/>
  <c r="AE17" i="19"/>
  <c r="AB17" i="19"/>
  <c r="AJ16" i="19"/>
  <c r="AE16" i="19"/>
  <c r="AB16" i="19"/>
  <c r="AJ15" i="19"/>
  <c r="AE15" i="19"/>
  <c r="AB15" i="19"/>
  <c r="AJ14" i="19"/>
  <c r="AE14" i="19"/>
  <c r="AB14" i="19"/>
  <c r="AJ13" i="19"/>
  <c r="AE13" i="19"/>
  <c r="AB13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Z59" i="19"/>
  <c r="Y59" i="19"/>
  <c r="X59" i="19"/>
  <c r="W59" i="19"/>
  <c r="V59" i="19"/>
  <c r="U59" i="19"/>
  <c r="Z58" i="19"/>
  <c r="Y58" i="19"/>
  <c r="X58" i="19"/>
  <c r="W58" i="19"/>
  <c r="V58" i="19"/>
  <c r="U58" i="19"/>
  <c r="Z57" i="19"/>
  <c r="Y57" i="19"/>
  <c r="X57" i="19"/>
  <c r="W57" i="19"/>
  <c r="V57" i="19"/>
  <c r="U57" i="19"/>
  <c r="Z56" i="19"/>
  <c r="Y56" i="19"/>
  <c r="X56" i="19"/>
  <c r="W56" i="19"/>
  <c r="V56" i="19"/>
  <c r="U56" i="19"/>
  <c r="Z55" i="19"/>
  <c r="Y55" i="19"/>
  <c r="X55" i="19"/>
  <c r="W55" i="19"/>
  <c r="V55" i="19"/>
  <c r="U55" i="19"/>
  <c r="Z54" i="19"/>
  <c r="Y54" i="19"/>
  <c r="X54" i="19"/>
  <c r="W54" i="19"/>
  <c r="V54" i="19"/>
  <c r="U54" i="19"/>
  <c r="Z53" i="19"/>
  <c r="Y53" i="19"/>
  <c r="X53" i="19"/>
  <c r="W53" i="19"/>
  <c r="V53" i="19"/>
  <c r="U53" i="19"/>
  <c r="Z52" i="19"/>
  <c r="Y52" i="19"/>
  <c r="X52" i="19"/>
  <c r="W52" i="19"/>
  <c r="V52" i="19"/>
  <c r="U52" i="19"/>
  <c r="Z51" i="19"/>
  <c r="Y51" i="19"/>
  <c r="X51" i="19"/>
  <c r="W51" i="19"/>
  <c r="V51" i="19"/>
  <c r="U51" i="19"/>
  <c r="Z50" i="19"/>
  <c r="Y50" i="19"/>
  <c r="X50" i="19"/>
  <c r="W50" i="19"/>
  <c r="V50" i="19"/>
  <c r="U50" i="19"/>
  <c r="Z49" i="19"/>
  <c r="Y49" i="19"/>
  <c r="X49" i="19"/>
  <c r="W49" i="19"/>
  <c r="V49" i="19"/>
  <c r="U49" i="19"/>
  <c r="Z48" i="19"/>
  <c r="Y48" i="19"/>
  <c r="X48" i="19"/>
  <c r="W48" i="19"/>
  <c r="V48" i="19"/>
  <c r="U48" i="19"/>
  <c r="Z47" i="19"/>
  <c r="Y47" i="19"/>
  <c r="X47" i="19"/>
  <c r="W47" i="19"/>
  <c r="V47" i="19"/>
  <c r="U47" i="19"/>
  <c r="Z46" i="19"/>
  <c r="Y46" i="19"/>
  <c r="X46" i="19"/>
  <c r="W46" i="19"/>
  <c r="V46" i="19"/>
  <c r="U46" i="19"/>
  <c r="Z45" i="19"/>
  <c r="Y45" i="19"/>
  <c r="X45" i="19"/>
  <c r="W45" i="19"/>
  <c r="V45" i="19"/>
  <c r="U45" i="19"/>
  <c r="Z44" i="19"/>
  <c r="Y44" i="19"/>
  <c r="X44" i="19"/>
  <c r="W44" i="19"/>
  <c r="V44" i="19"/>
  <c r="U44" i="19"/>
  <c r="Z43" i="19"/>
  <c r="Y43" i="19"/>
  <c r="X43" i="19"/>
  <c r="W43" i="19"/>
  <c r="V43" i="19"/>
  <c r="U43" i="19"/>
  <c r="Z42" i="19"/>
  <c r="Y42" i="19"/>
  <c r="X42" i="19"/>
  <c r="W42" i="19"/>
  <c r="V42" i="19"/>
  <c r="U42" i="19"/>
  <c r="Z41" i="19"/>
  <c r="Y41" i="19"/>
  <c r="X41" i="19"/>
  <c r="W41" i="19"/>
  <c r="V41" i="19"/>
  <c r="U41" i="19"/>
  <c r="Z40" i="19"/>
  <c r="Y40" i="19"/>
  <c r="X40" i="19"/>
  <c r="W40" i="19"/>
  <c r="V40" i="19"/>
  <c r="U40" i="19"/>
  <c r="Z39" i="19"/>
  <c r="Y39" i="19"/>
  <c r="X39" i="19"/>
  <c r="W39" i="19"/>
  <c r="V39" i="19"/>
  <c r="U39" i="19"/>
  <c r="Z38" i="19"/>
  <c r="Y38" i="19"/>
  <c r="X38" i="19"/>
  <c r="W38" i="19"/>
  <c r="V38" i="19"/>
  <c r="U38" i="19"/>
  <c r="Z37" i="19"/>
  <c r="Y37" i="19"/>
  <c r="X37" i="19"/>
  <c r="W37" i="19"/>
  <c r="V37" i="19"/>
  <c r="U37" i="19"/>
  <c r="Z36" i="19"/>
  <c r="Y36" i="19"/>
  <c r="X36" i="19"/>
  <c r="W36" i="19"/>
  <c r="V36" i="19"/>
  <c r="U36" i="19"/>
  <c r="Z35" i="19"/>
  <c r="Y35" i="19"/>
  <c r="X35" i="19"/>
  <c r="W35" i="19"/>
  <c r="V35" i="19"/>
  <c r="U35" i="19"/>
  <c r="Z34" i="19"/>
  <c r="Y34" i="19"/>
  <c r="X34" i="19"/>
  <c r="W34" i="19"/>
  <c r="V34" i="19"/>
  <c r="U34" i="19"/>
  <c r="Z33" i="19"/>
  <c r="Y33" i="19"/>
  <c r="X33" i="19"/>
  <c r="W33" i="19"/>
  <c r="V33" i="19"/>
  <c r="U33" i="19"/>
  <c r="Z32" i="19"/>
  <c r="Y32" i="19"/>
  <c r="X32" i="19"/>
  <c r="W32" i="19"/>
  <c r="V32" i="19"/>
  <c r="U32" i="19"/>
  <c r="Z31" i="19"/>
  <c r="Y31" i="19"/>
  <c r="X31" i="19"/>
  <c r="W31" i="19"/>
  <c r="V31" i="19"/>
  <c r="U31" i="19"/>
  <c r="Z30" i="19"/>
  <c r="Y30" i="19"/>
  <c r="X30" i="19"/>
  <c r="W30" i="19"/>
  <c r="V30" i="19"/>
  <c r="U30" i="19"/>
  <c r="Z29" i="19"/>
  <c r="Y29" i="19"/>
  <c r="X29" i="19"/>
  <c r="W29" i="19"/>
  <c r="V29" i="19"/>
  <c r="U29" i="19"/>
  <c r="Z28" i="19"/>
  <c r="Y28" i="19"/>
  <c r="X28" i="19"/>
  <c r="W28" i="19"/>
  <c r="V28" i="19"/>
  <c r="U28" i="19"/>
  <c r="Z27" i="19"/>
  <c r="Y27" i="19"/>
  <c r="X27" i="19"/>
  <c r="W27" i="19"/>
  <c r="V27" i="19"/>
  <c r="U27" i="19"/>
  <c r="Z26" i="19"/>
  <c r="Y26" i="19"/>
  <c r="X26" i="19"/>
  <c r="W26" i="19"/>
  <c r="V26" i="19"/>
  <c r="U26" i="19"/>
  <c r="Z25" i="19"/>
  <c r="Y25" i="19"/>
  <c r="X25" i="19"/>
  <c r="W25" i="19"/>
  <c r="V25" i="19"/>
  <c r="U25" i="19"/>
  <c r="Z24" i="19"/>
  <c r="Y24" i="19"/>
  <c r="X24" i="19"/>
  <c r="W24" i="19"/>
  <c r="V24" i="19"/>
  <c r="U24" i="19"/>
  <c r="Z23" i="19"/>
  <c r="Y23" i="19"/>
  <c r="X23" i="19"/>
  <c r="W23" i="19"/>
  <c r="V23" i="19"/>
  <c r="U23" i="19"/>
  <c r="Z22" i="19"/>
  <c r="Y22" i="19"/>
  <c r="X22" i="19"/>
  <c r="W22" i="19"/>
  <c r="V22" i="19"/>
  <c r="U22" i="19"/>
  <c r="Z21" i="19"/>
  <c r="Y21" i="19"/>
  <c r="X21" i="19"/>
  <c r="W21" i="19"/>
  <c r="V21" i="19"/>
  <c r="U21" i="19"/>
  <c r="Z20" i="19"/>
  <c r="Y20" i="19"/>
  <c r="X20" i="19"/>
  <c r="W20" i="19"/>
  <c r="V20" i="19"/>
  <c r="U20" i="19"/>
  <c r="Z19" i="19"/>
  <c r="Y19" i="19"/>
  <c r="X19" i="19"/>
  <c r="W19" i="19"/>
  <c r="V19" i="19"/>
  <c r="U19" i="19"/>
  <c r="Z18" i="19"/>
  <c r="Y18" i="19"/>
  <c r="X18" i="19"/>
  <c r="W18" i="19"/>
  <c r="V18" i="19"/>
  <c r="U18" i="19"/>
  <c r="Z17" i="19"/>
  <c r="Y17" i="19"/>
  <c r="X17" i="19"/>
  <c r="W17" i="19"/>
  <c r="V17" i="19"/>
  <c r="U17" i="19"/>
  <c r="Z16" i="19"/>
  <c r="Y16" i="19"/>
  <c r="X16" i="19"/>
  <c r="W16" i="19"/>
  <c r="V16" i="19"/>
  <c r="U16" i="19"/>
  <c r="Z15" i="19"/>
  <c r="Y15" i="19"/>
  <c r="X15" i="19"/>
  <c r="W15" i="19"/>
  <c r="V15" i="19"/>
  <c r="U15" i="19"/>
  <c r="Z14" i="19"/>
  <c r="Y14" i="19"/>
  <c r="X14" i="19"/>
  <c r="W14" i="19"/>
  <c r="V14" i="19"/>
  <c r="U14" i="19"/>
  <c r="Z13" i="19"/>
  <c r="Y13" i="19"/>
  <c r="Y7" i="19" s="1"/>
  <c r="X13" i="19"/>
  <c r="X8" i="19" s="1"/>
  <c r="W13" i="19"/>
  <c r="W7" i="19" s="1"/>
  <c r="V13" i="19"/>
  <c r="V7" i="19" s="1"/>
  <c r="U13" i="19"/>
  <c r="U7" i="19" s="1"/>
  <c r="Z12" i="19"/>
  <c r="Y12" i="19"/>
  <c r="X12" i="19"/>
  <c r="W12" i="19"/>
  <c r="V12" i="19"/>
  <c r="U12" i="19"/>
  <c r="R59" i="19"/>
  <c r="P59" i="19"/>
  <c r="O59" i="19"/>
  <c r="N59" i="19"/>
  <c r="M59" i="19"/>
  <c r="L59" i="19"/>
  <c r="K59" i="19"/>
  <c r="J59" i="19"/>
  <c r="R58" i="19"/>
  <c r="P58" i="19"/>
  <c r="O58" i="19"/>
  <c r="N58" i="19"/>
  <c r="M58" i="19"/>
  <c r="L58" i="19"/>
  <c r="K58" i="19"/>
  <c r="J58" i="19"/>
  <c r="R57" i="19"/>
  <c r="P57" i="19"/>
  <c r="O57" i="19"/>
  <c r="N57" i="19"/>
  <c r="M57" i="19"/>
  <c r="L57" i="19"/>
  <c r="K57" i="19"/>
  <c r="J57" i="19"/>
  <c r="R56" i="19"/>
  <c r="P56" i="19"/>
  <c r="O56" i="19"/>
  <c r="N56" i="19"/>
  <c r="M56" i="19"/>
  <c r="L56" i="19"/>
  <c r="K56" i="19"/>
  <c r="J56" i="19"/>
  <c r="R55" i="19"/>
  <c r="P55" i="19"/>
  <c r="O55" i="19"/>
  <c r="N55" i="19"/>
  <c r="M55" i="19"/>
  <c r="L55" i="19"/>
  <c r="K55" i="19"/>
  <c r="J55" i="19"/>
  <c r="R54" i="19"/>
  <c r="P54" i="19"/>
  <c r="O54" i="19"/>
  <c r="N54" i="19"/>
  <c r="M54" i="19"/>
  <c r="L54" i="19"/>
  <c r="K54" i="19"/>
  <c r="J54" i="19"/>
  <c r="R53" i="19"/>
  <c r="P53" i="19"/>
  <c r="O53" i="19"/>
  <c r="N53" i="19"/>
  <c r="M53" i="19"/>
  <c r="L53" i="19"/>
  <c r="K53" i="19"/>
  <c r="J53" i="19"/>
  <c r="R52" i="19"/>
  <c r="P52" i="19"/>
  <c r="O52" i="19"/>
  <c r="N52" i="19"/>
  <c r="M52" i="19"/>
  <c r="L52" i="19"/>
  <c r="K52" i="19"/>
  <c r="J52" i="19"/>
  <c r="R51" i="19"/>
  <c r="P51" i="19"/>
  <c r="O51" i="19"/>
  <c r="N51" i="19"/>
  <c r="M51" i="19"/>
  <c r="L51" i="19"/>
  <c r="K51" i="19"/>
  <c r="J51" i="19"/>
  <c r="R50" i="19"/>
  <c r="P50" i="19"/>
  <c r="O50" i="19"/>
  <c r="N50" i="19"/>
  <c r="M50" i="19"/>
  <c r="L50" i="19"/>
  <c r="K50" i="19"/>
  <c r="J50" i="19"/>
  <c r="R49" i="19"/>
  <c r="P49" i="19"/>
  <c r="O49" i="19"/>
  <c r="N49" i="19"/>
  <c r="M49" i="19"/>
  <c r="L49" i="19"/>
  <c r="K49" i="19"/>
  <c r="J49" i="19"/>
  <c r="R48" i="19"/>
  <c r="P48" i="19"/>
  <c r="O48" i="19"/>
  <c r="N48" i="19"/>
  <c r="M48" i="19"/>
  <c r="L48" i="19"/>
  <c r="K48" i="19"/>
  <c r="J48" i="19"/>
  <c r="R47" i="19"/>
  <c r="P47" i="19"/>
  <c r="O47" i="19"/>
  <c r="N47" i="19"/>
  <c r="M47" i="19"/>
  <c r="L47" i="19"/>
  <c r="K47" i="19"/>
  <c r="J47" i="19"/>
  <c r="R46" i="19"/>
  <c r="P46" i="19"/>
  <c r="O46" i="19"/>
  <c r="N46" i="19"/>
  <c r="M46" i="19"/>
  <c r="L46" i="19"/>
  <c r="K46" i="19"/>
  <c r="J46" i="19"/>
  <c r="R45" i="19"/>
  <c r="P45" i="19"/>
  <c r="O45" i="19"/>
  <c r="N45" i="19"/>
  <c r="M45" i="19"/>
  <c r="L45" i="19"/>
  <c r="K45" i="19"/>
  <c r="J45" i="19"/>
  <c r="R44" i="19"/>
  <c r="P44" i="19"/>
  <c r="O44" i="19"/>
  <c r="N44" i="19"/>
  <c r="M44" i="19"/>
  <c r="L44" i="19"/>
  <c r="K44" i="19"/>
  <c r="J44" i="19"/>
  <c r="R43" i="19"/>
  <c r="P43" i="19"/>
  <c r="O43" i="19"/>
  <c r="N43" i="19"/>
  <c r="M43" i="19"/>
  <c r="L43" i="19"/>
  <c r="K43" i="19"/>
  <c r="J43" i="19"/>
  <c r="R42" i="19"/>
  <c r="P42" i="19"/>
  <c r="O42" i="19"/>
  <c r="N42" i="19"/>
  <c r="M42" i="19"/>
  <c r="L42" i="19"/>
  <c r="K42" i="19"/>
  <c r="J42" i="19"/>
  <c r="R41" i="19"/>
  <c r="P41" i="19"/>
  <c r="O41" i="19"/>
  <c r="N41" i="19"/>
  <c r="M41" i="19"/>
  <c r="L41" i="19"/>
  <c r="K41" i="19"/>
  <c r="J41" i="19"/>
  <c r="R40" i="19"/>
  <c r="P40" i="19"/>
  <c r="O40" i="19"/>
  <c r="N40" i="19"/>
  <c r="M40" i="19"/>
  <c r="L40" i="19"/>
  <c r="K40" i="19"/>
  <c r="J40" i="19"/>
  <c r="R39" i="19"/>
  <c r="P39" i="19"/>
  <c r="O39" i="19"/>
  <c r="N39" i="19"/>
  <c r="M39" i="19"/>
  <c r="L39" i="19"/>
  <c r="K39" i="19"/>
  <c r="J39" i="19"/>
  <c r="R38" i="19"/>
  <c r="P38" i="19"/>
  <c r="O38" i="19"/>
  <c r="N38" i="19"/>
  <c r="M38" i="19"/>
  <c r="L38" i="19"/>
  <c r="K38" i="19"/>
  <c r="J38" i="19"/>
  <c r="R37" i="19"/>
  <c r="P37" i="19"/>
  <c r="O37" i="19"/>
  <c r="N37" i="19"/>
  <c r="M37" i="19"/>
  <c r="L37" i="19"/>
  <c r="K37" i="19"/>
  <c r="J37" i="19"/>
  <c r="R36" i="19"/>
  <c r="P36" i="19"/>
  <c r="O36" i="19"/>
  <c r="N36" i="19"/>
  <c r="M36" i="19"/>
  <c r="L36" i="19"/>
  <c r="K36" i="19"/>
  <c r="J36" i="19"/>
  <c r="R35" i="19"/>
  <c r="P35" i="19"/>
  <c r="O35" i="19"/>
  <c r="N35" i="19"/>
  <c r="M35" i="19"/>
  <c r="L35" i="19"/>
  <c r="K35" i="19"/>
  <c r="J35" i="19"/>
  <c r="R34" i="19"/>
  <c r="P34" i="19"/>
  <c r="O34" i="19"/>
  <c r="N34" i="19"/>
  <c r="M34" i="19"/>
  <c r="L34" i="19"/>
  <c r="K34" i="19"/>
  <c r="J34" i="19"/>
  <c r="R33" i="19"/>
  <c r="P33" i="19"/>
  <c r="O33" i="19"/>
  <c r="N33" i="19"/>
  <c r="M33" i="19"/>
  <c r="L33" i="19"/>
  <c r="K33" i="19"/>
  <c r="J33" i="19"/>
  <c r="R32" i="19"/>
  <c r="P32" i="19"/>
  <c r="O32" i="19"/>
  <c r="N32" i="19"/>
  <c r="M32" i="19"/>
  <c r="L32" i="19"/>
  <c r="K32" i="19"/>
  <c r="J32" i="19"/>
  <c r="R31" i="19"/>
  <c r="P31" i="19"/>
  <c r="O31" i="19"/>
  <c r="N31" i="19"/>
  <c r="M31" i="19"/>
  <c r="L31" i="19"/>
  <c r="K31" i="19"/>
  <c r="J31" i="19"/>
  <c r="R30" i="19"/>
  <c r="P30" i="19"/>
  <c r="O30" i="19"/>
  <c r="N30" i="19"/>
  <c r="M30" i="19"/>
  <c r="L30" i="19"/>
  <c r="K30" i="19"/>
  <c r="J30" i="19"/>
  <c r="R29" i="19"/>
  <c r="P29" i="19"/>
  <c r="O29" i="19"/>
  <c r="N29" i="19"/>
  <c r="M29" i="19"/>
  <c r="L29" i="19"/>
  <c r="K29" i="19"/>
  <c r="J29" i="19"/>
  <c r="R28" i="19"/>
  <c r="P28" i="19"/>
  <c r="O28" i="19"/>
  <c r="N28" i="19"/>
  <c r="M28" i="19"/>
  <c r="L28" i="19"/>
  <c r="K28" i="19"/>
  <c r="J28" i="19"/>
  <c r="R27" i="19"/>
  <c r="P27" i="19"/>
  <c r="O27" i="19"/>
  <c r="N27" i="19"/>
  <c r="M27" i="19"/>
  <c r="L27" i="19"/>
  <c r="K27" i="19"/>
  <c r="J27" i="19"/>
  <c r="R26" i="19"/>
  <c r="P26" i="19"/>
  <c r="O26" i="19"/>
  <c r="N26" i="19"/>
  <c r="M26" i="19"/>
  <c r="L26" i="19"/>
  <c r="K26" i="19"/>
  <c r="J26" i="19"/>
  <c r="R25" i="19"/>
  <c r="P25" i="19"/>
  <c r="O25" i="19"/>
  <c r="N25" i="19"/>
  <c r="M25" i="19"/>
  <c r="L25" i="19"/>
  <c r="K25" i="19"/>
  <c r="J25" i="19"/>
  <c r="R24" i="19"/>
  <c r="P24" i="19"/>
  <c r="O24" i="19"/>
  <c r="N24" i="19"/>
  <c r="M24" i="19"/>
  <c r="L24" i="19"/>
  <c r="K24" i="19"/>
  <c r="J24" i="19"/>
  <c r="R23" i="19"/>
  <c r="P23" i="19"/>
  <c r="O23" i="19"/>
  <c r="N23" i="19"/>
  <c r="M23" i="19"/>
  <c r="L23" i="19"/>
  <c r="K23" i="19"/>
  <c r="J23" i="19"/>
  <c r="R22" i="19"/>
  <c r="P22" i="19"/>
  <c r="O22" i="19"/>
  <c r="N22" i="19"/>
  <c r="M22" i="19"/>
  <c r="L22" i="19"/>
  <c r="K22" i="19"/>
  <c r="J22" i="19"/>
  <c r="R21" i="19"/>
  <c r="P21" i="19"/>
  <c r="O21" i="19"/>
  <c r="N21" i="19"/>
  <c r="M21" i="19"/>
  <c r="L21" i="19"/>
  <c r="K21" i="19"/>
  <c r="J21" i="19"/>
  <c r="R20" i="19"/>
  <c r="P20" i="19"/>
  <c r="O20" i="19"/>
  <c r="N20" i="19"/>
  <c r="M20" i="19"/>
  <c r="L20" i="19"/>
  <c r="K20" i="19"/>
  <c r="J20" i="19"/>
  <c r="R19" i="19"/>
  <c r="P19" i="19"/>
  <c r="O19" i="19"/>
  <c r="N19" i="19"/>
  <c r="M19" i="19"/>
  <c r="L19" i="19"/>
  <c r="K19" i="19"/>
  <c r="J19" i="19"/>
  <c r="R18" i="19"/>
  <c r="P18" i="19"/>
  <c r="O18" i="19"/>
  <c r="N18" i="19"/>
  <c r="M18" i="19"/>
  <c r="L18" i="19"/>
  <c r="K18" i="19"/>
  <c r="J18" i="19"/>
  <c r="R17" i="19"/>
  <c r="P17" i="19"/>
  <c r="O17" i="19"/>
  <c r="N17" i="19"/>
  <c r="M17" i="19"/>
  <c r="L17" i="19"/>
  <c r="K17" i="19"/>
  <c r="J17" i="19"/>
  <c r="R16" i="19"/>
  <c r="P16" i="19"/>
  <c r="O16" i="19"/>
  <c r="N16" i="19"/>
  <c r="M16" i="19"/>
  <c r="L16" i="19"/>
  <c r="K16" i="19"/>
  <c r="J16" i="19"/>
  <c r="R15" i="19"/>
  <c r="P15" i="19"/>
  <c r="O15" i="19"/>
  <c r="N15" i="19"/>
  <c r="M15" i="19"/>
  <c r="L15" i="19"/>
  <c r="K15" i="19"/>
  <c r="J15" i="19"/>
  <c r="R14" i="19"/>
  <c r="P14" i="19"/>
  <c r="O14" i="19"/>
  <c r="N14" i="19"/>
  <c r="M14" i="19"/>
  <c r="L14" i="19"/>
  <c r="K14" i="19"/>
  <c r="J14" i="19"/>
  <c r="R13" i="19"/>
  <c r="R7" i="19" s="1"/>
  <c r="P13" i="19"/>
  <c r="P7" i="19" s="1"/>
  <c r="O13" i="19"/>
  <c r="O7" i="19" s="1"/>
  <c r="N13" i="19"/>
  <c r="N7" i="19" s="1"/>
  <c r="M13" i="19"/>
  <c r="L13" i="19"/>
  <c r="L7" i="19" s="1"/>
  <c r="K13" i="19"/>
  <c r="K7" i="19" s="1"/>
  <c r="J13" i="19"/>
  <c r="J8" i="19" s="1"/>
  <c r="P12" i="19"/>
  <c r="O12" i="19"/>
  <c r="N12" i="19"/>
  <c r="M12" i="19"/>
  <c r="L12" i="19"/>
  <c r="K12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J7" i="19"/>
  <c r="AD7" i="19"/>
  <c r="BD7" i="19"/>
  <c r="P8" i="19"/>
  <c r="AD8" i="19"/>
  <c r="AD8" i="11"/>
  <c r="AD7" i="11"/>
  <c r="AD8" i="2"/>
  <c r="AD7" i="2"/>
  <c r="G8" i="2"/>
  <c r="G7" i="2"/>
  <c r="G8" i="11"/>
  <c r="G7" i="11"/>
  <c r="AA6" i="11"/>
  <c r="AK6" i="11"/>
  <c r="CF6" i="11"/>
  <c r="CQ6" i="11"/>
  <c r="C7" i="11"/>
  <c r="D7" i="11"/>
  <c r="E7" i="11"/>
  <c r="F7" i="11"/>
  <c r="H7" i="11"/>
  <c r="I7" i="11"/>
  <c r="J7" i="11"/>
  <c r="K7" i="11"/>
  <c r="L7" i="11"/>
  <c r="M7" i="11"/>
  <c r="N7" i="11"/>
  <c r="O7" i="11"/>
  <c r="P7" i="11"/>
  <c r="R7" i="11"/>
  <c r="U7" i="11"/>
  <c r="V7" i="11"/>
  <c r="W7" i="11"/>
  <c r="X7" i="11"/>
  <c r="Y7" i="11"/>
  <c r="Z7" i="11"/>
  <c r="AB7" i="11"/>
  <c r="AC7" i="11"/>
  <c r="AE7" i="11"/>
  <c r="AJ7" i="11"/>
  <c r="AY7" i="11"/>
  <c r="AZ7" i="11"/>
  <c r="BA7" i="11"/>
  <c r="BD7" i="11"/>
  <c r="BE7" i="11"/>
  <c r="BL7" i="11"/>
  <c r="BR7" i="11"/>
  <c r="BS7" i="11"/>
  <c r="BT7" i="11"/>
  <c r="BU7" i="11"/>
  <c r="BV7" i="11"/>
  <c r="CB7" i="11"/>
  <c r="CC7" i="11"/>
  <c r="CD7" i="11"/>
  <c r="CE7" i="11"/>
  <c r="CG7" i="11"/>
  <c r="CJ7" i="11"/>
  <c r="CK7" i="11"/>
  <c r="CI7" i="11"/>
  <c r="CL7" i="11"/>
  <c r="CM7" i="11"/>
  <c r="CN7" i="11"/>
  <c r="CO7" i="11"/>
  <c r="CP7" i="11"/>
  <c r="CR7" i="11"/>
  <c r="CS7" i="11"/>
  <c r="CT7" i="11"/>
  <c r="CU7" i="11"/>
  <c r="CV7" i="11"/>
  <c r="C8" i="11"/>
  <c r="D8" i="11"/>
  <c r="E8" i="11"/>
  <c r="F8" i="11"/>
  <c r="H8" i="11"/>
  <c r="I8" i="11"/>
  <c r="J8" i="11"/>
  <c r="K8" i="11"/>
  <c r="L8" i="11"/>
  <c r="M8" i="11"/>
  <c r="N8" i="11"/>
  <c r="O8" i="11"/>
  <c r="P8" i="11"/>
  <c r="R8" i="11"/>
  <c r="U8" i="11"/>
  <c r="V8" i="11"/>
  <c r="W8" i="11"/>
  <c r="X8" i="11"/>
  <c r="Y8" i="11"/>
  <c r="Z8" i="11"/>
  <c r="AB8" i="11"/>
  <c r="AC8" i="11"/>
  <c r="AE8" i="11"/>
  <c r="AJ8" i="11"/>
  <c r="AY8" i="11"/>
  <c r="AZ8" i="11"/>
  <c r="BA8" i="11"/>
  <c r="BD8" i="11"/>
  <c r="BE8" i="11"/>
  <c r="BL8" i="11"/>
  <c r="BR8" i="11"/>
  <c r="BS8" i="11"/>
  <c r="BT8" i="11"/>
  <c r="BU8" i="11"/>
  <c r="BV8" i="11"/>
  <c r="CB8" i="11"/>
  <c r="CC8" i="11"/>
  <c r="CD8" i="11"/>
  <c r="CE8" i="11"/>
  <c r="CG8" i="11"/>
  <c r="CJ8" i="11"/>
  <c r="CK8" i="11"/>
  <c r="CI8" i="11"/>
  <c r="CL8" i="11"/>
  <c r="CM8" i="11"/>
  <c r="CN8" i="11"/>
  <c r="CO8" i="11"/>
  <c r="CP8" i="11"/>
  <c r="CR8" i="11"/>
  <c r="CS8" i="11"/>
  <c r="CT8" i="11"/>
  <c r="CU8" i="11"/>
  <c r="CV8" i="11"/>
  <c r="BL8" i="2"/>
  <c r="BL7" i="2"/>
  <c r="CQ6" i="2"/>
  <c r="CF6" i="2"/>
  <c r="AA6" i="2"/>
  <c r="F8" i="2"/>
  <c r="F7" i="2"/>
  <c r="BT8" i="2"/>
  <c r="BT7" i="2"/>
  <c r="CN8" i="2"/>
  <c r="CN7" i="2"/>
  <c r="CV8" i="2"/>
  <c r="CV7" i="2"/>
  <c r="CU8" i="2"/>
  <c r="CU7" i="2"/>
  <c r="CT8" i="2"/>
  <c r="CT7" i="2"/>
  <c r="CS8" i="2"/>
  <c r="CS7" i="2"/>
  <c r="CR8" i="2"/>
  <c r="CR7" i="2"/>
  <c r="CP8" i="2"/>
  <c r="CP7" i="2"/>
  <c r="CO8" i="2"/>
  <c r="CO7" i="2"/>
  <c r="CK8" i="2"/>
  <c r="CK7" i="2"/>
  <c r="CM8" i="2"/>
  <c r="CM7" i="2"/>
  <c r="CL8" i="2"/>
  <c r="CL7" i="2"/>
  <c r="CI8" i="2"/>
  <c r="CI7" i="2"/>
  <c r="CJ8" i="2"/>
  <c r="CJ7" i="2"/>
  <c r="CG8" i="2"/>
  <c r="CG7" i="2"/>
  <c r="CE8" i="2"/>
  <c r="CE7" i="2"/>
  <c r="CD8" i="2"/>
  <c r="CD7" i="2"/>
  <c r="CC8" i="2"/>
  <c r="CC7" i="2"/>
  <c r="CB8" i="2"/>
  <c r="CB7" i="2"/>
  <c r="BV8" i="2"/>
  <c r="BU8" i="2"/>
  <c r="BV7" i="2"/>
  <c r="BU7" i="2"/>
  <c r="BS8" i="2"/>
  <c r="BR8" i="2"/>
  <c r="BS7" i="2"/>
  <c r="BR7" i="2"/>
  <c r="BE8" i="2"/>
  <c r="BD8" i="2"/>
  <c r="BE7" i="2"/>
  <c r="BD7" i="2"/>
  <c r="BA8" i="2"/>
  <c r="AZ8" i="2"/>
  <c r="BA7" i="2"/>
  <c r="AZ7" i="2"/>
  <c r="AJ8" i="2"/>
  <c r="AJ7" i="2"/>
  <c r="AC8" i="2"/>
  <c r="AC7" i="2"/>
  <c r="AE8" i="2"/>
  <c r="AE7" i="2"/>
  <c r="AB8" i="2"/>
  <c r="AB7" i="2"/>
  <c r="Z8" i="2"/>
  <c r="Z7" i="2"/>
  <c r="Y8" i="2"/>
  <c r="Y7" i="2"/>
  <c r="X8" i="2"/>
  <c r="W8" i="2"/>
  <c r="X7" i="2"/>
  <c r="W7" i="2"/>
  <c r="V8" i="2"/>
  <c r="V7" i="2"/>
  <c r="U8" i="2"/>
  <c r="U7" i="2"/>
  <c r="R8" i="2"/>
  <c r="R7" i="2"/>
  <c r="P8" i="2"/>
  <c r="P7" i="2"/>
  <c r="AY8" i="2"/>
  <c r="O8" i="2"/>
  <c r="N8" i="2"/>
  <c r="M8" i="2"/>
  <c r="L8" i="2"/>
  <c r="K8" i="2"/>
  <c r="J8" i="2"/>
  <c r="I8" i="2"/>
  <c r="H8" i="2"/>
  <c r="E8" i="2"/>
  <c r="AY7" i="2"/>
  <c r="O7" i="2"/>
  <c r="N7" i="2"/>
  <c r="M7" i="2"/>
  <c r="L7" i="2"/>
  <c r="K7" i="2"/>
  <c r="J7" i="2"/>
  <c r="I7" i="2"/>
  <c r="H7" i="2"/>
  <c r="E7" i="2"/>
  <c r="D8" i="2"/>
  <c r="C8" i="2"/>
  <c r="C7" i="2"/>
  <c r="D7" i="2"/>
  <c r="AR7" i="19"/>
  <c r="AU7" i="19"/>
  <c r="K56" i="3"/>
  <c r="E60" i="3"/>
  <c r="G56" i="3"/>
  <c r="D60" i="3"/>
  <c r="G60" i="3"/>
  <c r="K60" i="3"/>
  <c r="M56" i="3"/>
  <c r="J56" i="3"/>
  <c r="D56" i="3"/>
  <c r="E56" i="3"/>
  <c r="N56" i="3"/>
  <c r="J60" i="3"/>
  <c r="M60" i="3"/>
  <c r="H60" i="3"/>
  <c r="H56" i="3"/>
  <c r="N60" i="3"/>
  <c r="BO7" i="19" l="1"/>
  <c r="BO8" i="19"/>
  <c r="BL7" i="19"/>
  <c r="AY8" i="19"/>
  <c r="BU8" i="19"/>
  <c r="CD8" i="19"/>
  <c r="CO7" i="19"/>
  <c r="BD5" i="19"/>
  <c r="AP8" i="19"/>
  <c r="AT5" i="19"/>
  <c r="BE8" i="19"/>
  <c r="BS8" i="19"/>
  <c r="CB8" i="19"/>
  <c r="Z7" i="19"/>
  <c r="CT8" i="19"/>
  <c r="AV7" i="19"/>
  <c r="CJ5" i="19"/>
  <c r="U5" i="19"/>
  <c r="CW5" i="19"/>
  <c r="AG7" i="19"/>
  <c r="AT8" i="19"/>
  <c r="AN8" i="19"/>
  <c r="BT5" i="19"/>
  <c r="AD5" i="19"/>
  <c r="BA5" i="19"/>
  <c r="Z8" i="19"/>
  <c r="V8" i="19"/>
  <c r="I8" i="19"/>
  <c r="AJ7" i="19"/>
  <c r="AE8" i="19"/>
  <c r="CI7" i="19"/>
  <c r="CM7" i="19"/>
  <c r="CG8" i="19"/>
  <c r="CL8" i="19"/>
  <c r="CP8" i="19"/>
  <c r="CS8" i="19"/>
  <c r="CU8" i="19"/>
  <c r="CR7" i="19"/>
  <c r="CT7" i="19"/>
  <c r="CV7" i="19"/>
  <c r="E7" i="19"/>
  <c r="CN4" i="19"/>
  <c r="AC7" i="19"/>
  <c r="AF8" i="19"/>
  <c r="AW8" i="19"/>
  <c r="CG5" i="19"/>
  <c r="CC5" i="19"/>
  <c r="BK5" i="19"/>
  <c r="AH5" i="19"/>
  <c r="Y5" i="19"/>
  <c r="O5" i="19"/>
  <c r="AO5" i="19"/>
  <c r="AL5" i="19"/>
  <c r="AC8" i="19"/>
  <c r="Y8" i="19"/>
  <c r="W8" i="19"/>
  <c r="U8" i="19"/>
  <c r="N8" i="19"/>
  <c r="AB7" i="19"/>
  <c r="AZ7" i="19"/>
  <c r="BR8" i="19"/>
  <c r="AW7" i="19"/>
  <c r="CD7" i="19"/>
  <c r="CO8" i="19"/>
  <c r="AS8" i="19"/>
  <c r="AE7" i="19"/>
  <c r="AL7" i="19"/>
  <c r="BB5" i="19"/>
  <c r="BC5" i="19"/>
  <c r="AY7" i="19"/>
  <c r="BE7" i="19"/>
  <c r="BB3" i="19"/>
  <c r="BC3" i="19"/>
  <c r="BB4" i="19"/>
  <c r="BC4" i="19"/>
  <c r="BB6" i="19"/>
  <c r="BC6" i="19"/>
  <c r="CW8" i="19"/>
  <c r="AL8" i="19"/>
  <c r="BA7" i="19"/>
  <c r="BA8" i="19"/>
  <c r="BF5" i="19"/>
  <c r="BH5" i="19"/>
  <c r="BG5" i="19"/>
  <c r="T7" i="19"/>
  <c r="AI7" i="19"/>
  <c r="AM8" i="19"/>
  <c r="CI8" i="19"/>
  <c r="CK8" i="19"/>
  <c r="CM8" i="19"/>
  <c r="CP7" i="19"/>
  <c r="BF3" i="19"/>
  <c r="BH3" i="19"/>
  <c r="BG3" i="19"/>
  <c r="BG4" i="19"/>
  <c r="BF4" i="19"/>
  <c r="BH4" i="19"/>
  <c r="BG6" i="19"/>
  <c r="BF6" i="19"/>
  <c r="BH6" i="19"/>
  <c r="K8" i="19"/>
  <c r="K5" i="19"/>
  <c r="H8" i="19"/>
  <c r="I7" i="19"/>
  <c r="AJ8" i="19"/>
  <c r="BS7" i="19"/>
  <c r="BU7" i="19"/>
  <c r="CB7" i="19"/>
  <c r="CE8" i="19"/>
  <c r="BL8" i="19"/>
  <c r="CC8" i="19"/>
  <c r="CG7" i="19"/>
  <c r="CJ7" i="19"/>
  <c r="CL7" i="19"/>
  <c r="CN7" i="19"/>
  <c r="BI7" i="19"/>
  <c r="BK7" i="19"/>
  <c r="AQ8" i="19"/>
  <c r="L8" i="19"/>
  <c r="M7" i="19"/>
  <c r="X7" i="19"/>
  <c r="AB8" i="19"/>
  <c r="BD8" i="19"/>
  <c r="BV8" i="19"/>
  <c r="AP7" i="19"/>
  <c r="AN7" i="19"/>
  <c r="BM7" i="19"/>
  <c r="O8" i="19"/>
  <c r="AZ8" i="19"/>
  <c r="BT8" i="19"/>
  <c r="CP5" i="19"/>
  <c r="T8" i="19"/>
  <c r="AH7" i="19"/>
  <c r="AI8" i="19"/>
  <c r="BI8" i="19"/>
  <c r="BJ8" i="19"/>
  <c r="BK8" i="19"/>
  <c r="CW7" i="19"/>
  <c r="CH7" i="19"/>
  <c r="AQ7" i="19"/>
  <c r="AO7" i="19"/>
  <c r="AM7" i="19"/>
  <c r="AS7" i="19"/>
  <c r="CV5" i="19"/>
  <c r="CO5" i="19"/>
  <c r="CL5" i="19"/>
  <c r="CH5" i="19"/>
  <c r="BV5" i="19"/>
  <c r="BR5" i="19"/>
  <c r="BI5" i="19"/>
  <c r="AJ5" i="19"/>
  <c r="AF5" i="19"/>
  <c r="AB5" i="19"/>
  <c r="W5" i="19"/>
  <c r="R5" i="19"/>
  <c r="M5" i="19"/>
  <c r="I5" i="19"/>
  <c r="AM5" i="19"/>
  <c r="AQ5" i="19"/>
  <c r="AV5" i="19"/>
  <c r="CE5" i="19"/>
  <c r="CR5" i="19"/>
  <c r="CU5" i="19"/>
  <c r="CS5" i="19"/>
  <c r="CN5" i="19"/>
  <c r="CM5" i="19"/>
  <c r="CK5" i="19"/>
  <c r="CI5" i="19"/>
  <c r="CD5" i="19"/>
  <c r="CB5" i="19"/>
  <c r="BU5" i="19"/>
  <c r="BS5" i="19"/>
  <c r="BJ5" i="19"/>
  <c r="BE5" i="19"/>
  <c r="AY5" i="19"/>
  <c r="AI5" i="19"/>
  <c r="AG5" i="19"/>
  <c r="AE5" i="19"/>
  <c r="AC5" i="19"/>
  <c r="Z5" i="19"/>
  <c r="X5" i="19"/>
  <c r="V5" i="19"/>
  <c r="T5" i="19"/>
  <c r="P5" i="19"/>
  <c r="N5" i="19"/>
  <c r="L5" i="19"/>
  <c r="J5" i="19"/>
  <c r="H5" i="19"/>
  <c r="AZ5" i="19"/>
  <c r="AN5" i="19"/>
  <c r="AP5" i="19"/>
  <c r="AS5" i="19"/>
  <c r="AU5" i="19"/>
  <c r="AW5" i="19"/>
  <c r="AR5" i="19"/>
  <c r="AA6" i="19"/>
  <c r="AB6" i="19"/>
  <c r="CM6" i="19"/>
  <c r="CL6" i="19"/>
  <c r="AC6" i="19"/>
  <c r="AD4" i="19"/>
  <c r="D6" i="19"/>
  <c r="BT4" i="19"/>
  <c r="BS6" i="19"/>
  <c r="BR6" i="19"/>
  <c r="K4" i="19"/>
  <c r="J6" i="19"/>
  <c r="I6" i="19"/>
  <c r="CU4" i="19"/>
  <c r="CT6" i="19"/>
  <c r="CS6" i="19"/>
  <c r="CG6" i="19"/>
  <c r="BD4" i="19"/>
  <c r="AY6" i="19"/>
  <c r="AJ6" i="19"/>
  <c r="U4" i="19"/>
  <c r="T6" i="19"/>
  <c r="R6" i="19"/>
  <c r="AO3" i="19"/>
  <c r="AP6" i="19"/>
  <c r="AQ6" i="19"/>
  <c r="F5" i="19"/>
  <c r="CR6" i="19"/>
  <c r="CJ4" i="19"/>
  <c r="CI6" i="19"/>
  <c r="CH6" i="19"/>
  <c r="CC4" i="19"/>
  <c r="CB6" i="19"/>
  <c r="BV6" i="19"/>
  <c r="BK4" i="19"/>
  <c r="BJ6" i="19"/>
  <c r="BI6" i="19"/>
  <c r="AH4" i="19"/>
  <c r="AG6" i="19"/>
  <c r="AF6" i="19"/>
  <c r="Y4" i="19"/>
  <c r="X6" i="19"/>
  <c r="W6" i="19"/>
  <c r="O4" i="19"/>
  <c r="N6" i="19"/>
  <c r="M6" i="19"/>
  <c r="BA4" i="19"/>
  <c r="AZ6" i="19"/>
  <c r="AM6" i="19"/>
  <c r="AT3" i="19"/>
  <c r="AU6" i="19"/>
  <c r="AV6" i="19"/>
  <c r="AL6" i="19"/>
  <c r="AL4" i="19"/>
  <c r="AR6" i="19"/>
  <c r="CP6" i="19"/>
  <c r="CW6" i="19"/>
  <c r="CW4" i="19"/>
  <c r="F8" i="19"/>
  <c r="D8" i="19"/>
  <c r="F7" i="19"/>
  <c r="C7" i="19"/>
  <c r="E6" i="19"/>
  <c r="CV6" i="19"/>
  <c r="CU6" i="19"/>
  <c r="CS4" i="19"/>
  <c r="CQ6" i="19"/>
  <c r="CO6" i="19"/>
  <c r="CN6" i="19"/>
  <c r="CL4" i="19"/>
  <c r="CK6" i="19"/>
  <c r="CJ6" i="19"/>
  <c r="CH4" i="19"/>
  <c r="CF6" i="19"/>
  <c r="CD6" i="19"/>
  <c r="CC6" i="19"/>
  <c r="BV4" i="19"/>
  <c r="BU6" i="19"/>
  <c r="BT6" i="19"/>
  <c r="BR4" i="19"/>
  <c r="BK6" i="19"/>
  <c r="BI4" i="19"/>
  <c r="BE6" i="19"/>
  <c r="BD6" i="19"/>
  <c r="AJ4" i="19"/>
  <c r="AI6" i="19"/>
  <c r="AH6" i="19"/>
  <c r="AF4" i="19"/>
  <c r="AE6" i="19"/>
  <c r="AD6" i="19"/>
  <c r="AB4" i="19"/>
  <c r="Z6" i="19"/>
  <c r="Y6" i="19"/>
  <c r="W4" i="19"/>
  <c r="V6" i="19"/>
  <c r="U6" i="19"/>
  <c r="R4" i="19"/>
  <c r="P6" i="19"/>
  <c r="O6" i="19"/>
  <c r="M4" i="19"/>
  <c r="L6" i="19"/>
  <c r="K6" i="19"/>
  <c r="I4" i="19"/>
  <c r="H6" i="19"/>
  <c r="BA6" i="19"/>
  <c r="AM3" i="19"/>
  <c r="AN6" i="19"/>
  <c r="AO6" i="19"/>
  <c r="AQ3" i="19"/>
  <c r="AS6" i="19"/>
  <c r="AT6" i="19"/>
  <c r="AV3" i="19"/>
  <c r="AW6" i="19"/>
  <c r="CE6" i="19"/>
  <c r="CE4" i="19"/>
  <c r="F3" i="19"/>
  <c r="F4" i="19"/>
  <c r="D3" i="19"/>
  <c r="CG3" i="19"/>
  <c r="CG4" i="19"/>
  <c r="CV4" i="19"/>
  <c r="CT4" i="19"/>
  <c r="CO4" i="19"/>
  <c r="CM4" i="19"/>
  <c r="CK4" i="19"/>
  <c r="CI4" i="19"/>
  <c r="CD4" i="19"/>
  <c r="CB4" i="19"/>
  <c r="BU4" i="19"/>
  <c r="BS4" i="19"/>
  <c r="BJ4" i="19"/>
  <c r="BE4" i="19"/>
  <c r="AY4" i="19"/>
  <c r="AI4" i="19"/>
  <c r="AG4" i="19"/>
  <c r="AE4" i="19"/>
  <c r="AC4" i="19"/>
  <c r="Z4" i="19"/>
  <c r="X4" i="19"/>
  <c r="V4" i="19"/>
  <c r="T4" i="19"/>
  <c r="P4" i="19"/>
  <c r="N4" i="19"/>
  <c r="L4" i="19"/>
  <c r="J4" i="19"/>
  <c r="H4" i="19"/>
  <c r="AZ4" i="19"/>
  <c r="AN3" i="19"/>
  <c r="AP3" i="19"/>
  <c r="AS3" i="19"/>
  <c r="AU3" i="19"/>
  <c r="AW3" i="19"/>
  <c r="AR3" i="19"/>
  <c r="CP4" i="19"/>
  <c r="E3" i="19"/>
  <c r="E4" i="19"/>
  <c r="D5" i="19"/>
  <c r="CR3" i="19"/>
  <c r="CR4" i="19"/>
  <c r="CV3" i="19"/>
  <c r="CU3" i="19"/>
  <c r="CT3" i="19"/>
  <c r="CS3" i="19"/>
  <c r="CO3" i="19"/>
  <c r="CN3" i="19"/>
  <c r="CM3" i="19"/>
  <c r="CL3" i="19"/>
  <c r="CK3" i="19"/>
  <c r="CJ3" i="19"/>
  <c r="CI3" i="19"/>
  <c r="CH3" i="19"/>
  <c r="CD3" i="19"/>
  <c r="CC3" i="19"/>
  <c r="CB3" i="19"/>
  <c r="BV3" i="19"/>
  <c r="BU3" i="19"/>
  <c r="BT3" i="19"/>
  <c r="BS3" i="19"/>
  <c r="BR3" i="19"/>
  <c r="BK3" i="19"/>
  <c r="BJ3" i="19"/>
  <c r="BI3" i="19"/>
  <c r="BE3" i="19"/>
  <c r="BD3" i="19"/>
  <c r="AY3" i="19"/>
  <c r="AJ3" i="19"/>
  <c r="AI3" i="19"/>
  <c r="AH3" i="19"/>
  <c r="AG3" i="19"/>
  <c r="AF3" i="19"/>
  <c r="AE3" i="19"/>
  <c r="AD3" i="19"/>
  <c r="AC3" i="19"/>
  <c r="AB3" i="19"/>
  <c r="Z3" i="19"/>
  <c r="Y3" i="19"/>
  <c r="X3" i="19"/>
  <c r="W3" i="19"/>
  <c r="V3" i="19"/>
  <c r="U3" i="19"/>
  <c r="T3" i="19"/>
  <c r="R3" i="19"/>
  <c r="P3" i="19"/>
  <c r="O3" i="19"/>
  <c r="N3" i="19"/>
  <c r="M3" i="19"/>
  <c r="L3" i="19"/>
  <c r="K3" i="19"/>
  <c r="J3" i="19"/>
  <c r="I3" i="19"/>
  <c r="H3" i="19"/>
  <c r="BA3" i="19"/>
  <c r="AZ3" i="19"/>
  <c r="AM4" i="19"/>
  <c r="AN4" i="19"/>
  <c r="AO4" i="19"/>
  <c r="AP4" i="19"/>
  <c r="AQ4" i="19"/>
  <c r="AS4" i="19"/>
  <c r="AT4" i="19"/>
  <c r="AU4" i="19"/>
  <c r="AV4" i="19"/>
  <c r="AW4" i="19"/>
  <c r="AL3" i="19"/>
  <c r="AR4" i="19"/>
  <c r="CE3" i="19"/>
  <c r="CP3" i="19"/>
  <c r="CW3" i="19"/>
  <c r="F72" i="3"/>
  <c r="O62" i="3"/>
  <c r="L57" i="3"/>
  <c r="I61" i="3"/>
  <c r="H72" i="3"/>
  <c r="L56" i="3"/>
  <c r="M72" i="3"/>
  <c r="N72" i="3"/>
  <c r="L60" i="3"/>
  <c r="O57" i="3"/>
  <c r="I60" i="3"/>
  <c r="I62" i="3"/>
  <c r="O56" i="3"/>
  <c r="L62" i="3"/>
  <c r="O60" i="3"/>
  <c r="L61" i="3"/>
  <c r="F56" i="3"/>
  <c r="O61" i="3"/>
  <c r="J72" i="3"/>
  <c r="I57" i="3"/>
  <c r="G72" i="3"/>
  <c r="L72" i="3"/>
  <c r="F62" i="3"/>
  <c r="E72" i="3"/>
  <c r="F60" i="3"/>
  <c r="O72" i="3"/>
  <c r="I72" i="3"/>
  <c r="F57" i="3"/>
  <c r="K72" i="3"/>
  <c r="F61" i="3"/>
  <c r="I56" i="3"/>
  <c r="D72" i="3"/>
  <c r="BM8" i="19" l="1"/>
  <c r="R8" i="19"/>
  <c r="M8" i="19"/>
  <c r="H7" i="19"/>
  <c r="C8" i="19"/>
  <c r="D7" i="19"/>
  <c r="AK6" i="19"/>
  <c r="AH8" i="19"/>
  <c r="AF7" i="19"/>
  <c r="BJ7" i="19"/>
  <c r="CH8" i="19"/>
  <c r="AT7" i="19"/>
  <c r="AO8" i="19"/>
  <c r="K64" i="3" l="1"/>
  <c r="H63" i="3"/>
  <c r="H13" i="3"/>
  <c r="L10" i="3"/>
  <c r="K73" i="3"/>
  <c r="J53" i="3"/>
  <c r="N13" i="3"/>
  <c r="N53" i="3"/>
  <c r="O6" i="3"/>
  <c r="L22" i="3"/>
  <c r="M73" i="3"/>
  <c r="N16" i="3"/>
  <c r="N17" i="3"/>
  <c r="D31" i="3"/>
  <c r="F34" i="3"/>
  <c r="M41" i="3"/>
  <c r="N58" i="3"/>
  <c r="J50" i="3"/>
  <c r="O24" i="3"/>
  <c r="D49" i="3"/>
  <c r="O50" i="3"/>
  <c r="J30" i="3"/>
  <c r="J31" i="3"/>
  <c r="N48" i="3"/>
  <c r="D50" i="3"/>
  <c r="D65" i="3"/>
  <c r="N6" i="3"/>
  <c r="L36" i="3"/>
  <c r="E64" i="3"/>
  <c r="D11" i="3"/>
  <c r="K17" i="3"/>
  <c r="J54" i="3"/>
  <c r="J64" i="3"/>
  <c r="K22" i="3"/>
  <c r="N10" i="3"/>
  <c r="G22" i="3"/>
  <c r="M27" i="3"/>
  <c r="G38" i="3"/>
  <c r="I45" i="3"/>
  <c r="L46" i="3"/>
  <c r="H25" i="3"/>
  <c r="L15" i="3"/>
  <c r="J5" i="3"/>
  <c r="N27" i="3"/>
  <c r="N33" i="3"/>
  <c r="M17" i="3"/>
  <c r="M16" i="3"/>
  <c r="G33" i="3"/>
  <c r="E46" i="3"/>
  <c r="J14" i="3"/>
  <c r="N50" i="3"/>
  <c r="H38" i="3"/>
  <c r="M33" i="3"/>
  <c r="G37" i="3"/>
  <c r="L37" i="3"/>
  <c r="H16" i="3"/>
  <c r="G4" i="3"/>
  <c r="M63" i="3"/>
  <c r="J28" i="3"/>
  <c r="J49" i="3"/>
  <c r="I32" i="3"/>
  <c r="K53" i="3"/>
  <c r="F59" i="3"/>
  <c r="D73" i="3"/>
  <c r="N49" i="3"/>
  <c r="N30" i="3"/>
  <c r="M25" i="3"/>
  <c r="H4" i="3"/>
  <c r="N18" i="3"/>
  <c r="M30" i="3"/>
  <c r="K43" i="3"/>
  <c r="M4" i="3"/>
  <c r="N24" i="3"/>
  <c r="J51" i="3"/>
  <c r="M31" i="3"/>
  <c r="H9" i="3"/>
  <c r="G35" i="3"/>
  <c r="H36" i="3"/>
  <c r="E40" i="3"/>
  <c r="J33" i="3"/>
  <c r="J10" i="3"/>
  <c r="G73" i="3"/>
  <c r="E63" i="3"/>
  <c r="K31" i="3"/>
  <c r="G31" i="3"/>
  <c r="H32" i="3"/>
  <c r="E34" i="3"/>
  <c r="N32" i="3"/>
  <c r="L33" i="3"/>
  <c r="M44" i="3"/>
  <c r="N36" i="3"/>
  <c r="L50" i="3"/>
  <c r="G55" i="3"/>
  <c r="H26" i="3"/>
  <c r="N15" i="3"/>
  <c r="F5" i="3"/>
  <c r="O32" i="3"/>
  <c r="E59" i="3"/>
  <c r="L13" i="3"/>
  <c r="M47" i="3"/>
  <c r="L41" i="3"/>
  <c r="G15" i="3"/>
  <c r="F42" i="3"/>
  <c r="O58" i="3"/>
  <c r="I36" i="3"/>
  <c r="D54" i="3"/>
  <c r="L59" i="3"/>
  <c r="K12" i="3"/>
  <c r="K20" i="3"/>
  <c r="O47" i="3"/>
  <c r="J73" i="3"/>
  <c r="N14" i="3"/>
  <c r="F12" i="3"/>
  <c r="J40" i="3"/>
  <c r="F14" i="3"/>
  <c r="O27" i="3"/>
  <c r="F10" i="3"/>
  <c r="K50" i="3"/>
  <c r="O15" i="3"/>
  <c r="G40" i="3"/>
  <c r="M9" i="3"/>
  <c r="H40" i="3"/>
  <c r="D13" i="3"/>
  <c r="L90" i="3"/>
  <c r="J65" i="3"/>
  <c r="N82" i="3"/>
  <c r="L45" i="3"/>
  <c r="J27" i="3"/>
  <c r="I30" i="3"/>
  <c r="J38" i="3"/>
  <c r="G54" i="3"/>
  <c r="H15" i="3"/>
  <c r="H58" i="3"/>
  <c r="D48" i="3"/>
  <c r="O63" i="3"/>
  <c r="L47" i="3"/>
  <c r="D59" i="3"/>
  <c r="I73" i="3"/>
  <c r="O26" i="3"/>
  <c r="F48" i="3"/>
  <c r="J37" i="3"/>
  <c r="G45" i="3"/>
  <c r="J4" i="3"/>
  <c r="L18" i="3"/>
  <c r="J23" i="3"/>
  <c r="G6" i="3"/>
  <c r="D53" i="3"/>
  <c r="K36" i="3"/>
  <c r="G63" i="3"/>
  <c r="E41" i="3"/>
  <c r="N5" i="3"/>
  <c r="E20" i="3"/>
  <c r="J35" i="3"/>
  <c r="H64" i="3"/>
  <c r="E37" i="3"/>
  <c r="G26" i="3"/>
  <c r="H27" i="3"/>
  <c r="O22" i="3"/>
  <c r="M59" i="3"/>
  <c r="M11" i="3"/>
  <c r="H17" i="3"/>
  <c r="N63" i="3"/>
  <c r="O73" i="3"/>
  <c r="M49" i="3"/>
  <c r="K44" i="3"/>
  <c r="M58" i="3"/>
  <c r="N34" i="3"/>
  <c r="K23" i="3"/>
  <c r="H33" i="3"/>
  <c r="M38" i="3"/>
  <c r="G34" i="3"/>
  <c r="K41" i="3"/>
  <c r="G65" i="3"/>
  <c r="H10" i="3"/>
  <c r="E36" i="3"/>
  <c r="O18" i="3"/>
  <c r="D35" i="3"/>
  <c r="E18" i="3"/>
  <c r="K46" i="3"/>
  <c r="E16" i="3"/>
  <c r="M28" i="3"/>
  <c r="F43" i="3"/>
  <c r="H44" i="3"/>
  <c r="M13" i="3"/>
  <c r="E35" i="3"/>
  <c r="F47" i="3"/>
  <c r="N42" i="3"/>
  <c r="E49" i="3"/>
  <c r="G98" i="3"/>
  <c r="G85" i="3"/>
  <c r="M24" i="3"/>
  <c r="H50" i="3"/>
  <c r="L28" i="3"/>
  <c r="K4" i="3"/>
  <c r="D17" i="3"/>
  <c r="M51" i="3"/>
  <c r="H65" i="3"/>
  <c r="E23" i="3"/>
  <c r="M26" i="3"/>
  <c r="J47" i="3"/>
  <c r="L44" i="3"/>
  <c r="G64" i="3"/>
  <c r="H35" i="3"/>
  <c r="M65" i="3"/>
  <c r="H43" i="3"/>
  <c r="N4" i="3"/>
  <c r="D5" i="3"/>
  <c r="E25" i="3"/>
  <c r="E6" i="3"/>
  <c r="N11" i="3"/>
  <c r="D15" i="3"/>
  <c r="N65" i="3"/>
  <c r="J48" i="3"/>
  <c r="O25" i="3"/>
  <c r="N25" i="3"/>
  <c r="I34" i="3"/>
  <c r="E73" i="3"/>
  <c r="I43" i="3"/>
  <c r="I22" i="3"/>
  <c r="K5" i="3"/>
  <c r="E33" i="3"/>
  <c r="L26" i="3"/>
  <c r="I23" i="3"/>
  <c r="O55" i="3"/>
  <c r="E30" i="3"/>
  <c r="H42" i="3"/>
  <c r="G51" i="3"/>
  <c r="H14" i="3"/>
  <c r="O96" i="3"/>
  <c r="L64" i="3"/>
  <c r="H22" i="3"/>
  <c r="M40" i="3"/>
  <c r="F58" i="3"/>
  <c r="D32" i="3"/>
  <c r="E51" i="3"/>
  <c r="N55" i="3"/>
  <c r="O44" i="3"/>
  <c r="L49" i="3"/>
  <c r="O10" i="3"/>
  <c r="K15" i="3"/>
  <c r="L32" i="3"/>
  <c r="N37" i="3"/>
  <c r="O11" i="3"/>
  <c r="O38" i="3"/>
  <c r="I11" i="3"/>
  <c r="E48" i="3"/>
  <c r="N40" i="3"/>
  <c r="L58" i="3"/>
  <c r="I6" i="3"/>
  <c r="G47" i="3"/>
  <c r="K55" i="3"/>
  <c r="O82" i="3"/>
  <c r="E100" i="3"/>
  <c r="L48" i="3"/>
  <c r="F45" i="3"/>
  <c r="H6" i="3"/>
  <c r="E55" i="3"/>
  <c r="F46" i="3"/>
  <c r="N43" i="3"/>
  <c r="H49" i="3"/>
  <c r="K10" i="3"/>
  <c r="F6" i="3"/>
  <c r="M15" i="3"/>
  <c r="I15" i="3"/>
  <c r="L43" i="3"/>
  <c r="H11" i="3"/>
  <c r="D45" i="3"/>
  <c r="I13" i="3"/>
  <c r="D6" i="3"/>
  <c r="J9" i="3"/>
  <c r="E22" i="3"/>
  <c r="E31" i="3"/>
  <c r="K11" i="3"/>
  <c r="O5" i="3"/>
  <c r="F26" i="3"/>
  <c r="E26" i="3"/>
  <c r="F65" i="3"/>
  <c r="D20" i="3"/>
  <c r="G17" i="3"/>
  <c r="N28" i="3"/>
  <c r="O59" i="3"/>
  <c r="N89" i="3"/>
  <c r="J42" i="3"/>
  <c r="D82" i="3"/>
  <c r="G48" i="3"/>
  <c r="O12" i="3"/>
  <c r="H88" i="3"/>
  <c r="E93" i="3"/>
  <c r="O90" i="3"/>
  <c r="L82" i="3"/>
  <c r="D27" i="3"/>
  <c r="H90" i="3"/>
  <c r="L11" i="3"/>
  <c r="M83" i="3"/>
  <c r="D41" i="3"/>
  <c r="N85" i="3"/>
  <c r="I88" i="3"/>
  <c r="O99" i="3"/>
  <c r="O75" i="3"/>
  <c r="M103" i="3"/>
  <c r="J74" i="3"/>
  <c r="M90" i="3"/>
  <c r="N76" i="3"/>
  <c r="K38" i="3"/>
  <c r="D33" i="3"/>
  <c r="G99" i="3"/>
  <c r="K30" i="3"/>
  <c r="N99" i="3"/>
  <c r="D102" i="3"/>
  <c r="N84" i="3"/>
  <c r="G102" i="3"/>
  <c r="H74" i="3"/>
  <c r="I74" i="3"/>
  <c r="E91" i="3"/>
  <c r="J18" i="3"/>
  <c r="L4" i="3"/>
  <c r="D99" i="3"/>
  <c r="K98" i="3"/>
  <c r="M82" i="3"/>
  <c r="K75" i="3"/>
  <c r="O34" i="3"/>
  <c r="K87" i="3"/>
  <c r="I90" i="3"/>
  <c r="M50" i="3"/>
  <c r="F37" i="3"/>
  <c r="F98" i="3"/>
  <c r="K85" i="3"/>
  <c r="N51" i="3"/>
  <c r="H76" i="3"/>
  <c r="F91" i="3"/>
  <c r="F35" i="3"/>
  <c r="D94" i="3"/>
  <c r="H92" i="3"/>
  <c r="M102" i="3"/>
  <c r="D98" i="3"/>
  <c r="J15" i="3"/>
  <c r="O64" i="3"/>
  <c r="E83" i="3"/>
  <c r="M89" i="3"/>
  <c r="O94" i="3"/>
  <c r="N88" i="3"/>
  <c r="I49" i="3"/>
  <c r="O42" i="3"/>
  <c r="E87" i="3"/>
  <c r="D101" i="3"/>
  <c r="M93" i="3"/>
  <c r="H94" i="3"/>
  <c r="J75" i="3"/>
  <c r="N22" i="3"/>
  <c r="G95" i="3"/>
  <c r="F94" i="3"/>
  <c r="E44" i="3"/>
  <c r="J94" i="3"/>
  <c r="I28" i="3"/>
  <c r="M64" i="3"/>
  <c r="G88" i="3"/>
  <c r="O4" i="3"/>
  <c r="G89" i="3"/>
  <c r="L87" i="3"/>
  <c r="O98" i="3"/>
  <c r="D42" i="3"/>
  <c r="F20" i="3"/>
  <c r="L17" i="3"/>
  <c r="O88" i="3"/>
  <c r="I84" i="3"/>
  <c r="O33" i="3"/>
  <c r="J91" i="3"/>
  <c r="L94" i="3"/>
  <c r="J82" i="3"/>
  <c r="L85" i="3"/>
  <c r="L100" i="3"/>
  <c r="E102" i="3"/>
  <c r="I10" i="3"/>
  <c r="O92" i="3"/>
  <c r="F90" i="3"/>
  <c r="N100" i="3"/>
  <c r="I31" i="3"/>
  <c r="I40" i="3"/>
  <c r="L20" i="3"/>
  <c r="L101" i="3"/>
  <c r="G49" i="3"/>
  <c r="F31" i="3"/>
  <c r="H82" i="3"/>
  <c r="F36" i="3"/>
  <c r="O45" i="3"/>
  <c r="L95" i="3"/>
  <c r="M94" i="3"/>
  <c r="E11" i="3"/>
  <c r="F103" i="3"/>
  <c r="I87" i="3"/>
  <c r="I91" i="3"/>
  <c r="O20" i="3"/>
  <c r="D96" i="3"/>
  <c r="F88" i="3"/>
  <c r="N92" i="3"/>
  <c r="D74" i="3"/>
  <c r="H37" i="3"/>
  <c r="J88" i="3"/>
  <c r="I48" i="3"/>
  <c r="N44" i="3"/>
  <c r="O83" i="3"/>
  <c r="L63" i="3"/>
  <c r="O101" i="3"/>
  <c r="H87" i="3"/>
  <c r="O91" i="3"/>
  <c r="H84" i="3"/>
  <c r="F84" i="3"/>
  <c r="O17" i="3"/>
  <c r="D87" i="3"/>
  <c r="K76" i="3"/>
  <c r="E54" i="3"/>
  <c r="F76" i="3"/>
  <c r="E90" i="3"/>
  <c r="N95" i="3"/>
  <c r="F53" i="3"/>
  <c r="D14" i="3"/>
  <c r="N59" i="3"/>
  <c r="H31" i="3"/>
  <c r="F32" i="3"/>
  <c r="G9" i="3"/>
  <c r="N64" i="3"/>
  <c r="J32" i="3"/>
  <c r="H12" i="3"/>
  <c r="E65" i="3"/>
  <c r="J16" i="3"/>
  <c r="M32" i="3"/>
  <c r="D9" i="3"/>
  <c r="N38" i="3"/>
  <c r="L31" i="3"/>
  <c r="M34" i="3"/>
  <c r="O14" i="3"/>
  <c r="E5" i="3"/>
  <c r="H23" i="3"/>
  <c r="L73" i="3"/>
  <c r="E17" i="3"/>
  <c r="F55" i="3"/>
  <c r="D22" i="3"/>
  <c r="G58" i="3"/>
  <c r="H47" i="3"/>
  <c r="L65" i="3"/>
  <c r="J17" i="3"/>
  <c r="O31" i="3"/>
  <c r="I64" i="3"/>
  <c r="H51" i="3"/>
  <c r="D30" i="3"/>
  <c r="H18" i="3"/>
  <c r="J93" i="3"/>
  <c r="K49" i="3"/>
  <c r="F13" i="3"/>
  <c r="M54" i="3"/>
  <c r="J11" i="3"/>
  <c r="O41" i="3"/>
  <c r="G36" i="3"/>
  <c r="H59" i="3"/>
  <c r="G53" i="3"/>
  <c r="K48" i="3"/>
  <c r="G50" i="3"/>
  <c r="J34" i="3"/>
  <c r="M35" i="3"/>
  <c r="E42" i="3"/>
  <c r="L24" i="3"/>
  <c r="J46" i="3"/>
  <c r="K59" i="3"/>
  <c r="N73" i="3"/>
  <c r="L42" i="3"/>
  <c r="N47" i="3"/>
  <c r="O13" i="3"/>
  <c r="I33" i="3"/>
  <c r="L16" i="3"/>
  <c r="I46" i="3"/>
  <c r="K27" i="3"/>
  <c r="G42" i="3"/>
  <c r="J58" i="3"/>
  <c r="I20" i="3"/>
  <c r="L14" i="3"/>
  <c r="O74" i="3"/>
  <c r="D84" i="3"/>
  <c r="J83" i="3"/>
  <c r="G16" i="3"/>
  <c r="J45" i="3"/>
  <c r="F24" i="3"/>
  <c r="H96" i="3"/>
  <c r="I25" i="3"/>
  <c r="I54" i="3"/>
  <c r="G27" i="3"/>
  <c r="D46" i="3"/>
  <c r="H20" i="3"/>
  <c r="H55" i="3"/>
  <c r="I44" i="3"/>
  <c r="O48" i="3"/>
  <c r="O23" i="3"/>
  <c r="J12" i="3"/>
  <c r="K84" i="3"/>
  <c r="K83" i="3"/>
  <c r="E95" i="3"/>
  <c r="J96" i="3"/>
  <c r="I85" i="3"/>
  <c r="H102" i="3"/>
  <c r="I42" i="3"/>
  <c r="K102" i="3"/>
  <c r="G96" i="3"/>
  <c r="L54" i="3"/>
  <c r="I37" i="3"/>
  <c r="I93" i="3"/>
  <c r="L102" i="3"/>
  <c r="G91" i="3"/>
  <c r="E89" i="3"/>
  <c r="J43" i="3"/>
  <c r="M98" i="3"/>
  <c r="L74" i="3"/>
  <c r="E84" i="3"/>
  <c r="D55" i="3"/>
  <c r="O49" i="3"/>
  <c r="J87" i="3"/>
  <c r="M12" i="3"/>
  <c r="F22" i="3"/>
  <c r="H100" i="3"/>
  <c r="G100" i="3"/>
  <c r="D83" i="3"/>
  <c r="G103" i="3"/>
  <c r="M99" i="3"/>
  <c r="F83" i="3"/>
  <c r="M92" i="3"/>
  <c r="I18" i="3"/>
  <c r="F99" i="3"/>
  <c r="N90" i="3"/>
  <c r="I89" i="3"/>
  <c r="N75" i="3"/>
  <c r="G46" i="3"/>
  <c r="K94" i="3"/>
  <c r="E94" i="3"/>
  <c r="L75" i="3"/>
  <c r="J99" i="3"/>
  <c r="F64" i="3"/>
  <c r="I99" i="3"/>
  <c r="K9" i="3"/>
  <c r="H93" i="3"/>
  <c r="H98" i="3"/>
  <c r="N96" i="3"/>
  <c r="D91" i="3"/>
  <c r="M75" i="3"/>
  <c r="I96" i="3"/>
  <c r="L5" i="3"/>
  <c r="E50" i="3"/>
  <c r="J20" i="3"/>
  <c r="E45" i="3"/>
  <c r="E32" i="3"/>
  <c r="E12" i="3"/>
  <c r="F15" i="3"/>
  <c r="I63" i="3"/>
  <c r="O46" i="3"/>
  <c r="M20" i="3"/>
  <c r="I41" i="3"/>
  <c r="G32" i="3"/>
  <c r="J41" i="3"/>
  <c r="I26" i="3"/>
  <c r="I51" i="3"/>
  <c r="E15" i="3"/>
  <c r="I58" i="3"/>
  <c r="M14" i="3"/>
  <c r="M46" i="3"/>
  <c r="N35" i="3"/>
  <c r="I38" i="3"/>
  <c r="K47" i="3"/>
  <c r="F16" i="3"/>
  <c r="K42" i="3"/>
  <c r="J22" i="3"/>
  <c r="M45" i="3"/>
  <c r="L83" i="3"/>
  <c r="I75" i="3"/>
  <c r="L53" i="3"/>
  <c r="G75" i="3"/>
  <c r="F95" i="3"/>
  <c r="J90" i="3"/>
  <c r="E9" i="3"/>
  <c r="L99" i="3"/>
  <c r="H48" i="3"/>
  <c r="L93" i="3"/>
  <c r="D90" i="3"/>
  <c r="M76" i="3"/>
  <c r="K100" i="3"/>
  <c r="O89" i="3"/>
  <c r="L92" i="3"/>
  <c r="D51" i="3"/>
  <c r="J26" i="3"/>
  <c r="D95" i="3"/>
  <c r="E101" i="3"/>
  <c r="M87" i="3"/>
  <c r="F93" i="3"/>
  <c r="I12" i="3"/>
  <c r="I76" i="3"/>
  <c r="O35" i="3"/>
  <c r="L91" i="3"/>
  <c r="M96" i="3"/>
  <c r="N101" i="3"/>
  <c r="K82" i="3"/>
  <c r="O87" i="3"/>
  <c r="K40" i="3"/>
  <c r="D34" i="3"/>
  <c r="J103" i="3"/>
  <c r="G82" i="3"/>
  <c r="K74" i="3"/>
  <c r="I102" i="3"/>
  <c r="F51" i="3"/>
  <c r="F28" i="3"/>
  <c r="M88" i="3"/>
  <c r="G92" i="3"/>
  <c r="G87" i="3"/>
  <c r="F100" i="3"/>
  <c r="L84" i="3"/>
  <c r="D75" i="3"/>
  <c r="D100" i="3"/>
  <c r="M100" i="3"/>
  <c r="G93" i="3"/>
  <c r="M48" i="3"/>
  <c r="J59" i="3"/>
  <c r="H28" i="3"/>
  <c r="D76" i="3"/>
  <c r="O95" i="3"/>
  <c r="N94" i="3"/>
  <c r="K89" i="3"/>
  <c r="I98" i="3"/>
  <c r="L88" i="3"/>
  <c r="H101" i="3"/>
  <c r="K88" i="3"/>
  <c r="E98" i="3"/>
  <c r="F87" i="3"/>
  <c r="N93" i="3"/>
  <c r="G74" i="3"/>
  <c r="F102" i="3"/>
  <c r="N87" i="3"/>
  <c r="E27" i="3"/>
  <c r="K24" i="3"/>
  <c r="G13" i="3"/>
  <c r="J84" i="3"/>
  <c r="H45" i="3"/>
  <c r="K101" i="3"/>
  <c r="O76" i="3"/>
  <c r="D24" i="3"/>
  <c r="G18" i="3"/>
  <c r="K37" i="3"/>
  <c r="F23" i="3"/>
  <c r="K16" i="3"/>
  <c r="G43" i="3"/>
  <c r="H89" i="3"/>
  <c r="L89" i="3"/>
  <c r="I83" i="3"/>
  <c r="I17" i="3"/>
  <c r="O53" i="3"/>
  <c r="I94" i="3"/>
  <c r="K103" i="3"/>
  <c r="D18" i="3"/>
  <c r="L27" i="3"/>
  <c r="J85" i="3"/>
  <c r="D103" i="3"/>
  <c r="M95" i="3"/>
  <c r="M91" i="3"/>
  <c r="E103" i="3"/>
  <c r="L55" i="3"/>
  <c r="K92" i="3"/>
  <c r="K18" i="3"/>
  <c r="M5" i="3"/>
  <c r="D44" i="3"/>
  <c r="M18" i="3"/>
  <c r="G30" i="3"/>
  <c r="J63" i="3"/>
  <c r="F17" i="3"/>
  <c r="N41" i="3"/>
  <c r="K14" i="3"/>
  <c r="J36" i="3"/>
  <c r="J55" i="3"/>
  <c r="M42" i="3"/>
  <c r="G20" i="3"/>
  <c r="K45" i="3"/>
  <c r="H73" i="3"/>
  <c r="F38" i="3"/>
  <c r="N20" i="3"/>
  <c r="K65" i="3"/>
  <c r="D23" i="3"/>
  <c r="N23" i="3"/>
  <c r="I35" i="3"/>
  <c r="M6" i="3"/>
  <c r="D40" i="3"/>
  <c r="E58" i="3"/>
  <c r="M37" i="3"/>
  <c r="O51" i="3"/>
  <c r="H24" i="3"/>
  <c r="F41" i="3"/>
  <c r="G44" i="3"/>
  <c r="M23" i="3"/>
  <c r="F27" i="3"/>
  <c r="K34" i="3"/>
  <c r="H46" i="3"/>
  <c r="G28" i="3"/>
  <c r="M36" i="3"/>
  <c r="H34" i="3"/>
  <c r="L12" i="3"/>
  <c r="J13" i="3"/>
  <c r="M55" i="3"/>
  <c r="E43" i="3"/>
  <c r="K63" i="3"/>
  <c r="H54" i="3"/>
  <c r="N54" i="3"/>
  <c r="D16" i="3"/>
  <c r="E53" i="3"/>
  <c r="G24" i="3"/>
  <c r="M53" i="3"/>
  <c r="G59" i="3"/>
  <c r="M43" i="3"/>
  <c r="F18" i="3"/>
  <c r="F11" i="3"/>
  <c r="E82" i="3"/>
  <c r="F44" i="3"/>
  <c r="L35" i="3"/>
  <c r="M22" i="3"/>
  <c r="L51" i="3"/>
  <c r="I55" i="3"/>
  <c r="K33" i="3"/>
  <c r="K32" i="3"/>
  <c r="O30" i="3"/>
  <c r="D43" i="3"/>
  <c r="D47" i="3"/>
  <c r="F40" i="3"/>
  <c r="H30" i="3"/>
  <c r="K90" i="3"/>
  <c r="I65" i="3"/>
  <c r="K28" i="3"/>
  <c r="D64" i="3"/>
  <c r="K54" i="3"/>
  <c r="E13" i="3"/>
  <c r="D37" i="3"/>
  <c r="D10" i="3"/>
  <c r="E14" i="3"/>
  <c r="D28" i="3"/>
  <c r="I95" i="3"/>
  <c r="D12" i="3"/>
  <c r="F54" i="3"/>
  <c r="H53" i="3"/>
  <c r="E96" i="3"/>
  <c r="K99" i="3"/>
  <c r="L76" i="3"/>
  <c r="H41" i="3"/>
  <c r="H95" i="3"/>
  <c r="I16" i="3"/>
  <c r="K96" i="3"/>
  <c r="K51" i="3"/>
  <c r="F85" i="3"/>
  <c r="N83" i="3"/>
  <c r="D63" i="3"/>
  <c r="O54" i="3"/>
  <c r="N74" i="3"/>
  <c r="K35" i="3"/>
  <c r="K13" i="3"/>
  <c r="J89" i="3"/>
  <c r="D92" i="3"/>
  <c r="E88" i="3"/>
  <c r="J101" i="3"/>
  <c r="E92" i="3"/>
  <c r="F25" i="3"/>
  <c r="N103" i="3"/>
  <c r="O103" i="3"/>
  <c r="N91" i="3"/>
  <c r="E99" i="3"/>
  <c r="J44" i="3"/>
  <c r="J76" i="3"/>
  <c r="F33" i="3"/>
  <c r="L103" i="3"/>
  <c r="O40" i="3"/>
  <c r="I103" i="3"/>
  <c r="M10" i="3"/>
  <c r="L40" i="3"/>
  <c r="M101" i="3"/>
  <c r="N26" i="3"/>
  <c r="I59" i="3"/>
  <c r="K93" i="3"/>
  <c r="E76" i="3"/>
  <c r="D26" i="3"/>
  <c r="E47" i="3"/>
  <c r="D89" i="3"/>
  <c r="F49" i="3"/>
  <c r="I47" i="3"/>
  <c r="O102" i="3"/>
  <c r="J95" i="3"/>
  <c r="D38" i="3"/>
  <c r="O28" i="3"/>
  <c r="F50" i="3"/>
  <c r="N102" i="3"/>
  <c r="N31" i="3"/>
  <c r="F73" i="3"/>
  <c r="G14" i="3"/>
  <c r="N45" i="3"/>
  <c r="G23" i="3"/>
  <c r="L34" i="3"/>
  <c r="E24" i="3"/>
  <c r="O43" i="3"/>
  <c r="F30" i="3"/>
  <c r="G25" i="3"/>
  <c r="N12" i="3"/>
  <c r="J24" i="3"/>
  <c r="H75" i="3"/>
  <c r="G41" i="3"/>
  <c r="L23" i="3"/>
  <c r="O36" i="3"/>
  <c r="G12" i="3"/>
  <c r="F63" i="3"/>
  <c r="K58" i="3"/>
  <c r="E75" i="3"/>
  <c r="D25" i="3"/>
  <c r="I14" i="3"/>
  <c r="N9" i="3"/>
  <c r="I27" i="3"/>
  <c r="E38" i="3"/>
  <c r="E10" i="3"/>
  <c r="G10" i="3"/>
  <c r="D85" i="3"/>
  <c r="D58" i="3"/>
  <c r="H91" i="3"/>
  <c r="I82" i="3"/>
  <c r="E28" i="3"/>
  <c r="J25" i="3"/>
  <c r="F96" i="3"/>
  <c r="J98" i="3"/>
  <c r="F101" i="3"/>
  <c r="F89" i="3"/>
  <c r="M85" i="3"/>
  <c r="M74" i="3"/>
  <c r="O85" i="3"/>
  <c r="I4" i="3"/>
  <c r="N46" i="3"/>
  <c r="N98" i="3"/>
  <c r="F92" i="3"/>
  <c r="I53" i="3"/>
  <c r="E74" i="3"/>
  <c r="M84" i="3"/>
  <c r="O16" i="3"/>
  <c r="D36" i="3"/>
  <c r="D93" i="3"/>
  <c r="D88" i="3"/>
  <c r="H83" i="3"/>
  <c r="G94" i="3"/>
  <c r="I50" i="3"/>
  <c r="I100" i="3"/>
  <c r="H103" i="3"/>
  <c r="G90" i="3"/>
  <c r="F75" i="3"/>
  <c r="J102" i="3"/>
  <c r="L96" i="3"/>
  <c r="L25" i="3"/>
  <c r="G76" i="3"/>
  <c r="E85" i="3"/>
  <c r="I101" i="3"/>
  <c r="J92" i="3"/>
  <c r="K26" i="3"/>
  <c r="F82" i="3"/>
  <c r="G11" i="3"/>
  <c r="G83" i="3"/>
  <c r="O100" i="3"/>
  <c r="K25" i="3"/>
  <c r="F74" i="3"/>
  <c r="L98" i="3"/>
  <c r="L30" i="3"/>
  <c r="G84" i="3"/>
  <c r="K95" i="3"/>
  <c r="L38" i="3"/>
  <c r="J100" i="3"/>
  <c r="H99" i="3"/>
  <c r="I92" i="3"/>
  <c r="O84" i="3"/>
  <c r="O65" i="3"/>
  <c r="I24" i="3"/>
  <c r="G101" i="3"/>
  <c r="K91" i="3"/>
  <c r="O93" i="3"/>
  <c r="H85" i="3"/>
  <c r="O37" i="3"/>
  <c r="B2" i="3" l="1"/>
</calcChain>
</file>

<file path=xl/sharedStrings.xml><?xml version="1.0" encoding="utf-8"?>
<sst xmlns="http://schemas.openxmlformats.org/spreadsheetml/2006/main" count="1616" uniqueCount="439">
  <si>
    <t>都道府県</t>
    <rPh sb="0" eb="4">
      <t>ト</t>
    </rPh>
    <phoneticPr fontId="18"/>
  </si>
  <si>
    <t>有配偶出生率</t>
    <rPh sb="0" eb="1">
      <t>ユウ</t>
    </rPh>
    <rPh sb="1" eb="3">
      <t>ハイグウ</t>
    </rPh>
    <rPh sb="3" eb="6">
      <t>シュッショウリツ</t>
    </rPh>
    <phoneticPr fontId="18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</si>
  <si>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</si>
  <si>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</si>
  <si>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</si>
  <si>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</si>
  <si>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</si>
  <si>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</si>
  <si>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</si>
  <si>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</si>
  <si>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</si>
  <si>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</si>
  <si>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</si>
  <si>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</si>
  <si>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</si>
  <si>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</si>
  <si>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</si>
  <si>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</si>
  <si>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</si>
  <si>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</si>
  <si>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</si>
  <si>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</si>
  <si>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</si>
  <si>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</si>
  <si>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</si>
  <si>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</si>
  <si>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</si>
  <si>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</si>
  <si>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</si>
  <si>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</si>
  <si>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</si>
  <si>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</si>
  <si>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</si>
  <si>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</si>
  <si>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</si>
  <si>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</si>
  <si>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</si>
  <si>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</si>
  <si>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</si>
  <si>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</si>
  <si>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</si>
  <si>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</si>
  <si>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</si>
  <si>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</si>
  <si>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</si>
  <si>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</si>
  <si>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</si>
  <si>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</si>
  <si>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</si>
  <si>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有配偶出生率との相関</t>
    <rPh sb="0" eb="1">
      <t>ユウ</t>
    </rPh>
    <rPh sb="1" eb="3">
      <t>ハイグウ</t>
    </rPh>
    <rPh sb="3" eb="6">
      <t>シュッショウリツ</t>
    </rPh>
    <rPh sb="8" eb="10">
      <t>ソウカン</t>
    </rPh>
    <phoneticPr fontId="18"/>
  </si>
  <si>
    <t>合計特殊出生率</t>
    <rPh sb="0" eb="2">
      <t>ゴウケイ</t>
    </rPh>
    <rPh sb="2" eb="4">
      <t>トクシュ</t>
    </rPh>
    <rPh sb="4" eb="7">
      <t>シュッショウリツ</t>
    </rPh>
    <phoneticPr fontId="18"/>
  </si>
  <si>
    <t>合計特殊出生率との相関</t>
    <rPh sb="0" eb="7">
      <t>ゴ</t>
    </rPh>
    <rPh sb="9" eb="11">
      <t>ソウカン</t>
    </rPh>
    <phoneticPr fontId="18"/>
  </si>
  <si>
    <t>人口総数</t>
    <phoneticPr fontId="18"/>
  </si>
  <si>
    <t>平均年齢</t>
    <rPh sb="0" eb="2">
      <t>ヘイキン</t>
    </rPh>
    <rPh sb="2" eb="4">
      <t>ネンレイ</t>
    </rPh>
    <phoneticPr fontId="18"/>
  </si>
  <si>
    <t>人口性比
（女100人につき男）</t>
    <rPh sb="0" eb="2">
      <t>ジンコウ</t>
    </rPh>
    <rPh sb="2" eb="3">
      <t>セイ</t>
    </rPh>
    <rPh sb="3" eb="4">
      <t>ヒ</t>
    </rPh>
    <phoneticPr fontId="18"/>
  </si>
  <si>
    <t>（人）</t>
    <rPh sb="1" eb="2">
      <t>ヒト</t>
    </rPh>
    <phoneticPr fontId="24"/>
  </si>
  <si>
    <t>（歳）</t>
    <rPh sb="1" eb="2">
      <t>サイ</t>
    </rPh>
    <phoneticPr fontId="24"/>
  </si>
  <si>
    <t>全国</t>
    <rPh sb="0" eb="2">
      <t>ゼンコク</t>
    </rPh>
    <phoneticPr fontId="18"/>
  </si>
  <si>
    <t>(一般世帯）1世帯当たり人員</t>
    <phoneticPr fontId="24"/>
  </si>
  <si>
    <t>３世代世帯の割合</t>
    <rPh sb="6" eb="8">
      <t>ワリアイ</t>
    </rPh>
    <phoneticPr fontId="18"/>
  </si>
  <si>
    <t>max</t>
    <phoneticPr fontId="18"/>
  </si>
  <si>
    <t>min</t>
    <phoneticPr fontId="18"/>
  </si>
  <si>
    <t>H22</t>
  </si>
  <si>
    <t>H22</t>
    <phoneticPr fontId="18"/>
  </si>
  <si>
    <t>平均初婚年齢（妻）</t>
    <rPh sb="0" eb="2">
      <t>ヘイキン</t>
    </rPh>
    <rPh sb="2" eb="4">
      <t>ショコン</t>
    </rPh>
    <rPh sb="4" eb="6">
      <t>ネンレイ</t>
    </rPh>
    <rPh sb="7" eb="8">
      <t>ツマ</t>
    </rPh>
    <phoneticPr fontId="18"/>
  </si>
  <si>
    <t>昼夜間人口比率</t>
    <rPh sb="0" eb="3">
      <t>チュウヤカン</t>
    </rPh>
    <rPh sb="3" eb="5">
      <t>ジンコウ</t>
    </rPh>
    <rPh sb="5" eb="7">
      <t>ヒリツ</t>
    </rPh>
    <phoneticPr fontId="18"/>
  </si>
  <si>
    <t>離婚率</t>
    <rPh sb="0" eb="2">
      <t>リコン</t>
    </rPh>
    <rPh sb="2" eb="3">
      <t>リツ</t>
    </rPh>
    <phoneticPr fontId="18"/>
  </si>
  <si>
    <t>平均寿命（男）</t>
    <rPh sb="0" eb="2">
      <t>ヘイキン</t>
    </rPh>
    <rPh sb="2" eb="4">
      <t>ジュミョウ</t>
    </rPh>
    <rPh sb="5" eb="6">
      <t>オトコ</t>
    </rPh>
    <phoneticPr fontId="18"/>
  </si>
  <si>
    <t>平均寿命（女）</t>
    <rPh sb="0" eb="2">
      <t>ヘイキン</t>
    </rPh>
    <rPh sb="2" eb="4">
      <t>ジュミョウ</t>
    </rPh>
    <rPh sb="5" eb="6">
      <t>オンナ</t>
    </rPh>
    <phoneticPr fontId="18"/>
  </si>
  <si>
    <t>（人口千人当たり）</t>
    <phoneticPr fontId="18"/>
  </si>
  <si>
    <r>
      <t>H</t>
    </r>
    <r>
      <rPr>
        <sz val="10"/>
        <color indexed="8"/>
        <rFont val="ＭＳ Ｐゴシック"/>
        <family val="3"/>
        <charset val="128"/>
      </rPr>
      <t>22</t>
    </r>
    <phoneticPr fontId="18"/>
  </si>
  <si>
    <t>要介護（要支援）認定者数</t>
    <rPh sb="0" eb="3">
      <t>ヨウカイゴ</t>
    </rPh>
    <rPh sb="4" eb="7">
      <t>ヨウシエン</t>
    </rPh>
    <rPh sb="8" eb="11">
      <t>ニンテイシャ</t>
    </rPh>
    <rPh sb="11" eb="12">
      <t>カズ</t>
    </rPh>
    <phoneticPr fontId="18"/>
  </si>
  <si>
    <t>県内総生産（名目）</t>
    <rPh sb="0" eb="2">
      <t>ケンナイ</t>
    </rPh>
    <rPh sb="2" eb="5">
      <t>ソウセイサン</t>
    </rPh>
    <rPh sb="6" eb="8">
      <t>メイモク</t>
    </rPh>
    <phoneticPr fontId="18"/>
  </si>
  <si>
    <t>１人当たり県民所得</t>
    <phoneticPr fontId="18"/>
  </si>
  <si>
    <t>実質経済成長率</t>
    <rPh sb="0" eb="2">
      <t>ジッシツ</t>
    </rPh>
    <rPh sb="2" eb="4">
      <t>ケイザイ</t>
    </rPh>
    <rPh sb="4" eb="7">
      <t>セイチョウリツ</t>
    </rPh>
    <phoneticPr fontId="18"/>
  </si>
  <si>
    <t>財政力指数</t>
    <rPh sb="0" eb="3">
      <t>ザイセイリョク</t>
    </rPh>
    <rPh sb="3" eb="5">
      <t>シスウ</t>
    </rPh>
    <phoneticPr fontId="18"/>
  </si>
  <si>
    <t>労働力人口比率（男）</t>
    <rPh sb="0" eb="3">
      <t>ロウドウリョク</t>
    </rPh>
    <rPh sb="3" eb="5">
      <t>ジンコウ</t>
    </rPh>
    <rPh sb="5" eb="7">
      <t>ヒリツ</t>
    </rPh>
    <rPh sb="8" eb="9">
      <t>オトコ</t>
    </rPh>
    <phoneticPr fontId="24"/>
  </si>
  <si>
    <t>労働力人口比率（女）</t>
    <rPh sb="0" eb="3">
      <t>ロウドウリョク</t>
    </rPh>
    <rPh sb="3" eb="5">
      <t>ジンコウ</t>
    </rPh>
    <rPh sb="5" eb="7">
      <t>ヒリツ</t>
    </rPh>
    <rPh sb="8" eb="9">
      <t>オンナ</t>
    </rPh>
    <phoneticPr fontId="24"/>
  </si>
  <si>
    <t>完全失業率（男）</t>
    <rPh sb="0" eb="2">
      <t>カンゼン</t>
    </rPh>
    <rPh sb="2" eb="5">
      <t>シツギョウリツ</t>
    </rPh>
    <rPh sb="6" eb="7">
      <t>オトコ</t>
    </rPh>
    <phoneticPr fontId="24"/>
  </si>
  <si>
    <t>完全失業率（女）</t>
    <rPh sb="0" eb="2">
      <t>カンゼン</t>
    </rPh>
    <rPh sb="2" eb="5">
      <t>シツギョウリツ</t>
    </rPh>
    <rPh sb="6" eb="7">
      <t>オンナ</t>
    </rPh>
    <phoneticPr fontId="24"/>
  </si>
  <si>
    <t>月間平均実労働時間数（男）</t>
    <rPh sb="0" eb="2">
      <t>ゲッカン</t>
    </rPh>
    <rPh sb="2" eb="4">
      <t>ヘイキン</t>
    </rPh>
    <rPh sb="4" eb="7">
      <t>ジツロウドウ</t>
    </rPh>
    <rPh sb="7" eb="10">
      <t>ジカンスウ</t>
    </rPh>
    <rPh sb="11" eb="12">
      <t>オトコ</t>
    </rPh>
    <phoneticPr fontId="24"/>
  </si>
  <si>
    <t>月間平均実労働時間数（女）</t>
    <rPh sb="0" eb="2">
      <t>ゲッカン</t>
    </rPh>
    <rPh sb="2" eb="4">
      <t>ヘイキン</t>
    </rPh>
    <rPh sb="4" eb="7">
      <t>ジツロウドウ</t>
    </rPh>
    <rPh sb="7" eb="10">
      <t>ジカンスウ</t>
    </rPh>
    <rPh sb="11" eb="12">
      <t>オンナ</t>
    </rPh>
    <phoneticPr fontId="24"/>
  </si>
  <si>
    <t>きまって支給する現金給与月額（男）</t>
    <rPh sb="4" eb="6">
      <t>シキュウ</t>
    </rPh>
    <rPh sb="8" eb="10">
      <t>ゲンキン</t>
    </rPh>
    <rPh sb="10" eb="12">
      <t>キュウヨ</t>
    </rPh>
    <rPh sb="12" eb="14">
      <t>ゲツガク</t>
    </rPh>
    <rPh sb="15" eb="16">
      <t>オトコ</t>
    </rPh>
    <phoneticPr fontId="24"/>
  </si>
  <si>
    <t>きまって支給する現金給与月額（女）</t>
    <rPh sb="4" eb="6">
      <t>シキュウ</t>
    </rPh>
    <rPh sb="8" eb="10">
      <t>ゲンキン</t>
    </rPh>
    <rPh sb="10" eb="12">
      <t>キュウヨ</t>
    </rPh>
    <rPh sb="12" eb="14">
      <t>ゲツガク</t>
    </rPh>
    <rPh sb="15" eb="16">
      <t>オンナ</t>
    </rPh>
    <phoneticPr fontId="24"/>
  </si>
  <si>
    <t>(千円)</t>
  </si>
  <si>
    <t>高等学校新規卒業者初任給（男）</t>
    <rPh sb="0" eb="2">
      <t>コウトウ</t>
    </rPh>
    <rPh sb="2" eb="4">
      <t>ガッコウ</t>
    </rPh>
    <rPh sb="4" eb="6">
      <t>シンキ</t>
    </rPh>
    <rPh sb="6" eb="9">
      <t>ソツギョウシャ</t>
    </rPh>
    <rPh sb="9" eb="12">
      <t>ショニンキュウ</t>
    </rPh>
    <rPh sb="13" eb="14">
      <t>オトコ</t>
    </rPh>
    <phoneticPr fontId="24"/>
  </si>
  <si>
    <t>高等学校新規卒業者初任給（女）</t>
    <rPh sb="0" eb="2">
      <t>コウトウ</t>
    </rPh>
    <rPh sb="2" eb="4">
      <t>ガッコウ</t>
    </rPh>
    <rPh sb="4" eb="6">
      <t>シンキ</t>
    </rPh>
    <rPh sb="6" eb="9">
      <t>ソツギョウシャ</t>
    </rPh>
    <rPh sb="9" eb="12">
      <t>ショニンキュウ</t>
    </rPh>
    <rPh sb="13" eb="14">
      <t>オンナ</t>
    </rPh>
    <phoneticPr fontId="24"/>
  </si>
  <si>
    <t>持ち家に住む一般世帯割合</t>
    <rPh sb="0" eb="1">
      <t>モ</t>
    </rPh>
    <rPh sb="2" eb="3">
      <t>イエ</t>
    </rPh>
    <rPh sb="4" eb="5">
      <t>ス</t>
    </rPh>
    <rPh sb="6" eb="8">
      <t>イッパン</t>
    </rPh>
    <rPh sb="8" eb="10">
      <t>セタイ</t>
    </rPh>
    <rPh sb="10" eb="12">
      <t>ワリアイ</t>
    </rPh>
    <phoneticPr fontId="24"/>
  </si>
  <si>
    <t>実収入（勤労者世帯）</t>
    <rPh sb="0" eb="3">
      <t>ジツシュウニュウ</t>
    </rPh>
    <rPh sb="4" eb="7">
      <t>キンロウシャ</t>
    </rPh>
    <rPh sb="7" eb="9">
      <t>セタイ</t>
    </rPh>
    <phoneticPr fontId="24"/>
  </si>
  <si>
    <t>H21</t>
    <phoneticPr fontId="18"/>
  </si>
  <si>
    <t>H22</t>
    <phoneticPr fontId="18"/>
  </si>
  <si>
    <t>可処分所得（勤労者世帯）</t>
    <rPh sb="0" eb="3">
      <t>カショブン</t>
    </rPh>
    <rPh sb="3" eb="5">
      <t>ショトク</t>
    </rPh>
    <phoneticPr fontId="24"/>
  </si>
  <si>
    <t>消費者物価地域差指数</t>
    <rPh sb="0" eb="3">
      <t>ショウヒシャ</t>
    </rPh>
    <rPh sb="3" eb="5">
      <t>ブッカ</t>
    </rPh>
    <rPh sb="5" eb="8">
      <t>チイキサ</t>
    </rPh>
    <rPh sb="8" eb="10">
      <t>シスウ</t>
    </rPh>
    <phoneticPr fontId="24"/>
  </si>
  <si>
    <t>仕事の平均時間（有業者男）</t>
    <rPh sb="8" eb="9">
      <t>ユウ</t>
    </rPh>
    <rPh sb="9" eb="11">
      <t>ギョウシャ</t>
    </rPh>
    <rPh sb="11" eb="12">
      <t>オトコ</t>
    </rPh>
    <phoneticPr fontId="18"/>
  </si>
  <si>
    <t>仕事の平均時間（有業者女）</t>
    <rPh sb="8" eb="9">
      <t>ユウ</t>
    </rPh>
    <rPh sb="9" eb="11">
      <t>ギョウシャ</t>
    </rPh>
    <rPh sb="11" eb="12">
      <t>オンナ</t>
    </rPh>
    <phoneticPr fontId="18"/>
  </si>
  <si>
    <t>（分）</t>
    <rPh sb="1" eb="2">
      <t>フン</t>
    </rPh>
    <phoneticPr fontId="18"/>
  </si>
  <si>
    <t>仕事＋通勤の平均時間（有業者男）</t>
    <rPh sb="3" eb="5">
      <t>ツウキン</t>
    </rPh>
    <rPh sb="11" eb="12">
      <t>ユウ</t>
    </rPh>
    <rPh sb="12" eb="14">
      <t>ギョウシャ</t>
    </rPh>
    <rPh sb="14" eb="15">
      <t>オトコ</t>
    </rPh>
    <phoneticPr fontId="18"/>
  </si>
  <si>
    <t>仕事＋通勤の平均時間（有業者女）</t>
    <rPh sb="3" eb="5">
      <t>ツウキン</t>
    </rPh>
    <rPh sb="11" eb="12">
      <t>ユウ</t>
    </rPh>
    <rPh sb="12" eb="14">
      <t>ギョウシャ</t>
    </rPh>
    <rPh sb="14" eb="15">
      <t>オンナ</t>
    </rPh>
    <phoneticPr fontId="18"/>
  </si>
  <si>
    <t>家事育児の平均時間（有業者男）</t>
    <rPh sb="0" eb="2">
      <t>カジ</t>
    </rPh>
    <rPh sb="2" eb="4">
      <t>イクジ</t>
    </rPh>
    <rPh sb="10" eb="11">
      <t>ユウ</t>
    </rPh>
    <rPh sb="11" eb="13">
      <t>ギョウシャ</t>
    </rPh>
    <rPh sb="13" eb="14">
      <t>オトコ</t>
    </rPh>
    <phoneticPr fontId="18"/>
  </si>
  <si>
    <t>（％）</t>
    <phoneticPr fontId="24"/>
  </si>
  <si>
    <t>（人口千人当たり）</t>
    <phoneticPr fontId="18"/>
  </si>
  <si>
    <t>人口千人当たり</t>
    <phoneticPr fontId="18"/>
  </si>
  <si>
    <t>（10億円）</t>
    <rPh sb="3" eb="5">
      <t>オクエン</t>
    </rPh>
    <phoneticPr fontId="2"/>
  </si>
  <si>
    <t>（千円）</t>
    <phoneticPr fontId="18"/>
  </si>
  <si>
    <t>(円)</t>
    <phoneticPr fontId="18"/>
  </si>
  <si>
    <t>51市平均=100</t>
    <phoneticPr fontId="18"/>
  </si>
  <si>
    <t>生産年齢(15～64歳)人口割合</t>
    <phoneticPr fontId="18"/>
  </si>
  <si>
    <t>15歳以上就業者数</t>
    <rPh sb="2" eb="3">
      <t>サイ</t>
    </rPh>
    <rPh sb="3" eb="5">
      <t>イジョウ</t>
    </rPh>
    <rPh sb="5" eb="8">
      <t>シュウギョウシャ</t>
    </rPh>
    <rPh sb="8" eb="9">
      <t>スウ</t>
    </rPh>
    <phoneticPr fontId="24"/>
  </si>
  <si>
    <t>生活保護被保護実人員（月平均）</t>
    <rPh sb="0" eb="2">
      <t>セイカツ</t>
    </rPh>
    <rPh sb="2" eb="4">
      <t>ホゴ</t>
    </rPh>
    <rPh sb="4" eb="5">
      <t>ヒ</t>
    </rPh>
    <rPh sb="5" eb="7">
      <t>ホゴ</t>
    </rPh>
    <rPh sb="7" eb="8">
      <t>ジツ</t>
    </rPh>
    <rPh sb="8" eb="10">
      <t>ジンイン</t>
    </rPh>
    <rPh sb="11" eb="14">
      <t>ツキヘイキン</t>
    </rPh>
    <phoneticPr fontId="18"/>
  </si>
  <si>
    <t>雇用保険受給率</t>
    <phoneticPr fontId="18"/>
  </si>
  <si>
    <t>（％）</t>
    <phoneticPr fontId="18"/>
  </si>
  <si>
    <t>H24</t>
  </si>
  <si>
    <t>未婚率（女）との相関</t>
    <rPh sb="0" eb="3">
      <t>ミコンリツ</t>
    </rPh>
    <rPh sb="4" eb="5">
      <t>オンナ</t>
    </rPh>
    <rPh sb="8" eb="10">
      <t>ソウカン</t>
    </rPh>
    <phoneticPr fontId="18"/>
  </si>
  <si>
    <t>未婚率（男）との相関</t>
    <rPh sb="0" eb="3">
      <t>ミコンリツ</t>
    </rPh>
    <rPh sb="4" eb="5">
      <t>オトコ</t>
    </rPh>
    <rPh sb="8" eb="10">
      <t>ソウカン</t>
    </rPh>
    <phoneticPr fontId="18"/>
  </si>
  <si>
    <t>max</t>
    <phoneticPr fontId="18"/>
  </si>
  <si>
    <t>min</t>
    <phoneticPr fontId="18"/>
  </si>
  <si>
    <t>※男女差との相関なし</t>
    <rPh sb="1" eb="4">
      <t>ダンジョサ</t>
    </rPh>
    <rPh sb="6" eb="8">
      <t>ソウカン</t>
    </rPh>
    <phoneticPr fontId="18"/>
  </si>
  <si>
    <t>H12</t>
    <phoneticPr fontId="18"/>
  </si>
  <si>
    <t>都道府県コード</t>
    <rPh sb="0" eb="4">
      <t>ト</t>
    </rPh>
    <phoneticPr fontId="18"/>
  </si>
  <si>
    <r>
      <t>H</t>
    </r>
    <r>
      <rPr>
        <sz val="10"/>
        <color indexed="8"/>
        <rFont val="ＭＳ Ｐゴシック"/>
        <family val="3"/>
        <charset val="128"/>
      </rPr>
      <t>12</t>
    </r>
    <phoneticPr fontId="18"/>
  </si>
  <si>
    <t>県内総生産5年間増加率</t>
    <rPh sb="0" eb="2">
      <t>ケンナイ</t>
    </rPh>
    <rPh sb="2" eb="5">
      <t>ソウセイサン</t>
    </rPh>
    <rPh sb="6" eb="8">
      <t>ネンカン</t>
    </rPh>
    <rPh sb="8" eb="10">
      <t>ゾウカ</t>
    </rPh>
    <rPh sb="10" eb="11">
      <t>リツ</t>
    </rPh>
    <phoneticPr fontId="18"/>
  </si>
  <si>
    <t>H14</t>
    <phoneticPr fontId="18"/>
  </si>
  <si>
    <t>(円)</t>
    <phoneticPr fontId="18"/>
  </si>
  <si>
    <t>消費支出（勤労者世帯）</t>
    <rPh sb="0" eb="2">
      <t>ショウヒ</t>
    </rPh>
    <rPh sb="2" eb="4">
      <t>シシュツ</t>
    </rPh>
    <rPh sb="5" eb="8">
      <t>キンロウシャ</t>
    </rPh>
    <rPh sb="8" eb="10">
      <t>セタイ</t>
    </rPh>
    <phoneticPr fontId="24"/>
  </si>
  <si>
    <t>男の世帯主収入（勤労者世帯）</t>
    <rPh sb="0" eb="1">
      <t>オトコ</t>
    </rPh>
    <rPh sb="2" eb="5">
      <t>セタイヌシ</t>
    </rPh>
    <rPh sb="5" eb="7">
      <t>シュウニュウ</t>
    </rPh>
    <rPh sb="8" eb="11">
      <t>キンロウシャ</t>
    </rPh>
    <rPh sb="11" eb="13">
      <t>セタイ</t>
    </rPh>
    <phoneticPr fontId="24"/>
  </si>
  <si>
    <t>年間収入（勤労者世帯）</t>
    <rPh sb="0" eb="2">
      <t>ネンカン</t>
    </rPh>
    <rPh sb="2" eb="4">
      <t>シュウニュウ</t>
    </rPh>
    <phoneticPr fontId="24"/>
  </si>
  <si>
    <t>教育関係費支出（勤労者世帯）</t>
    <rPh sb="5" eb="7">
      <t>シシュツ</t>
    </rPh>
    <phoneticPr fontId="18"/>
  </si>
  <si>
    <t>貯蓄現在高（勤労者世帯）</t>
    <rPh sb="0" eb="2">
      <t>チョチク</t>
    </rPh>
    <rPh sb="2" eb="4">
      <t>ゲンザイ</t>
    </rPh>
    <rPh sb="4" eb="5">
      <t>ダカ</t>
    </rPh>
    <phoneticPr fontId="24"/>
  </si>
  <si>
    <t>H11</t>
  </si>
  <si>
    <t>H13</t>
    <phoneticPr fontId="18"/>
  </si>
  <si>
    <t>H23</t>
    <phoneticPr fontId="18"/>
  </si>
  <si>
    <t>H12→22※</t>
    <phoneticPr fontId="18"/>
  </si>
  <si>
    <t>平均初婚年齢（妻）</t>
  </si>
  <si>
    <t>離婚率（人口千人当たり）</t>
  </si>
  <si>
    <t>平均寿命（男）</t>
  </si>
  <si>
    <t>平均寿命（女）</t>
  </si>
  <si>
    <t>生活保護被保護実人員（月平均）（人口千人当たり）</t>
  </si>
  <si>
    <t>実質経済成長率</t>
  </si>
  <si>
    <t>財政力指数</t>
  </si>
  <si>
    <t>持ち家に住む一般世帯割合</t>
  </si>
  <si>
    <t>2000年</t>
    <rPh sb="4" eb="5">
      <t>ネン</t>
    </rPh>
    <phoneticPr fontId="18"/>
  </si>
  <si>
    <t>2010年</t>
    <rPh sb="4" eb="5">
      <t>ネン</t>
    </rPh>
    <phoneticPr fontId="18"/>
  </si>
  <si>
    <t>増加率</t>
    <rPh sb="0" eb="3">
      <t>ゾウカリツ</t>
    </rPh>
    <phoneticPr fontId="18"/>
  </si>
  <si>
    <t>〔人口・世帯・環境〕</t>
    <rPh sb="7" eb="9">
      <t>カンキョウ</t>
    </rPh>
    <phoneticPr fontId="18"/>
  </si>
  <si>
    <t>〔人口動態・福祉〕</t>
    <rPh sb="1" eb="3">
      <t>ジンコウ</t>
    </rPh>
    <rPh sb="3" eb="5">
      <t>ドウタイ</t>
    </rPh>
    <rPh sb="6" eb="8">
      <t>フクシ</t>
    </rPh>
    <phoneticPr fontId="18"/>
  </si>
  <si>
    <t>〔経済・行政基盤〕</t>
  </si>
  <si>
    <t>〔居住・家計〕</t>
    <rPh sb="1" eb="3">
      <t>キョジュウ</t>
    </rPh>
    <rPh sb="4" eb="6">
      <t>カケイ</t>
    </rPh>
    <phoneticPr fontId="18"/>
  </si>
  <si>
    <t>〔社会生活〕</t>
    <rPh sb="1" eb="3">
      <t>シャカイ</t>
    </rPh>
    <rPh sb="3" eb="5">
      <t>セイカツ</t>
    </rPh>
    <phoneticPr fontId="18"/>
  </si>
  <si>
    <t>平均初婚年齢（夫）</t>
    <rPh sb="0" eb="2">
      <t>ヘイキン</t>
    </rPh>
    <rPh sb="2" eb="4">
      <t>ショコン</t>
    </rPh>
    <rPh sb="4" eb="6">
      <t>ネンレイ</t>
    </rPh>
    <rPh sb="7" eb="8">
      <t>オット</t>
    </rPh>
    <phoneticPr fontId="18"/>
  </si>
  <si>
    <t>平均初婚年齢（夫）</t>
    <rPh sb="7" eb="8">
      <t>オット</t>
    </rPh>
    <phoneticPr fontId="18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</si>
  <si>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18"/>
  </si>
  <si>
    <t>(億円)</t>
  </si>
  <si>
    <t>製造業従業者数</t>
    <phoneticPr fontId="18"/>
  </si>
  <si>
    <t>(人)</t>
  </si>
  <si>
    <t>農業就業人口［販売農家］</t>
    <phoneticPr fontId="18"/>
  </si>
  <si>
    <r>
      <t>H</t>
    </r>
    <r>
      <rPr>
        <sz val="10"/>
        <color indexed="8"/>
        <rFont val="ＭＳ Ｐゴシック"/>
        <family val="3"/>
        <charset val="128"/>
      </rPr>
      <t>11</t>
    </r>
    <phoneticPr fontId="18"/>
  </si>
  <si>
    <r>
      <t>H</t>
    </r>
    <r>
      <rPr>
        <sz val="10"/>
        <color indexed="8"/>
        <rFont val="ＭＳ Ｐゴシック"/>
        <family val="3"/>
        <charset val="128"/>
      </rPr>
      <t>21</t>
    </r>
    <phoneticPr fontId="18"/>
  </si>
  <si>
    <t>(％)</t>
  </si>
  <si>
    <t>家事育児の平均時間（有業者女）</t>
    <rPh sb="0" eb="2">
      <t>カジ</t>
    </rPh>
    <rPh sb="2" eb="4">
      <t>イクジ</t>
    </rPh>
    <rPh sb="10" eb="11">
      <t>ユウ</t>
    </rPh>
    <rPh sb="11" eb="13">
      <t>ギョウシャ</t>
    </rPh>
    <rPh sb="13" eb="14">
      <t>オンナ</t>
    </rPh>
    <phoneticPr fontId="18"/>
  </si>
  <si>
    <t>就業者１人当たり農業産出額(販売農家）</t>
    <phoneticPr fontId="18"/>
  </si>
  <si>
    <t>(万円)</t>
    <phoneticPr fontId="18"/>
  </si>
  <si>
    <t>持ち家住宅の延べ面積（１住宅当たり）</t>
    <rPh sb="0" eb="1">
      <t>モ</t>
    </rPh>
    <rPh sb="2" eb="3">
      <t>イエ</t>
    </rPh>
    <rPh sb="3" eb="5">
      <t>ジュウタク</t>
    </rPh>
    <rPh sb="6" eb="7">
      <t>ノ</t>
    </rPh>
    <rPh sb="8" eb="10">
      <t>メンセキ</t>
    </rPh>
    <rPh sb="12" eb="14">
      <t>ジュウタク</t>
    </rPh>
    <rPh sb="14" eb="15">
      <t>ア</t>
    </rPh>
    <phoneticPr fontId="24"/>
  </si>
  <si>
    <t>(㎡)</t>
  </si>
  <si>
    <t>H20</t>
    <phoneticPr fontId="18"/>
  </si>
  <si>
    <t>H10</t>
    <phoneticPr fontId="18"/>
  </si>
  <si>
    <t>教育・文化</t>
    <rPh sb="0" eb="2">
      <t>キョウイク</t>
    </rPh>
    <rPh sb="3" eb="5">
      <t>ブンカ</t>
    </rPh>
    <phoneticPr fontId="18"/>
  </si>
  <si>
    <t>小学校長期欠席児童比率［年度間30日以上］</t>
    <rPh sb="0" eb="3">
      <t>ショウガッコウ</t>
    </rPh>
    <rPh sb="3" eb="5">
      <t>チョウキ</t>
    </rPh>
    <rPh sb="5" eb="7">
      <t>ケッセキ</t>
    </rPh>
    <rPh sb="7" eb="9">
      <t>ジドウ</t>
    </rPh>
    <rPh sb="9" eb="11">
      <t>ヒリツ</t>
    </rPh>
    <rPh sb="12" eb="14">
      <t>ネンド</t>
    </rPh>
    <rPh sb="14" eb="15">
      <t>アイダ</t>
    </rPh>
    <rPh sb="17" eb="20">
      <t>ニチイジョウ</t>
    </rPh>
    <phoneticPr fontId="18"/>
  </si>
  <si>
    <t>中学校長期欠席生徒比率［年度間30日以上］</t>
    <rPh sb="0" eb="3">
      <t>チュウガッコウ</t>
    </rPh>
    <rPh sb="3" eb="5">
      <t>チョウキ</t>
    </rPh>
    <rPh sb="5" eb="7">
      <t>ケッセキ</t>
    </rPh>
    <rPh sb="7" eb="9">
      <t>セイト</t>
    </rPh>
    <rPh sb="9" eb="11">
      <t>ヒリツ</t>
    </rPh>
    <rPh sb="12" eb="14">
      <t>ネンド</t>
    </rPh>
    <rPh sb="14" eb="15">
      <t>アイダ</t>
    </rPh>
    <rPh sb="17" eb="20">
      <t>ニチイジョウ</t>
    </rPh>
    <phoneticPr fontId="18"/>
  </si>
  <si>
    <t>（児童千人当たり）</t>
    <phoneticPr fontId="18"/>
  </si>
  <si>
    <t>（生徒千人当たり）</t>
    <phoneticPr fontId="18"/>
  </si>
  <si>
    <t>労働</t>
    <rPh sb="0" eb="2">
      <t>ロウドウ</t>
    </rPh>
    <phoneticPr fontId="18"/>
  </si>
  <si>
    <t>社会体育施設数（人口100万人当たり）</t>
    <rPh sb="0" eb="2">
      <t>シャカイ</t>
    </rPh>
    <rPh sb="2" eb="4">
      <t>タイイク</t>
    </rPh>
    <rPh sb="4" eb="7">
      <t>シセツスウ</t>
    </rPh>
    <rPh sb="8" eb="10">
      <t>ジンコウ</t>
    </rPh>
    <rPh sb="13" eb="15">
      <t>マンニン</t>
    </rPh>
    <rPh sb="15" eb="16">
      <t>ア</t>
    </rPh>
    <phoneticPr fontId="18"/>
  </si>
  <si>
    <t>一般旅券発行件数（人口千人当たり）</t>
    <rPh sb="0" eb="2">
      <t>イッパン</t>
    </rPh>
    <rPh sb="2" eb="4">
      <t>リョケン</t>
    </rPh>
    <rPh sb="4" eb="6">
      <t>ハッコウ</t>
    </rPh>
    <rPh sb="6" eb="8">
      <t>ケンスウ</t>
    </rPh>
    <rPh sb="9" eb="11">
      <t>ジンコウ</t>
    </rPh>
    <rPh sb="11" eb="13">
      <t>センニン</t>
    </rPh>
    <rPh sb="13" eb="14">
      <t>ア</t>
    </rPh>
    <phoneticPr fontId="18"/>
  </si>
  <si>
    <t>大学等進学率（男）</t>
    <rPh sb="7" eb="8">
      <t>オトコ</t>
    </rPh>
    <phoneticPr fontId="18"/>
  </si>
  <si>
    <t>大学等進学率（女）</t>
    <rPh sb="7" eb="8">
      <t>オンナ</t>
    </rPh>
    <phoneticPr fontId="18"/>
  </si>
  <si>
    <t>専修学校（専門課程）進学率（男）</t>
    <rPh sb="14" eb="15">
      <t>オトコ</t>
    </rPh>
    <phoneticPr fontId="18"/>
  </si>
  <si>
    <t>専修学校（専門課程）進学率（女）</t>
    <rPh sb="14" eb="15">
      <t>オンナ</t>
    </rPh>
    <phoneticPr fontId="18"/>
  </si>
  <si>
    <t>高等学校卒業者就職率（男）</t>
    <rPh sb="0" eb="2">
      <t>コウトウ</t>
    </rPh>
    <rPh sb="2" eb="4">
      <t>ガッコウ</t>
    </rPh>
    <rPh sb="4" eb="7">
      <t>ソツギョウシャ</t>
    </rPh>
    <rPh sb="11" eb="12">
      <t>オトコ</t>
    </rPh>
    <phoneticPr fontId="18"/>
  </si>
  <si>
    <t>高等学校卒業者就職率（女）</t>
    <rPh sb="0" eb="2">
      <t>コウトウ</t>
    </rPh>
    <rPh sb="2" eb="4">
      <t>ガッコウ</t>
    </rPh>
    <rPh sb="4" eb="7">
      <t>ソツギョウシャ</t>
    </rPh>
    <rPh sb="11" eb="12">
      <t>オンナ</t>
    </rPh>
    <phoneticPr fontId="18"/>
  </si>
  <si>
    <t>学歴が大学・大学院卒の割合（男）</t>
    <rPh sb="0" eb="2">
      <t>ガクレキ</t>
    </rPh>
    <rPh sb="3" eb="5">
      <t>ダイガク</t>
    </rPh>
    <rPh sb="6" eb="9">
      <t>ダイガクイン</t>
    </rPh>
    <rPh sb="9" eb="10">
      <t>ソツ</t>
    </rPh>
    <rPh sb="11" eb="13">
      <t>ワリアイ</t>
    </rPh>
    <rPh sb="14" eb="15">
      <t>オトコ</t>
    </rPh>
    <phoneticPr fontId="18"/>
  </si>
  <si>
    <t>学歴が大学・大学院卒の割合（女）</t>
    <rPh sb="0" eb="2">
      <t>ガクレキ</t>
    </rPh>
    <rPh sb="3" eb="5">
      <t>ダイガク</t>
    </rPh>
    <rPh sb="6" eb="9">
      <t>ダイガクイン</t>
    </rPh>
    <rPh sb="9" eb="10">
      <t>ソツ</t>
    </rPh>
    <rPh sb="11" eb="13">
      <t>ワリアイ</t>
    </rPh>
    <rPh sb="14" eb="15">
      <t>オンナ</t>
    </rPh>
    <phoneticPr fontId="18"/>
  </si>
  <si>
    <r>
      <t>H</t>
    </r>
    <r>
      <rPr>
        <sz val="10"/>
        <color indexed="8"/>
        <rFont val="ＭＳ Ｐゴシック"/>
        <family val="3"/>
        <charset val="128"/>
      </rPr>
      <t>23</t>
    </r>
    <phoneticPr fontId="18"/>
  </si>
  <si>
    <t>〔教育・文化〕</t>
    <rPh sb="1" eb="3">
      <t>キョウイク</t>
    </rPh>
    <rPh sb="4" eb="6">
      <t>ブンカ</t>
    </rPh>
    <phoneticPr fontId="18"/>
  </si>
  <si>
    <t>人口・世帯・環境</t>
    <rPh sb="6" eb="8">
      <t>カンキョウ</t>
    </rPh>
    <phoneticPr fontId="18"/>
  </si>
  <si>
    <r>
      <t xml:space="preserve">平均気温
</t>
    </r>
    <r>
      <rPr>
        <sz val="9"/>
        <color indexed="8"/>
        <rFont val="ＭＳ Ｐゴシック"/>
        <family val="3"/>
        <charset val="128"/>
      </rPr>
      <t>※県庁所在市</t>
    </r>
    <rPh sb="0" eb="2">
      <t>ヘイキン</t>
    </rPh>
    <rPh sb="2" eb="4">
      <t>キオン</t>
    </rPh>
    <phoneticPr fontId="18"/>
  </si>
  <si>
    <t>人口動態・福祉</t>
    <rPh sb="0" eb="2">
      <t>ジンコウ</t>
    </rPh>
    <rPh sb="2" eb="4">
      <t>ドウタイ</t>
    </rPh>
    <rPh sb="5" eb="7">
      <t>フクシ</t>
    </rPh>
    <phoneticPr fontId="18"/>
  </si>
  <si>
    <t>経済・行政基盤</t>
    <phoneticPr fontId="18"/>
  </si>
  <si>
    <t>居住・家計</t>
    <rPh sb="0" eb="2">
      <t>キョジュウ</t>
    </rPh>
    <rPh sb="3" eb="5">
      <t>カケイ</t>
    </rPh>
    <phoneticPr fontId="18"/>
  </si>
  <si>
    <t>社会生活</t>
    <rPh sb="0" eb="2">
      <t>シャカイ</t>
    </rPh>
    <rPh sb="2" eb="4">
      <t>セイカツ</t>
    </rPh>
    <phoneticPr fontId="18"/>
  </si>
  <si>
    <t>未婚率（20-49男）</t>
    <rPh sb="0" eb="3">
      <t>ミコンリツ</t>
    </rPh>
    <rPh sb="9" eb="10">
      <t>オトコ</t>
    </rPh>
    <phoneticPr fontId="18"/>
  </si>
  <si>
    <t>g</t>
    <phoneticPr fontId="18"/>
  </si>
  <si>
    <t>-</t>
    <phoneticPr fontId="18"/>
  </si>
  <si>
    <t>要介護（要支援）認定者数（人口千人当たり）</t>
  </si>
  <si>
    <t>農業就業人口［販売農家］</t>
  </si>
  <si>
    <t>製造業従業者数</t>
  </si>
  <si>
    <t>高等学校卒業者就職率（男）</t>
  </si>
  <si>
    <t>高等学校卒業者就職率（女）</t>
  </si>
  <si>
    <t>学歴が大学・大学院卒の割合（男）</t>
  </si>
  <si>
    <t>学歴が大学・大学院卒の割合（女）</t>
  </si>
  <si>
    <t>〔労働〕</t>
  </si>
  <si>
    <t>就業者１人当たり農業産出額（販売農家）</t>
    <phoneticPr fontId="18"/>
  </si>
  <si>
    <t>過去5年間の人口増減率</t>
    <rPh sb="0" eb="2">
      <t>カコ</t>
    </rPh>
    <rPh sb="3" eb="5">
      <t>ネンカン</t>
    </rPh>
    <phoneticPr fontId="18"/>
  </si>
  <si>
    <t>県内総生産5年間増減率</t>
  </si>
  <si>
    <t>雇用保険受給率</t>
  </si>
  <si>
    <t>県内総生産（名目）</t>
    <phoneticPr fontId="18"/>
  </si>
  <si>
    <t>仕事の平均時間（有業者男）</t>
  </si>
  <si>
    <t>仕事の平均時間（有業者女）</t>
  </si>
  <si>
    <t>仕事＋通勤の平均時間（有業者男）</t>
  </si>
  <si>
    <t>仕事＋通勤の平均時間（有業者女）</t>
  </si>
  <si>
    <t>家事育児の平均時間（有業者男）</t>
  </si>
  <si>
    <t>未婚率（20-49歳女）との相関</t>
    <rPh sb="0" eb="3">
      <t>ミコンリツ</t>
    </rPh>
    <rPh sb="9" eb="10">
      <t>サイ</t>
    </rPh>
    <rPh sb="14" eb="16">
      <t>ソウカン</t>
    </rPh>
    <phoneticPr fontId="18"/>
  </si>
  <si>
    <t>未婚率（20-49歳男）との相関</t>
    <rPh sb="0" eb="3">
      <t>ミコンリツ</t>
    </rPh>
    <rPh sb="10" eb="11">
      <t>オトコ</t>
    </rPh>
    <rPh sb="14" eb="16">
      <t>ソウカン</t>
    </rPh>
    <phoneticPr fontId="18"/>
  </si>
  <si>
    <t>d</t>
    <phoneticPr fontId="18"/>
  </si>
  <si>
    <t>e</t>
  </si>
  <si>
    <t>f</t>
  </si>
  <si>
    <t>-</t>
    <phoneticPr fontId="18"/>
  </si>
  <si>
    <t>（度）</t>
    <rPh sb="1" eb="2">
      <t>ド</t>
    </rPh>
    <phoneticPr fontId="18"/>
  </si>
  <si>
    <t>（歳）</t>
    <rPh sb="1" eb="2">
      <t>サイ</t>
    </rPh>
    <phoneticPr fontId="18"/>
  </si>
  <si>
    <t>（人）</t>
    <rPh sb="1" eb="2">
      <t>ニン</t>
    </rPh>
    <phoneticPr fontId="24"/>
  </si>
  <si>
    <t>（時間）</t>
    <rPh sb="1" eb="3">
      <t>ジカン</t>
    </rPh>
    <phoneticPr fontId="18"/>
  </si>
  <si>
    <t>（％）</t>
  </si>
  <si>
    <t>未婚率*（20-49女）</t>
    <rPh sb="0" eb="3">
      <t>ミコンリツ</t>
    </rPh>
    <rPh sb="10" eb="11">
      <t>オンナ</t>
    </rPh>
    <phoneticPr fontId="18"/>
  </si>
  <si>
    <t>H12</t>
  </si>
  <si>
    <t>未婚率*（20-49男）</t>
    <rPh sb="0" eb="3">
      <t>ミコンリツ</t>
    </rPh>
    <rPh sb="10" eb="11">
      <t>オトコ</t>
    </rPh>
    <phoneticPr fontId="18"/>
  </si>
  <si>
    <t>通学者比率（20～49歳）</t>
  </si>
  <si>
    <t>通学者比率（20～49歳男）</t>
    <rPh sb="12" eb="13">
      <t>オトコ</t>
    </rPh>
    <phoneticPr fontId="18"/>
  </si>
  <si>
    <t>通学者比率（20～49歳女）</t>
    <rPh sb="12" eb="13">
      <t>オンナ</t>
    </rPh>
    <phoneticPr fontId="18"/>
  </si>
  <si>
    <t>第１次産業就業者比率*</t>
    <phoneticPr fontId="18"/>
  </si>
  <si>
    <t>第２次産業就業者比率*</t>
    <phoneticPr fontId="18"/>
  </si>
  <si>
    <t>第３次産業就業者比率*</t>
    <phoneticPr fontId="18"/>
  </si>
  <si>
    <t>就業率（通学者除）20～49歳男</t>
    <rPh sb="0" eb="3">
      <t>シュウギョウリツ</t>
    </rPh>
    <rPh sb="15" eb="16">
      <t>オトコ</t>
    </rPh>
    <phoneticPr fontId="2"/>
  </si>
  <si>
    <t>就業率（通学者除）20～49歳女</t>
    <rPh sb="0" eb="3">
      <t>シュウギョウリツ</t>
    </rPh>
    <rPh sb="15" eb="16">
      <t>オンナ</t>
    </rPh>
    <phoneticPr fontId="2"/>
  </si>
  <si>
    <r>
      <t>就業率</t>
    </r>
    <r>
      <rPr>
        <sz val="10"/>
        <color indexed="8"/>
        <rFont val="ＭＳ Ｐゴシック"/>
        <family val="3"/>
        <charset val="128"/>
      </rPr>
      <t>*（20-49歳男）</t>
    </r>
    <rPh sb="0" eb="3">
      <t>シュウギョウリツ</t>
    </rPh>
    <rPh sb="10" eb="11">
      <t>サイ</t>
    </rPh>
    <rPh sb="11" eb="12">
      <t>オトコ</t>
    </rPh>
    <phoneticPr fontId="24"/>
  </si>
  <si>
    <r>
      <t>就業率</t>
    </r>
    <r>
      <rPr>
        <sz val="10"/>
        <color indexed="8"/>
        <rFont val="ＭＳ Ｐゴシック"/>
        <family val="3"/>
        <charset val="128"/>
      </rPr>
      <t>*（20-49歳女）</t>
    </r>
    <rPh sb="0" eb="3">
      <t>シュウギョウリツ</t>
    </rPh>
    <rPh sb="10" eb="11">
      <t>サイ</t>
    </rPh>
    <rPh sb="11" eb="12">
      <t>オンナ</t>
    </rPh>
    <phoneticPr fontId="24"/>
  </si>
  <si>
    <t>週間就業時間が60時間以上の割合（男25-39歳）</t>
    <rPh sb="0" eb="2">
      <t>シュウカン</t>
    </rPh>
    <rPh sb="2" eb="4">
      <t>シュウギョウ</t>
    </rPh>
    <rPh sb="4" eb="6">
      <t>ジカン</t>
    </rPh>
    <rPh sb="9" eb="11">
      <t>ジカン</t>
    </rPh>
    <rPh sb="11" eb="13">
      <t>イジョウ</t>
    </rPh>
    <rPh sb="14" eb="16">
      <t>ワリアイ</t>
    </rPh>
    <phoneticPr fontId="18"/>
  </si>
  <si>
    <t>週間就業時間が40～48時間の割合（男25-39歳）</t>
    <rPh sb="0" eb="2">
      <t>シュウカン</t>
    </rPh>
    <rPh sb="2" eb="4">
      <t>シュウギョウ</t>
    </rPh>
    <rPh sb="4" eb="6">
      <t>ジカン</t>
    </rPh>
    <rPh sb="12" eb="14">
      <t>ジカン</t>
    </rPh>
    <rPh sb="15" eb="17">
      <t>ワリアイ</t>
    </rPh>
    <phoneticPr fontId="18"/>
  </si>
  <si>
    <t>週間就業時間が60時間以上の割合（女25-39歳）</t>
    <rPh sb="0" eb="2">
      <t>シュウカン</t>
    </rPh>
    <rPh sb="2" eb="4">
      <t>シュウギョウ</t>
    </rPh>
    <rPh sb="4" eb="6">
      <t>ジカン</t>
    </rPh>
    <rPh sb="9" eb="11">
      <t>ジカン</t>
    </rPh>
    <rPh sb="11" eb="13">
      <t>イジョウ</t>
    </rPh>
    <rPh sb="14" eb="16">
      <t>ワリアイ</t>
    </rPh>
    <phoneticPr fontId="18"/>
  </si>
  <si>
    <t>H17</t>
  </si>
  <si>
    <t>H17</t>
    <phoneticPr fontId="18"/>
  </si>
  <si>
    <t>週間就業時間が40～48時間の割合（女25-39歳）</t>
    <rPh sb="0" eb="2">
      <t>シュウカン</t>
    </rPh>
    <rPh sb="2" eb="4">
      <t>シュウギョウ</t>
    </rPh>
    <rPh sb="4" eb="6">
      <t>ジカン</t>
    </rPh>
    <rPh sb="12" eb="14">
      <t>ジカン</t>
    </rPh>
    <rPh sb="15" eb="17">
      <t>ワリアイ</t>
    </rPh>
    <phoneticPr fontId="18"/>
  </si>
  <si>
    <t>週間就業時間が35～39時間の割合（女25-39歳）</t>
    <rPh sb="0" eb="2">
      <t>シュウカン</t>
    </rPh>
    <rPh sb="2" eb="4">
      <t>シュウギョウ</t>
    </rPh>
    <rPh sb="4" eb="6">
      <t>ジカン</t>
    </rPh>
    <rPh sb="12" eb="14">
      <t>ジカン</t>
    </rPh>
    <rPh sb="15" eb="17">
      <t>ワリアイ</t>
    </rPh>
    <phoneticPr fontId="18"/>
  </si>
  <si>
    <t>第１次産業就業者比率*</t>
  </si>
  <si>
    <t>第２次産業就業者比率*</t>
  </si>
  <si>
    <t>第３次産業就業者比率*</t>
  </si>
  <si>
    <t>未婚率（20-49女）</t>
    <rPh sb="0" eb="3">
      <t>ミコンリツ</t>
    </rPh>
    <rPh sb="9" eb="10">
      <t>オンナ</t>
    </rPh>
    <phoneticPr fontId="18"/>
  </si>
  <si>
    <t>人口総数</t>
  </si>
  <si>
    <t>生産年齢(15～64歳)人口割合</t>
  </si>
  <si>
    <t>(一般世帯）1世帯当たり人員</t>
  </si>
  <si>
    <t>未婚率（女）との相関</t>
    <rPh sb="0" eb="3">
      <t>ミコンリツ</t>
    </rPh>
    <rPh sb="8" eb="10">
      <t>ソウカン</t>
    </rPh>
    <phoneticPr fontId="18"/>
  </si>
  <si>
    <t>生活保護被保護実人員比率（月平均）</t>
    <rPh sb="10" eb="12">
      <t>ヒリツ</t>
    </rPh>
    <phoneticPr fontId="18"/>
  </si>
  <si>
    <t>社会体育施設数（人口100万人当たり）</t>
    <phoneticPr fontId="18"/>
  </si>
  <si>
    <t>一般旅券発行件数（人口千人当たり）</t>
    <phoneticPr fontId="18"/>
  </si>
  <si>
    <r>
      <t>就業率</t>
    </r>
    <r>
      <rPr>
        <sz val="10"/>
        <color indexed="8"/>
        <rFont val="ＭＳ Ｐゴシック"/>
        <family val="3"/>
        <charset val="128"/>
      </rPr>
      <t>（20-49歳男）</t>
    </r>
    <rPh sb="0" eb="3">
      <t>シュウギョウリツ</t>
    </rPh>
    <rPh sb="9" eb="10">
      <t>サイ</t>
    </rPh>
    <rPh sb="10" eb="11">
      <t>オトコ</t>
    </rPh>
    <phoneticPr fontId="24"/>
  </si>
  <si>
    <r>
      <t>就業率</t>
    </r>
    <r>
      <rPr>
        <sz val="10"/>
        <color indexed="8"/>
        <rFont val="ＭＳ Ｐゴシック"/>
        <family val="3"/>
        <charset val="128"/>
      </rPr>
      <t>（20-49歳女）</t>
    </r>
    <rPh sb="0" eb="3">
      <t>シュウギョウリツ</t>
    </rPh>
    <rPh sb="9" eb="10">
      <t>サイ</t>
    </rPh>
    <rPh sb="10" eb="11">
      <t>オンナ</t>
    </rPh>
    <phoneticPr fontId="24"/>
  </si>
  <si>
    <t>（通学者除く）</t>
    <phoneticPr fontId="2"/>
  </si>
  <si>
    <t>通学者比率</t>
    <phoneticPr fontId="18"/>
  </si>
  <si>
    <t>（20～49歳）</t>
    <phoneticPr fontId="18"/>
  </si>
  <si>
    <t>未婚率（女）及び有配偶出生率と相関が強い指標の相関係数</t>
    <phoneticPr fontId="18"/>
  </si>
  <si>
    <t>＜別表１＞未婚率及び有配偶出生率と各種指標の相関一覧表（都道府県データによる）</t>
    <rPh sb="1" eb="3">
      <t>ベッピョウ</t>
    </rPh>
    <rPh sb="5" eb="8">
      <t>ミコンリツ</t>
    </rPh>
    <rPh sb="8" eb="9">
      <t>オヨ</t>
    </rPh>
    <rPh sb="10" eb="11">
      <t>ユウ</t>
    </rPh>
    <rPh sb="11" eb="13">
      <t>ハイグウ</t>
    </rPh>
    <rPh sb="13" eb="15">
      <t>シュッセイ</t>
    </rPh>
    <rPh sb="15" eb="16">
      <t>リツ</t>
    </rPh>
    <rPh sb="17" eb="19">
      <t>カクシュ</t>
    </rPh>
    <rPh sb="19" eb="21">
      <t>シヒョウ</t>
    </rPh>
    <rPh sb="22" eb="24">
      <t>ソウカン</t>
    </rPh>
    <rPh sb="24" eb="27">
      <t>イチランヒョウ</t>
    </rPh>
    <rPh sb="28" eb="32">
      <t>ト</t>
    </rPh>
    <phoneticPr fontId="18"/>
  </si>
  <si>
    <t>共働き世帯割合（対一般世帯）</t>
    <rPh sb="0" eb="2">
      <t>トモバタラ</t>
    </rPh>
    <rPh sb="3" eb="5">
      <t>セタイ</t>
    </rPh>
    <rPh sb="5" eb="7">
      <t>ワリアイ</t>
    </rPh>
    <rPh sb="8" eb="9">
      <t>タイ</t>
    </rPh>
    <rPh sb="9" eb="11">
      <t>イッパン</t>
    </rPh>
    <rPh sb="11" eb="13">
      <t>セタイ</t>
    </rPh>
    <phoneticPr fontId="18"/>
  </si>
  <si>
    <t>共働き世帯割合（対夫婦世帯）</t>
    <rPh sb="0" eb="2">
      <t>トモバタラ</t>
    </rPh>
    <rPh sb="3" eb="5">
      <t>セタイ</t>
    </rPh>
    <rPh sb="5" eb="7">
      <t>ワリアイ</t>
    </rPh>
    <rPh sb="8" eb="9">
      <t>タイ</t>
    </rPh>
    <rPh sb="9" eb="11">
      <t>フウフ</t>
    </rPh>
    <rPh sb="11" eb="13">
      <t>セタイ</t>
    </rPh>
    <phoneticPr fontId="18"/>
  </si>
  <si>
    <t>非正規労働者割合（対有業者）（男）</t>
    <rPh sb="0" eb="1">
      <t>ヒ</t>
    </rPh>
    <rPh sb="1" eb="3">
      <t>セイキ</t>
    </rPh>
    <rPh sb="3" eb="6">
      <t>ロウドウシャ</t>
    </rPh>
    <rPh sb="6" eb="8">
      <t>ワリアイ</t>
    </rPh>
    <rPh sb="9" eb="10">
      <t>タイ</t>
    </rPh>
    <rPh sb="10" eb="11">
      <t>ユウ</t>
    </rPh>
    <rPh sb="11" eb="13">
      <t>ギョウシャ</t>
    </rPh>
    <rPh sb="15" eb="16">
      <t>オトコ</t>
    </rPh>
    <phoneticPr fontId="6"/>
  </si>
  <si>
    <t>パート・アルバイト割合（対有業者）（男）</t>
    <rPh sb="9" eb="11">
      <t>ワリアイ</t>
    </rPh>
    <rPh sb="12" eb="13">
      <t>タイ</t>
    </rPh>
    <rPh sb="13" eb="14">
      <t>ユウ</t>
    </rPh>
    <rPh sb="14" eb="16">
      <t>ギョウシャ</t>
    </rPh>
    <rPh sb="18" eb="19">
      <t>オトコ</t>
    </rPh>
    <phoneticPr fontId="6"/>
  </si>
  <si>
    <t>パート・アルバイト以外の非正規割合（対有業者）（男）</t>
    <rPh sb="9" eb="11">
      <t>イガイ</t>
    </rPh>
    <rPh sb="12" eb="15">
      <t>ヒセイキ</t>
    </rPh>
    <rPh sb="15" eb="17">
      <t>ワリアイ</t>
    </rPh>
    <rPh sb="18" eb="20">
      <t>タイユウ</t>
    </rPh>
    <rPh sb="20" eb="22">
      <t>ギョウシャ</t>
    </rPh>
    <rPh sb="24" eb="25">
      <t>オトコ</t>
    </rPh>
    <phoneticPr fontId="6"/>
  </si>
  <si>
    <t>非正規労働者割合（対有業者）（女）</t>
    <rPh sb="0" eb="1">
      <t>ヒ</t>
    </rPh>
    <rPh sb="1" eb="3">
      <t>セイキ</t>
    </rPh>
    <rPh sb="3" eb="6">
      <t>ロウドウシャ</t>
    </rPh>
    <rPh sb="6" eb="8">
      <t>ワリアイ</t>
    </rPh>
    <rPh sb="15" eb="16">
      <t>オンナ</t>
    </rPh>
    <phoneticPr fontId="6"/>
  </si>
  <si>
    <t>パート・アルバイト割合（対有業者）（女）</t>
    <rPh sb="9" eb="11">
      <t>ワリアイ</t>
    </rPh>
    <rPh sb="18" eb="19">
      <t>オンナ</t>
    </rPh>
    <phoneticPr fontId="6"/>
  </si>
  <si>
    <t>パート・アルバイト以外の非正規割合（対有業者）（女）</t>
    <rPh sb="9" eb="11">
      <t>イガイ</t>
    </rPh>
    <rPh sb="12" eb="15">
      <t>ヒセイキ</t>
    </rPh>
    <rPh sb="15" eb="17">
      <t>ワリアイ</t>
    </rPh>
    <rPh sb="24" eb="25">
      <t>オンナ</t>
    </rPh>
    <phoneticPr fontId="6"/>
  </si>
  <si>
    <t>未婚率（20-49歳女）</t>
    <phoneticPr fontId="18"/>
  </si>
  <si>
    <t>との相関</t>
    <phoneticPr fontId="18"/>
  </si>
  <si>
    <t>有配偶出生率</t>
    <phoneticPr fontId="18"/>
  </si>
  <si>
    <t>との相関</t>
    <phoneticPr fontId="18"/>
  </si>
  <si>
    <t>未婚率及び有配偶出生率と各種指標の相関計算表（平成12年基準）</t>
    <rPh sb="0" eb="3">
      <t>ミコンリツ</t>
    </rPh>
    <rPh sb="3" eb="4">
      <t>オヨ</t>
    </rPh>
    <rPh sb="5" eb="6">
      <t>ユウ</t>
    </rPh>
    <rPh sb="6" eb="8">
      <t>ハイグウ</t>
    </rPh>
    <rPh sb="8" eb="10">
      <t>シュッセイ</t>
    </rPh>
    <rPh sb="10" eb="11">
      <t>リツ</t>
    </rPh>
    <rPh sb="12" eb="14">
      <t>カクシュ</t>
    </rPh>
    <rPh sb="14" eb="16">
      <t>シヒョウ</t>
    </rPh>
    <rPh sb="17" eb="19">
      <t>ソウカン</t>
    </rPh>
    <rPh sb="19" eb="22">
      <t>ケイサンヒョウ</t>
    </rPh>
    <phoneticPr fontId="18"/>
  </si>
  <si>
    <t>未婚率及び有配偶出生率と各種指標の相関計算表（平成22年基準）</t>
    <rPh sb="0" eb="3">
      <t>ミコンリツ</t>
    </rPh>
    <rPh sb="3" eb="4">
      <t>オヨ</t>
    </rPh>
    <rPh sb="5" eb="6">
      <t>ユウ</t>
    </rPh>
    <rPh sb="6" eb="8">
      <t>ハイグウ</t>
    </rPh>
    <rPh sb="8" eb="10">
      <t>シュッセイ</t>
    </rPh>
    <rPh sb="10" eb="11">
      <t>リツ</t>
    </rPh>
    <rPh sb="12" eb="14">
      <t>カクシュ</t>
    </rPh>
    <rPh sb="14" eb="16">
      <t>シヒョウ</t>
    </rPh>
    <rPh sb="17" eb="19">
      <t>ソウカン</t>
    </rPh>
    <rPh sb="19" eb="22">
      <t>ケイサンヒョウ</t>
    </rPh>
    <phoneticPr fontId="18"/>
  </si>
  <si>
    <t>未婚率及び有配偶出生率と各種指標の相関計算表（平成12年基準～22年基準増加率）</t>
    <rPh sb="0" eb="3">
      <t>ミコンリツ</t>
    </rPh>
    <rPh sb="3" eb="4">
      <t>オヨ</t>
    </rPh>
    <rPh sb="5" eb="6">
      <t>ユウ</t>
    </rPh>
    <rPh sb="6" eb="8">
      <t>ハイグウ</t>
    </rPh>
    <rPh sb="8" eb="10">
      <t>シュッセイ</t>
    </rPh>
    <rPh sb="10" eb="11">
      <t>リツ</t>
    </rPh>
    <rPh sb="12" eb="14">
      <t>カクシュ</t>
    </rPh>
    <rPh sb="14" eb="16">
      <t>シヒョウ</t>
    </rPh>
    <rPh sb="17" eb="19">
      <t>ソウカン</t>
    </rPh>
    <rPh sb="19" eb="22">
      <t>ケイサンヒョウ</t>
    </rPh>
    <rPh sb="28" eb="30">
      <t>キジュン</t>
    </rPh>
    <rPh sb="33" eb="34">
      <t>ネン</t>
    </rPh>
    <rPh sb="34" eb="36">
      <t>キジュン</t>
    </rPh>
    <rPh sb="36" eb="39">
      <t>ゾウカリツ</t>
    </rPh>
    <phoneticPr fontId="18"/>
  </si>
  <si>
    <t>＜別表２＞未婚率、有配偶出生率との相関分析を行う指標一覧</t>
    <rPh sb="1" eb="3">
      <t>ベッピョウ</t>
    </rPh>
    <rPh sb="5" eb="8">
      <t>ミコンリツ</t>
    </rPh>
    <rPh sb="9" eb="10">
      <t>ユウ</t>
    </rPh>
    <rPh sb="10" eb="12">
      <t>ハイグウ</t>
    </rPh>
    <rPh sb="12" eb="15">
      <t>シュッショウリツ</t>
    </rPh>
    <rPh sb="17" eb="19">
      <t>ソウカン</t>
    </rPh>
    <rPh sb="19" eb="21">
      <t>ブンセキ</t>
    </rPh>
    <rPh sb="22" eb="23">
      <t>オコナ</t>
    </rPh>
    <rPh sb="24" eb="26">
      <t>シヒョウ</t>
    </rPh>
    <rPh sb="26" eb="28">
      <t>イチラン</t>
    </rPh>
    <phoneticPr fontId="18"/>
  </si>
  <si>
    <t>調査名</t>
    <rPh sb="0" eb="2">
      <t>チョウサ</t>
    </rPh>
    <rPh sb="2" eb="3">
      <t>メイ</t>
    </rPh>
    <phoneticPr fontId="18"/>
  </si>
  <si>
    <t>調査年</t>
    <rPh sb="0" eb="2">
      <t>チョウサ</t>
    </rPh>
    <rPh sb="2" eb="3">
      <t>ネン</t>
    </rPh>
    <phoneticPr fontId="18"/>
  </si>
  <si>
    <t>2010年
全国値</t>
    <rPh sb="4" eb="5">
      <t>ネン</t>
    </rPh>
    <rPh sb="6" eb="8">
      <t>ゼンコク</t>
    </rPh>
    <rPh sb="8" eb="9">
      <t>チ</t>
    </rPh>
    <phoneticPr fontId="18"/>
  </si>
  <si>
    <t>2010年三重県</t>
    <rPh sb="4" eb="5">
      <t>ネン</t>
    </rPh>
    <rPh sb="5" eb="8">
      <t>ミエケン</t>
    </rPh>
    <phoneticPr fontId="18"/>
  </si>
  <si>
    <t>2010年最大</t>
    <rPh sb="4" eb="5">
      <t>ネン</t>
    </rPh>
    <rPh sb="5" eb="7">
      <t>サイダイ</t>
    </rPh>
    <phoneticPr fontId="18"/>
  </si>
  <si>
    <t>2010年最小</t>
    <rPh sb="4" eb="5">
      <t>ネン</t>
    </rPh>
    <rPh sb="5" eb="7">
      <t>サイショウ</t>
    </rPh>
    <phoneticPr fontId="18"/>
  </si>
  <si>
    <t>値</t>
    <rPh sb="0" eb="1">
      <t>チ</t>
    </rPh>
    <phoneticPr fontId="18"/>
  </si>
  <si>
    <t>順位</t>
    <rPh sb="0" eb="2">
      <t>ジュンイ</t>
    </rPh>
    <phoneticPr fontId="18"/>
  </si>
  <si>
    <t>目的
変数</t>
    <rPh sb="0" eb="2">
      <t>モクテキ</t>
    </rPh>
    <rPh sb="3" eb="5">
      <t>ヘンスウ</t>
    </rPh>
    <phoneticPr fontId="18"/>
  </si>
  <si>
    <t>指標Ａ　未婚率（20-49歳女）</t>
    <rPh sb="0" eb="2">
      <t>シヒョウ</t>
    </rPh>
    <rPh sb="4" eb="7">
      <t>ミコンリツ</t>
    </rPh>
    <rPh sb="13" eb="14">
      <t>サイ</t>
    </rPh>
    <rPh sb="14" eb="15">
      <t>オンナ</t>
    </rPh>
    <phoneticPr fontId="18"/>
  </si>
  <si>
    <t>国勢調査</t>
    <rPh sb="0" eb="2">
      <t>コクセイ</t>
    </rPh>
    <rPh sb="2" eb="4">
      <t>チョウサ</t>
    </rPh>
    <phoneticPr fontId="18"/>
  </si>
  <si>
    <t>指標Ｂ　未婚率（20-49歳男）</t>
    <rPh sb="0" eb="2">
      <t>シヒョウ</t>
    </rPh>
    <rPh sb="4" eb="7">
      <t>ミコンリツ</t>
    </rPh>
    <rPh sb="13" eb="14">
      <t>サイ</t>
    </rPh>
    <rPh sb="14" eb="15">
      <t>オトコ</t>
    </rPh>
    <phoneticPr fontId="18"/>
  </si>
  <si>
    <t>指標Ｃ　有配偶出生率</t>
    <rPh sb="0" eb="2">
      <t>シヒョウ</t>
    </rPh>
    <rPh sb="7" eb="9">
      <t>シュッセイ</t>
    </rPh>
    <phoneticPr fontId="18"/>
  </si>
  <si>
    <t>人口動態調査、国勢調査</t>
    <rPh sb="0" eb="2">
      <t>ジンコウ</t>
    </rPh>
    <rPh sb="2" eb="4">
      <t>ドウタイ</t>
    </rPh>
    <rPh sb="4" eb="6">
      <t>チョウサ</t>
    </rPh>
    <rPh sb="7" eb="9">
      <t>コクセイ</t>
    </rPh>
    <rPh sb="9" eb="11">
      <t>チョウサ</t>
    </rPh>
    <phoneticPr fontId="18"/>
  </si>
  <si>
    <t>指標Ｄ　合計特殊出生率</t>
    <rPh sb="0" eb="2">
      <t>シヒョウ</t>
    </rPh>
    <rPh sb="4" eb="11">
      <t>ゴ</t>
    </rPh>
    <phoneticPr fontId="18"/>
  </si>
  <si>
    <t>人口動態調査</t>
    <rPh sb="0" eb="2">
      <t>ジンコウ</t>
    </rPh>
    <rPh sb="2" eb="4">
      <t>ドウタイ</t>
    </rPh>
    <rPh sb="4" eb="6">
      <t>チョウサ</t>
    </rPh>
    <phoneticPr fontId="18"/>
  </si>
  <si>
    <t>説明変数</t>
    <rPh sb="0" eb="2">
      <t>セツメイ</t>
    </rPh>
    <rPh sb="2" eb="4">
      <t>ヘンスウ</t>
    </rPh>
    <phoneticPr fontId="18"/>
  </si>
  <si>
    <t>〔人口・世帯・環境〕</t>
    <rPh sb="7" eb="9">
      <t>カンキョウ</t>
    </rPh>
    <phoneticPr fontId="20"/>
  </si>
  <si>
    <t>①</t>
    <phoneticPr fontId="18"/>
  </si>
  <si>
    <t>都道府県コード</t>
  </si>
  <si>
    <t>②</t>
  </si>
  <si>
    <t>（人）</t>
    <rPh sb="1" eb="2">
      <t>ヒト</t>
    </rPh>
    <phoneticPr fontId="20"/>
  </si>
  <si>
    <t>③</t>
  </si>
  <si>
    <t>過去5年間の人口増減率</t>
    <rPh sb="0" eb="2">
      <t>カコ</t>
    </rPh>
    <rPh sb="3" eb="5">
      <t>ネンカン</t>
    </rPh>
    <phoneticPr fontId="20"/>
  </si>
  <si>
    <t>④</t>
  </si>
  <si>
    <t>平均年齢</t>
  </si>
  <si>
    <t>（歳）</t>
    <rPh sb="1" eb="2">
      <t>サイ</t>
    </rPh>
    <phoneticPr fontId="20"/>
  </si>
  <si>
    <t>⑤</t>
  </si>
  <si>
    <t>生産年齢（15～64歳）人口割合</t>
  </si>
  <si>
    <t>⑥</t>
  </si>
  <si>
    <t>人口性比</t>
  </si>
  <si>
    <t>⑦</t>
  </si>
  <si>
    <t>昼夜間人口比率</t>
  </si>
  <si>
    <t>⑧</t>
  </si>
  <si>
    <t>（一般世帯）1世帯当たり人員</t>
  </si>
  <si>
    <t>（人）</t>
    <rPh sb="1" eb="2">
      <t>ニン</t>
    </rPh>
    <phoneticPr fontId="20"/>
  </si>
  <si>
    <t>⑨</t>
  </si>
  <si>
    <t>３世代世帯の割合</t>
  </si>
  <si>
    <t>⑩</t>
  </si>
  <si>
    <t>共働き世帯割合</t>
  </si>
  <si>
    <t>⑪</t>
  </si>
  <si>
    <t>平均気温　※県庁所在市</t>
    <rPh sb="6" eb="8">
      <t>ケンチョウ</t>
    </rPh>
    <rPh sb="8" eb="11">
      <t>ショザイシ</t>
    </rPh>
    <phoneticPr fontId="20"/>
  </si>
  <si>
    <t>（度）</t>
    <rPh sb="1" eb="2">
      <t>ド</t>
    </rPh>
    <phoneticPr fontId="20"/>
  </si>
  <si>
    <t>気象庁年報</t>
    <phoneticPr fontId="18"/>
  </si>
  <si>
    <t>〔人口動態・福祉〕</t>
    <rPh sb="1" eb="3">
      <t>ジンコウ</t>
    </rPh>
    <rPh sb="3" eb="5">
      <t>ドウタイ</t>
    </rPh>
    <rPh sb="6" eb="8">
      <t>フクシ</t>
    </rPh>
    <phoneticPr fontId="20"/>
  </si>
  <si>
    <t>非嫡出出生割合</t>
    <rPh sb="0" eb="1">
      <t>ヒ</t>
    </rPh>
    <rPh sb="1" eb="3">
      <t>チャクシュツ</t>
    </rPh>
    <rPh sb="3" eb="5">
      <t>シュッショウ</t>
    </rPh>
    <rPh sb="5" eb="7">
      <t>ワリアイ</t>
    </rPh>
    <phoneticPr fontId="20"/>
  </si>
  <si>
    <t>平均初婚年齢（夫）</t>
    <rPh sb="7" eb="8">
      <t>オット</t>
    </rPh>
    <phoneticPr fontId="20"/>
  </si>
  <si>
    <t>都道府県別生命表</t>
    <rPh sb="0" eb="4">
      <t>ト</t>
    </rPh>
    <rPh sb="4" eb="5">
      <t>ベツ</t>
    </rPh>
    <rPh sb="5" eb="8">
      <t>セイメイヒョウ</t>
    </rPh>
    <phoneticPr fontId="18"/>
  </si>
  <si>
    <t>社会福祉行政業務報告</t>
    <phoneticPr fontId="18"/>
  </si>
  <si>
    <t>介護保険事業状況報告</t>
    <rPh sb="0" eb="2">
      <t>カイゴ</t>
    </rPh>
    <rPh sb="2" eb="4">
      <t>ホケン</t>
    </rPh>
    <rPh sb="4" eb="6">
      <t>ジギョウ</t>
    </rPh>
    <rPh sb="6" eb="8">
      <t>ジョウキョウ</t>
    </rPh>
    <rPh sb="8" eb="10">
      <t>ホウコク</t>
    </rPh>
    <phoneticPr fontId="18"/>
  </si>
  <si>
    <t>県内総生産（名目）</t>
  </si>
  <si>
    <t>（10億円）</t>
    <rPh sb="3" eb="5">
      <t>オクエン</t>
    </rPh>
    <phoneticPr fontId="20"/>
  </si>
  <si>
    <t>県民経済計算</t>
    <rPh sb="0" eb="2">
      <t>ケンミン</t>
    </rPh>
    <rPh sb="2" eb="4">
      <t>ケイザイ</t>
    </rPh>
    <rPh sb="4" eb="6">
      <t>ケイサン</t>
    </rPh>
    <phoneticPr fontId="18"/>
  </si>
  <si>
    <t>１人当たり県民所得</t>
  </si>
  <si>
    <t>（千円）</t>
  </si>
  <si>
    <t>就業者１人当たり農業産出額（販売農家）</t>
  </si>
  <si>
    <t>(万円)</t>
  </si>
  <si>
    <t>生産農業所得統計</t>
    <phoneticPr fontId="18"/>
  </si>
  <si>
    <t>世界農林業センサス</t>
    <phoneticPr fontId="18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</si>
  <si>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20"/>
  </si>
  <si>
    <t>工業統計表</t>
    <phoneticPr fontId="18"/>
  </si>
  <si>
    <t>主要財政指標</t>
    <rPh sb="0" eb="2">
      <t>シュヨウ</t>
    </rPh>
    <rPh sb="2" eb="4">
      <t>ザイセイ</t>
    </rPh>
    <rPh sb="4" eb="6">
      <t>シヒョウ</t>
    </rPh>
    <phoneticPr fontId="18"/>
  </si>
  <si>
    <t>〔教育・文化〕</t>
    <rPh sb="1" eb="3">
      <t>キョウイク</t>
    </rPh>
    <rPh sb="4" eb="6">
      <t>ブンカ</t>
    </rPh>
    <phoneticPr fontId="20"/>
  </si>
  <si>
    <t>大学等進学率（男）</t>
  </si>
  <si>
    <t>学校基本調査</t>
    <rPh sb="0" eb="2">
      <t>ガッコウ</t>
    </rPh>
    <rPh sb="2" eb="4">
      <t>キホン</t>
    </rPh>
    <rPh sb="4" eb="6">
      <t>チョウサ</t>
    </rPh>
    <phoneticPr fontId="18"/>
  </si>
  <si>
    <t>大学等進学率（女）</t>
  </si>
  <si>
    <t>専修学校（専門課程）進学率（男）</t>
  </si>
  <si>
    <t>専修学校（専門課程）進学率（女）</t>
  </si>
  <si>
    <t>小学校長期欠席児童比率（児童千人当たり）</t>
  </si>
  <si>
    <t>中学校長期欠席生徒比率（生徒千人当たり）</t>
  </si>
  <si>
    <t>社会体育施設数（人口100万人当たり）</t>
  </si>
  <si>
    <t>社会教育調査</t>
    <rPh sb="0" eb="2">
      <t>シャカイ</t>
    </rPh>
    <rPh sb="2" eb="4">
      <t>キョウイク</t>
    </rPh>
    <rPh sb="4" eb="6">
      <t>チョウサ</t>
    </rPh>
    <phoneticPr fontId="18"/>
  </si>
  <si>
    <t>⑫</t>
  </si>
  <si>
    <t>一般旅券発行件数（人口千人当たり）</t>
  </si>
  <si>
    <t>旅券統計</t>
    <phoneticPr fontId="18"/>
  </si>
  <si>
    <t>15歳以上就業者数</t>
  </si>
  <si>
    <t>就業率（20-49歳男）</t>
  </si>
  <si>
    <t>就業率（20-49歳女）</t>
    <rPh sb="10" eb="11">
      <t>オンナ</t>
    </rPh>
    <phoneticPr fontId="20"/>
  </si>
  <si>
    <t>労働力人口比率（男）</t>
  </si>
  <si>
    <t>労働力人口比率（女）</t>
  </si>
  <si>
    <t>第１次産業就業者比率</t>
  </si>
  <si>
    <t>第２次産業就業者比率</t>
  </si>
  <si>
    <t>第３次産業就業者比率</t>
  </si>
  <si>
    <t>非正規労働者割合（男）</t>
  </si>
  <si>
    <t>就業構造基本調査</t>
    <rPh sb="0" eb="2">
      <t>シュウギョウ</t>
    </rPh>
    <rPh sb="2" eb="4">
      <t>コウゾウ</t>
    </rPh>
    <rPh sb="4" eb="6">
      <t>キホン</t>
    </rPh>
    <rPh sb="6" eb="8">
      <t>チョウサ</t>
    </rPh>
    <phoneticPr fontId="18"/>
  </si>
  <si>
    <t>うち、パート・アルバイト（男）</t>
    <rPh sb="13" eb="14">
      <t>オトコ</t>
    </rPh>
    <phoneticPr fontId="20"/>
  </si>
  <si>
    <t>非正規労働者割合（女）</t>
  </si>
  <si>
    <t>完全失業率（男）</t>
  </si>
  <si>
    <t>⑬</t>
  </si>
  <si>
    <t>完全失業率（女）</t>
  </si>
  <si>
    <t>⑭</t>
  </si>
  <si>
    <t>雇用保険事業年報</t>
    <phoneticPr fontId="18"/>
  </si>
  <si>
    <t>⑮</t>
  </si>
  <si>
    <t>月間平均実労働時間数（男）</t>
  </si>
  <si>
    <t>（時間）</t>
    <rPh sb="1" eb="3">
      <t>ジカン</t>
    </rPh>
    <phoneticPr fontId="20"/>
  </si>
  <si>
    <t>賃金構造基本統計調査</t>
    <phoneticPr fontId="18"/>
  </si>
  <si>
    <t>⑯</t>
  </si>
  <si>
    <t>月間平均実労働時間数（女）</t>
  </si>
  <si>
    <t>⑰</t>
  </si>
  <si>
    <t>週間就業60時間以上の割合（男）</t>
    <rPh sb="6" eb="8">
      <t>ジカン</t>
    </rPh>
    <rPh sb="8" eb="10">
      <t>イジョウ</t>
    </rPh>
    <rPh sb="11" eb="13">
      <t>ワリアイ</t>
    </rPh>
    <phoneticPr fontId="20"/>
  </si>
  <si>
    <t>⑱</t>
  </si>
  <si>
    <t>週間就業40-48時間の割合（男）</t>
    <rPh sb="9" eb="11">
      <t>ジカン</t>
    </rPh>
    <rPh sb="12" eb="14">
      <t>ワリアイ</t>
    </rPh>
    <phoneticPr fontId="20"/>
  </si>
  <si>
    <t>⑲</t>
  </si>
  <si>
    <t>週間就業60時間以上の割合（女）</t>
    <rPh sb="6" eb="8">
      <t>ジカン</t>
    </rPh>
    <rPh sb="8" eb="10">
      <t>イジョウ</t>
    </rPh>
    <rPh sb="11" eb="13">
      <t>ワリアイ</t>
    </rPh>
    <phoneticPr fontId="20"/>
  </si>
  <si>
    <t>⑳</t>
  </si>
  <si>
    <t>週間就業40-48時間の割合（女）</t>
    <rPh sb="9" eb="11">
      <t>ジカン</t>
    </rPh>
    <rPh sb="12" eb="14">
      <t>ワリアイ</t>
    </rPh>
    <phoneticPr fontId="20"/>
  </si>
  <si>
    <t>きまって支給する現金給与月額（男）</t>
  </si>
  <si>
    <t>きまって支給する現金給与月額（女）</t>
  </si>
  <si>
    <t>高等学校新規卒業者初任給（男）</t>
  </si>
  <si>
    <t>高等学校新規卒業者初任給（女）</t>
  </si>
  <si>
    <t>〔居住・家計〕</t>
    <rPh sb="1" eb="3">
      <t>キョジュウ</t>
    </rPh>
    <rPh sb="4" eb="6">
      <t>カケイ</t>
    </rPh>
    <phoneticPr fontId="20"/>
  </si>
  <si>
    <t>住宅・土地統計調査</t>
    <rPh sb="0" eb="2">
      <t>ジュウタク</t>
    </rPh>
    <rPh sb="3" eb="5">
      <t>トチ</t>
    </rPh>
    <rPh sb="5" eb="7">
      <t>トウケイ</t>
    </rPh>
    <rPh sb="7" eb="9">
      <t>チョウサ</t>
    </rPh>
    <phoneticPr fontId="18"/>
  </si>
  <si>
    <t>持ち家住宅の延べ面積（１住宅当たり）</t>
    <rPh sb="0" eb="1">
      <t>モ</t>
    </rPh>
    <rPh sb="2" eb="3">
      <t>イエ</t>
    </rPh>
    <rPh sb="3" eb="5">
      <t>ジュウタク</t>
    </rPh>
    <rPh sb="6" eb="7">
      <t>ノ</t>
    </rPh>
    <rPh sb="8" eb="10">
      <t>メンセキ</t>
    </rPh>
    <rPh sb="12" eb="14">
      <t>ジュウタク</t>
    </rPh>
    <rPh sb="14" eb="15">
      <t>ア</t>
    </rPh>
    <phoneticPr fontId="20"/>
  </si>
  <si>
    <t>年間収入（勤労者世帯）</t>
  </si>
  <si>
    <t>全国消費実態調査</t>
    <rPh sb="0" eb="2">
      <t>ゼンコク</t>
    </rPh>
    <rPh sb="2" eb="4">
      <t>ショウヒ</t>
    </rPh>
    <rPh sb="4" eb="6">
      <t>ジッタイ</t>
    </rPh>
    <rPh sb="6" eb="8">
      <t>チョウサ</t>
    </rPh>
    <phoneticPr fontId="18"/>
  </si>
  <si>
    <t>実収入（勤労者世帯）</t>
  </si>
  <si>
    <t>(円)</t>
  </si>
  <si>
    <t>男の世帯主収入（勤労者世帯）</t>
  </si>
  <si>
    <t>可処分所得（勤労者世帯）</t>
  </si>
  <si>
    <t>消費支出（勤労者世帯）</t>
  </si>
  <si>
    <t>教育関係費支出（勤労者世帯）</t>
  </si>
  <si>
    <t>貯蓄現在高（勤労者世帯）</t>
  </si>
  <si>
    <t>消費者物価地域差指数</t>
    <phoneticPr fontId="18"/>
  </si>
  <si>
    <t>全国物価統計調査</t>
    <phoneticPr fontId="18"/>
  </si>
  <si>
    <t>〔社会生活〕</t>
    <rPh sb="1" eb="3">
      <t>シャカイ</t>
    </rPh>
    <rPh sb="3" eb="5">
      <t>セイカツ</t>
    </rPh>
    <phoneticPr fontId="20"/>
  </si>
  <si>
    <t>（分）</t>
    <rPh sb="1" eb="2">
      <t>フン</t>
    </rPh>
    <phoneticPr fontId="20"/>
  </si>
  <si>
    <t>社会生活基本調査</t>
    <rPh sb="0" eb="2">
      <t>シャカイ</t>
    </rPh>
    <rPh sb="2" eb="4">
      <t>セイカツ</t>
    </rPh>
    <rPh sb="4" eb="6">
      <t>キホン</t>
    </rPh>
    <rPh sb="6" eb="8">
      <t>チョウサ</t>
    </rPh>
    <phoneticPr fontId="18"/>
  </si>
  <si>
    <t>家事育児の平均時間（有業者女）</t>
    <rPh sb="13" eb="14">
      <t>オンナ</t>
    </rPh>
    <phoneticPr fontId="20"/>
  </si>
  <si>
    <t>別表計算</t>
    <rPh sb="0" eb="1">
      <t>ベツ</t>
    </rPh>
    <rPh sb="1" eb="2">
      <t>ヒョウ</t>
    </rPh>
    <rPh sb="2" eb="4">
      <t>ケイサン</t>
    </rPh>
    <phoneticPr fontId="18"/>
  </si>
  <si>
    <t>パート・アルバイト割合（対有業者）（男）※1</t>
    <rPh sb="9" eb="11">
      <t>ワリアイ</t>
    </rPh>
    <rPh sb="12" eb="13">
      <t>タイ</t>
    </rPh>
    <rPh sb="13" eb="14">
      <t>ユウ</t>
    </rPh>
    <rPh sb="14" eb="16">
      <t>ギョウシャ</t>
    </rPh>
    <rPh sb="18" eb="19">
      <t>オトコ</t>
    </rPh>
    <phoneticPr fontId="6"/>
  </si>
  <si>
    <t>パート・アルバイト以外の非正規割合（対有業者）（男）※1</t>
    <rPh sb="9" eb="11">
      <t>イガイ</t>
    </rPh>
    <rPh sb="12" eb="15">
      <t>ヒセイキ</t>
    </rPh>
    <rPh sb="15" eb="17">
      <t>ワリアイ</t>
    </rPh>
    <rPh sb="18" eb="20">
      <t>タイユウ</t>
    </rPh>
    <rPh sb="20" eb="22">
      <t>ギョウシャ</t>
    </rPh>
    <rPh sb="24" eb="25">
      <t>オトコ</t>
    </rPh>
    <phoneticPr fontId="6"/>
  </si>
  <si>
    <t>非正規労働者割合（対有業者）（女）※1</t>
    <rPh sb="0" eb="1">
      <t>ヒ</t>
    </rPh>
    <rPh sb="1" eb="3">
      <t>セイキ</t>
    </rPh>
    <rPh sb="3" eb="6">
      <t>ロウドウシャ</t>
    </rPh>
    <rPh sb="6" eb="8">
      <t>ワリアイ</t>
    </rPh>
    <rPh sb="15" eb="16">
      <t>オンナ</t>
    </rPh>
    <phoneticPr fontId="6"/>
  </si>
  <si>
    <t>パート・アルバイト割合（対有業者）（女）※1</t>
    <rPh sb="9" eb="11">
      <t>ワリアイ</t>
    </rPh>
    <rPh sb="18" eb="19">
      <t>オンナ</t>
    </rPh>
    <phoneticPr fontId="6"/>
  </si>
  <si>
    <t>パート・アルバイト以外の非正規割合（対有業者）（女）※1</t>
    <rPh sb="9" eb="11">
      <t>イガイ</t>
    </rPh>
    <rPh sb="12" eb="15">
      <t>ヒセイキ</t>
    </rPh>
    <rPh sb="15" eb="17">
      <t>ワリアイ</t>
    </rPh>
    <rPh sb="24" eb="25">
      <t>オンナ</t>
    </rPh>
    <phoneticPr fontId="6"/>
  </si>
  <si>
    <t>持ち家住宅の延べ面積（１住宅当たり）※1</t>
    <rPh sb="0" eb="1">
      <t>モ</t>
    </rPh>
    <rPh sb="2" eb="3">
      <t>イエ</t>
    </rPh>
    <rPh sb="3" eb="5">
      <t>ジュウタク</t>
    </rPh>
    <rPh sb="6" eb="7">
      <t>ノ</t>
    </rPh>
    <rPh sb="8" eb="10">
      <t>メンセキ</t>
    </rPh>
    <rPh sb="12" eb="14">
      <t>ジュウタク</t>
    </rPh>
    <rPh sb="14" eb="15">
      <t>ア</t>
    </rPh>
    <phoneticPr fontId="24"/>
  </si>
  <si>
    <t>年間収入（勤労者世帯）※1</t>
    <rPh sb="0" eb="2">
      <t>ネンカン</t>
    </rPh>
    <rPh sb="2" eb="4">
      <t>シュウニュウ</t>
    </rPh>
    <phoneticPr fontId="24"/>
  </si>
  <si>
    <t>実収入（勤労者世帯）※1</t>
    <rPh sb="0" eb="3">
      <t>ジツシュウニュウ</t>
    </rPh>
    <rPh sb="4" eb="7">
      <t>キンロウシャ</t>
    </rPh>
    <rPh sb="7" eb="9">
      <t>セタイ</t>
    </rPh>
    <phoneticPr fontId="24"/>
  </si>
  <si>
    <t>男の世帯主収入（勤労者世帯）※1</t>
    <rPh sb="0" eb="1">
      <t>オトコ</t>
    </rPh>
    <rPh sb="2" eb="5">
      <t>セタイヌシ</t>
    </rPh>
    <rPh sb="5" eb="7">
      <t>シュウニュウ</t>
    </rPh>
    <rPh sb="8" eb="11">
      <t>キンロウシャ</t>
    </rPh>
    <rPh sb="11" eb="13">
      <t>セタイ</t>
    </rPh>
    <phoneticPr fontId="24"/>
  </si>
  <si>
    <t>可処分所得（勤労者世帯）※1</t>
    <rPh sb="0" eb="3">
      <t>カショブン</t>
    </rPh>
    <rPh sb="3" eb="5">
      <t>ショトク</t>
    </rPh>
    <phoneticPr fontId="24"/>
  </si>
  <si>
    <t>消費支出（勤労者世帯）※1</t>
    <rPh sb="0" eb="2">
      <t>ショウヒ</t>
    </rPh>
    <rPh sb="2" eb="4">
      <t>シシュツ</t>
    </rPh>
    <rPh sb="5" eb="8">
      <t>キンロウシャ</t>
    </rPh>
    <rPh sb="8" eb="10">
      <t>セタイ</t>
    </rPh>
    <phoneticPr fontId="24"/>
  </si>
  <si>
    <t>教育関係費支出（勤労者世帯）※1</t>
    <rPh sb="5" eb="7">
      <t>シシュツ</t>
    </rPh>
    <phoneticPr fontId="18"/>
  </si>
  <si>
    <t>貯蓄現在高（勤労者世帯）※1</t>
    <rPh sb="0" eb="2">
      <t>チョチク</t>
    </rPh>
    <rPh sb="2" eb="4">
      <t>ゲンザイ</t>
    </rPh>
    <rPh sb="4" eb="5">
      <t>ダカ</t>
    </rPh>
    <phoneticPr fontId="24"/>
  </si>
  <si>
    <t>仕事の平均時間（有業者男）※1</t>
  </si>
  <si>
    <t>仕事の平均時間（有業者女）※1</t>
  </si>
  <si>
    <t>仕事＋通勤の平均時間（有業者男）※1</t>
  </si>
  <si>
    <t>仕事＋通勤の平均時間（有業者女）※1</t>
  </si>
  <si>
    <t>家事育児の平均時間（有業者男）※1</t>
  </si>
  <si>
    <t>家事育児の平均時間（有業者女）※1</t>
    <rPh sb="13" eb="14">
      <t>オンナ</t>
    </rPh>
    <phoneticPr fontId="18"/>
  </si>
  <si>
    <t>週間就業時間が60時間以上の割合（男25-39歳）※2</t>
    <rPh sb="0" eb="2">
      <t>シュウカン</t>
    </rPh>
    <rPh sb="2" eb="4">
      <t>シュウギョウ</t>
    </rPh>
    <rPh sb="4" eb="6">
      <t>ジカン</t>
    </rPh>
    <rPh sb="9" eb="11">
      <t>ジカン</t>
    </rPh>
    <rPh sb="11" eb="13">
      <t>イジョウ</t>
    </rPh>
    <rPh sb="14" eb="16">
      <t>ワリアイ</t>
    </rPh>
    <phoneticPr fontId="18"/>
  </si>
  <si>
    <t>週間就業時間が40～48時間の割合（男25-39歳）※2</t>
    <rPh sb="0" eb="2">
      <t>シュウカン</t>
    </rPh>
    <rPh sb="2" eb="4">
      <t>シュウギョウ</t>
    </rPh>
    <rPh sb="4" eb="6">
      <t>ジカン</t>
    </rPh>
    <rPh sb="12" eb="14">
      <t>ジカン</t>
    </rPh>
    <rPh sb="15" eb="17">
      <t>ワリアイ</t>
    </rPh>
    <phoneticPr fontId="18"/>
  </si>
  <si>
    <t>週間就業時間が60時間以上の割合（女25-39歳）※2</t>
    <rPh sb="0" eb="2">
      <t>シュウカン</t>
    </rPh>
    <rPh sb="2" eb="4">
      <t>シュウギョウ</t>
    </rPh>
    <rPh sb="4" eb="6">
      <t>ジカン</t>
    </rPh>
    <rPh sb="9" eb="11">
      <t>ジカン</t>
    </rPh>
    <rPh sb="11" eb="13">
      <t>イジョウ</t>
    </rPh>
    <rPh sb="14" eb="16">
      <t>ワリアイ</t>
    </rPh>
    <phoneticPr fontId="18"/>
  </si>
  <si>
    <t>週間就業時間が40～48時間の割合（女25-39歳）※2</t>
    <rPh sb="0" eb="2">
      <t>シュウカン</t>
    </rPh>
    <rPh sb="2" eb="4">
      <t>シュウギョウ</t>
    </rPh>
    <rPh sb="4" eb="6">
      <t>ジカン</t>
    </rPh>
    <rPh sb="12" eb="14">
      <t>ジカン</t>
    </rPh>
    <rPh sb="15" eb="17">
      <t>ワリアイ</t>
    </rPh>
    <phoneticPr fontId="18"/>
  </si>
  <si>
    <t>週間就業時間が35～39時間の割合（女25-39歳）※2</t>
    <rPh sb="0" eb="2">
      <t>シュウカン</t>
    </rPh>
    <rPh sb="2" eb="4">
      <t>シュウギョウ</t>
    </rPh>
    <rPh sb="4" eb="6">
      <t>ジカン</t>
    </rPh>
    <rPh sb="12" eb="14">
      <t>ジカン</t>
    </rPh>
    <rPh sb="15" eb="17">
      <t>ワリアイ</t>
    </rPh>
    <phoneticPr fontId="18"/>
  </si>
  <si>
    <r>
      <t>就業率</t>
    </r>
    <r>
      <rPr>
        <sz val="10"/>
        <color indexed="8"/>
        <rFont val="ＭＳ Ｐゴシック"/>
        <family val="3"/>
        <charset val="128"/>
      </rPr>
      <t>（2</t>
    </r>
    <r>
      <rPr>
        <sz val="10"/>
        <color indexed="8"/>
        <rFont val="ＭＳ Ｐゴシック"/>
        <family val="3"/>
        <charset val="128"/>
      </rPr>
      <t>0-49歳男）</t>
    </r>
    <rPh sb="0" eb="3">
      <t>シュウギョウリツ</t>
    </rPh>
    <rPh sb="9" eb="10">
      <t>サイ</t>
    </rPh>
    <rPh sb="10" eb="11">
      <t>オトコ</t>
    </rPh>
    <phoneticPr fontId="24"/>
  </si>
  <si>
    <r>
      <t>就業率</t>
    </r>
    <r>
      <rPr>
        <sz val="10"/>
        <color indexed="8"/>
        <rFont val="ＭＳ Ｐゴシック"/>
        <family val="3"/>
        <charset val="128"/>
      </rPr>
      <t>（2</t>
    </r>
    <r>
      <rPr>
        <sz val="10"/>
        <color indexed="8"/>
        <rFont val="ＭＳ Ｐゴシック"/>
        <family val="3"/>
        <charset val="128"/>
      </rPr>
      <t>0-49歳女）</t>
    </r>
    <rPh sb="0" eb="3">
      <t>シュウギョウリツ</t>
    </rPh>
    <rPh sb="9" eb="10">
      <t>サイ</t>
    </rPh>
    <rPh sb="10" eb="11">
      <t>オンナ</t>
    </rPh>
    <phoneticPr fontId="24"/>
  </si>
  <si>
    <t>第３次産業就業者比率</t>
    <phoneticPr fontId="18"/>
  </si>
  <si>
    <t>非正規労働者割合（対有業者）（男）※1</t>
    <phoneticPr fontId="18"/>
  </si>
  <si>
    <t>パート・アルバイト割合（対有業者）（男）※1</t>
    <phoneticPr fontId="18"/>
  </si>
  <si>
    <t>週間就業時間が60時間以上の割合（男）※2</t>
    <rPh sb="0" eb="2">
      <t>シュウカン</t>
    </rPh>
    <rPh sb="2" eb="4">
      <t>シュウギョウ</t>
    </rPh>
    <rPh sb="4" eb="6">
      <t>ジカン</t>
    </rPh>
    <rPh sb="9" eb="11">
      <t>ジカン</t>
    </rPh>
    <rPh sb="11" eb="13">
      <t>イジョウ</t>
    </rPh>
    <rPh sb="14" eb="16">
      <t>ワリアイ</t>
    </rPh>
    <phoneticPr fontId="18"/>
  </si>
  <si>
    <t>週間就業時間が40～48時間の割合（男）※2</t>
    <rPh sb="0" eb="2">
      <t>シュウカン</t>
    </rPh>
    <rPh sb="2" eb="4">
      <t>シュウギョウ</t>
    </rPh>
    <rPh sb="4" eb="6">
      <t>ジカン</t>
    </rPh>
    <rPh sb="12" eb="14">
      <t>ジカン</t>
    </rPh>
    <rPh sb="15" eb="17">
      <t>ワリアイ</t>
    </rPh>
    <phoneticPr fontId="18"/>
  </si>
  <si>
    <t>週間就業時間が60時間以上の割合（女）※2</t>
    <rPh sb="0" eb="2">
      <t>シュウカン</t>
    </rPh>
    <rPh sb="2" eb="4">
      <t>シュウギョウ</t>
    </rPh>
    <rPh sb="4" eb="6">
      <t>ジカン</t>
    </rPh>
    <rPh sb="9" eb="11">
      <t>ジカン</t>
    </rPh>
    <rPh sb="11" eb="13">
      <t>イジョウ</t>
    </rPh>
    <rPh sb="14" eb="16">
      <t>ワリアイ</t>
    </rPh>
    <phoneticPr fontId="18"/>
  </si>
  <si>
    <t>週間就業時間が35～39時間の割合（女）※2</t>
    <rPh sb="0" eb="2">
      <t>シュウカン</t>
    </rPh>
    <rPh sb="2" eb="4">
      <t>シュウギョウ</t>
    </rPh>
    <rPh sb="4" eb="6">
      <t>ジカン</t>
    </rPh>
    <rPh sb="12" eb="14">
      <t>ジカン</t>
    </rPh>
    <rPh sb="15" eb="17">
      <t>ワリアイ</t>
    </rPh>
    <phoneticPr fontId="18"/>
  </si>
  <si>
    <t>第２次産業就業者比率</t>
    <phoneticPr fontId="18"/>
  </si>
  <si>
    <t>非正規労働者割合（対有業者）（男）※1</t>
    <rPh sb="0" eb="1">
      <t>ヒ</t>
    </rPh>
    <rPh sb="1" eb="3">
      <t>セイキ</t>
    </rPh>
    <rPh sb="3" eb="6">
      <t>ロウドウシャ</t>
    </rPh>
    <rPh sb="6" eb="8">
      <t>ワリアイ</t>
    </rPh>
    <rPh sb="9" eb="10">
      <t>タイ</t>
    </rPh>
    <rPh sb="10" eb="11">
      <t>ユウ</t>
    </rPh>
    <rPh sb="11" eb="13">
      <t>ギョウシャ</t>
    </rPh>
    <rPh sb="15" eb="16">
      <t>オトコ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</si>
</sst>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;[Red]\-#,##0.0"/>
    <numFmt numFmtId="177" formatCode="#,##0.000;[Red]\-#,##0.000"/>
    <numFmt numFmtId="179" formatCode="#,##0.0"/>
    <numFmt numFmtId="180" formatCode="#,##0.000"/>
  </numFmts>
  <fonts count="37" x14ac:knownFonts="1"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17"/>
      <name val="ＭＳ Ｐゴシック"/>
      <family val="3"/>
      <charset val="128"/>
    </font>
    <font>
      <sz val="10"/>
      <color indexed="17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55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398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0" fillId="0" borderId="0" xfId="0" applyFont="1">
      <alignment vertical="center"/>
    </xf>
    <xf numFmtId="0" fontId="20" fillId="0" borderId="10" xfId="0" applyFont="1" applyBorder="1" applyAlignment="1">
      <alignment vertical="center" shrinkToFit="1"/>
    </xf>
    <xf numFmtId="176" fontId="20" fillId="0" borderId="11" xfId="33" applyNumberFormat="1" applyFont="1" applyFill="1" applyBorder="1">
      <alignment vertical="center"/>
    </xf>
    <xf numFmtId="176" fontId="20" fillId="0" borderId="10" xfId="33" applyNumberFormat="1" applyFont="1" applyFill="1" applyBorder="1">
      <alignment vertical="center"/>
    </xf>
    <xf numFmtId="176" fontId="20" fillId="0" borderId="10" xfId="33" applyNumberFormat="1" applyFont="1" applyBorder="1" applyAlignment="1">
      <alignment horizontal="right" vertical="center"/>
    </xf>
    <xf numFmtId="40" fontId="20" fillId="0" borderId="10" xfId="33" applyNumberFormat="1" applyFont="1" applyBorder="1" applyAlignment="1">
      <alignment horizontal="right" vertical="center"/>
    </xf>
    <xf numFmtId="0" fontId="20" fillId="0" borderId="10" xfId="0" applyFont="1" applyFill="1" applyBorder="1" applyAlignment="1">
      <alignment vertical="center" shrinkToFit="1"/>
    </xf>
    <xf numFmtId="0" fontId="20" fillId="0" borderId="11" xfId="0" applyFont="1" applyBorder="1" applyAlignment="1">
      <alignment vertical="center" shrinkToFit="1"/>
    </xf>
    <xf numFmtId="0" fontId="0" fillId="0" borderId="11" xfId="0" applyFont="1" applyBorder="1">
      <alignment vertical="center"/>
    </xf>
    <xf numFmtId="40" fontId="20" fillId="0" borderId="11" xfId="33" applyNumberFormat="1" applyFont="1" applyBorder="1" applyAlignment="1">
      <alignment horizontal="right" vertical="center"/>
    </xf>
    <xf numFmtId="176" fontId="20" fillId="0" borderId="11" xfId="33" applyNumberFormat="1" applyFont="1" applyBorder="1" applyAlignment="1">
      <alignment horizontal="right" vertical="center"/>
    </xf>
    <xf numFmtId="38" fontId="23" fillId="24" borderId="10" xfId="33" applyFont="1" applyFill="1" applyBorder="1" applyAlignment="1">
      <alignment vertical="center"/>
    </xf>
    <xf numFmtId="176" fontId="23" fillId="24" borderId="10" xfId="33" applyNumberFormat="1" applyFont="1" applyFill="1" applyBorder="1" applyAlignment="1">
      <alignment vertical="top"/>
    </xf>
    <xf numFmtId="179" fontId="23" fillId="24" borderId="10" xfId="0" applyNumberFormat="1" applyFont="1" applyFill="1" applyBorder="1" applyAlignment="1">
      <alignment vertical="top"/>
    </xf>
    <xf numFmtId="38" fontId="23" fillId="0" borderId="10" xfId="33" applyFont="1" applyFill="1" applyBorder="1" applyAlignment="1">
      <alignment vertical="center"/>
    </xf>
    <xf numFmtId="176" fontId="23" fillId="0" borderId="10" xfId="33" applyNumberFormat="1" applyFont="1" applyFill="1" applyBorder="1" applyAlignment="1">
      <alignment vertical="top"/>
    </xf>
    <xf numFmtId="179" fontId="23" fillId="0" borderId="10" xfId="0" applyNumberFormat="1" applyFont="1" applyBorder="1" applyAlignment="1">
      <alignment vertical="top"/>
    </xf>
    <xf numFmtId="38" fontId="23" fillId="25" borderId="10" xfId="33" applyFont="1" applyFill="1" applyBorder="1" applyAlignment="1">
      <alignment vertical="center"/>
    </xf>
    <xf numFmtId="176" fontId="23" fillId="25" borderId="10" xfId="33" applyNumberFormat="1" applyFont="1" applyFill="1" applyBorder="1" applyAlignment="1">
      <alignment vertical="top"/>
    </xf>
    <xf numFmtId="179" fontId="23" fillId="25" borderId="10" xfId="0" applyNumberFormat="1" applyFont="1" applyFill="1" applyBorder="1" applyAlignment="1">
      <alignment vertical="top"/>
    </xf>
    <xf numFmtId="0" fontId="19" fillId="24" borderId="11" xfId="0" applyFont="1" applyFill="1" applyBorder="1">
      <alignment vertical="center"/>
    </xf>
    <xf numFmtId="0" fontId="20" fillId="24" borderId="12" xfId="0" applyFont="1" applyFill="1" applyBorder="1" applyAlignment="1">
      <alignment horizontal="center" vertical="center" shrinkToFit="1"/>
    </xf>
    <xf numFmtId="0" fontId="20" fillId="24" borderId="11" xfId="0" applyFont="1" applyFill="1" applyBorder="1" applyAlignment="1">
      <alignment vertical="center" wrapText="1"/>
    </xf>
    <xf numFmtId="40" fontId="20" fillId="24" borderId="10" xfId="33" applyNumberFormat="1" applyFont="1" applyFill="1" applyBorder="1">
      <alignment vertical="center"/>
    </xf>
    <xf numFmtId="3" fontId="23" fillId="24" borderId="10" xfId="0" applyNumberFormat="1" applyFont="1" applyFill="1" applyBorder="1" applyAlignment="1">
      <alignment horizontal="right" vertical="top"/>
    </xf>
    <xf numFmtId="40" fontId="20" fillId="0" borderId="10" xfId="33" applyNumberFormat="1" applyFont="1" applyBorder="1">
      <alignment vertical="center"/>
    </xf>
    <xf numFmtId="3" fontId="23" fillId="0" borderId="10" xfId="0" applyNumberFormat="1" applyFont="1" applyBorder="1" applyAlignment="1">
      <alignment horizontal="right" vertical="top"/>
    </xf>
    <xf numFmtId="40" fontId="20" fillId="25" borderId="10" xfId="33" applyNumberFormat="1" applyFont="1" applyFill="1" applyBorder="1">
      <alignment vertical="center"/>
    </xf>
    <xf numFmtId="3" fontId="23" fillId="25" borderId="10" xfId="0" applyNumberFormat="1" applyFont="1" applyFill="1" applyBorder="1" applyAlignment="1">
      <alignment horizontal="right" vertical="top"/>
    </xf>
    <xf numFmtId="40" fontId="25" fillId="0" borderId="0" xfId="33" applyNumberFormat="1" applyFont="1">
      <alignment vertical="center"/>
    </xf>
    <xf numFmtId="176" fontId="25" fillId="0" borderId="0" xfId="33" applyNumberFormat="1" applyFont="1">
      <alignment vertical="center"/>
    </xf>
    <xf numFmtId="38" fontId="25" fillId="0" borderId="0" xfId="33" applyFont="1">
      <alignment vertical="center"/>
    </xf>
    <xf numFmtId="176" fontId="23" fillId="24" borderId="10" xfId="33" applyNumberFormat="1" applyFont="1" applyFill="1" applyBorder="1" applyAlignment="1">
      <alignment vertical="center"/>
    </xf>
    <xf numFmtId="176" fontId="23" fillId="0" borderId="10" xfId="33" applyNumberFormat="1" applyFont="1" applyFill="1" applyBorder="1" applyAlignment="1">
      <alignment vertical="center"/>
    </xf>
    <xf numFmtId="176" fontId="23" fillId="25" borderId="10" xfId="33" applyNumberFormat="1" applyFont="1" applyFill="1" applyBorder="1" applyAlignment="1">
      <alignment vertical="center"/>
    </xf>
    <xf numFmtId="0" fontId="20" fillId="25" borderId="10" xfId="0" applyFont="1" applyFill="1" applyBorder="1" applyAlignment="1">
      <alignment vertical="center" shrinkToFit="1"/>
    </xf>
    <xf numFmtId="40" fontId="20" fillId="25" borderId="10" xfId="33" applyNumberFormat="1" applyFont="1" applyFill="1" applyBorder="1" applyAlignment="1">
      <alignment horizontal="right" vertical="center"/>
    </xf>
    <xf numFmtId="176" fontId="20" fillId="25" borderId="10" xfId="33" applyNumberFormat="1" applyFont="1" applyFill="1" applyBorder="1">
      <alignment vertical="center"/>
    </xf>
    <xf numFmtId="176" fontId="20" fillId="25" borderId="10" xfId="33" applyNumberFormat="1" applyFont="1" applyFill="1" applyBorder="1" applyAlignment="1">
      <alignment horizontal="right" vertical="center"/>
    </xf>
    <xf numFmtId="0" fontId="0" fillId="25" borderId="0" xfId="0" applyFont="1" applyFill="1">
      <alignment vertical="center"/>
    </xf>
    <xf numFmtId="0" fontId="0" fillId="24" borderId="0" xfId="0" applyFont="1" applyFill="1">
      <alignment vertical="center"/>
    </xf>
    <xf numFmtId="0" fontId="26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19" fillId="0" borderId="13" xfId="0" applyFont="1" applyFill="1" applyBorder="1">
      <alignment vertical="center"/>
    </xf>
    <xf numFmtId="0" fontId="20" fillId="0" borderId="14" xfId="0" applyFont="1" applyFill="1" applyBorder="1" applyAlignment="1">
      <alignment horizontal="center" vertical="center" shrinkToFit="1"/>
    </xf>
    <xf numFmtId="38" fontId="20" fillId="0" borderId="15" xfId="33" applyFont="1" applyFill="1" applyBorder="1" applyAlignment="1">
      <alignment horizontal="center" vertical="center" wrapText="1"/>
    </xf>
    <xf numFmtId="40" fontId="20" fillId="0" borderId="13" xfId="33" applyNumberFormat="1" applyFont="1" applyFill="1" applyBorder="1" applyAlignment="1">
      <alignment vertical="center" wrapText="1"/>
    </xf>
    <xf numFmtId="38" fontId="23" fillId="0" borderId="13" xfId="33" applyFont="1" applyFill="1" applyBorder="1" applyAlignment="1">
      <alignment vertical="top" wrapText="1"/>
    </xf>
    <xf numFmtId="3" fontId="23" fillId="0" borderId="13" xfId="0" applyNumberFormat="1" applyFont="1" applyFill="1" applyBorder="1" applyAlignment="1">
      <alignment horizontal="center" vertical="top" wrapText="1"/>
    </xf>
    <xf numFmtId="0" fontId="20" fillId="0" borderId="12" xfId="0" applyFont="1" applyFill="1" applyBorder="1" applyAlignment="1">
      <alignment horizontal="center" vertical="center" shrinkToFit="1"/>
    </xf>
    <xf numFmtId="0" fontId="19" fillId="0" borderId="11" xfId="0" applyFont="1" applyFill="1" applyBorder="1" applyAlignment="1">
      <alignment horizontal="center" vertical="center"/>
    </xf>
    <xf numFmtId="38" fontId="20" fillId="0" borderId="16" xfId="33" applyFont="1" applyFill="1" applyBorder="1" applyAlignment="1">
      <alignment horizontal="center" vertical="center" shrinkToFit="1"/>
    </xf>
    <xf numFmtId="40" fontId="20" fillId="0" borderId="11" xfId="33" applyNumberFormat="1" applyFont="1" applyFill="1" applyBorder="1" applyAlignment="1">
      <alignment horizontal="center" vertical="center" wrapText="1"/>
    </xf>
    <xf numFmtId="38" fontId="23" fillId="0" borderId="11" xfId="33" applyFont="1" applyFill="1" applyBorder="1" applyAlignment="1">
      <alignment horizontal="center" vertical="top" wrapText="1"/>
    </xf>
    <xf numFmtId="38" fontId="20" fillId="0" borderId="11" xfId="33" applyFont="1" applyFill="1" applyBorder="1" applyAlignment="1">
      <alignment horizontal="center" vertical="top" shrinkToFit="1"/>
    </xf>
    <xf numFmtId="38" fontId="23" fillId="0" borderId="0" xfId="33" applyFont="1" applyFill="1" applyBorder="1" applyAlignment="1">
      <alignment vertical="top" wrapText="1"/>
    </xf>
    <xf numFmtId="38" fontId="23" fillId="0" borderId="0" xfId="33" applyFont="1" applyFill="1" applyBorder="1" applyAlignment="1">
      <alignment horizontal="center" vertical="top" wrapText="1"/>
    </xf>
    <xf numFmtId="0" fontId="0" fillId="25" borderId="11" xfId="0" applyFont="1" applyFill="1" applyBorder="1">
      <alignment vertical="center"/>
    </xf>
    <xf numFmtId="176" fontId="0" fillId="0" borderId="0" xfId="0" applyNumberFormat="1" applyFont="1">
      <alignment vertical="center"/>
    </xf>
    <xf numFmtId="38" fontId="22" fillId="24" borderId="0" xfId="33" applyFont="1" applyFill="1" applyBorder="1" applyAlignment="1">
      <alignment vertical="top"/>
    </xf>
    <xf numFmtId="38" fontId="22" fillId="0" borderId="0" xfId="33" applyFont="1" applyFill="1" applyBorder="1" applyAlignment="1">
      <alignment vertical="top"/>
    </xf>
    <xf numFmtId="38" fontId="22" fillId="25" borderId="0" xfId="33" applyFont="1" applyFill="1" applyBorder="1" applyAlignment="1">
      <alignment vertical="top"/>
    </xf>
    <xf numFmtId="179" fontId="23" fillId="24" borderId="10" xfId="0" applyNumberFormat="1" applyFont="1" applyFill="1" applyBorder="1" applyAlignment="1">
      <alignment horizontal="right" vertical="top"/>
    </xf>
    <xf numFmtId="179" fontId="23" fillId="0" borderId="10" xfId="0" applyNumberFormat="1" applyFont="1" applyBorder="1" applyAlignment="1">
      <alignment horizontal="right" vertical="top"/>
    </xf>
    <xf numFmtId="179" fontId="23" fillId="25" borderId="10" xfId="0" applyNumberFormat="1" applyFont="1" applyFill="1" applyBorder="1" applyAlignment="1">
      <alignment horizontal="right" vertical="top"/>
    </xf>
    <xf numFmtId="38" fontId="23" fillId="24" borderId="10" xfId="33" applyFont="1" applyFill="1" applyBorder="1" applyAlignment="1">
      <alignment horizontal="right" vertical="top"/>
    </xf>
    <xf numFmtId="38" fontId="23" fillId="0" borderId="10" xfId="33" applyFont="1" applyBorder="1" applyAlignment="1">
      <alignment horizontal="right" vertical="top"/>
    </xf>
    <xf numFmtId="38" fontId="23" fillId="25" borderId="10" xfId="33" applyFont="1" applyFill="1" applyBorder="1" applyAlignment="1">
      <alignment horizontal="right" vertical="top"/>
    </xf>
    <xf numFmtId="3" fontId="27" fillId="0" borderId="13" xfId="0" applyNumberFormat="1" applyFont="1" applyFill="1" applyBorder="1" applyAlignment="1">
      <alignment horizontal="center" vertical="top" wrapText="1"/>
    </xf>
    <xf numFmtId="176" fontId="23" fillId="24" borderId="10" xfId="33" applyNumberFormat="1" applyFont="1" applyFill="1" applyBorder="1" applyAlignment="1">
      <alignment horizontal="right" vertical="top"/>
    </xf>
    <xf numFmtId="176" fontId="23" fillId="0" borderId="10" xfId="33" applyNumberFormat="1" applyFont="1" applyBorder="1" applyAlignment="1">
      <alignment horizontal="right" vertical="top"/>
    </xf>
    <xf numFmtId="176" fontId="23" fillId="25" borderId="10" xfId="33" applyNumberFormat="1" applyFont="1" applyFill="1" applyBorder="1" applyAlignment="1">
      <alignment horizontal="right" vertical="top"/>
    </xf>
    <xf numFmtId="3" fontId="28" fillId="0" borderId="13" xfId="0" applyNumberFormat="1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 shrinkToFit="1"/>
    </xf>
    <xf numFmtId="38" fontId="27" fillId="0" borderId="13" xfId="33" applyFont="1" applyFill="1" applyBorder="1" applyAlignment="1">
      <alignment vertical="top" wrapText="1"/>
    </xf>
    <xf numFmtId="38" fontId="21" fillId="0" borderId="15" xfId="33" applyFont="1" applyFill="1" applyBorder="1" applyAlignment="1">
      <alignment horizontal="center" vertical="center" wrapText="1"/>
    </xf>
    <xf numFmtId="176" fontId="25" fillId="0" borderId="0" xfId="33" applyNumberFormat="1" applyFont="1" applyAlignment="1">
      <alignment vertical="center"/>
    </xf>
    <xf numFmtId="180" fontId="22" fillId="0" borderId="0" xfId="33" applyNumberFormat="1" applyFont="1" applyFill="1" applyAlignment="1">
      <alignment vertical="center"/>
    </xf>
    <xf numFmtId="0" fontId="20" fillId="26" borderId="13" xfId="0" applyFont="1" applyFill="1" applyBorder="1" applyAlignment="1">
      <alignment horizontal="center" vertical="center" wrapText="1"/>
    </xf>
    <xf numFmtId="0" fontId="20" fillId="26" borderId="17" xfId="0" applyFont="1" applyFill="1" applyBorder="1" applyAlignment="1">
      <alignment horizontal="center" vertical="center" wrapText="1"/>
    </xf>
    <xf numFmtId="0" fontId="20" fillId="26" borderId="13" xfId="0" applyFont="1" applyFill="1" applyBorder="1" applyAlignment="1">
      <alignment vertical="center" wrapText="1"/>
    </xf>
    <xf numFmtId="38" fontId="20" fillId="26" borderId="15" xfId="33" applyFont="1" applyFill="1" applyBorder="1" applyAlignment="1">
      <alignment horizontal="center" vertical="center" wrapText="1"/>
    </xf>
    <xf numFmtId="0" fontId="20" fillId="26" borderId="11" xfId="0" applyFont="1" applyFill="1" applyBorder="1" applyAlignment="1">
      <alignment horizontal="center" vertical="center" wrapText="1"/>
    </xf>
    <xf numFmtId="0" fontId="20" fillId="26" borderId="18" xfId="0" applyFont="1" applyFill="1" applyBorder="1" applyAlignment="1">
      <alignment horizontal="center" vertical="center"/>
    </xf>
    <xf numFmtId="38" fontId="20" fillId="26" borderId="16" xfId="33" applyFont="1" applyFill="1" applyBorder="1" applyAlignment="1">
      <alignment horizontal="center" vertical="center" shrinkToFit="1"/>
    </xf>
    <xf numFmtId="3" fontId="23" fillId="0" borderId="14" xfId="0" applyNumberFormat="1" applyFont="1" applyFill="1" applyBorder="1" applyAlignment="1">
      <alignment horizontal="center" vertical="top" wrapText="1"/>
    </xf>
    <xf numFmtId="0" fontId="28" fillId="0" borderId="0" xfId="0" applyFont="1">
      <alignment vertical="center"/>
    </xf>
    <xf numFmtId="176" fontId="20" fillId="24" borderId="18" xfId="33" applyNumberFormat="1" applyFont="1" applyFill="1" applyBorder="1" applyAlignment="1">
      <alignment vertical="center"/>
    </xf>
    <xf numFmtId="176" fontId="20" fillId="24" borderId="10" xfId="33" applyNumberFormat="1" applyFont="1" applyFill="1" applyBorder="1" applyAlignment="1">
      <alignment vertical="top"/>
    </xf>
    <xf numFmtId="176" fontId="20" fillId="0" borderId="10" xfId="33" applyNumberFormat="1" applyFont="1" applyFill="1" applyBorder="1" applyAlignment="1">
      <alignment vertical="top"/>
    </xf>
    <xf numFmtId="176" fontId="20" fillId="25" borderId="10" xfId="33" applyNumberFormat="1" applyFont="1" applyFill="1" applyBorder="1" applyAlignment="1">
      <alignment vertical="top"/>
    </xf>
    <xf numFmtId="40" fontId="20" fillId="24" borderId="10" xfId="33" applyNumberFormat="1" applyFont="1" applyFill="1" applyBorder="1" applyAlignment="1">
      <alignment vertical="top"/>
    </xf>
    <xf numFmtId="40" fontId="20" fillId="0" borderId="10" xfId="33" applyNumberFormat="1" applyFont="1" applyFill="1" applyBorder="1" applyAlignment="1">
      <alignment vertical="top"/>
    </xf>
    <xf numFmtId="40" fontId="20" fillId="25" borderId="10" xfId="33" applyNumberFormat="1" applyFont="1" applyFill="1" applyBorder="1" applyAlignment="1">
      <alignment vertical="top"/>
    </xf>
    <xf numFmtId="0" fontId="29" fillId="0" borderId="11" xfId="0" applyFont="1" applyFill="1" applyBorder="1" applyAlignment="1">
      <alignment horizontal="center" vertical="center" wrapText="1" shrinkToFit="1"/>
    </xf>
    <xf numFmtId="0" fontId="21" fillId="0" borderId="12" xfId="0" applyFont="1" applyFill="1" applyBorder="1" applyAlignment="1">
      <alignment horizontal="center" vertical="center" wrapText="1" shrinkToFit="1"/>
    </xf>
    <xf numFmtId="0" fontId="21" fillId="26" borderId="11" xfId="0" applyFont="1" applyFill="1" applyBorder="1" applyAlignment="1">
      <alignment horizontal="center" vertical="center" wrapText="1" shrinkToFit="1"/>
    </xf>
    <xf numFmtId="0" fontId="21" fillId="26" borderId="18" xfId="0" applyFont="1" applyFill="1" applyBorder="1" applyAlignment="1">
      <alignment horizontal="center" vertical="center" wrapText="1" shrinkToFit="1"/>
    </xf>
    <xf numFmtId="38" fontId="21" fillId="26" borderId="16" xfId="33" applyFont="1" applyFill="1" applyBorder="1" applyAlignment="1">
      <alignment horizontal="center" vertical="center" wrapText="1" shrinkToFit="1"/>
    </xf>
    <xf numFmtId="38" fontId="21" fillId="0" borderId="16" xfId="33" applyFont="1" applyFill="1" applyBorder="1" applyAlignment="1">
      <alignment horizontal="center" vertical="center" wrapText="1" shrinkToFit="1"/>
    </xf>
    <xf numFmtId="0" fontId="28" fillId="0" borderId="0" xfId="0" applyFont="1" applyAlignment="1">
      <alignment horizontal="center" vertical="center" wrapText="1" shrinkToFit="1"/>
    </xf>
    <xf numFmtId="177" fontId="25" fillId="0" borderId="0" xfId="33" applyNumberFormat="1" applyFont="1">
      <alignment vertical="center"/>
    </xf>
    <xf numFmtId="40" fontId="30" fillId="24" borderId="10" xfId="33" applyNumberFormat="1" applyFont="1" applyFill="1" applyBorder="1" applyAlignment="1">
      <alignment vertical="center"/>
    </xf>
    <xf numFmtId="40" fontId="30" fillId="0" borderId="10" xfId="33" applyNumberFormat="1" applyFont="1" applyFill="1" applyBorder="1" applyAlignment="1">
      <alignment vertical="center"/>
    </xf>
    <xf numFmtId="40" fontId="30" fillId="25" borderId="10" xfId="33" applyNumberFormat="1" applyFont="1" applyFill="1" applyBorder="1" applyAlignment="1">
      <alignment vertical="center"/>
    </xf>
    <xf numFmtId="0" fontId="27" fillId="0" borderId="0" xfId="0" applyFont="1">
      <alignment vertical="center"/>
    </xf>
    <xf numFmtId="176" fontId="25" fillId="0" borderId="0" xfId="33" applyNumberFormat="1" applyFont="1" applyFill="1">
      <alignment vertical="center"/>
    </xf>
    <xf numFmtId="176" fontId="25" fillId="0" borderId="0" xfId="33" applyNumberFormat="1" applyFont="1" applyFill="1" applyAlignment="1">
      <alignment vertical="center"/>
    </xf>
    <xf numFmtId="0" fontId="31" fillId="26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38" fontId="20" fillId="0" borderId="10" xfId="33" applyFont="1" applyFill="1" applyBorder="1" applyAlignment="1">
      <alignment vertical="top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177" fontId="20" fillId="0" borderId="10" xfId="33" applyNumberFormat="1" applyFont="1" applyFill="1" applyBorder="1" applyAlignment="1">
      <alignment vertical="top"/>
    </xf>
    <xf numFmtId="40" fontId="20" fillId="0" borderId="10" xfId="33" applyNumberFormat="1" applyFont="1" applyFill="1" applyBorder="1" applyAlignment="1">
      <alignment vertical="center" shrinkToFit="1"/>
    </xf>
    <xf numFmtId="176" fontId="20" fillId="0" borderId="10" xfId="33" applyNumberFormat="1" applyFont="1" applyFill="1" applyBorder="1" applyAlignment="1">
      <alignment vertical="center" shrinkToFit="1"/>
    </xf>
    <xf numFmtId="38" fontId="20" fillId="0" borderId="10" xfId="33" applyFont="1" applyFill="1" applyBorder="1" applyAlignment="1">
      <alignment vertical="center" shrinkToFit="1"/>
    </xf>
    <xf numFmtId="0" fontId="19" fillId="0" borderId="10" xfId="0" applyFont="1" applyBorder="1" applyAlignment="1">
      <alignment vertical="center" shrinkToFit="1"/>
    </xf>
    <xf numFmtId="40" fontId="20" fillId="24" borderId="0" xfId="33" applyNumberFormat="1" applyFont="1" applyFill="1" applyBorder="1" applyAlignment="1">
      <alignment vertical="top"/>
    </xf>
    <xf numFmtId="38" fontId="20" fillId="24" borderId="10" xfId="33" applyFont="1" applyFill="1" applyBorder="1" applyAlignment="1">
      <alignment vertical="top"/>
    </xf>
    <xf numFmtId="40" fontId="20" fillId="0" borderId="0" xfId="33" applyNumberFormat="1" applyFont="1" applyFill="1" applyBorder="1" applyAlignment="1">
      <alignment vertical="top"/>
    </xf>
    <xf numFmtId="40" fontId="20" fillId="25" borderId="0" xfId="33" applyNumberFormat="1" applyFont="1" applyFill="1" applyBorder="1" applyAlignment="1">
      <alignment vertical="top"/>
    </xf>
    <xf numFmtId="38" fontId="20" fillId="25" borderId="10" xfId="33" applyFont="1" applyFill="1" applyBorder="1" applyAlignment="1">
      <alignment vertical="top"/>
    </xf>
    <xf numFmtId="177" fontId="20" fillId="25" borderId="10" xfId="33" applyNumberFormat="1" applyFont="1" applyFill="1" applyBorder="1" applyAlignment="1">
      <alignment vertical="top"/>
    </xf>
    <xf numFmtId="177" fontId="20" fillId="24" borderId="10" xfId="33" applyNumberFormat="1" applyFont="1" applyFill="1" applyBorder="1" applyAlignment="1">
      <alignment vertical="top"/>
    </xf>
    <xf numFmtId="176" fontId="20" fillId="0" borderId="11" xfId="33" applyNumberFormat="1" applyFont="1" applyFill="1" applyBorder="1" applyAlignment="1">
      <alignment vertical="center" shrinkToFit="1"/>
    </xf>
    <xf numFmtId="180" fontId="20" fillId="0" borderId="19" xfId="33" applyNumberFormat="1" applyFont="1" applyFill="1" applyBorder="1" applyAlignment="1">
      <alignment vertical="center"/>
    </xf>
    <xf numFmtId="180" fontId="20" fillId="0" borderId="20" xfId="33" applyNumberFormat="1" applyFont="1" applyFill="1" applyBorder="1" applyAlignment="1">
      <alignment vertical="center"/>
    </xf>
    <xf numFmtId="180" fontId="20" fillId="0" borderId="21" xfId="33" applyNumberFormat="1" applyFont="1" applyFill="1" applyBorder="1" applyAlignment="1">
      <alignment horizontal="right" vertical="center"/>
    </xf>
    <xf numFmtId="180" fontId="20" fillId="0" borderId="22" xfId="33" applyNumberFormat="1" applyFont="1" applyFill="1" applyBorder="1" applyAlignment="1">
      <alignment horizontal="right" vertical="center"/>
    </xf>
    <xf numFmtId="0" fontId="20" fillId="0" borderId="10" xfId="0" applyFont="1" applyBorder="1" applyAlignment="1">
      <alignment vertical="center"/>
    </xf>
    <xf numFmtId="176" fontId="30" fillId="24" borderId="10" xfId="33" applyNumberFormat="1" applyFont="1" applyFill="1" applyBorder="1" applyAlignment="1">
      <alignment vertical="center"/>
    </xf>
    <xf numFmtId="176" fontId="30" fillId="0" borderId="10" xfId="33" applyNumberFormat="1" applyFont="1" applyFill="1" applyBorder="1" applyAlignment="1">
      <alignment vertical="center"/>
    </xf>
    <xf numFmtId="176" fontId="30" fillId="25" borderId="10" xfId="33" applyNumberFormat="1" applyFont="1" applyFill="1" applyBorder="1" applyAlignment="1">
      <alignment vertical="center"/>
    </xf>
    <xf numFmtId="176" fontId="22" fillId="0" borderId="0" xfId="33" applyNumberFormat="1" applyFont="1" applyFill="1" applyBorder="1" applyAlignment="1">
      <alignment vertical="top"/>
    </xf>
    <xf numFmtId="176" fontId="23" fillId="0" borderId="13" xfId="33" applyNumberFormat="1" applyFont="1" applyFill="1" applyBorder="1" applyAlignment="1">
      <alignment vertical="top" wrapText="1"/>
    </xf>
    <xf numFmtId="176" fontId="27" fillId="0" borderId="13" xfId="33" applyNumberFormat="1" applyFont="1" applyFill="1" applyBorder="1" applyAlignment="1">
      <alignment vertical="top" wrapText="1"/>
    </xf>
    <xf numFmtId="176" fontId="23" fillId="0" borderId="0" xfId="33" applyNumberFormat="1" applyFont="1" applyFill="1" applyBorder="1" applyAlignment="1">
      <alignment horizontal="center" vertical="top" wrapText="1"/>
    </xf>
    <xf numFmtId="176" fontId="22" fillId="24" borderId="0" xfId="33" applyNumberFormat="1" applyFont="1" applyFill="1" applyBorder="1" applyAlignment="1">
      <alignment vertical="top"/>
    </xf>
    <xf numFmtId="176" fontId="22" fillId="25" borderId="0" xfId="33" applyNumberFormat="1" applyFont="1" applyFill="1" applyBorder="1" applyAlignment="1">
      <alignment vertical="top"/>
    </xf>
    <xf numFmtId="176" fontId="0" fillId="0" borderId="0" xfId="33" applyNumberFormat="1" applyFont="1" applyFill="1">
      <alignment vertical="center"/>
    </xf>
    <xf numFmtId="176" fontId="0" fillId="0" borderId="0" xfId="33" applyNumberFormat="1" applyFont="1">
      <alignment vertical="center"/>
    </xf>
    <xf numFmtId="176" fontId="20" fillId="0" borderId="16" xfId="33" applyNumberFormat="1" applyFont="1" applyFill="1" applyBorder="1" applyAlignment="1">
      <alignment horizontal="center" vertical="center" shrinkToFit="1"/>
    </xf>
    <xf numFmtId="176" fontId="31" fillId="0" borderId="11" xfId="33" applyNumberFormat="1" applyFont="1" applyFill="1" applyBorder="1" applyAlignment="1">
      <alignment horizontal="center" vertical="center" wrapText="1"/>
    </xf>
    <xf numFmtId="176" fontId="0" fillId="0" borderId="0" xfId="33" applyNumberFormat="1" applyFont="1" applyAlignment="1">
      <alignment horizontal="center" vertical="center"/>
    </xf>
    <xf numFmtId="176" fontId="0" fillId="24" borderId="0" xfId="33" applyNumberFormat="1" applyFont="1" applyFill="1">
      <alignment vertical="center"/>
    </xf>
    <xf numFmtId="176" fontId="0" fillId="25" borderId="0" xfId="33" applyNumberFormat="1" applyFont="1" applyFill="1">
      <alignment vertical="center"/>
    </xf>
    <xf numFmtId="0" fontId="32" fillId="0" borderId="0" xfId="0" applyFont="1">
      <alignment vertical="center"/>
    </xf>
    <xf numFmtId="176" fontId="23" fillId="0" borderId="11" xfId="33" applyNumberFormat="1" applyFont="1" applyFill="1" applyBorder="1" applyAlignment="1">
      <alignment horizontal="center" vertical="top" wrapText="1"/>
    </xf>
    <xf numFmtId="0" fontId="33" fillId="0" borderId="0" xfId="0" applyFont="1" applyAlignment="1">
      <alignment vertical="center"/>
    </xf>
    <xf numFmtId="0" fontId="34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35" fillId="0" borderId="0" xfId="0" applyFont="1">
      <alignment vertical="center"/>
    </xf>
    <xf numFmtId="180" fontId="30" fillId="0" borderId="19" xfId="33" applyNumberFormat="1" applyFont="1" applyFill="1" applyBorder="1" applyAlignment="1">
      <alignment vertical="center"/>
    </xf>
    <xf numFmtId="180" fontId="30" fillId="0" borderId="20" xfId="33" applyNumberFormat="1" applyFont="1" applyFill="1" applyBorder="1" applyAlignment="1">
      <alignment vertical="center"/>
    </xf>
    <xf numFmtId="180" fontId="30" fillId="0" borderId="21" xfId="33" applyNumberFormat="1" applyFont="1" applyFill="1" applyBorder="1" applyAlignment="1">
      <alignment vertical="center"/>
    </xf>
    <xf numFmtId="180" fontId="20" fillId="0" borderId="23" xfId="33" applyNumberFormat="1" applyFont="1" applyFill="1" applyBorder="1" applyAlignment="1">
      <alignment vertical="center"/>
    </xf>
    <xf numFmtId="180" fontId="30" fillId="0" borderId="23" xfId="33" applyNumberFormat="1" applyFont="1" applyFill="1" applyBorder="1" applyAlignment="1">
      <alignment vertical="center"/>
    </xf>
    <xf numFmtId="180" fontId="30" fillId="0" borderId="22" xfId="33" applyNumberFormat="1" applyFont="1" applyFill="1" applyBorder="1" applyAlignment="1">
      <alignment vertical="center"/>
    </xf>
    <xf numFmtId="0" fontId="19" fillId="0" borderId="0" xfId="0" applyFont="1" applyFill="1">
      <alignment vertical="center"/>
    </xf>
    <xf numFmtId="0" fontId="20" fillId="0" borderId="0" xfId="0" applyFont="1" applyFill="1" applyAlignment="1">
      <alignment vertical="center" shrinkToFit="1"/>
    </xf>
    <xf numFmtId="0" fontId="0" fillId="0" borderId="0" xfId="0" applyFill="1" applyAlignment="1">
      <alignment horizontal="right" vertical="center"/>
    </xf>
    <xf numFmtId="0" fontId="0" fillId="0" borderId="0" xfId="0" applyFill="1">
      <alignment vertical="center"/>
    </xf>
    <xf numFmtId="0" fontId="20" fillId="0" borderId="0" xfId="0" applyFont="1" applyFill="1" applyAlignment="1">
      <alignment horizontal="right" vertical="center"/>
    </xf>
    <xf numFmtId="0" fontId="0" fillId="0" borderId="0" xfId="0" applyFont="1" applyFill="1">
      <alignment vertical="center"/>
    </xf>
    <xf numFmtId="0" fontId="20" fillId="0" borderId="24" xfId="0" applyFont="1" applyFill="1" applyBorder="1" applyAlignment="1">
      <alignment horizontal="center" vertical="center" wrapText="1" shrinkToFit="1"/>
    </xf>
    <xf numFmtId="0" fontId="20" fillId="0" borderId="25" xfId="0" applyFont="1" applyFill="1" applyBorder="1" applyAlignment="1">
      <alignment horizontal="center" vertical="center" wrapText="1" shrinkToFi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 shrinkToFit="1"/>
    </xf>
    <xf numFmtId="180" fontId="20" fillId="0" borderId="21" xfId="33" applyNumberFormat="1" applyFont="1" applyFill="1" applyBorder="1" applyAlignment="1">
      <alignment vertical="center"/>
    </xf>
    <xf numFmtId="40" fontId="23" fillId="24" borderId="10" xfId="33" applyNumberFormat="1" applyFont="1" applyFill="1" applyBorder="1" applyAlignment="1">
      <alignment vertical="top"/>
    </xf>
    <xf numFmtId="40" fontId="23" fillId="0" borderId="10" xfId="33" applyNumberFormat="1" applyFont="1" applyFill="1" applyBorder="1" applyAlignment="1">
      <alignment vertical="top"/>
    </xf>
    <xf numFmtId="40" fontId="23" fillId="25" borderId="10" xfId="33" applyNumberFormat="1" applyFont="1" applyFill="1" applyBorder="1" applyAlignment="1">
      <alignment vertical="top"/>
    </xf>
    <xf numFmtId="0" fontId="20" fillId="0" borderId="29" xfId="0" applyFont="1" applyFill="1" applyBorder="1" applyAlignment="1">
      <alignment horizontal="center" vertical="center" wrapText="1"/>
    </xf>
    <xf numFmtId="180" fontId="30" fillId="0" borderId="19" xfId="33" applyNumberFormat="1" applyFont="1" applyFill="1" applyBorder="1" applyAlignment="1">
      <alignment horizontal="right" vertical="center"/>
    </xf>
    <xf numFmtId="180" fontId="30" fillId="0" borderId="20" xfId="33" applyNumberFormat="1" applyFont="1" applyFill="1" applyBorder="1" applyAlignment="1">
      <alignment horizontal="right" vertical="center"/>
    </xf>
    <xf numFmtId="180" fontId="30" fillId="0" borderId="21" xfId="33" applyNumberFormat="1" applyFont="1" applyFill="1" applyBorder="1" applyAlignment="1">
      <alignment horizontal="right" vertical="center"/>
    </xf>
    <xf numFmtId="180" fontId="30" fillId="0" borderId="22" xfId="33" applyNumberFormat="1" applyFont="1" applyFill="1" applyBorder="1" applyAlignment="1">
      <alignment horizontal="right" vertical="center"/>
    </xf>
    <xf numFmtId="180" fontId="30" fillId="0" borderId="30" xfId="33" applyNumberFormat="1" applyFont="1" applyFill="1" applyBorder="1" applyAlignment="1">
      <alignment horizontal="right" vertical="center"/>
    </xf>
    <xf numFmtId="180" fontId="30" fillId="0" borderId="31" xfId="33" applyNumberFormat="1" applyFont="1" applyFill="1" applyBorder="1" applyAlignment="1">
      <alignment horizontal="right" vertical="center"/>
    </xf>
    <xf numFmtId="180" fontId="30" fillId="0" borderId="32" xfId="33" applyNumberFormat="1" applyFont="1" applyFill="1" applyBorder="1" applyAlignment="1">
      <alignment horizontal="right" vertical="center"/>
    </xf>
    <xf numFmtId="180" fontId="30" fillId="0" borderId="30" xfId="33" applyNumberFormat="1" applyFont="1" applyFill="1" applyBorder="1" applyAlignment="1">
      <alignment vertical="center"/>
    </xf>
    <xf numFmtId="180" fontId="30" fillId="0" borderId="31" xfId="33" applyNumberFormat="1" applyFont="1" applyFill="1" applyBorder="1" applyAlignment="1">
      <alignment vertical="center"/>
    </xf>
    <xf numFmtId="180" fontId="30" fillId="0" borderId="32" xfId="33" applyNumberFormat="1" applyFont="1" applyFill="1" applyBorder="1" applyAlignment="1">
      <alignment vertical="center"/>
    </xf>
    <xf numFmtId="180" fontId="30" fillId="0" borderId="33" xfId="33" applyNumberFormat="1" applyFont="1" applyFill="1" applyBorder="1" applyAlignment="1">
      <alignment vertical="center"/>
    </xf>
    <xf numFmtId="180" fontId="30" fillId="0" borderId="34" xfId="33" applyNumberFormat="1" applyFont="1" applyFill="1" applyBorder="1" applyAlignment="1">
      <alignment vertical="center"/>
    </xf>
    <xf numFmtId="0" fontId="20" fillId="0" borderId="19" xfId="0" applyFont="1" applyFill="1" applyBorder="1" applyAlignment="1">
      <alignment horizontal="center" vertical="center" wrapText="1" shrinkToFit="1"/>
    </xf>
    <xf numFmtId="0" fontId="20" fillId="0" borderId="20" xfId="0" applyFont="1" applyFill="1" applyBorder="1" applyAlignment="1">
      <alignment horizontal="center" vertical="center" wrapText="1" shrinkToFi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 shrinkToFit="1"/>
    </xf>
    <xf numFmtId="38" fontId="28" fillId="0" borderId="11" xfId="33" applyFont="1" applyFill="1" applyBorder="1" applyAlignment="1">
      <alignment horizontal="center" vertical="center" wrapText="1" shrinkToFit="1"/>
    </xf>
    <xf numFmtId="38" fontId="28" fillId="0" borderId="0" xfId="33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176" fontId="28" fillId="0" borderId="11" xfId="33" applyNumberFormat="1" applyFont="1" applyFill="1" applyBorder="1" applyAlignment="1">
      <alignment horizontal="center" vertical="center" wrapText="1" shrinkToFit="1"/>
    </xf>
    <xf numFmtId="38" fontId="21" fillId="0" borderId="11" xfId="33" applyFont="1" applyFill="1" applyBorder="1" applyAlignment="1">
      <alignment horizontal="center" vertical="center" wrapText="1" shrinkToFit="1"/>
    </xf>
    <xf numFmtId="38" fontId="21" fillId="0" borderId="12" xfId="33" applyFont="1" applyFill="1" applyBorder="1" applyAlignment="1">
      <alignment horizontal="center" vertical="center" wrapText="1" shrinkToFit="1"/>
    </xf>
    <xf numFmtId="3" fontId="0" fillId="0" borderId="14" xfId="0" applyNumberFormat="1" applyFont="1" applyFill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horizontal="center" vertical="top" wrapText="1"/>
    </xf>
    <xf numFmtId="176" fontId="20" fillId="0" borderId="11" xfId="33" applyNumberFormat="1" applyFont="1" applyFill="1" applyBorder="1" applyAlignment="1">
      <alignment horizontal="center" vertical="top" shrinkToFit="1"/>
    </xf>
    <xf numFmtId="0" fontId="20" fillId="0" borderId="21" xfId="0" applyFont="1" applyFill="1" applyBorder="1" applyAlignment="1">
      <alignment horizontal="center" vertical="center" wrapText="1" shrinkToFit="1"/>
    </xf>
    <xf numFmtId="0" fontId="20" fillId="0" borderId="10" xfId="0" applyFont="1" applyFill="1" applyBorder="1" applyAlignment="1">
      <alignment horizontal="center" vertical="center" wrapText="1" shrinkToFit="1"/>
    </xf>
    <xf numFmtId="38" fontId="20" fillId="0" borderId="13" xfId="33" applyFont="1" applyFill="1" applyBorder="1" applyAlignment="1">
      <alignment vertical="center" shrinkToFit="1"/>
    </xf>
    <xf numFmtId="38" fontId="20" fillId="0" borderId="39" xfId="33" applyFont="1" applyFill="1" applyBorder="1" applyAlignment="1">
      <alignment vertical="center" shrinkToFit="1"/>
    </xf>
    <xf numFmtId="180" fontId="30" fillId="0" borderId="39" xfId="33" applyNumberFormat="1" applyFont="1" applyFill="1" applyBorder="1" applyAlignment="1">
      <alignment vertical="center"/>
    </xf>
    <xf numFmtId="180" fontId="30" fillId="0" borderId="40" xfId="33" applyNumberFormat="1" applyFont="1" applyFill="1" applyBorder="1" applyAlignment="1">
      <alignment vertical="center"/>
    </xf>
    <xf numFmtId="38" fontId="20" fillId="0" borderId="41" xfId="33" applyFont="1" applyFill="1" applyBorder="1" applyAlignment="1">
      <alignment horizontal="left" vertical="center" indent="1" shrinkToFit="1"/>
    </xf>
    <xf numFmtId="180" fontId="30" fillId="0" borderId="41" xfId="33" applyNumberFormat="1" applyFont="1" applyFill="1" applyBorder="1" applyAlignment="1">
      <alignment vertical="center"/>
    </xf>
    <xf numFmtId="180" fontId="30" fillId="0" borderId="42" xfId="33" applyNumberFormat="1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40" fontId="31" fillId="0" borderId="13" xfId="33" applyNumberFormat="1" applyFont="1" applyFill="1" applyBorder="1" applyAlignment="1">
      <alignment vertical="center" wrapText="1"/>
    </xf>
    <xf numFmtId="0" fontId="0" fillId="27" borderId="11" xfId="0" applyFont="1" applyFill="1" applyBorder="1">
      <alignment vertical="center"/>
    </xf>
    <xf numFmtId="0" fontId="20" fillId="27" borderId="10" xfId="0" applyFont="1" applyFill="1" applyBorder="1" applyAlignment="1">
      <alignment vertical="center" shrinkToFit="1"/>
    </xf>
    <xf numFmtId="40" fontId="20" fillId="27" borderId="10" xfId="33" applyNumberFormat="1" applyFont="1" applyFill="1" applyBorder="1" applyAlignment="1">
      <alignment horizontal="right" vertical="center"/>
    </xf>
    <xf numFmtId="176" fontId="20" fillId="27" borderId="10" xfId="33" applyNumberFormat="1" applyFont="1" applyFill="1" applyBorder="1">
      <alignment vertical="center"/>
    </xf>
    <xf numFmtId="176" fontId="20" fillId="27" borderId="10" xfId="33" applyNumberFormat="1" applyFont="1" applyFill="1" applyBorder="1" applyAlignment="1">
      <alignment horizontal="right" vertical="center"/>
    </xf>
    <xf numFmtId="176" fontId="23" fillId="27" borderId="10" xfId="33" applyNumberFormat="1" applyFont="1" applyFill="1" applyBorder="1" applyAlignment="1">
      <alignment vertical="center"/>
    </xf>
    <xf numFmtId="38" fontId="23" fillId="27" borderId="10" xfId="33" applyFont="1" applyFill="1" applyBorder="1" applyAlignment="1">
      <alignment vertical="center"/>
    </xf>
    <xf numFmtId="176" fontId="20" fillId="27" borderId="10" xfId="33" applyNumberFormat="1" applyFont="1" applyFill="1" applyBorder="1" applyAlignment="1">
      <alignment vertical="top"/>
    </xf>
    <xf numFmtId="176" fontId="23" fillId="27" borderId="10" xfId="33" applyNumberFormat="1" applyFont="1" applyFill="1" applyBorder="1" applyAlignment="1">
      <alignment vertical="top"/>
    </xf>
    <xf numFmtId="179" fontId="23" fillId="27" borderId="10" xfId="0" applyNumberFormat="1" applyFont="1" applyFill="1" applyBorder="1" applyAlignment="1">
      <alignment vertical="top"/>
    </xf>
    <xf numFmtId="40" fontId="20" fillId="27" borderId="10" xfId="33" applyNumberFormat="1" applyFont="1" applyFill="1" applyBorder="1">
      <alignment vertical="center"/>
    </xf>
    <xf numFmtId="40" fontId="20" fillId="27" borderId="10" xfId="33" applyNumberFormat="1" applyFont="1" applyFill="1" applyBorder="1" applyAlignment="1">
      <alignment vertical="top"/>
    </xf>
    <xf numFmtId="40" fontId="20" fillId="27" borderId="0" xfId="33" applyNumberFormat="1" applyFont="1" applyFill="1" applyBorder="1" applyAlignment="1">
      <alignment vertical="top"/>
    </xf>
    <xf numFmtId="38" fontId="20" fillId="27" borderId="10" xfId="33" applyFont="1" applyFill="1" applyBorder="1" applyAlignment="1">
      <alignment vertical="top"/>
    </xf>
    <xf numFmtId="177" fontId="20" fillId="27" borderId="10" xfId="33" applyNumberFormat="1" applyFont="1" applyFill="1" applyBorder="1" applyAlignment="1">
      <alignment vertical="top"/>
    </xf>
    <xf numFmtId="0" fontId="0" fillId="27" borderId="0" xfId="0" applyFill="1">
      <alignment vertical="center"/>
    </xf>
    <xf numFmtId="3" fontId="23" fillId="27" borderId="10" xfId="0" applyNumberFormat="1" applyFont="1" applyFill="1" applyBorder="1" applyAlignment="1">
      <alignment horizontal="right" vertical="top"/>
    </xf>
    <xf numFmtId="179" fontId="23" fillId="27" borderId="10" xfId="0" applyNumberFormat="1" applyFont="1" applyFill="1" applyBorder="1" applyAlignment="1">
      <alignment horizontal="right" vertical="top"/>
    </xf>
    <xf numFmtId="38" fontId="23" fillId="27" borderId="10" xfId="33" applyFont="1" applyFill="1" applyBorder="1" applyAlignment="1">
      <alignment horizontal="right" vertical="top"/>
    </xf>
    <xf numFmtId="176" fontId="23" fillId="27" borderId="10" xfId="33" applyNumberFormat="1" applyFont="1" applyFill="1" applyBorder="1" applyAlignment="1">
      <alignment horizontal="right" vertical="top"/>
    </xf>
    <xf numFmtId="0" fontId="0" fillId="27" borderId="0" xfId="0" applyFont="1" applyFill="1">
      <alignment vertical="center"/>
    </xf>
    <xf numFmtId="40" fontId="23" fillId="27" borderId="10" xfId="33" applyNumberFormat="1" applyFont="1" applyFill="1" applyBorder="1" applyAlignment="1">
      <alignment vertical="top"/>
    </xf>
    <xf numFmtId="3" fontId="27" fillId="28" borderId="14" xfId="0" applyNumberFormat="1" applyFont="1" applyFill="1" applyBorder="1" applyAlignment="1">
      <alignment horizontal="center" vertical="top" wrapText="1"/>
    </xf>
    <xf numFmtId="3" fontId="27" fillId="28" borderId="13" xfId="0" applyNumberFormat="1" applyFont="1" applyFill="1" applyBorder="1" applyAlignment="1">
      <alignment horizontal="center" vertical="top" wrapText="1"/>
    </xf>
    <xf numFmtId="38" fontId="21" fillId="28" borderId="12" xfId="33" applyFont="1" applyFill="1" applyBorder="1" applyAlignment="1">
      <alignment horizontal="center" vertical="center" wrapText="1" shrinkToFit="1"/>
    </xf>
    <xf numFmtId="38" fontId="20" fillId="28" borderId="10" xfId="33" applyFont="1" applyFill="1" applyBorder="1" applyAlignment="1">
      <alignment vertical="center" shrinkToFit="1"/>
    </xf>
    <xf numFmtId="0" fontId="20" fillId="28" borderId="10" xfId="0" applyFont="1" applyFill="1" applyBorder="1" applyAlignment="1">
      <alignment vertical="center" shrinkToFit="1"/>
    </xf>
    <xf numFmtId="0" fontId="20" fillId="28" borderId="10" xfId="0" applyFont="1" applyFill="1" applyBorder="1" applyAlignment="1">
      <alignment vertical="center"/>
    </xf>
    <xf numFmtId="38" fontId="0" fillId="0" borderId="13" xfId="33" applyFont="1" applyFill="1" applyBorder="1" applyAlignment="1">
      <alignment vertical="top" wrapText="1"/>
    </xf>
    <xf numFmtId="0" fontId="20" fillId="0" borderId="1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80" fontId="30" fillId="0" borderId="10" xfId="33" applyNumberFormat="1" applyFont="1" applyFill="1" applyBorder="1" applyAlignment="1">
      <alignment vertical="center"/>
    </xf>
    <xf numFmtId="0" fontId="36" fillId="0" borderId="0" xfId="43" applyFont="1" applyAlignment="1">
      <alignment vertical="center"/>
    </xf>
    <xf numFmtId="0" fontId="20" fillId="0" borderId="0" xfId="43" applyFont="1" applyAlignment="1">
      <alignment horizontal="center" vertical="center"/>
    </xf>
    <xf numFmtId="0" fontId="20" fillId="0" borderId="0" xfId="43" applyFont="1" applyAlignment="1">
      <alignment vertical="center"/>
    </xf>
    <xf numFmtId="0" fontId="21" fillId="0" borderId="0" xfId="43" applyFont="1" applyAlignment="1">
      <alignment vertical="center"/>
    </xf>
    <xf numFmtId="0" fontId="20" fillId="0" borderId="0" xfId="43" applyFont="1" applyAlignment="1">
      <alignment vertical="center" shrinkToFit="1"/>
    </xf>
    <xf numFmtId="0" fontId="20" fillId="0" borderId="0" xfId="43" applyFont="1" applyAlignment="1">
      <alignment horizontal="center" vertical="center" shrinkToFit="1"/>
    </xf>
    <xf numFmtId="0" fontId="20" fillId="0" borderId="0" xfId="43" applyAlignment="1">
      <alignment vertical="center"/>
    </xf>
    <xf numFmtId="0" fontId="20" fillId="0" borderId="14" xfId="43" applyFont="1" applyBorder="1" applyAlignment="1">
      <alignment vertical="center"/>
    </xf>
    <xf numFmtId="0" fontId="20" fillId="0" borderId="15" xfId="43" applyFont="1" applyBorder="1" applyAlignment="1">
      <alignment vertical="center"/>
    </xf>
    <xf numFmtId="0" fontId="20" fillId="0" borderId="12" xfId="43" applyFont="1" applyBorder="1" applyAlignment="1">
      <alignment vertical="center"/>
    </xf>
    <xf numFmtId="0" fontId="20" fillId="0" borderId="16" xfId="43" applyFont="1" applyBorder="1" applyAlignment="1">
      <alignment vertical="center"/>
    </xf>
    <xf numFmtId="0" fontId="20" fillId="0" borderId="19" xfId="43" applyFont="1" applyBorder="1" applyAlignment="1">
      <alignment horizontal="center" vertical="center" shrinkToFit="1"/>
    </xf>
    <xf numFmtId="0" fontId="20" fillId="0" borderId="21" xfId="43" applyFont="1" applyFill="1" applyBorder="1" applyAlignment="1">
      <alignment horizontal="center" vertical="center" shrinkToFit="1"/>
    </xf>
    <xf numFmtId="0" fontId="21" fillId="0" borderId="19" xfId="43" applyFont="1" applyBorder="1" applyAlignment="1">
      <alignment horizontal="center" vertical="center" shrinkToFit="1"/>
    </xf>
    <xf numFmtId="0" fontId="21" fillId="0" borderId="21" xfId="43" applyFont="1" applyBorder="1" applyAlignment="1">
      <alignment horizontal="center" vertical="center" shrinkToFit="1"/>
    </xf>
    <xf numFmtId="0" fontId="20" fillId="0" borderId="19" xfId="43" applyFont="1" applyBorder="1" applyAlignment="1">
      <alignment vertical="center" wrapText="1"/>
    </xf>
    <xf numFmtId="0" fontId="21" fillId="0" borderId="21" xfId="43" applyFont="1" applyBorder="1" applyAlignment="1">
      <alignment vertical="center" wrapText="1"/>
    </xf>
    <xf numFmtId="0" fontId="20" fillId="0" borderId="10" xfId="43" applyFont="1" applyBorder="1" applyAlignment="1">
      <alignment vertical="center" shrinkToFit="1"/>
    </xf>
    <xf numFmtId="0" fontId="20" fillId="0" borderId="10" xfId="43" applyFont="1" applyBorder="1" applyAlignment="1">
      <alignment horizontal="center" vertical="center" wrapText="1"/>
    </xf>
    <xf numFmtId="0" fontId="20" fillId="0" borderId="10" xfId="43" applyFont="1" applyBorder="1" applyAlignment="1">
      <alignment vertical="center"/>
    </xf>
    <xf numFmtId="176" fontId="20" fillId="0" borderId="10" xfId="33" applyNumberFormat="1" applyFont="1" applyBorder="1" applyAlignment="1">
      <alignment horizontal="right" vertical="center" shrinkToFit="1"/>
    </xf>
    <xf numFmtId="40" fontId="20" fillId="0" borderId="19" xfId="33" applyNumberFormat="1" applyFont="1" applyBorder="1" applyAlignment="1">
      <alignment horizontal="right" vertical="center" shrinkToFit="1"/>
    </xf>
    <xf numFmtId="0" fontId="20" fillId="0" borderId="21" xfId="43" applyFont="1" applyFill="1" applyBorder="1" applyAlignment="1">
      <alignment horizontal="right" vertical="center" shrinkToFit="1"/>
    </xf>
    <xf numFmtId="176" fontId="21" fillId="0" borderId="19" xfId="33" applyNumberFormat="1" applyFont="1" applyBorder="1" applyAlignment="1">
      <alignment vertical="center" shrinkToFit="1"/>
    </xf>
    <xf numFmtId="40" fontId="21" fillId="0" borderId="21" xfId="33" applyNumberFormat="1" applyFont="1" applyBorder="1" applyAlignment="1">
      <alignment vertical="center" shrinkToFit="1"/>
    </xf>
    <xf numFmtId="176" fontId="20" fillId="0" borderId="19" xfId="33" applyNumberFormat="1" applyFont="1" applyBorder="1" applyAlignment="1">
      <alignment horizontal="right" vertical="center" shrinkToFit="1"/>
    </xf>
    <xf numFmtId="176" fontId="20" fillId="0" borderId="19" xfId="33" applyNumberFormat="1" applyFont="1" applyFill="1" applyBorder="1" applyAlignment="1">
      <alignment vertical="center" shrinkToFit="1"/>
    </xf>
    <xf numFmtId="0" fontId="20" fillId="0" borderId="47" xfId="43" applyFont="1" applyBorder="1" applyAlignment="1">
      <alignment vertical="center" wrapText="1"/>
    </xf>
    <xf numFmtId="0" fontId="21" fillId="0" borderId="48" xfId="43" applyFont="1" applyBorder="1" applyAlignment="1">
      <alignment vertical="center" wrapText="1"/>
    </xf>
    <xf numFmtId="0" fontId="20" fillId="0" borderId="49" xfId="43" applyFont="1" applyBorder="1" applyAlignment="1">
      <alignment vertical="center" shrinkToFit="1"/>
    </xf>
    <xf numFmtId="0" fontId="20" fillId="0" borderId="49" xfId="43" applyFont="1" applyBorder="1" applyAlignment="1">
      <alignment horizontal="center" vertical="center" wrapText="1"/>
    </xf>
    <xf numFmtId="0" fontId="20" fillId="0" borderId="49" xfId="43" applyFont="1" applyBorder="1" applyAlignment="1">
      <alignment vertical="center"/>
    </xf>
    <xf numFmtId="40" fontId="20" fillId="0" borderId="49" xfId="33" applyNumberFormat="1" applyFont="1" applyFill="1" applyBorder="1" applyAlignment="1">
      <alignment vertical="center" shrinkToFit="1"/>
    </xf>
    <xf numFmtId="40" fontId="20" fillId="0" borderId="47" xfId="33" applyNumberFormat="1" applyFont="1" applyFill="1" applyBorder="1" applyAlignment="1">
      <alignment vertical="center" shrinkToFit="1"/>
    </xf>
    <xf numFmtId="0" fontId="20" fillId="0" borderId="48" xfId="43" applyFont="1" applyFill="1" applyBorder="1" applyAlignment="1">
      <alignment horizontal="right" vertical="center" shrinkToFit="1"/>
    </xf>
    <xf numFmtId="40" fontId="21" fillId="0" borderId="47" xfId="33" applyNumberFormat="1" applyFont="1" applyBorder="1" applyAlignment="1">
      <alignment vertical="center" shrinkToFit="1"/>
    </xf>
    <xf numFmtId="40" fontId="21" fillId="0" borderId="48" xfId="33" applyNumberFormat="1" applyFont="1" applyBorder="1" applyAlignment="1">
      <alignment vertical="center" shrinkToFit="1"/>
    </xf>
    <xf numFmtId="0" fontId="20" fillId="0" borderId="11" xfId="43" applyFont="1" applyBorder="1" applyAlignment="1">
      <alignment horizontal="center" vertical="center"/>
    </xf>
    <xf numFmtId="0" fontId="19" fillId="0" borderId="30" xfId="43" applyFont="1" applyBorder="1" applyAlignment="1">
      <alignment vertical="center" shrinkToFit="1"/>
    </xf>
    <xf numFmtId="0" fontId="29" fillId="0" borderId="32" xfId="43" applyFont="1" applyBorder="1" applyAlignment="1">
      <alignment vertical="center" shrinkToFit="1"/>
    </xf>
    <xf numFmtId="0" fontId="20" fillId="0" borderId="11" xfId="43" applyFont="1" applyBorder="1" applyAlignment="1">
      <alignment vertical="center" shrinkToFit="1"/>
    </xf>
    <xf numFmtId="0" fontId="20" fillId="0" borderId="11" xfId="43" applyFont="1" applyBorder="1" applyAlignment="1">
      <alignment vertical="center"/>
    </xf>
    <xf numFmtId="0" fontId="19" fillId="0" borderId="11" xfId="43" applyFont="1" applyBorder="1" applyAlignment="1">
      <alignment vertical="center"/>
    </xf>
    <xf numFmtId="176" fontId="20" fillId="0" borderId="30" xfId="33" applyNumberFormat="1" applyFont="1" applyFill="1" applyBorder="1" applyAlignment="1">
      <alignment vertical="center" shrinkToFit="1"/>
    </xf>
    <xf numFmtId="0" fontId="20" fillId="0" borderId="32" xfId="43" applyFont="1" applyFill="1" applyBorder="1" applyAlignment="1">
      <alignment horizontal="right" vertical="center" shrinkToFit="1"/>
    </xf>
    <xf numFmtId="176" fontId="21" fillId="0" borderId="30" xfId="33" applyNumberFormat="1" applyFont="1" applyBorder="1" applyAlignment="1">
      <alignment vertical="center" shrinkToFit="1"/>
    </xf>
    <xf numFmtId="40" fontId="21" fillId="0" borderId="32" xfId="33" applyNumberFormat="1" applyFont="1" applyBorder="1" applyAlignment="1">
      <alignment vertical="center" shrinkToFit="1"/>
    </xf>
    <xf numFmtId="0" fontId="20" fillId="0" borderId="10" xfId="43" applyFont="1" applyBorder="1" applyAlignment="1">
      <alignment horizontal="center" vertical="center"/>
    </xf>
    <xf numFmtId="176" fontId="21" fillId="0" borderId="21" xfId="33" applyNumberFormat="1" applyFont="1" applyFill="1" applyBorder="1" applyAlignment="1">
      <alignment vertical="center" shrinkToFit="1"/>
    </xf>
    <xf numFmtId="38" fontId="20" fillId="0" borderId="19" xfId="33" applyFont="1" applyFill="1" applyBorder="1" applyAlignment="1">
      <alignment vertical="center" shrinkToFit="1"/>
    </xf>
    <xf numFmtId="38" fontId="21" fillId="0" borderId="19" xfId="33" applyFont="1" applyBorder="1" applyAlignment="1">
      <alignment vertical="center" shrinkToFit="1"/>
    </xf>
    <xf numFmtId="40" fontId="20" fillId="0" borderId="19" xfId="33" applyNumberFormat="1" applyFont="1" applyFill="1" applyBorder="1" applyAlignment="1">
      <alignment vertical="center" shrinkToFit="1"/>
    </xf>
    <xf numFmtId="40" fontId="21" fillId="0" borderId="19" xfId="33" applyNumberFormat="1" applyFont="1" applyBorder="1" applyAlignment="1">
      <alignment vertical="center" shrinkToFit="1"/>
    </xf>
    <xf numFmtId="40" fontId="21" fillId="0" borderId="21" xfId="33" applyNumberFormat="1" applyFont="1" applyFill="1" applyBorder="1" applyAlignment="1">
      <alignment vertical="center" shrinkToFit="1"/>
    </xf>
    <xf numFmtId="179" fontId="20" fillId="0" borderId="10" xfId="43" applyNumberFormat="1" applyFont="1" applyBorder="1" applyAlignment="1">
      <alignment vertical="center" shrinkToFit="1"/>
    </xf>
    <xf numFmtId="179" fontId="20" fillId="0" borderId="19" xfId="43" applyNumberFormat="1" applyFont="1" applyBorder="1" applyAlignment="1">
      <alignment vertical="center" shrinkToFit="1"/>
    </xf>
    <xf numFmtId="40" fontId="20" fillId="0" borderId="10" xfId="33" applyNumberFormat="1" applyFont="1" applyBorder="1" applyAlignment="1">
      <alignment vertical="center" shrinkToFit="1"/>
    </xf>
    <xf numFmtId="40" fontId="20" fillId="0" borderId="19" xfId="33" applyNumberFormat="1" applyFont="1" applyBorder="1" applyAlignment="1">
      <alignment vertical="center" shrinkToFit="1"/>
    </xf>
    <xf numFmtId="0" fontId="20" fillId="0" borderId="29" xfId="43" applyFont="1" applyBorder="1" applyAlignment="1">
      <alignment horizontal="center" vertical="center"/>
    </xf>
    <xf numFmtId="0" fontId="19" fillId="0" borderId="19" xfId="43" applyFont="1" applyBorder="1" applyAlignment="1">
      <alignment vertical="center" shrinkToFit="1"/>
    </xf>
    <xf numFmtId="0" fontId="29" fillId="0" borderId="21" xfId="43" applyFont="1" applyBorder="1" applyAlignment="1">
      <alignment vertical="center" shrinkToFit="1"/>
    </xf>
    <xf numFmtId="0" fontId="19" fillId="0" borderId="10" xfId="43" applyFont="1" applyBorder="1" applyAlignment="1">
      <alignment vertical="center"/>
    </xf>
    <xf numFmtId="0" fontId="20" fillId="0" borderId="19" xfId="43" applyFont="1" applyBorder="1" applyAlignment="1">
      <alignment vertical="center" shrinkToFit="1"/>
    </xf>
    <xf numFmtId="38" fontId="21" fillId="0" borderId="21" xfId="33" applyFont="1" applyFill="1" applyBorder="1" applyAlignment="1">
      <alignment vertical="center" shrinkToFit="1"/>
    </xf>
    <xf numFmtId="177" fontId="20" fillId="0" borderId="10" xfId="33" applyNumberFormat="1" applyFont="1" applyFill="1" applyBorder="1" applyAlignment="1">
      <alignment vertical="center" shrinkToFit="1"/>
    </xf>
    <xf numFmtId="177" fontId="20" fillId="0" borderId="19" xfId="33" applyNumberFormat="1" applyFont="1" applyFill="1" applyBorder="1" applyAlignment="1">
      <alignment vertical="center" shrinkToFit="1"/>
    </xf>
    <xf numFmtId="177" fontId="21" fillId="0" borderId="19" xfId="33" applyNumberFormat="1" applyFont="1" applyBorder="1" applyAlignment="1">
      <alignment vertical="center" shrinkToFit="1"/>
    </xf>
    <xf numFmtId="38" fontId="19" fillId="0" borderId="19" xfId="33" applyFont="1" applyFill="1" applyBorder="1" applyAlignment="1">
      <alignment vertical="center" shrinkToFit="1"/>
    </xf>
    <xf numFmtId="38" fontId="29" fillId="0" borderId="21" xfId="33" applyFont="1" applyFill="1" applyBorder="1" applyAlignment="1">
      <alignment vertical="center" shrinkToFit="1"/>
    </xf>
    <xf numFmtId="0" fontId="21" fillId="0" borderId="19" xfId="43" applyFont="1" applyBorder="1" applyAlignment="1">
      <alignment vertical="center" shrinkToFit="1"/>
    </xf>
    <xf numFmtId="3" fontId="20" fillId="0" borderId="10" xfId="43" applyNumberFormat="1" applyFont="1" applyBorder="1" applyAlignment="1">
      <alignment horizontal="right" vertical="center" shrinkToFit="1"/>
    </xf>
    <xf numFmtId="3" fontId="20" fillId="0" borderId="19" xfId="43" applyNumberFormat="1" applyFont="1" applyBorder="1" applyAlignment="1">
      <alignment horizontal="right" vertical="center" shrinkToFit="1"/>
    </xf>
    <xf numFmtId="179" fontId="20" fillId="0" borderId="10" xfId="43" applyNumberFormat="1" applyFont="1" applyBorder="1" applyAlignment="1">
      <alignment horizontal="right" vertical="center" shrinkToFit="1"/>
    </xf>
    <xf numFmtId="179" fontId="20" fillId="0" borderId="19" xfId="43" applyNumberFormat="1" applyFont="1" applyBorder="1" applyAlignment="1">
      <alignment horizontal="right" vertical="center" shrinkToFit="1"/>
    </xf>
    <xf numFmtId="0" fontId="20" fillId="0" borderId="19" xfId="43" applyFont="1" applyFill="1" applyBorder="1" applyAlignment="1">
      <alignment vertical="center" shrinkToFit="1"/>
    </xf>
    <xf numFmtId="0" fontId="21" fillId="0" borderId="21" xfId="43" applyFont="1" applyFill="1" applyBorder="1" applyAlignment="1">
      <alignment vertical="center" shrinkToFit="1"/>
    </xf>
    <xf numFmtId="38" fontId="20" fillId="0" borderId="10" xfId="33" applyFont="1" applyBorder="1" applyAlignment="1">
      <alignment horizontal="right" vertical="center" shrinkToFit="1"/>
    </xf>
    <xf numFmtId="38" fontId="20" fillId="0" borderId="19" xfId="33" applyFont="1" applyBorder="1" applyAlignment="1">
      <alignment horizontal="right" vertical="center" shrinkToFit="1"/>
    </xf>
    <xf numFmtId="38" fontId="20" fillId="0" borderId="21" xfId="33" applyFont="1" applyFill="1" applyBorder="1" applyAlignment="1">
      <alignment horizontal="right" vertical="center" shrinkToFit="1"/>
    </xf>
    <xf numFmtId="176" fontId="21" fillId="0" borderId="21" xfId="33" applyNumberFormat="1" applyFont="1" applyBorder="1" applyAlignment="1">
      <alignment vertical="center" shrinkToFit="1"/>
    </xf>
    <xf numFmtId="0" fontId="20" fillId="0" borderId="43" xfId="43" applyFont="1" applyBorder="1" applyAlignment="1">
      <alignment vertical="center"/>
    </xf>
    <xf numFmtId="0" fontId="20" fillId="0" borderId="0" xfId="43" applyFont="1" applyBorder="1" applyAlignment="1">
      <alignment vertical="center"/>
    </xf>
    <xf numFmtId="177" fontId="20" fillId="0" borderId="0" xfId="33" applyNumberFormat="1" applyFont="1" applyAlignment="1">
      <alignment vertical="center"/>
    </xf>
    <xf numFmtId="180" fontId="20" fillId="0" borderId="14" xfId="33" applyNumberFormat="1" applyFont="1" applyFill="1" applyBorder="1" applyAlignment="1">
      <alignment vertical="center"/>
    </xf>
    <xf numFmtId="180" fontId="20" fillId="0" borderId="17" xfId="33" applyNumberFormat="1" applyFont="1" applyFill="1" applyBorder="1" applyAlignment="1">
      <alignment vertical="center"/>
    </xf>
    <xf numFmtId="180" fontId="20" fillId="0" borderId="15" xfId="33" applyNumberFormat="1" applyFont="1" applyFill="1" applyBorder="1" applyAlignment="1">
      <alignment vertical="center"/>
    </xf>
    <xf numFmtId="180" fontId="20" fillId="0" borderId="43" xfId="33" applyNumberFormat="1" applyFont="1" applyFill="1" applyBorder="1" applyAlignment="1">
      <alignment vertical="center"/>
    </xf>
    <xf numFmtId="180" fontId="20" fillId="0" borderId="0" xfId="33" applyNumberFormat="1" applyFont="1" applyFill="1" applyBorder="1" applyAlignment="1">
      <alignment vertical="center"/>
    </xf>
    <xf numFmtId="180" fontId="20" fillId="0" borderId="44" xfId="33" applyNumberFormat="1" applyFont="1" applyFill="1" applyBorder="1" applyAlignment="1">
      <alignment vertical="center"/>
    </xf>
    <xf numFmtId="180" fontId="20" fillId="0" borderId="12" xfId="33" applyNumberFormat="1" applyFont="1" applyFill="1" applyBorder="1" applyAlignment="1">
      <alignment vertical="center"/>
    </xf>
    <xf numFmtId="180" fontId="20" fillId="0" borderId="18" xfId="33" applyNumberFormat="1" applyFont="1" applyFill="1" applyBorder="1" applyAlignment="1">
      <alignment vertical="center"/>
    </xf>
    <xf numFmtId="180" fontId="20" fillId="0" borderId="16" xfId="33" applyNumberFormat="1" applyFont="1" applyFill="1" applyBorder="1" applyAlignment="1">
      <alignment vertical="center"/>
    </xf>
    <xf numFmtId="180" fontId="22" fillId="0" borderId="14" xfId="33" applyNumberFormat="1" applyFont="1" applyFill="1" applyBorder="1" applyAlignment="1">
      <alignment vertical="center"/>
    </xf>
    <xf numFmtId="180" fontId="22" fillId="0" borderId="17" xfId="33" applyNumberFormat="1" applyFont="1" applyFill="1" applyBorder="1" applyAlignment="1">
      <alignment vertical="center"/>
    </xf>
    <xf numFmtId="180" fontId="22" fillId="0" borderId="15" xfId="33" applyNumberFormat="1" applyFont="1" applyFill="1" applyBorder="1" applyAlignment="1">
      <alignment vertical="center"/>
    </xf>
    <xf numFmtId="180" fontId="22" fillId="0" borderId="43" xfId="33" applyNumberFormat="1" applyFont="1" applyFill="1" applyBorder="1" applyAlignment="1">
      <alignment vertical="center"/>
    </xf>
    <xf numFmtId="180" fontId="22" fillId="0" borderId="0" xfId="33" applyNumberFormat="1" applyFont="1" applyFill="1" applyBorder="1" applyAlignment="1">
      <alignment vertical="center"/>
    </xf>
    <xf numFmtId="180" fontId="22" fillId="0" borderId="44" xfId="33" applyNumberFormat="1" applyFont="1" applyFill="1" applyBorder="1" applyAlignment="1">
      <alignment vertical="center"/>
    </xf>
    <xf numFmtId="180" fontId="22" fillId="0" borderId="12" xfId="33" applyNumberFormat="1" applyFont="1" applyFill="1" applyBorder="1" applyAlignment="1">
      <alignment vertical="center"/>
    </xf>
    <xf numFmtId="180" fontId="22" fillId="0" borderId="18" xfId="33" applyNumberFormat="1" applyFont="1" applyFill="1" applyBorder="1" applyAlignment="1">
      <alignment vertical="center"/>
    </xf>
    <xf numFmtId="180" fontId="22" fillId="0" borderId="16" xfId="33" applyNumberFormat="1" applyFont="1" applyFill="1" applyBorder="1" applyAlignment="1">
      <alignment vertical="center"/>
    </xf>
    <xf numFmtId="38" fontId="21" fillId="28" borderId="11" xfId="33" applyFont="1" applyFill="1" applyBorder="1" applyAlignment="1">
      <alignment horizontal="center" vertical="center" wrapText="1" shrinkToFit="1"/>
    </xf>
    <xf numFmtId="0" fontId="29" fillId="0" borderId="0" xfId="0" applyNumberFormat="1" applyFont="1">
      <alignment vertical="center"/>
    </xf>
    <xf numFmtId="0" fontId="21" fillId="0" borderId="13" xfId="0" applyNumberFormat="1" applyFont="1" applyFill="1" applyBorder="1" applyAlignment="1">
      <alignment horizontal="center" vertical="center" wrapText="1"/>
    </xf>
    <xf numFmtId="0" fontId="21" fillId="0" borderId="12" xfId="0" applyNumberFormat="1" applyFont="1" applyFill="1" applyBorder="1" applyAlignment="1">
      <alignment horizontal="center" vertical="center" wrapText="1"/>
    </xf>
    <xf numFmtId="0" fontId="21" fillId="0" borderId="12" xfId="33" applyNumberFormat="1" applyFont="1" applyFill="1" applyBorder="1" applyAlignment="1">
      <alignment vertical="center" shrinkToFit="1"/>
    </xf>
    <xf numFmtId="0" fontId="21" fillId="0" borderId="43" xfId="0" applyNumberFormat="1" applyFont="1" applyFill="1" applyBorder="1" applyAlignment="1">
      <alignment horizontal="center" vertical="center" wrapText="1"/>
    </xf>
    <xf numFmtId="0" fontId="29" fillId="0" borderId="37" xfId="0" applyNumberFormat="1" applyFont="1" applyBorder="1" applyAlignment="1">
      <alignment vertical="center" shrinkToFit="1"/>
    </xf>
    <xf numFmtId="0" fontId="21" fillId="0" borderId="37" xfId="33" applyNumberFormat="1" applyFont="1" applyFill="1" applyBorder="1" applyAlignment="1">
      <alignment vertical="center" shrinkToFit="1"/>
    </xf>
    <xf numFmtId="0" fontId="21" fillId="0" borderId="37" xfId="0" applyNumberFormat="1" applyFont="1" applyBorder="1" applyAlignment="1">
      <alignment vertical="center"/>
    </xf>
    <xf numFmtId="0" fontId="21" fillId="28" borderId="37" xfId="0" applyNumberFormat="1" applyFont="1" applyFill="1" applyBorder="1" applyAlignment="1">
      <alignment vertical="center"/>
    </xf>
    <xf numFmtId="0" fontId="21" fillId="28" borderId="37" xfId="33" applyNumberFormat="1" applyFont="1" applyFill="1" applyBorder="1" applyAlignment="1">
      <alignment vertical="center" shrinkToFit="1"/>
    </xf>
    <xf numFmtId="0" fontId="21" fillId="28" borderId="37" xfId="0" applyNumberFormat="1" applyFont="1" applyFill="1" applyBorder="1" applyAlignment="1">
      <alignment vertical="center" shrinkToFit="1"/>
    </xf>
    <xf numFmtId="0" fontId="21" fillId="0" borderId="37" xfId="0" applyNumberFormat="1" applyFont="1" applyBorder="1" applyAlignment="1">
      <alignment vertical="center" shrinkToFit="1"/>
    </xf>
    <xf numFmtId="0" fontId="21" fillId="0" borderId="37" xfId="0" applyNumberFormat="1" applyFont="1" applyFill="1" applyBorder="1" applyAlignment="1">
      <alignment vertical="center" shrinkToFit="1"/>
    </xf>
    <xf numFmtId="0" fontId="21" fillId="0" borderId="0" xfId="0" applyNumberFormat="1" applyFont="1" applyFill="1" applyAlignment="1">
      <alignment vertical="center" wrapText="1"/>
    </xf>
    <xf numFmtId="0" fontId="20" fillId="0" borderId="13" xfId="0" applyFont="1" applyBorder="1" applyAlignment="1">
      <alignment vertical="center"/>
    </xf>
    <xf numFmtId="0" fontId="20" fillId="0" borderId="13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vertical="center" wrapText="1"/>
    </xf>
    <xf numFmtId="180" fontId="30" fillId="0" borderId="13" xfId="33" applyNumberFormat="1" applyFont="1" applyFill="1" applyBorder="1" applyAlignment="1">
      <alignment vertical="center"/>
    </xf>
    <xf numFmtId="180" fontId="30" fillId="0" borderId="11" xfId="33" applyNumberFormat="1" applyFont="1" applyFill="1" applyBorder="1" applyAlignment="1">
      <alignment vertical="center"/>
    </xf>
    <xf numFmtId="0" fontId="20" fillId="0" borderId="35" xfId="0" applyFont="1" applyFill="1" applyBorder="1" applyAlignment="1">
      <alignment horizontal="center" vertical="center" shrinkToFit="1"/>
    </xf>
    <xf numFmtId="0" fontId="20" fillId="0" borderId="36" xfId="0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37" xfId="0" applyFont="1" applyFill="1" applyBorder="1" applyAlignment="1">
      <alignment horizontal="center" vertical="center" shrinkToFit="1"/>
    </xf>
    <xf numFmtId="0" fontId="20" fillId="0" borderId="38" xfId="0" applyFont="1" applyFill="1" applyBorder="1" applyAlignment="1">
      <alignment horizontal="center" vertical="center" shrinkToFit="1"/>
    </xf>
    <xf numFmtId="0" fontId="21" fillId="0" borderId="37" xfId="43" applyFont="1" applyBorder="1" applyAlignment="1">
      <alignment horizontal="center" vertical="center"/>
    </xf>
    <xf numFmtId="0" fontId="21" fillId="0" borderId="36" xfId="43" applyFont="1" applyBorder="1" applyAlignment="1">
      <alignment horizontal="center" vertical="center"/>
    </xf>
    <xf numFmtId="0" fontId="20" fillId="0" borderId="14" xfId="43" applyFont="1" applyBorder="1" applyAlignment="1">
      <alignment horizontal="center" vertical="center" wrapText="1"/>
    </xf>
    <xf numFmtId="0" fontId="20" fillId="0" borderId="15" xfId="43" applyFont="1" applyBorder="1" applyAlignment="1">
      <alignment horizontal="center" vertical="center"/>
    </xf>
    <xf numFmtId="0" fontId="20" fillId="0" borderId="43" xfId="43" applyFont="1" applyBorder="1" applyAlignment="1">
      <alignment horizontal="center" vertical="center"/>
    </xf>
    <xf numFmtId="0" fontId="20" fillId="0" borderId="44" xfId="43" applyFont="1" applyBorder="1" applyAlignment="1">
      <alignment horizontal="center" vertical="center"/>
    </xf>
    <xf numFmtId="0" fontId="20" fillId="0" borderId="45" xfId="43" applyFont="1" applyBorder="1" applyAlignment="1">
      <alignment horizontal="center" vertical="center"/>
    </xf>
    <xf numFmtId="0" fontId="20" fillId="0" borderId="46" xfId="43" applyFont="1" applyBorder="1" applyAlignment="1">
      <alignment horizontal="center" vertical="center"/>
    </xf>
    <xf numFmtId="0" fontId="20" fillId="0" borderId="29" xfId="43" applyFont="1" applyBorder="1" applyAlignment="1">
      <alignment horizontal="center" vertical="center" textRotation="255"/>
    </xf>
    <xf numFmtId="0" fontId="20" fillId="0" borderId="15" xfId="43" applyFont="1" applyBorder="1" applyAlignment="1">
      <alignment horizontal="center" vertical="center" wrapText="1"/>
    </xf>
    <xf numFmtId="0" fontId="20" fillId="0" borderId="12" xfId="43" applyFont="1" applyBorder="1" applyAlignment="1">
      <alignment horizontal="center" vertical="center" wrapText="1"/>
    </xf>
    <xf numFmtId="0" fontId="20" fillId="0" borderId="16" xfId="43" applyFont="1" applyBorder="1" applyAlignment="1">
      <alignment horizontal="center" vertical="center" wrapText="1"/>
    </xf>
    <xf numFmtId="0" fontId="20" fillId="0" borderId="13" xfId="43" applyFont="1" applyBorder="1" applyAlignment="1">
      <alignment horizontal="center" vertical="center" shrinkToFit="1"/>
    </xf>
    <xf numFmtId="0" fontId="20" fillId="0" borderId="11" xfId="43" applyFont="1" applyBorder="1" applyAlignment="1">
      <alignment horizontal="center" vertical="center" shrinkToFit="1"/>
    </xf>
    <xf numFmtId="0" fontId="20" fillId="0" borderId="13" xfId="43" applyFont="1" applyBorder="1" applyAlignment="1">
      <alignment horizontal="center" vertical="center" wrapText="1" shrinkToFit="1"/>
    </xf>
    <xf numFmtId="0" fontId="20" fillId="0" borderId="37" xfId="43" applyFont="1" applyBorder="1" applyAlignment="1">
      <alignment horizontal="center" vertical="center" shrinkToFit="1"/>
    </xf>
    <xf numFmtId="0" fontId="20" fillId="0" borderId="36" xfId="43" applyFont="1" applyBorder="1" applyAlignment="1">
      <alignment horizontal="center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少子化の原因に関する統計分析項目v3" xfId="43"/>
    <cellStyle name="良い" xfId="42" builtinId="26" customBuiltin="1"/>
  </cellStyles>
  <dxfs count="42"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b val="0"/>
        <i val="0"/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b val="0"/>
        <i val="0"/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b val="0"/>
        <i val="0"/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b val="0"/>
        <i val="0"/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b val="0"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auto="1"/>
      </font>
      <fill>
        <patternFill patternType="solid">
          <bgColor indexed="4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auto="1"/>
      </font>
      <fill>
        <patternFill patternType="solid">
          <bgColor indexed="4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auto="1"/>
      </font>
      <fill>
        <patternFill patternType="solid">
          <bgColor indexed="4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auto="1"/>
      </font>
      <fill>
        <patternFill patternType="solid">
          <bgColor indexed="4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auto="1"/>
      </font>
      <fill>
        <patternFill patternType="solid">
          <bgColor indexed="4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auto="1"/>
      </font>
      <fill>
        <patternFill patternType="solid">
          <bgColor indexed="4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auto="1"/>
      </font>
      <fill>
        <patternFill patternType="solid">
          <bgColor indexed="4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colors>
    <mruColors>
      <color rgb="FFFFFF99"/>
      <color rgb="FF00800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tabSelected="1" zoomScale="90" workbookViewId="0">
      <pane ySplit="3" topLeftCell="A4" activePane="bottomLeft" state="frozen"/>
      <selection pane="bottomLeft" activeCell="B1" sqref="B1"/>
    </sheetView>
  </sheetViews>
  <sheetFormatPr defaultRowHeight="12" x14ac:dyDescent="0.15"/>
  <cols>
    <col min="1" max="1" width="20" style="115" bestFit="1" customWidth="1"/>
    <col min="2" max="2" width="36.28515625" style="118" customWidth="1"/>
    <col min="3" max="3" width="10.5703125" style="119" customWidth="1"/>
    <col min="4" max="4" width="10.5703125" style="117" customWidth="1"/>
    <col min="5" max="6" width="10.5703125" style="119" customWidth="1"/>
    <col min="7" max="7" width="1" customWidth="1"/>
    <col min="8" max="16384" width="9.140625" style="115"/>
  </cols>
  <sheetData>
    <row r="1" spans="1:6" ht="18" customHeight="1" x14ac:dyDescent="0.15">
      <c r="B1" s="1" t="s">
        <v>257</v>
      </c>
      <c r="C1" s="79"/>
      <c r="E1" s="78"/>
      <c r="F1" s="78"/>
    </row>
    <row r="2" spans="1:6" ht="12" customHeight="1" x14ac:dyDescent="0.15">
      <c r="A2" s="368"/>
      <c r="B2" s="369"/>
      <c r="C2" s="378" t="s">
        <v>248</v>
      </c>
      <c r="D2" s="378"/>
      <c r="E2" s="379" t="s">
        <v>49</v>
      </c>
      <c r="F2" s="375"/>
    </row>
    <row r="3" spans="1:6" x14ac:dyDescent="0.15">
      <c r="A3" s="370"/>
      <c r="B3" s="371"/>
      <c r="C3" s="194" t="s">
        <v>140</v>
      </c>
      <c r="D3" s="195" t="s">
        <v>141</v>
      </c>
      <c r="E3" s="194" t="s">
        <v>140</v>
      </c>
      <c r="F3" s="208" t="s">
        <v>141</v>
      </c>
    </row>
    <row r="4" spans="1:6" x14ac:dyDescent="0.15">
      <c r="A4" s="124" t="s">
        <v>143</v>
      </c>
      <c r="B4" s="122" t="s">
        <v>118</v>
      </c>
      <c r="C4" s="133">
        <v>8.4726650969428594E-2</v>
      </c>
      <c r="D4" s="134">
        <v>0.16589932155994172</v>
      </c>
      <c r="E4" s="133">
        <v>0.52558141087344201</v>
      </c>
      <c r="F4" s="177">
        <v>0.74452930196940992</v>
      </c>
    </row>
    <row r="5" spans="1:6" x14ac:dyDescent="0.15">
      <c r="A5" s="137"/>
      <c r="B5" s="122" t="s">
        <v>245</v>
      </c>
      <c r="C5" s="133">
        <v>0.77095018850658159</v>
      </c>
      <c r="D5" s="134">
        <v>0.64043686422186241</v>
      </c>
      <c r="E5" s="133">
        <v>7.741339692879752E-2</v>
      </c>
      <c r="F5" s="177">
        <v>-0.11872729410964621</v>
      </c>
    </row>
    <row r="6" spans="1:6" x14ac:dyDescent="0.15">
      <c r="A6" s="137"/>
      <c r="B6" s="122" t="s">
        <v>246</v>
      </c>
      <c r="C6" s="133">
        <v>0.71836551239267399</v>
      </c>
      <c r="D6" s="134">
        <v>0.59357728570950286</v>
      </c>
      <c r="E6" s="133">
        <v>8.0363052615980909E-2</v>
      </c>
      <c r="F6" s="177">
        <v>-3.2177653379991469E-2</v>
      </c>
    </row>
    <row r="7" spans="1:6" x14ac:dyDescent="0.15">
      <c r="A7" s="137"/>
      <c r="B7" s="121" t="s">
        <v>247</v>
      </c>
      <c r="C7" s="133">
        <v>-0.7024259854300674</v>
      </c>
      <c r="D7" s="134">
        <v>-0.72962195600961732</v>
      </c>
      <c r="E7" s="133">
        <v>-9.446328588998934E-2</v>
      </c>
      <c r="F7" s="177">
        <v>-0.17422622443914726</v>
      </c>
    </row>
    <row r="8" spans="1:6" x14ac:dyDescent="0.15">
      <c r="A8" s="137"/>
      <c r="B8" s="122" t="s">
        <v>59</v>
      </c>
      <c r="C8" s="133">
        <v>-0.73708588185482427</v>
      </c>
      <c r="D8" s="134">
        <v>-0.7087881835440184</v>
      </c>
      <c r="E8" s="133">
        <v>-0.33077236400390397</v>
      </c>
      <c r="F8" s="177">
        <v>-0.31754342707450983</v>
      </c>
    </row>
    <row r="9" spans="1:6" x14ac:dyDescent="0.15">
      <c r="A9" s="137"/>
      <c r="B9" s="121" t="s">
        <v>260</v>
      </c>
      <c r="C9" s="133">
        <v>-0.7427703215653878</v>
      </c>
      <c r="D9" s="134">
        <v>-0.70892969890546642</v>
      </c>
      <c r="E9" s="133">
        <v>-0.22412294448657938</v>
      </c>
      <c r="F9" s="177">
        <v>-7.8992326714255087E-2</v>
      </c>
    </row>
    <row r="10" spans="1:6" x14ac:dyDescent="0.15">
      <c r="A10" s="137"/>
      <c r="B10" s="122" t="s">
        <v>184</v>
      </c>
      <c r="C10" s="133">
        <v>0.32741198601507326</v>
      </c>
      <c r="D10" s="134">
        <v>0.31802992078826742</v>
      </c>
      <c r="E10" s="133">
        <v>0.70691401327765657</v>
      </c>
      <c r="F10" s="177">
        <v>0.72878300251708827</v>
      </c>
    </row>
    <row r="11" spans="1:6" x14ac:dyDescent="0.15">
      <c r="A11" s="124" t="s">
        <v>144</v>
      </c>
      <c r="B11" s="121" t="s">
        <v>132</v>
      </c>
      <c r="C11" s="133">
        <v>0.76926760157243212</v>
      </c>
      <c r="D11" s="134">
        <v>0.66098385320846686</v>
      </c>
      <c r="E11" s="133">
        <v>8.9644367927831647E-2</v>
      </c>
      <c r="F11" s="177">
        <v>-0.18715864892075088</v>
      </c>
    </row>
    <row r="12" spans="1:6" x14ac:dyDescent="0.15">
      <c r="A12" s="137"/>
      <c r="B12" s="121" t="s">
        <v>249</v>
      </c>
      <c r="C12" s="133">
        <v>0.50394878327427872</v>
      </c>
      <c r="D12" s="134">
        <v>0.70280612221625816</v>
      </c>
      <c r="E12" s="133">
        <v>0.17579390291872712</v>
      </c>
      <c r="F12" s="177">
        <v>0.27134327270902331</v>
      </c>
    </row>
    <row r="13" spans="1:6" x14ac:dyDescent="0.15">
      <c r="A13" s="124" t="s">
        <v>145</v>
      </c>
      <c r="B13" s="123" t="s">
        <v>204</v>
      </c>
      <c r="C13" s="133">
        <v>0.76847550533401976</v>
      </c>
      <c r="D13" s="134">
        <v>0.6390864906555771</v>
      </c>
      <c r="E13" s="133">
        <v>7.8955021216726887E-2</v>
      </c>
      <c r="F13" s="177">
        <v>-8.3632280526186611E-2</v>
      </c>
    </row>
    <row r="14" spans="1:6" x14ac:dyDescent="0.15">
      <c r="A14" s="137"/>
      <c r="B14" s="123" t="s">
        <v>138</v>
      </c>
      <c r="C14" s="133">
        <v>0.67690419609413954</v>
      </c>
      <c r="D14" s="134">
        <v>0.43037457245427024</v>
      </c>
      <c r="E14" s="133">
        <v>0.11306226045083304</v>
      </c>
      <c r="F14" s="177">
        <v>-0.20798084592111091</v>
      </c>
    </row>
    <row r="15" spans="1:6" x14ac:dyDescent="0.15">
      <c r="A15" s="124" t="s">
        <v>182</v>
      </c>
      <c r="B15" s="123" t="s">
        <v>195</v>
      </c>
      <c r="C15" s="133">
        <v>-0.72277601647624079</v>
      </c>
      <c r="D15" s="134">
        <v>-0.52969956681732433</v>
      </c>
      <c r="E15" s="133">
        <v>-0.32341292179141284</v>
      </c>
      <c r="F15" s="177">
        <v>0.10267771254618689</v>
      </c>
    </row>
    <row r="16" spans="1:6" x14ac:dyDescent="0.15">
      <c r="A16" s="137"/>
      <c r="B16" s="123" t="s">
        <v>196</v>
      </c>
      <c r="C16" s="133">
        <v>-0.68520111012998552</v>
      </c>
      <c r="D16" s="134">
        <v>-0.56064238550710999</v>
      </c>
      <c r="E16" s="133">
        <v>-0.30311609177160448</v>
      </c>
      <c r="F16" s="177">
        <v>5.3194547491511916E-2</v>
      </c>
    </row>
    <row r="17" spans="1:7" x14ac:dyDescent="0.15">
      <c r="A17" s="137"/>
      <c r="B17" s="123" t="s">
        <v>197</v>
      </c>
      <c r="C17" s="133">
        <v>0.77251933665664196</v>
      </c>
      <c r="D17" s="134">
        <v>0.51539320174922998</v>
      </c>
      <c r="E17" s="133">
        <v>0.14775441997956917</v>
      </c>
      <c r="F17" s="177">
        <v>-0.15004784556615294</v>
      </c>
    </row>
    <row r="18" spans="1:7" x14ac:dyDescent="0.15">
      <c r="A18" s="137"/>
      <c r="B18" s="123" t="s">
        <v>198</v>
      </c>
      <c r="C18" s="133">
        <v>0.76160598782679811</v>
      </c>
      <c r="D18" s="134">
        <v>0.57608316118562131</v>
      </c>
      <c r="E18" s="133">
        <v>0.1768491925204585</v>
      </c>
      <c r="F18" s="177">
        <v>-9.787837284239756E-2</v>
      </c>
    </row>
    <row r="19" spans="1:7" x14ac:dyDescent="0.15">
      <c r="A19" s="137"/>
      <c r="B19" s="123" t="s">
        <v>250</v>
      </c>
      <c r="C19" s="133">
        <v>-0.66344835337209218</v>
      </c>
      <c r="D19" s="134">
        <v>-0.61127073340480909</v>
      </c>
      <c r="E19" s="133">
        <v>-0.31992582250176599</v>
      </c>
      <c r="F19" s="177">
        <v>-0.14038169078416851</v>
      </c>
    </row>
    <row r="20" spans="1:7" x14ac:dyDescent="0.15">
      <c r="A20" s="137"/>
      <c r="B20" s="123" t="s">
        <v>251</v>
      </c>
      <c r="C20" s="133">
        <v>0.69409623335627313</v>
      </c>
      <c r="D20" s="134">
        <v>0.51482717089109442</v>
      </c>
      <c r="E20" s="133">
        <v>0.21030559924758829</v>
      </c>
      <c r="F20" s="177">
        <v>-0.14333305027783366</v>
      </c>
    </row>
    <row r="21" spans="1:7" x14ac:dyDescent="0.15">
      <c r="A21" s="124" t="s">
        <v>199</v>
      </c>
      <c r="B21" s="123" t="s">
        <v>107</v>
      </c>
      <c r="C21" s="133">
        <v>0.75701928573134225</v>
      </c>
      <c r="D21" s="134">
        <v>0.61591044345789681</v>
      </c>
      <c r="E21" s="133">
        <v>6.5002123005825738E-2</v>
      </c>
      <c r="F21" s="177">
        <v>-0.13169239793211687</v>
      </c>
    </row>
    <row r="22" spans="1:7" x14ac:dyDescent="0.15">
      <c r="A22" s="137"/>
      <c r="B22" s="123" t="s">
        <v>428</v>
      </c>
      <c r="C22" s="133">
        <v>-0.72611239470529876</v>
      </c>
      <c r="D22" s="134">
        <v>-0.68114518449134931</v>
      </c>
      <c r="E22" s="133">
        <v>-0.47447514828256615</v>
      </c>
      <c r="F22" s="177">
        <v>-0.34857409946364787</v>
      </c>
    </row>
    <row r="23" spans="1:7" x14ac:dyDescent="0.15">
      <c r="A23" s="137"/>
      <c r="B23" s="123" t="s">
        <v>429</v>
      </c>
      <c r="C23" s="133">
        <v>-0.69427308568942392</v>
      </c>
      <c r="D23" s="134">
        <v>-0.59734823962722539</v>
      </c>
      <c r="E23" s="133">
        <v>-0.24576467272059296</v>
      </c>
      <c r="F23" s="177">
        <v>-3.0009033274453603E-2</v>
      </c>
    </row>
    <row r="24" spans="1:7" x14ac:dyDescent="0.15">
      <c r="A24" s="137"/>
      <c r="B24" s="123" t="s">
        <v>231</v>
      </c>
      <c r="C24" s="133">
        <v>-0.6575430233241526</v>
      </c>
      <c r="D24" s="134">
        <v>-0.5429081599405764</v>
      </c>
      <c r="E24" s="133">
        <v>-0.23989103986153029</v>
      </c>
      <c r="F24" s="177">
        <v>-2.0100259042435478E-2</v>
      </c>
    </row>
    <row r="25" spans="1:7" x14ac:dyDescent="0.15">
      <c r="A25" s="137"/>
      <c r="B25" s="123" t="s">
        <v>224</v>
      </c>
      <c r="C25" s="133">
        <v>0.86221867111661776</v>
      </c>
      <c r="D25" s="134">
        <v>0.82094391917917353</v>
      </c>
      <c r="E25" s="133">
        <v>0.19447453727946498</v>
      </c>
      <c r="F25" s="177">
        <v>3.4971367800857675E-2</v>
      </c>
    </row>
    <row r="26" spans="1:7" x14ac:dyDescent="0.15">
      <c r="A26" s="137"/>
      <c r="B26" s="123" t="s">
        <v>225</v>
      </c>
      <c r="C26" s="133">
        <v>0.83744787825141664</v>
      </c>
      <c r="D26" s="134">
        <v>0.80404633596710062</v>
      </c>
      <c r="E26" s="133">
        <v>0.16204913120550044</v>
      </c>
      <c r="F26" s="177">
        <v>1.5251391220239913E-2</v>
      </c>
    </row>
    <row r="27" spans="1:7" x14ac:dyDescent="0.15">
      <c r="A27" s="137"/>
      <c r="B27" s="123" t="s">
        <v>226</v>
      </c>
      <c r="C27" s="133">
        <v>0.86943894816348799</v>
      </c>
      <c r="D27" s="134">
        <v>0.82788503425434423</v>
      </c>
      <c r="E27" s="133">
        <v>0.23727249404686379</v>
      </c>
      <c r="F27" s="177">
        <v>6.7530824565672831E-2</v>
      </c>
    </row>
    <row r="28" spans="1:7" x14ac:dyDescent="0.15">
      <c r="A28" s="137"/>
      <c r="B28" s="123" t="s">
        <v>437</v>
      </c>
      <c r="C28" s="160">
        <v>-0.43258998022469031</v>
      </c>
      <c r="D28" s="161">
        <v>-0.63190011556336878</v>
      </c>
      <c r="E28" s="133">
        <v>-0.19821441240910423</v>
      </c>
      <c r="F28" s="177">
        <v>-0.4232068438270396</v>
      </c>
    </row>
    <row r="29" spans="1:7" x14ac:dyDescent="0.15">
      <c r="A29" s="137"/>
      <c r="B29" s="137" t="s">
        <v>430</v>
      </c>
      <c r="C29" s="133">
        <v>0.82198260596071526</v>
      </c>
      <c r="D29" s="134">
        <v>0.86805920533786274</v>
      </c>
      <c r="E29" s="133">
        <v>0.33481293839076026</v>
      </c>
      <c r="F29" s="177">
        <v>0.334183810201375</v>
      </c>
    </row>
    <row r="30" spans="1:7" x14ac:dyDescent="0.15">
      <c r="A30" s="137"/>
      <c r="B30" s="123" t="s">
        <v>431</v>
      </c>
      <c r="C30" s="133">
        <v>0.70972716876247799</v>
      </c>
      <c r="D30" s="134">
        <v>0.60519523992800983</v>
      </c>
      <c r="E30" s="133">
        <v>0.4142342822969825</v>
      </c>
      <c r="F30" s="177">
        <v>0.27938504141005227</v>
      </c>
      <c r="G30">
        <v>0.52685230237437675</v>
      </c>
    </row>
    <row r="31" spans="1:7" x14ac:dyDescent="0.15">
      <c r="A31" s="137"/>
      <c r="B31" s="137" t="s">
        <v>432</v>
      </c>
      <c r="C31" s="133">
        <v>0.80883624107026875</v>
      </c>
      <c r="D31" s="134">
        <v>0.71822457046268173</v>
      </c>
      <c r="E31" s="133">
        <v>0.51100083006279196</v>
      </c>
      <c r="F31" s="177">
        <v>0.33067015638456537</v>
      </c>
      <c r="G31">
        <v>0.56832289046118623</v>
      </c>
    </row>
    <row r="32" spans="1:7" x14ac:dyDescent="0.15">
      <c r="A32" s="137"/>
      <c r="B32" s="123" t="s">
        <v>81</v>
      </c>
      <c r="C32" s="133">
        <v>-0.70793610995250955</v>
      </c>
      <c r="D32" s="134">
        <v>-0.30816362870590602</v>
      </c>
      <c r="E32" s="133">
        <v>-0.1094901353056342</v>
      </c>
      <c r="F32" s="177">
        <v>-6.5574163927665755E-2</v>
      </c>
    </row>
    <row r="33" spans="1:6" x14ac:dyDescent="0.15">
      <c r="A33" s="137"/>
      <c r="B33" s="123" t="s">
        <v>433</v>
      </c>
      <c r="C33" s="133">
        <v>0.72806126273336436</v>
      </c>
      <c r="D33" s="134">
        <v>0.66138848323566157</v>
      </c>
      <c r="E33" s="133">
        <v>1.2381571584266877E-2</v>
      </c>
      <c r="F33" s="177">
        <v>-4.5141566082951994E-2</v>
      </c>
    </row>
    <row r="34" spans="1:6" x14ac:dyDescent="0.15">
      <c r="A34" s="137"/>
      <c r="B34" s="123" t="s">
        <v>434</v>
      </c>
      <c r="C34" s="133">
        <v>-0.7811089110027255</v>
      </c>
      <c r="D34" s="134">
        <v>-0.7102586171195745</v>
      </c>
      <c r="E34" s="133">
        <v>-3.6754558324122201E-2</v>
      </c>
      <c r="F34" s="177">
        <v>5.4809453918405429E-2</v>
      </c>
    </row>
    <row r="35" spans="1:6" x14ac:dyDescent="0.15">
      <c r="A35" s="137"/>
      <c r="B35" s="123" t="s">
        <v>435</v>
      </c>
      <c r="C35" s="133">
        <v>0.60185656734097581</v>
      </c>
      <c r="D35" s="134">
        <v>0.64105865456052957</v>
      </c>
      <c r="E35" s="133">
        <v>1.1205543700544874E-3</v>
      </c>
      <c r="F35" s="177">
        <v>5.9028456219449799E-2</v>
      </c>
    </row>
    <row r="36" spans="1:6" x14ac:dyDescent="0.15">
      <c r="A36" s="137"/>
      <c r="B36" s="123" t="s">
        <v>436</v>
      </c>
      <c r="C36" s="133">
        <v>0.79286473315449424</v>
      </c>
      <c r="D36" s="134">
        <v>0.74427225468383518</v>
      </c>
      <c r="E36" s="133">
        <v>7.7600947123859093E-2</v>
      </c>
      <c r="F36" s="177">
        <v>-4.3979256402020321E-2</v>
      </c>
    </row>
    <row r="37" spans="1:6" x14ac:dyDescent="0.15">
      <c r="A37" s="137"/>
      <c r="B37" s="123" t="s">
        <v>83</v>
      </c>
      <c r="C37" s="133">
        <v>0.77338536058659979</v>
      </c>
      <c r="D37" s="134">
        <v>0.55064540095926207</v>
      </c>
      <c r="E37" s="133">
        <v>0.10057885408765084</v>
      </c>
      <c r="F37" s="177">
        <v>-0.24011722666288374</v>
      </c>
    </row>
    <row r="38" spans="1:6" x14ac:dyDescent="0.15">
      <c r="A38" s="124" t="s">
        <v>146</v>
      </c>
      <c r="B38" s="123" t="s">
        <v>139</v>
      </c>
      <c r="C38" s="133">
        <v>-0.84775384294877143</v>
      </c>
      <c r="D38" s="134">
        <v>-0.80202237168686508</v>
      </c>
      <c r="E38" s="133">
        <v>-0.41668165795279211</v>
      </c>
      <c r="F38" s="177">
        <v>-0.50124545820837541</v>
      </c>
    </row>
    <row r="39" spans="1:6" x14ac:dyDescent="0.15">
      <c r="A39" s="137"/>
      <c r="B39" s="123" t="s">
        <v>409</v>
      </c>
      <c r="C39" s="133">
        <v>-0.71496010652815534</v>
      </c>
      <c r="D39" s="134">
        <v>-0.76083344975055234</v>
      </c>
      <c r="E39" s="133">
        <v>-0.35986360070025292</v>
      </c>
      <c r="F39" s="177">
        <v>-0.3728901303074969</v>
      </c>
    </row>
  </sheetData>
  <mergeCells count="2">
    <mergeCell ref="C2:D2"/>
    <mergeCell ref="E2:F2"/>
  </mergeCells>
  <phoneticPr fontId="18"/>
  <conditionalFormatting sqref="C4:F27 C29:F39 E28:F28">
    <cfRule type="cellIs" dxfId="24" priority="7" stopIfTrue="1" operator="notBetween">
      <formula>0.7</formula>
      <formula>-0.7</formula>
    </cfRule>
    <cfRule type="cellIs" dxfId="23" priority="8" stopIfTrue="1" operator="notBetween">
      <formula>0.6</formula>
      <formula>-0.6</formula>
    </cfRule>
    <cfRule type="cellIs" dxfId="22" priority="9" stopIfTrue="1" operator="notBetween">
      <formula>0.5</formula>
      <formula>-0.5</formula>
    </cfRule>
  </conditionalFormatting>
  <conditionalFormatting sqref="C28:D28">
    <cfRule type="cellIs" dxfId="21" priority="1" stopIfTrue="1" operator="notBetween">
      <formula>0.7</formula>
      <formula>-0.7</formula>
    </cfRule>
    <cfRule type="cellIs" dxfId="20" priority="2" stopIfTrue="1" operator="notBetween">
      <formula>0.6</formula>
      <formula>-0.6</formula>
    </cfRule>
    <cfRule type="cellIs" dxfId="19" priority="3" stopIfTrue="1" operator="notBetween">
      <formula>0.5</formula>
      <formula>-0.5</formula>
    </cfRule>
  </conditionalFormatting>
  <printOptions horizontalCentered="1"/>
  <pageMargins left="0.59055118110236227" right="0.59055118110236227" top="0.39370078740157483" bottom="0.39370078740157483" header="7.874015748031496E-2" footer="7.874015748031496E-2"/>
  <pageSetup paperSize="9" orientation="portrait" r:id="rId1"/>
  <headerFooter alignWithMargins="0">
    <oddFooter>&amp;C15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indexed="34"/>
    <pageSetUpPr fitToPage="1"/>
  </sheetPr>
  <dimension ref="A1:Y103"/>
  <sheetViews>
    <sheetView showGridLines="0" zoomScale="90" workbookViewId="0">
      <pane ySplit="3" topLeftCell="A4" activePane="bottomLeft" state="frozen"/>
      <selection pane="bottomLeft" activeCell="C66" sqref="C66"/>
    </sheetView>
  </sheetViews>
  <sheetFormatPr defaultRowHeight="12" x14ac:dyDescent="0.15"/>
  <cols>
    <col min="1" max="1" width="3.28515625" style="156" customWidth="1"/>
    <col min="2" max="2" width="37.42578125" style="118" customWidth="1"/>
    <col min="3" max="3" width="4.85546875" style="367" customWidth="1"/>
    <col min="4" max="4" width="8.140625" style="119" customWidth="1"/>
    <col min="5" max="5" width="8.140625" style="117" customWidth="1"/>
    <col min="6" max="15" width="8.140625" style="119" customWidth="1"/>
    <col min="16" max="16" width="1" customWidth="1"/>
    <col min="17" max="17" width="26.42578125" style="115" customWidth="1"/>
    <col min="18" max="19" width="17.140625" style="115" customWidth="1"/>
    <col min="20" max="20" width="8" style="115" bestFit="1" customWidth="1"/>
    <col min="21" max="21" width="1" style="115" customWidth="1"/>
    <col min="22" max="22" width="11.5703125" style="115" bestFit="1" customWidth="1"/>
    <col min="23" max="25" width="7.5703125" style="115" bestFit="1" customWidth="1"/>
    <col min="26" max="16384" width="9.140625" style="115"/>
  </cols>
  <sheetData>
    <row r="1" spans="1:15" ht="18" customHeight="1" x14ac:dyDescent="0.15">
      <c r="B1" s="1" t="s">
        <v>258</v>
      </c>
      <c r="C1" s="354"/>
      <c r="D1" s="79"/>
      <c r="F1" s="79"/>
      <c r="G1" s="78"/>
      <c r="H1" s="78"/>
      <c r="I1" s="78"/>
      <c r="J1" s="78"/>
      <c r="K1" s="78"/>
      <c r="L1" s="78"/>
      <c r="M1" s="78"/>
      <c r="N1" s="78"/>
      <c r="O1" s="78"/>
    </row>
    <row r="2" spans="1:15" ht="12" customHeight="1" x14ac:dyDescent="0.15">
      <c r="B2" s="376" t="str">
        <f ca="1">"相関指標"&amp;CHAR(10)&amp;"（計"&amp;COUNT(D9:D219)&amp;"指標）"</f>
        <v>相関指標
（計89指標）</v>
      </c>
      <c r="C2" s="355"/>
      <c r="D2" s="378" t="s">
        <v>210</v>
      </c>
      <c r="E2" s="378"/>
      <c r="F2" s="378"/>
      <c r="G2" s="379" t="s">
        <v>211</v>
      </c>
      <c r="H2" s="374"/>
      <c r="I2" s="375"/>
      <c r="J2" s="379" t="s">
        <v>49</v>
      </c>
      <c r="K2" s="374"/>
      <c r="L2" s="380"/>
      <c r="M2" s="374" t="s">
        <v>51</v>
      </c>
      <c r="N2" s="374"/>
      <c r="O2" s="375"/>
    </row>
    <row r="3" spans="1:15" x14ac:dyDescent="0.15">
      <c r="B3" s="377"/>
      <c r="C3" s="356"/>
      <c r="D3" s="194" t="s">
        <v>140</v>
      </c>
      <c r="E3" s="195" t="s">
        <v>141</v>
      </c>
      <c r="F3" s="196" t="s">
        <v>142</v>
      </c>
      <c r="G3" s="194" t="s">
        <v>140</v>
      </c>
      <c r="H3" s="195" t="s">
        <v>141</v>
      </c>
      <c r="I3" s="196" t="s">
        <v>142</v>
      </c>
      <c r="J3" s="194" t="s">
        <v>140</v>
      </c>
      <c r="K3" s="195" t="s">
        <v>141</v>
      </c>
      <c r="L3" s="197" t="s">
        <v>142</v>
      </c>
      <c r="M3" s="198" t="s">
        <v>140</v>
      </c>
      <c r="N3" s="195" t="s">
        <v>141</v>
      </c>
      <c r="O3" s="196" t="s">
        <v>142</v>
      </c>
    </row>
    <row r="4" spans="1:15" x14ac:dyDescent="0.15">
      <c r="A4" s="156" t="s">
        <v>212</v>
      </c>
      <c r="B4" s="132" t="s">
        <v>244</v>
      </c>
      <c r="C4" s="357"/>
      <c r="D4" s="186" t="s">
        <v>215</v>
      </c>
      <c r="E4" s="187" t="s">
        <v>215</v>
      </c>
      <c r="F4" s="188" t="s">
        <v>215</v>
      </c>
      <c r="G4" s="189">
        <f ca="1">INDIRECT("H12計算表!$"&amp;$A4&amp;"$6")</f>
        <v>0.82089727596210038</v>
      </c>
      <c r="H4" s="190">
        <f ca="1">INDIRECT("H22計算表!$"&amp;$A4&amp;"$6")</f>
        <v>0.64712279615859414</v>
      </c>
      <c r="I4" s="191">
        <f ca="1">INDIRECT("H12→22!$"&amp;$A4&amp;"$6")</f>
        <v>0.89943168699263432</v>
      </c>
      <c r="J4" s="189">
        <f ca="1">INDIRECT("H12計算表!$"&amp;$A4&amp;"$5")</f>
        <v>0.31220037600011363</v>
      </c>
      <c r="K4" s="190">
        <f ca="1">INDIRECT("H22計算表!$"&amp;$A4&amp;"$5")</f>
        <v>0.24590048160279726</v>
      </c>
      <c r="L4" s="192">
        <f ca="1">INDIRECT("H12→22!$"&amp;$A4&amp;"$5")</f>
        <v>0.48265423988298078</v>
      </c>
      <c r="M4" s="193">
        <f ca="1">INDIRECT("H12計算表!$"&amp;$A4&amp;"$3")</f>
        <v>-0.71784244930675156</v>
      </c>
      <c r="N4" s="190">
        <f ca="1">INDIRECT("H22計算表!$"&amp;$A4&amp;"$3")</f>
        <v>-0.47758972880415629</v>
      </c>
      <c r="O4" s="191">
        <f ca="1">INDIRECT("H12→22!$"&amp;$A4&amp;"$3")</f>
        <v>-0.53839150373890443</v>
      </c>
    </row>
    <row r="5" spans="1:15" x14ac:dyDescent="0.15">
      <c r="A5" s="156" t="s">
        <v>214</v>
      </c>
      <c r="B5" s="132" t="s">
        <v>189</v>
      </c>
      <c r="C5" s="357"/>
      <c r="D5" s="160">
        <f ca="1">INDIRECT("H12計算表!$"&amp;$A5&amp;"$4")</f>
        <v>0.82089727596210038</v>
      </c>
      <c r="E5" s="161">
        <f ca="1">INDIRECT("H22計算表!$"&amp;$A5&amp;"$4")</f>
        <v>0.64712279615859414</v>
      </c>
      <c r="F5" s="162">
        <f ca="1">INDIRECT("H12→22!$"&amp;$A5&amp;"$4")</f>
        <v>0.89943168699263432</v>
      </c>
      <c r="G5" s="182" t="s">
        <v>215</v>
      </c>
      <c r="H5" s="183" t="s">
        <v>215</v>
      </c>
      <c r="I5" s="184" t="s">
        <v>215</v>
      </c>
      <c r="J5" s="160">
        <f ca="1">INDIRECT("H12計算表!$"&amp;$A5&amp;"$5")</f>
        <v>0.23885516258845721</v>
      </c>
      <c r="K5" s="161">
        <f ca="1">INDIRECT("H22計算表!$"&amp;$A5&amp;"$5")</f>
        <v>-0.15644944765513966</v>
      </c>
      <c r="L5" s="165">
        <f ca="1">INDIRECT("H12→22!$"&amp;$A5&amp;"$5")</f>
        <v>0.44823017247749802</v>
      </c>
      <c r="M5" s="164">
        <f ca="1">INDIRECT("H12計算表!$"&amp;$A5&amp;"$3")</f>
        <v>-0.64538350584733051</v>
      </c>
      <c r="N5" s="161">
        <f ca="1">INDIRECT("H22計算表!$"&amp;$A5&amp;"$3")</f>
        <v>-0.63768857100081866</v>
      </c>
      <c r="O5" s="162">
        <f ca="1">INDIRECT("H12→22!$"&amp;$A5&amp;"$3")</f>
        <v>-0.3805016117319131</v>
      </c>
    </row>
    <row r="6" spans="1:15" x14ac:dyDescent="0.15">
      <c r="A6" s="156" t="s">
        <v>213</v>
      </c>
      <c r="B6" s="132" t="s">
        <v>1</v>
      </c>
      <c r="C6" s="357"/>
      <c r="D6" s="160">
        <f ca="1">INDIRECT("H12計算表!$"&amp;$A6&amp;"$4")</f>
        <v>0.31220037600011363</v>
      </c>
      <c r="E6" s="161">
        <f ca="1">INDIRECT("H22計算表!$"&amp;$A6&amp;"$4")</f>
        <v>0.24590048160279726</v>
      </c>
      <c r="F6" s="162">
        <f ca="1">INDIRECT("H12→22!$"&amp;$A6&amp;"$4")</f>
        <v>0.48265423988298078</v>
      </c>
      <c r="G6" s="160">
        <f ca="1">INDIRECT("H12計算表!$"&amp;$A6&amp;"$6")</f>
        <v>0.23885516258845721</v>
      </c>
      <c r="H6" s="161">
        <f ca="1">INDIRECT("H22計算表!$"&amp;$A6&amp;"$6")</f>
        <v>-0.15644944765513966</v>
      </c>
      <c r="I6" s="162">
        <f ca="1">INDIRECT("H12→22!$"&amp;$A6&amp;"$6")</f>
        <v>0.44823017247749802</v>
      </c>
      <c r="J6" s="182" t="s">
        <v>215</v>
      </c>
      <c r="K6" s="183" t="s">
        <v>215</v>
      </c>
      <c r="L6" s="185" t="s">
        <v>215</v>
      </c>
      <c r="M6" s="164">
        <f ca="1">INDIRECT("H12計算表!$"&amp;$A6&amp;"$3")</f>
        <v>0.36673351578838054</v>
      </c>
      <c r="N6" s="161">
        <f ca="1">INDIRECT("H22計算表!$"&amp;$A6&amp;"$3")</f>
        <v>0.71857475050456898</v>
      </c>
      <c r="O6" s="162">
        <f ca="1">INDIRECT("H12→22!$"&amp;$A6&amp;"$3")</f>
        <v>0.3048889035176604</v>
      </c>
    </row>
    <row r="7" spans="1:15" x14ac:dyDescent="0.15">
      <c r="B7" s="181"/>
      <c r="C7" s="358"/>
      <c r="D7" s="172"/>
      <c r="E7" s="173"/>
      <c r="F7" s="174"/>
      <c r="G7" s="172"/>
      <c r="H7" s="173"/>
      <c r="I7" s="174"/>
      <c r="J7" s="172"/>
      <c r="K7" s="173"/>
      <c r="L7" s="175"/>
      <c r="M7" s="176"/>
      <c r="N7" s="173"/>
      <c r="O7" s="174"/>
    </row>
    <row r="8" spans="1:15" x14ac:dyDescent="0.15">
      <c r="B8" s="124" t="s">
        <v>143</v>
      </c>
      <c r="C8" s="359"/>
      <c r="D8" s="133"/>
      <c r="E8" s="134"/>
      <c r="F8" s="135"/>
      <c r="G8" s="133"/>
      <c r="H8" s="134"/>
      <c r="I8" s="135"/>
      <c r="J8" s="133"/>
      <c r="K8" s="134"/>
      <c r="L8" s="136"/>
      <c r="M8" s="163"/>
      <c r="N8" s="134"/>
      <c r="O8" s="135"/>
    </row>
    <row r="9" spans="1:15" x14ac:dyDescent="0.15">
      <c r="A9" s="156" t="s">
        <v>190</v>
      </c>
      <c r="B9" s="132" t="s">
        <v>118</v>
      </c>
      <c r="C9" s="357"/>
      <c r="D9" s="160">
        <f t="shared" ref="D9:D38" ca="1" si="0">INDIRECT("H12計算表!$"&amp;$A9&amp;"$4")</f>
        <v>8.4726650969428594E-2</v>
      </c>
      <c r="E9" s="161">
        <f t="shared" ref="E9:E38" ca="1" si="1">INDIRECT("H22計算表!$"&amp;$A9&amp;"$4")</f>
        <v>0.16589932155994172</v>
      </c>
      <c r="F9" s="135" t="s">
        <v>191</v>
      </c>
      <c r="G9" s="160">
        <f t="shared" ref="G9:G38" ca="1" si="2">INDIRECT("H12計算表!$"&amp;$A9&amp;"$6")</f>
        <v>-0.31825420274282601</v>
      </c>
      <c r="H9" s="161">
        <f t="shared" ref="H9:H38" ca="1" si="3">INDIRECT("H22計算表!$"&amp;$A9&amp;"$6")</f>
        <v>-0.43690577775031997</v>
      </c>
      <c r="I9" s="135" t="s">
        <v>191</v>
      </c>
      <c r="J9" s="160">
        <f t="shared" ref="J9:J38" ca="1" si="4">INDIRECT("H12計算表!$"&amp;$A9&amp;"$5")</f>
        <v>0.52558141087344201</v>
      </c>
      <c r="K9" s="161">
        <f t="shared" ref="K9:K38" ca="1" si="5">INDIRECT("H22計算表!$"&amp;$A9&amp;"$5")</f>
        <v>0.74452930196940992</v>
      </c>
      <c r="L9" s="136" t="s">
        <v>191</v>
      </c>
      <c r="M9" s="164">
        <f t="shared" ref="M9:M38" ca="1" si="6">INDIRECT("H12計算表!$"&amp;$A9&amp;"$3")</f>
        <v>0.33165499187089714</v>
      </c>
      <c r="N9" s="161">
        <f t="shared" ref="N9:N38" ca="1" si="7">INDIRECT("H22計算表!$"&amp;$A9&amp;"$3")</f>
        <v>0.60791858282202293</v>
      </c>
      <c r="O9" s="135" t="s">
        <v>191</v>
      </c>
    </row>
    <row r="10" spans="1:15" x14ac:dyDescent="0.15">
      <c r="A10" s="156" t="str">
        <f t="shared" ref="A10:A74" si="8">IF(A9="z","aa",IF(LEN(A9)=1,CHAR(CODE(A9)+1),IF(CODE(RIGHT(A9,1))=122,CHAR(CODE(LEFT(A9,1))+1)&amp;CHAR(97),LEFT(A9,1)&amp;CHAR(CODE(RIGHT(A9,1))+1))))</f>
        <v>h</v>
      </c>
      <c r="B10" s="122" t="s">
        <v>245</v>
      </c>
      <c r="C10" s="360"/>
      <c r="D10" s="160">
        <f t="shared" ca="1" si="0"/>
        <v>0.77095018850658159</v>
      </c>
      <c r="E10" s="161">
        <f t="shared" ca="1" si="1"/>
        <v>0.64043686422186241</v>
      </c>
      <c r="F10" s="162">
        <f t="shared" ref="F10:F38" ca="1" si="9">INDIRECT("H12→22!$"&amp;$A10&amp;"$4")</f>
        <v>-0.79570082033006362</v>
      </c>
      <c r="G10" s="160">
        <f t="shared" ca="1" si="2"/>
        <v>0.80795334091039939</v>
      </c>
      <c r="H10" s="161">
        <f t="shared" ca="1" si="3"/>
        <v>0.69878472432502092</v>
      </c>
      <c r="I10" s="162">
        <f t="shared" ref="I10:I38" ca="1" si="10">INDIRECT("H12→22!$"&amp;$A10&amp;"$6")</f>
        <v>-0.80549996744868635</v>
      </c>
      <c r="J10" s="160">
        <f t="shared" ca="1" si="4"/>
        <v>7.741339692879752E-2</v>
      </c>
      <c r="K10" s="161">
        <f t="shared" ca="1" si="5"/>
        <v>-0.11872729410964621</v>
      </c>
      <c r="L10" s="165">
        <f t="shared" ref="L10:L38" ca="1" si="11">INDIRECT("H12→22!$"&amp;$A10&amp;"$5")</f>
        <v>-0.27381419223627457</v>
      </c>
      <c r="M10" s="164">
        <f t="shared" ca="1" si="6"/>
        <v>-0.72350908465641051</v>
      </c>
      <c r="N10" s="161">
        <f t="shared" ca="1" si="7"/>
        <v>-0.56221762257198793</v>
      </c>
      <c r="O10" s="162">
        <f t="shared" ref="O10:O38" ca="1" si="12">INDIRECT("H12→22!$"&amp;$A10&amp;"$3")</f>
        <v>0.46818350161476879</v>
      </c>
    </row>
    <row r="11" spans="1:15" x14ac:dyDescent="0.15">
      <c r="A11" s="156" t="str">
        <f t="shared" si="8"/>
        <v>i</v>
      </c>
      <c r="B11" s="122" t="s">
        <v>201</v>
      </c>
      <c r="C11" s="360"/>
      <c r="D11" s="160">
        <f t="shared" ca="1" si="0"/>
        <v>0.51166957483033859</v>
      </c>
      <c r="E11" s="161">
        <f t="shared" ca="1" si="1"/>
        <v>0.52621728644549071</v>
      </c>
      <c r="F11" s="162">
        <f t="shared" ca="1" si="9"/>
        <v>-0.64806296179761247</v>
      </c>
      <c r="G11" s="160">
        <f t="shared" ca="1" si="2"/>
        <v>0.66751098465956582</v>
      </c>
      <c r="H11" s="161">
        <f t="shared" ca="1" si="3"/>
        <v>0.58679169888988947</v>
      </c>
      <c r="I11" s="162">
        <f t="shared" ca="1" si="10"/>
        <v>-0.58149719034745306</v>
      </c>
      <c r="J11" s="160">
        <f t="shared" ca="1" si="4"/>
        <v>0.42567683249784677</v>
      </c>
      <c r="K11" s="161">
        <f t="shared" ca="1" si="5"/>
        <v>0.19959339119021491</v>
      </c>
      <c r="L11" s="165">
        <f t="shared" ca="1" si="11"/>
        <v>-1.775548173389969E-4</v>
      </c>
      <c r="M11" s="164">
        <f t="shared" ca="1" si="6"/>
        <v>-0.28628272597744747</v>
      </c>
      <c r="N11" s="161">
        <f t="shared" ca="1" si="7"/>
        <v>-0.21029446766052143</v>
      </c>
      <c r="O11" s="162">
        <f t="shared" ca="1" si="12"/>
        <v>0.6163859749006585</v>
      </c>
    </row>
    <row r="12" spans="1:15" x14ac:dyDescent="0.15">
      <c r="A12" s="156" t="str">
        <f t="shared" si="8"/>
        <v>j</v>
      </c>
      <c r="B12" s="122" t="s">
        <v>53</v>
      </c>
      <c r="C12" s="360"/>
      <c r="D12" s="160">
        <f t="shared" ca="1" si="0"/>
        <v>-0.52612525677114597</v>
      </c>
      <c r="E12" s="161">
        <f t="shared" ca="1" si="1"/>
        <v>-0.43928989957240261</v>
      </c>
      <c r="F12" s="162">
        <f t="shared" ca="1" si="9"/>
        <v>0.29235282147667746</v>
      </c>
      <c r="G12" s="160">
        <f t="shared" ca="1" si="2"/>
        <v>-0.60588457708057819</v>
      </c>
      <c r="H12" s="161">
        <f t="shared" ca="1" si="3"/>
        <v>-0.49925544483578149</v>
      </c>
      <c r="I12" s="162">
        <f t="shared" ca="1" si="10"/>
        <v>0.27692135818009095</v>
      </c>
      <c r="J12" s="160">
        <f t="shared" ca="1" si="4"/>
        <v>-0.53348121503434465</v>
      </c>
      <c r="K12" s="161">
        <f t="shared" ca="1" si="5"/>
        <v>-0.3238385057946549</v>
      </c>
      <c r="L12" s="165">
        <f t="shared" ca="1" si="11"/>
        <v>-0.10875273963130155</v>
      </c>
      <c r="M12" s="164">
        <f t="shared" ca="1" si="6"/>
        <v>0.2315136847801586</v>
      </c>
      <c r="N12" s="161">
        <f t="shared" ca="1" si="7"/>
        <v>4.3805634158244559E-2</v>
      </c>
      <c r="O12" s="162">
        <f t="shared" ca="1" si="12"/>
        <v>-0.35654391241195421</v>
      </c>
    </row>
    <row r="13" spans="1:15" x14ac:dyDescent="0.15">
      <c r="A13" s="156" t="str">
        <f t="shared" si="8"/>
        <v>k</v>
      </c>
      <c r="B13" s="122" t="s">
        <v>246</v>
      </c>
      <c r="C13" s="360"/>
      <c r="D13" s="160">
        <f t="shared" ca="1" si="0"/>
        <v>0.71836551239267399</v>
      </c>
      <c r="E13" s="161">
        <f t="shared" ca="1" si="1"/>
        <v>0.59357728570950286</v>
      </c>
      <c r="F13" s="162">
        <f t="shared" ca="1" si="9"/>
        <v>0.54540843156910246</v>
      </c>
      <c r="G13" s="160">
        <f t="shared" ca="1" si="2"/>
        <v>0.81182334788238919</v>
      </c>
      <c r="H13" s="161">
        <f t="shared" ca="1" si="3"/>
        <v>0.74927071159473557</v>
      </c>
      <c r="I13" s="162">
        <f t="shared" ca="1" si="10"/>
        <v>0.39234778186910979</v>
      </c>
      <c r="J13" s="160">
        <f t="shared" ca="1" si="4"/>
        <v>8.0363052615980909E-2</v>
      </c>
      <c r="K13" s="161">
        <f t="shared" ca="1" si="5"/>
        <v>-3.2177653379991469E-2</v>
      </c>
      <c r="L13" s="165">
        <f t="shared" ca="1" si="11"/>
        <v>0.55293247804523893</v>
      </c>
      <c r="M13" s="164">
        <f t="shared" ca="1" si="6"/>
        <v>-0.75530568189589564</v>
      </c>
      <c r="N13" s="161">
        <f t="shared" ca="1" si="7"/>
        <v>-0.48184495206795724</v>
      </c>
      <c r="O13" s="162">
        <f t="shared" ca="1" si="12"/>
        <v>-0.23807253241174586</v>
      </c>
    </row>
    <row r="14" spans="1:15" x14ac:dyDescent="0.15">
      <c r="A14" s="156" t="str">
        <f t="shared" si="8"/>
        <v>l</v>
      </c>
      <c r="B14" s="121" t="s">
        <v>54</v>
      </c>
      <c r="C14" s="360"/>
      <c r="D14" s="160">
        <f t="shared" ca="1" si="0"/>
        <v>0.33497570736495158</v>
      </c>
      <c r="E14" s="161">
        <f t="shared" ca="1" si="1"/>
        <v>2.7500268288188207E-2</v>
      </c>
      <c r="F14" s="162">
        <f t="shared" ca="1" si="9"/>
        <v>8.5330285254096888E-2</v>
      </c>
      <c r="G14" s="160">
        <f t="shared" ca="1" si="2"/>
        <v>0.73590732865565944</v>
      </c>
      <c r="H14" s="161">
        <f t="shared" ca="1" si="3"/>
        <v>0.58540845287254728</v>
      </c>
      <c r="I14" s="162">
        <f t="shared" ca="1" si="10"/>
        <v>0.19495269342337976</v>
      </c>
      <c r="J14" s="160">
        <f t="shared" ca="1" si="4"/>
        <v>0.14690592152773743</v>
      </c>
      <c r="K14" s="161">
        <f t="shared" ca="1" si="5"/>
        <v>-0.18142369093546507</v>
      </c>
      <c r="L14" s="165">
        <f t="shared" ca="1" si="11"/>
        <v>0.12147638775166554</v>
      </c>
      <c r="M14" s="164">
        <f t="shared" ca="1" si="6"/>
        <v>-0.33763475015928451</v>
      </c>
      <c r="N14" s="161">
        <f t="shared" ca="1" si="7"/>
        <v>-0.21732810427225008</v>
      </c>
      <c r="O14" s="162">
        <f t="shared" ca="1" si="12"/>
        <v>0.20439182279555496</v>
      </c>
    </row>
    <row r="15" spans="1:15" x14ac:dyDescent="0.15">
      <c r="A15" s="156" t="str">
        <f t="shared" si="8"/>
        <v>m</v>
      </c>
      <c r="B15" s="121" t="s">
        <v>65</v>
      </c>
      <c r="C15" s="360"/>
      <c r="D15" s="160">
        <f t="shared" ca="1" si="0"/>
        <v>0.24880669505765665</v>
      </c>
      <c r="E15" s="161">
        <f t="shared" ca="1" si="1"/>
        <v>0.25732115927204263</v>
      </c>
      <c r="F15" s="162">
        <f t="shared" ca="1" si="9"/>
        <v>1.8245404810407307E-2</v>
      </c>
      <c r="G15" s="160">
        <f t="shared" ca="1" si="2"/>
        <v>0.20417819667274439</v>
      </c>
      <c r="H15" s="161">
        <f t="shared" ca="1" si="3"/>
        <v>0.16253111809274193</v>
      </c>
      <c r="I15" s="162">
        <f t="shared" ca="1" si="10"/>
        <v>7.8849630479154484E-2</v>
      </c>
      <c r="J15" s="160">
        <f t="shared" ca="1" si="4"/>
        <v>0.14530105307880911</v>
      </c>
      <c r="K15" s="161">
        <f t="shared" ca="1" si="5"/>
        <v>0.19288816063538636</v>
      </c>
      <c r="L15" s="165">
        <f t="shared" ca="1" si="11"/>
        <v>-0.12068583235940192</v>
      </c>
      <c r="M15" s="164">
        <f t="shared" ca="1" si="6"/>
        <v>-4.4917541681764199E-2</v>
      </c>
      <c r="N15" s="161">
        <f t="shared" ca="1" si="7"/>
        <v>-3.7553860452951213E-2</v>
      </c>
      <c r="O15" s="162">
        <f t="shared" ca="1" si="12"/>
        <v>2.2763993950030252E-3</v>
      </c>
    </row>
    <row r="16" spans="1:15" x14ac:dyDescent="0.15">
      <c r="A16" s="156" t="str">
        <f t="shared" si="8"/>
        <v>n</v>
      </c>
      <c r="B16" s="121" t="s">
        <v>247</v>
      </c>
      <c r="C16" s="360"/>
      <c r="D16" s="160">
        <f t="shared" ca="1" si="0"/>
        <v>-0.7024259854300674</v>
      </c>
      <c r="E16" s="161">
        <f t="shared" ca="1" si="1"/>
        <v>-0.72962195600961732</v>
      </c>
      <c r="F16" s="162">
        <f t="shared" ca="1" si="9"/>
        <v>-1.6257200819498423E-2</v>
      </c>
      <c r="G16" s="160">
        <f t="shared" ca="1" si="2"/>
        <v>-0.40289877780308381</v>
      </c>
      <c r="H16" s="161">
        <f t="shared" ca="1" si="3"/>
        <v>-0.33265995227247908</v>
      </c>
      <c r="I16" s="162">
        <f t="shared" ca="1" si="10"/>
        <v>-7.8086621787754815E-2</v>
      </c>
      <c r="J16" s="160">
        <f t="shared" ca="1" si="4"/>
        <v>-9.446328588998934E-2</v>
      </c>
      <c r="K16" s="161">
        <f t="shared" ca="1" si="5"/>
        <v>-0.17422622443914726</v>
      </c>
      <c r="L16" s="165">
        <f t="shared" ca="1" si="11"/>
        <v>0.35975300775945823</v>
      </c>
      <c r="M16" s="164">
        <f t="shared" ca="1" si="6"/>
        <v>0.58261489304128322</v>
      </c>
      <c r="N16" s="161">
        <f t="shared" ca="1" si="7"/>
        <v>0.33464876073476346</v>
      </c>
      <c r="O16" s="162">
        <f t="shared" ca="1" si="12"/>
        <v>0.21118818808003481</v>
      </c>
    </row>
    <row r="17" spans="1:19" x14ac:dyDescent="0.15">
      <c r="A17" s="156" t="str">
        <f t="shared" si="8"/>
        <v>o</v>
      </c>
      <c r="B17" s="122" t="s">
        <v>59</v>
      </c>
      <c r="C17" s="360"/>
      <c r="D17" s="160">
        <f t="shared" ca="1" si="0"/>
        <v>-0.73708588185482427</v>
      </c>
      <c r="E17" s="161">
        <f t="shared" ca="1" si="1"/>
        <v>-0.7087881835440184</v>
      </c>
      <c r="F17" s="162">
        <f t="shared" ca="1" si="9"/>
        <v>0.65847779176733179</v>
      </c>
      <c r="G17" s="160">
        <f t="shared" ca="1" si="2"/>
        <v>-0.42997028447545432</v>
      </c>
      <c r="H17" s="161">
        <f t="shared" ca="1" si="3"/>
        <v>-0.29355781779897316</v>
      </c>
      <c r="I17" s="162">
        <f t="shared" ca="1" si="10"/>
        <v>0.44481237740631591</v>
      </c>
      <c r="J17" s="160">
        <f t="shared" ca="1" si="4"/>
        <v>-0.33077236400390397</v>
      </c>
      <c r="K17" s="161">
        <f t="shared" ca="1" si="5"/>
        <v>-0.31754342707450983</v>
      </c>
      <c r="L17" s="165">
        <f t="shared" ca="1" si="11"/>
        <v>0.26969228369715559</v>
      </c>
      <c r="M17" s="164">
        <f t="shared" ca="1" si="6"/>
        <v>0.49839620937124318</v>
      </c>
      <c r="N17" s="161">
        <f t="shared" ca="1" si="7"/>
        <v>0.18122481074883023</v>
      </c>
      <c r="O17" s="162">
        <f t="shared" ca="1" si="12"/>
        <v>-0.51576558489898172</v>
      </c>
      <c r="Q17" s="249"/>
      <c r="R17" s="249" t="s">
        <v>267</v>
      </c>
      <c r="S17" s="249" t="s">
        <v>269</v>
      </c>
    </row>
    <row r="18" spans="1:19" x14ac:dyDescent="0.15">
      <c r="A18" s="156" t="str">
        <f t="shared" si="8"/>
        <v>p</v>
      </c>
      <c r="B18" s="121" t="s">
        <v>259</v>
      </c>
      <c r="C18" s="360"/>
      <c r="D18" s="160">
        <f t="shared" ca="1" si="0"/>
        <v>-0.82129100016370016</v>
      </c>
      <c r="E18" s="161">
        <f t="shared" ca="1" si="1"/>
        <v>-0.83597314239164322</v>
      </c>
      <c r="F18" s="162">
        <f t="shared" ca="1" si="9"/>
        <v>-0.48874402930007926</v>
      </c>
      <c r="G18" s="160">
        <f t="shared" ca="1" si="2"/>
        <v>-0.51837053023142965</v>
      </c>
      <c r="H18" s="161">
        <f t="shared" ca="1" si="3"/>
        <v>-0.45641077979973849</v>
      </c>
      <c r="I18" s="162">
        <f t="shared" ca="1" si="10"/>
        <v>-0.45577041956576642</v>
      </c>
      <c r="J18" s="160">
        <f t="shared" ca="1" si="4"/>
        <v>-0.27033445519934823</v>
      </c>
      <c r="K18" s="161">
        <f t="shared" ca="1" si="5"/>
        <v>-0.22352872678445856</v>
      </c>
      <c r="L18" s="165">
        <f t="shared" ca="1" si="11"/>
        <v>1.2772802125700408E-2</v>
      </c>
      <c r="M18" s="164">
        <f t="shared" ca="1" si="6"/>
        <v>0.59814508053444304</v>
      </c>
      <c r="N18" s="161">
        <f t="shared" ca="1" si="7"/>
        <v>0.38473901951580713</v>
      </c>
      <c r="O18" s="162">
        <f t="shared" ca="1" si="12"/>
        <v>0.50628987447233886</v>
      </c>
      <c r="Q18" s="250"/>
      <c r="R18" s="250" t="s">
        <v>268</v>
      </c>
      <c r="S18" s="250" t="s">
        <v>270</v>
      </c>
    </row>
    <row r="19" spans="1:19" x14ac:dyDescent="0.15">
      <c r="A19" s="156" t="str">
        <f t="shared" si="8"/>
        <v>q</v>
      </c>
      <c r="B19" s="121" t="s">
        <v>260</v>
      </c>
      <c r="C19" s="360"/>
      <c r="D19" s="160">
        <f t="shared" ca="1" si="0"/>
        <v>-0.7427703215653878</v>
      </c>
      <c r="E19" s="161">
        <f t="shared" ca="1" si="1"/>
        <v>-0.70913321833094678</v>
      </c>
      <c r="F19" s="162">
        <f t="shared" ca="1" si="9"/>
        <v>-0.54184852714353982</v>
      </c>
      <c r="G19" s="160">
        <f t="shared" ca="1" si="2"/>
        <v>-0.45125773177741307</v>
      </c>
      <c r="H19" s="161">
        <f t="shared" ca="1" si="3"/>
        <v>-0.37419775343850881</v>
      </c>
      <c r="I19" s="162">
        <f t="shared" ca="1" si="10"/>
        <v>-0.47473744265958617</v>
      </c>
      <c r="J19" s="160">
        <f t="shared" ca="1" si="4"/>
        <v>-0.22412294448657938</v>
      </c>
      <c r="K19" s="161">
        <f t="shared" ca="1" si="5"/>
        <v>-7.9404956975527671E-2</v>
      </c>
      <c r="L19" s="165">
        <f t="shared" ca="1" si="11"/>
        <v>-1.0796330959219211E-2</v>
      </c>
      <c r="M19" s="164">
        <f t="shared" ca="1" si="6"/>
        <v>0.59904814314741539</v>
      </c>
      <c r="N19" s="161">
        <f t="shared" ca="1" si="7"/>
        <v>0.41228171169199279</v>
      </c>
      <c r="O19" s="162">
        <f t="shared" ca="1" si="12"/>
        <v>0.55598832705117307</v>
      </c>
      <c r="Q19" s="137" t="s">
        <v>260</v>
      </c>
      <c r="R19" s="251">
        <f t="shared" ref="R19" ca="1" si="13">INDIRECT("H22計算表!$"&amp;$A19&amp;"$4")</f>
        <v>-0.70913321833094678</v>
      </c>
      <c r="S19" s="251">
        <f t="shared" ref="S19" ca="1" si="14">INDIRECT("H22計算表!$"&amp;$A19&amp;"$5")</f>
        <v>-7.9404956975527671E-2</v>
      </c>
    </row>
    <row r="20" spans="1:19" x14ac:dyDescent="0.15">
      <c r="A20" s="156" t="str">
        <f t="shared" si="8"/>
        <v>r</v>
      </c>
      <c r="B20" s="122" t="s">
        <v>184</v>
      </c>
      <c r="C20" s="360"/>
      <c r="D20" s="160">
        <f t="shared" ca="1" si="0"/>
        <v>0.32741198601507326</v>
      </c>
      <c r="E20" s="161">
        <f t="shared" ca="1" si="1"/>
        <v>0.31802992078826742</v>
      </c>
      <c r="F20" s="162">
        <f t="shared" ca="1" si="9"/>
        <v>0.13318985774827627</v>
      </c>
      <c r="G20" s="160">
        <f t="shared" ca="1" si="2"/>
        <v>0.10271067524546666</v>
      </c>
      <c r="H20" s="161">
        <f t="shared" ca="1" si="3"/>
        <v>-6.8370559923623411E-2</v>
      </c>
      <c r="I20" s="162">
        <f t="shared" ca="1" si="10"/>
        <v>0.26231794419292298</v>
      </c>
      <c r="J20" s="160">
        <f t="shared" ca="1" si="4"/>
        <v>0.70691401327765657</v>
      </c>
      <c r="K20" s="161">
        <f t="shared" ca="1" si="5"/>
        <v>0.72878300251708827</v>
      </c>
      <c r="L20" s="165">
        <f t="shared" ca="1" si="11"/>
        <v>-0.11807224781702474</v>
      </c>
      <c r="M20" s="164">
        <f t="shared" ca="1" si="6"/>
        <v>0.16161825970159455</v>
      </c>
      <c r="N20" s="161">
        <f t="shared" ca="1" si="7"/>
        <v>0.45424711742373569</v>
      </c>
      <c r="O20" s="162">
        <f t="shared" ca="1" si="12"/>
        <v>-0.2338427947439346</v>
      </c>
      <c r="Q20"/>
      <c r="R20"/>
      <c r="S20"/>
    </row>
    <row r="21" spans="1:19" x14ac:dyDescent="0.15">
      <c r="A21" s="156" t="str">
        <f t="shared" si="8"/>
        <v>s</v>
      </c>
      <c r="B21" s="124" t="s">
        <v>144</v>
      </c>
      <c r="C21" s="359"/>
      <c r="D21" s="160"/>
      <c r="E21" s="161"/>
      <c r="F21" s="162"/>
      <c r="G21" s="160"/>
      <c r="H21" s="161"/>
      <c r="I21" s="162"/>
      <c r="J21" s="160"/>
      <c r="K21" s="161"/>
      <c r="L21" s="165"/>
      <c r="M21" s="164"/>
      <c r="N21" s="161"/>
      <c r="O21" s="162"/>
    </row>
    <row r="22" spans="1:19" x14ac:dyDescent="0.15">
      <c r="A22" s="156" t="str">
        <f t="shared" si="8"/>
        <v>t</v>
      </c>
      <c r="B22" s="121" t="s">
        <v>149</v>
      </c>
      <c r="C22" s="360"/>
      <c r="D22" s="160">
        <f t="shared" ca="1" si="0"/>
        <v>0.54399131238300424</v>
      </c>
      <c r="E22" s="161">
        <f t="shared" ca="1" si="1"/>
        <v>0.43984112793344543</v>
      </c>
      <c r="F22" s="162">
        <f t="shared" ca="1" si="9"/>
        <v>-0.17970386666959556</v>
      </c>
      <c r="G22" s="160">
        <f t="shared" ca="1" si="2"/>
        <v>0.78692818999448555</v>
      </c>
      <c r="H22" s="161">
        <f t="shared" ca="1" si="3"/>
        <v>0.79853522106872155</v>
      </c>
      <c r="I22" s="162">
        <f t="shared" ca="1" si="10"/>
        <v>-8.6654290811494714E-2</v>
      </c>
      <c r="J22" s="160">
        <f t="shared" ca="1" si="4"/>
        <v>-4.5416527162486309E-3</v>
      </c>
      <c r="K22" s="161">
        <f t="shared" ca="1" si="5"/>
        <v>-0.37481897504147532</v>
      </c>
      <c r="L22" s="165">
        <f t="shared" ca="1" si="11"/>
        <v>-0.19646042850444109</v>
      </c>
      <c r="M22" s="164">
        <f t="shared" ca="1" si="6"/>
        <v>-0.50670225042464268</v>
      </c>
      <c r="N22" s="161">
        <f t="shared" ca="1" si="7"/>
        <v>-0.64310912953531707</v>
      </c>
      <c r="O22" s="162">
        <f t="shared" ca="1" si="12"/>
        <v>9.5555790210465064E-2</v>
      </c>
    </row>
    <row r="23" spans="1:19" x14ac:dyDescent="0.15">
      <c r="A23" s="156" t="str">
        <f t="shared" si="8"/>
        <v>u</v>
      </c>
      <c r="B23" s="121" t="s">
        <v>132</v>
      </c>
      <c r="C23" s="360"/>
      <c r="D23" s="160">
        <f t="shared" ca="1" si="0"/>
        <v>0.76926760157243212</v>
      </c>
      <c r="E23" s="161">
        <f t="shared" ca="1" si="1"/>
        <v>0.66098385320846686</v>
      </c>
      <c r="F23" s="162">
        <f t="shared" ca="1" si="9"/>
        <v>4.2242554223108034E-2</v>
      </c>
      <c r="G23" s="160">
        <f t="shared" ca="1" si="2"/>
        <v>0.78235001521506597</v>
      </c>
      <c r="H23" s="161">
        <f t="shared" ca="1" si="3"/>
        <v>0.74786365033621194</v>
      </c>
      <c r="I23" s="162">
        <f t="shared" ca="1" si="10"/>
        <v>9.7076613212234986E-3</v>
      </c>
      <c r="J23" s="160">
        <f t="shared" ca="1" si="4"/>
        <v>8.9644367927831647E-2</v>
      </c>
      <c r="K23" s="161">
        <f t="shared" ca="1" si="5"/>
        <v>-0.18715864892075088</v>
      </c>
      <c r="L23" s="165">
        <f t="shared" ca="1" si="11"/>
        <v>-0.18403388206532367</v>
      </c>
      <c r="M23" s="164">
        <f t="shared" ca="1" si="6"/>
        <v>-0.65459355330259161</v>
      </c>
      <c r="N23" s="161">
        <f t="shared" ca="1" si="7"/>
        <v>-0.61523389183294497</v>
      </c>
      <c r="O23" s="162">
        <f t="shared" ca="1" si="12"/>
        <v>-0.25201288016476242</v>
      </c>
    </row>
    <row r="24" spans="1:19" x14ac:dyDescent="0.15">
      <c r="A24" s="156" t="str">
        <f t="shared" si="8"/>
        <v>v</v>
      </c>
      <c r="B24" s="121" t="s">
        <v>133</v>
      </c>
      <c r="C24" s="360"/>
      <c r="D24" s="160">
        <f t="shared" ca="1" si="0"/>
        <v>0.58955690063590283</v>
      </c>
      <c r="E24" s="161">
        <f t="shared" ca="1" si="1"/>
        <v>0.53280047209450376</v>
      </c>
      <c r="F24" s="162">
        <f t="shared" ca="1" si="9"/>
        <v>0.37206165152228277</v>
      </c>
      <c r="G24" s="160">
        <f t="shared" ca="1" si="2"/>
        <v>0.33277914264077263</v>
      </c>
      <c r="H24" s="161">
        <f t="shared" ca="1" si="3"/>
        <v>0.26304058531718116</v>
      </c>
      <c r="I24" s="162">
        <f t="shared" ca="1" si="10"/>
        <v>0.26185138462923296</v>
      </c>
      <c r="J24" s="160">
        <f t="shared" ca="1" si="4"/>
        <v>0.42678933253072415</v>
      </c>
      <c r="K24" s="161">
        <f t="shared" ca="1" si="5"/>
        <v>0.47062620658967685</v>
      </c>
      <c r="L24" s="165">
        <f t="shared" ca="1" si="11"/>
        <v>2.7422375406271848E-2</v>
      </c>
      <c r="M24" s="164">
        <f t="shared" ca="1" si="6"/>
        <v>-0.30880778622302962</v>
      </c>
      <c r="N24" s="161">
        <f t="shared" ca="1" si="7"/>
        <v>9.2961991219813588E-3</v>
      </c>
      <c r="O24" s="162">
        <f t="shared" ca="1" si="12"/>
        <v>-0.44296182919702221</v>
      </c>
    </row>
    <row r="25" spans="1:19" x14ac:dyDescent="0.15">
      <c r="A25" s="156" t="str">
        <f t="shared" si="8"/>
        <v>w</v>
      </c>
      <c r="B25" s="121" t="s">
        <v>134</v>
      </c>
      <c r="C25" s="360"/>
      <c r="D25" s="160">
        <f t="shared" ca="1" si="0"/>
        <v>0.20009804756415883</v>
      </c>
      <c r="E25" s="161">
        <f t="shared" ca="1" si="1"/>
        <v>6.8711132348814749E-2</v>
      </c>
      <c r="F25" s="162">
        <f t="shared" ca="1" si="9"/>
        <v>-2.2331963978367789E-2</v>
      </c>
      <c r="G25" s="160">
        <f t="shared" ca="1" si="2"/>
        <v>0.29071597756150863</v>
      </c>
      <c r="H25" s="161">
        <f t="shared" ca="1" si="3"/>
        <v>1.3858742403205762E-3</v>
      </c>
      <c r="I25" s="162">
        <f t="shared" ca="1" si="10"/>
        <v>-2.4446190505228579E-3</v>
      </c>
      <c r="J25" s="160">
        <f t="shared" ca="1" si="4"/>
        <v>0.19331361101374639</v>
      </c>
      <c r="K25" s="161">
        <f t="shared" ca="1" si="5"/>
        <v>9.8177858505565957E-2</v>
      </c>
      <c r="L25" s="165">
        <f t="shared" ca="1" si="11"/>
        <v>0.36166982019232707</v>
      </c>
      <c r="M25" s="164">
        <f t="shared" ca="1" si="6"/>
        <v>-0.12844690837552289</v>
      </c>
      <c r="N25" s="161">
        <f t="shared" ca="1" si="7"/>
        <v>8.603998194731656E-2</v>
      </c>
      <c r="O25" s="162">
        <f t="shared" ca="1" si="12"/>
        <v>0.26942209524514932</v>
      </c>
    </row>
    <row r="26" spans="1:19" x14ac:dyDescent="0.15">
      <c r="A26" s="156" t="str">
        <f t="shared" si="8"/>
        <v>x</v>
      </c>
      <c r="B26" s="121" t="s">
        <v>135</v>
      </c>
      <c r="C26" s="360"/>
      <c r="D26" s="160">
        <f t="shared" ca="1" si="0"/>
        <v>-8.9910169172313606E-2</v>
      </c>
      <c r="E26" s="161">
        <f t="shared" ca="1" si="1"/>
        <v>7.1903728116332416E-2</v>
      </c>
      <c r="F26" s="162">
        <f t="shared" ca="1" si="9"/>
        <v>-0.37562779476069014</v>
      </c>
      <c r="G26" s="160">
        <f t="shared" ca="1" si="2"/>
        <v>-0.12834781542795493</v>
      </c>
      <c r="H26" s="161">
        <f t="shared" ca="1" si="3"/>
        <v>-0.14605808756646937</v>
      </c>
      <c r="I26" s="162">
        <f t="shared" ca="1" si="10"/>
        <v>-0.27001781295517829</v>
      </c>
      <c r="J26" s="160">
        <f t="shared" ca="1" si="4"/>
        <v>0.46547205717599033</v>
      </c>
      <c r="K26" s="161">
        <f t="shared" ca="1" si="5"/>
        <v>0.40780107445245894</v>
      </c>
      <c r="L26" s="165">
        <f t="shared" ca="1" si="11"/>
        <v>-0.14983156268912654</v>
      </c>
      <c r="M26" s="164">
        <f t="shared" ca="1" si="6"/>
        <v>0.43782895153530932</v>
      </c>
      <c r="N26" s="161">
        <f t="shared" ca="1" si="7"/>
        <v>0.3566180340746733</v>
      </c>
      <c r="O26" s="162">
        <f t="shared" ca="1" si="12"/>
        <v>0.18390326243721067</v>
      </c>
    </row>
    <row r="27" spans="1:19" x14ac:dyDescent="0.15">
      <c r="A27" s="156" t="str">
        <f t="shared" si="8"/>
        <v>y</v>
      </c>
      <c r="B27" s="121" t="s">
        <v>136</v>
      </c>
      <c r="C27" s="360"/>
      <c r="D27" s="160">
        <f t="shared" ca="1" si="0"/>
        <v>0.50394878327427872</v>
      </c>
      <c r="E27" s="161">
        <f t="shared" ca="1" si="1"/>
        <v>0.70280612221625816</v>
      </c>
      <c r="F27" s="162">
        <f t="shared" ca="1" si="9"/>
        <v>-0.32634243052266665</v>
      </c>
      <c r="G27" s="160">
        <f t="shared" ca="1" si="2"/>
        <v>0.10814726934618119</v>
      </c>
      <c r="H27" s="161">
        <f t="shared" ca="1" si="3"/>
        <v>0.25127485106999287</v>
      </c>
      <c r="I27" s="162">
        <f t="shared" ca="1" si="10"/>
        <v>-0.35092613478504375</v>
      </c>
      <c r="J27" s="160">
        <f t="shared" ca="1" si="4"/>
        <v>0.17579390291872712</v>
      </c>
      <c r="K27" s="161">
        <f t="shared" ca="1" si="5"/>
        <v>0.27134327270902331</v>
      </c>
      <c r="L27" s="165">
        <f t="shared" ca="1" si="11"/>
        <v>-0.46546909980290979</v>
      </c>
      <c r="M27" s="164">
        <f t="shared" ca="1" si="6"/>
        <v>-0.30414833182768269</v>
      </c>
      <c r="N27" s="161">
        <f t="shared" ca="1" si="7"/>
        <v>-0.25640617790219816</v>
      </c>
      <c r="O27" s="162">
        <f t="shared" ca="1" si="12"/>
        <v>-9.507359725490433E-2</v>
      </c>
    </row>
    <row r="28" spans="1:19" x14ac:dyDescent="0.15">
      <c r="A28" s="156" t="str">
        <f t="shared" si="8"/>
        <v>z</v>
      </c>
      <c r="B28" s="123" t="s">
        <v>192</v>
      </c>
      <c r="C28" s="360"/>
      <c r="D28" s="160">
        <f t="shared" ca="1" si="0"/>
        <v>-0.39933583496739383</v>
      </c>
      <c r="E28" s="161">
        <f t="shared" ca="1" si="1"/>
        <v>-0.25213710060895372</v>
      </c>
      <c r="F28" s="162">
        <f t="shared" ca="1" si="9"/>
        <v>-0.43461831531878231</v>
      </c>
      <c r="G28" s="160">
        <f t="shared" ca="1" si="2"/>
        <v>-0.66195271820331958</v>
      </c>
      <c r="H28" s="161">
        <f t="shared" ca="1" si="3"/>
        <v>-0.58451085671923808</v>
      </c>
      <c r="I28" s="162">
        <f t="shared" ca="1" si="10"/>
        <v>-0.36297470643102558</v>
      </c>
      <c r="J28" s="160">
        <f t="shared" ca="1" si="4"/>
        <v>-4.7998616865001058E-2</v>
      </c>
      <c r="K28" s="161">
        <f t="shared" ca="1" si="5"/>
        <v>3.2512261996825297E-2</v>
      </c>
      <c r="L28" s="165">
        <f t="shared" ca="1" si="11"/>
        <v>-0.67947738741769048</v>
      </c>
      <c r="M28" s="164">
        <f t="shared" ca="1" si="6"/>
        <v>0.48782023135740737</v>
      </c>
      <c r="N28" s="161">
        <f t="shared" ca="1" si="7"/>
        <v>0.24023540008183572</v>
      </c>
      <c r="O28" s="162">
        <f t="shared" ca="1" si="12"/>
        <v>-8.404756953459909E-2</v>
      </c>
    </row>
    <row r="29" spans="1:19" x14ac:dyDescent="0.15">
      <c r="A29" s="156" t="str">
        <f t="shared" si="8"/>
        <v>aa</v>
      </c>
      <c r="B29" s="124" t="s">
        <v>145</v>
      </c>
      <c r="C29" s="359"/>
      <c r="D29" s="160"/>
      <c r="E29" s="161"/>
      <c r="F29" s="162"/>
      <c r="G29" s="160"/>
      <c r="H29" s="161"/>
      <c r="I29" s="162"/>
      <c r="J29" s="160"/>
      <c r="K29" s="161"/>
      <c r="L29" s="165"/>
      <c r="M29" s="164"/>
      <c r="N29" s="161"/>
      <c r="O29" s="162"/>
    </row>
    <row r="30" spans="1:19" x14ac:dyDescent="0.15">
      <c r="A30" s="156" t="str">
        <f t="shared" si="8"/>
        <v>ab</v>
      </c>
      <c r="B30" s="123" t="s">
        <v>204</v>
      </c>
      <c r="C30" s="360"/>
      <c r="D30" s="160">
        <f t="shared" ca="1" si="0"/>
        <v>0.76847550533401976</v>
      </c>
      <c r="E30" s="161">
        <f t="shared" ca="1" si="1"/>
        <v>0.6390864906555771</v>
      </c>
      <c r="F30" s="162">
        <f t="shared" ca="1" si="9"/>
        <v>-0.30426577945924649</v>
      </c>
      <c r="G30" s="160">
        <f t="shared" ca="1" si="2"/>
        <v>0.80504641170022662</v>
      </c>
      <c r="H30" s="161">
        <f t="shared" ca="1" si="3"/>
        <v>0.6835893694403975</v>
      </c>
      <c r="I30" s="162">
        <f t="shared" ca="1" si="10"/>
        <v>-0.20942697987651299</v>
      </c>
      <c r="J30" s="160">
        <f t="shared" ca="1" si="4"/>
        <v>7.8955021216726887E-2</v>
      </c>
      <c r="K30" s="161">
        <f t="shared" ca="1" si="5"/>
        <v>-8.3632280526186611E-2</v>
      </c>
      <c r="L30" s="165">
        <f t="shared" ca="1" si="11"/>
        <v>0.16066682189267464</v>
      </c>
      <c r="M30" s="164">
        <f t="shared" ca="1" si="6"/>
        <v>-0.67524942181415182</v>
      </c>
      <c r="N30" s="161">
        <f t="shared" ca="1" si="7"/>
        <v>-0.53376884176571393</v>
      </c>
      <c r="O30" s="162">
        <f t="shared" ca="1" si="12"/>
        <v>0.48514965418809591</v>
      </c>
    </row>
    <row r="31" spans="1:19" x14ac:dyDescent="0.15">
      <c r="A31" s="156" t="str">
        <f t="shared" si="8"/>
        <v>ac</v>
      </c>
      <c r="B31" s="121" t="s">
        <v>137</v>
      </c>
      <c r="C31" s="360"/>
      <c r="D31" s="160">
        <f t="shared" ca="1" si="0"/>
        <v>-9.7353746869663541E-2</v>
      </c>
      <c r="E31" s="161">
        <f t="shared" ca="1" si="1"/>
        <v>-0.24859751635290869</v>
      </c>
      <c r="F31" s="162">
        <f t="shared" ca="1" si="9"/>
        <v>4.3979562929371281E-2</v>
      </c>
      <c r="G31" s="160">
        <f t="shared" ca="1" si="2"/>
        <v>2.9377977509534876E-2</v>
      </c>
      <c r="H31" s="161">
        <f t="shared" ca="1" si="3"/>
        <v>-0.22731675262090087</v>
      </c>
      <c r="I31" s="162">
        <f t="shared" ca="1" si="10"/>
        <v>0.18859055501256294</v>
      </c>
      <c r="J31" s="160">
        <f t="shared" ca="1" si="4"/>
        <v>3.9488559512674531E-3</v>
      </c>
      <c r="K31" s="161">
        <f t="shared" ca="1" si="5"/>
        <v>-0.13354486425806425</v>
      </c>
      <c r="L31" s="165">
        <f t="shared" ca="1" si="11"/>
        <v>-0.21937841556569251</v>
      </c>
      <c r="M31" s="164">
        <f t="shared" ca="1" si="6"/>
        <v>8.9857017897301925E-2</v>
      </c>
      <c r="N31" s="161">
        <f t="shared" ca="1" si="7"/>
        <v>0.10334539437144158</v>
      </c>
      <c r="O31" s="162">
        <f t="shared" ca="1" si="12"/>
        <v>-0.18934068709138227</v>
      </c>
    </row>
    <row r="32" spans="1:19" x14ac:dyDescent="0.15">
      <c r="A32" s="156" t="str">
        <f t="shared" si="8"/>
        <v>ad</v>
      </c>
      <c r="B32" s="121" t="s">
        <v>202</v>
      </c>
      <c r="C32" s="360"/>
      <c r="D32" s="160">
        <f t="shared" ca="1" si="0"/>
        <v>-0.12305843614468026</v>
      </c>
      <c r="E32" s="161">
        <f t="shared" ca="1" si="1"/>
        <v>7.7561626969060632E-2</v>
      </c>
      <c r="F32" s="162">
        <f t="shared" ca="1" si="9"/>
        <v>-4.3876349393640456E-2</v>
      </c>
      <c r="G32" s="160">
        <f t="shared" ca="1" si="2"/>
        <v>4.1870222519176055E-2</v>
      </c>
      <c r="H32" s="161">
        <f t="shared" ca="1" si="3"/>
        <v>-0.14670216206115005</v>
      </c>
      <c r="I32" s="162">
        <f t="shared" ca="1" si="10"/>
        <v>7.5000451866338899E-2</v>
      </c>
      <c r="J32" s="160">
        <f t="shared" ca="1" si="4"/>
        <v>0.11578553413560555</v>
      </c>
      <c r="K32" s="161">
        <f t="shared" ca="1" si="5"/>
        <v>0.4052201876917621</v>
      </c>
      <c r="L32" s="165">
        <f t="shared" ca="1" si="11"/>
        <v>0.12755933696441471</v>
      </c>
      <c r="M32" s="164">
        <f t="shared" ca="1" si="6"/>
        <v>0.31108335215481497</v>
      </c>
      <c r="N32" s="161">
        <f t="shared" ca="1" si="7"/>
        <v>0.31731565415890028</v>
      </c>
      <c r="O32" s="162">
        <f t="shared" ca="1" si="12"/>
        <v>0.24244414120604774</v>
      </c>
    </row>
    <row r="33" spans="1:15" x14ac:dyDescent="0.15">
      <c r="A33" s="156" t="str">
        <f t="shared" si="8"/>
        <v>ae</v>
      </c>
      <c r="B33" s="123" t="s">
        <v>73</v>
      </c>
      <c r="C33" s="360"/>
      <c r="D33" s="160">
        <f t="shared" ca="1" si="0"/>
        <v>0.52191097538819531</v>
      </c>
      <c r="E33" s="161">
        <f t="shared" ca="1" si="1"/>
        <v>0.28411273366849338</v>
      </c>
      <c r="F33" s="162">
        <f t="shared" ca="1" si="9"/>
        <v>0.27195355042222102</v>
      </c>
      <c r="G33" s="160">
        <f t="shared" ca="1" si="2"/>
        <v>0.72579566458987954</v>
      </c>
      <c r="H33" s="161">
        <f t="shared" ca="1" si="3"/>
        <v>0.50468961982051208</v>
      </c>
      <c r="I33" s="162">
        <f t="shared" ca="1" si="10"/>
        <v>0.31370440431074448</v>
      </c>
      <c r="J33" s="160">
        <f t="shared" ca="1" si="4"/>
        <v>-6.0416793940469185E-2</v>
      </c>
      <c r="K33" s="161">
        <f t="shared" ca="1" si="5"/>
        <v>-0.2741238001950777</v>
      </c>
      <c r="L33" s="165">
        <f t="shared" ca="1" si="11"/>
        <v>0.45907014958660369</v>
      </c>
      <c r="M33" s="164">
        <f t="shared" ca="1" si="6"/>
        <v>-0.62210194474300484</v>
      </c>
      <c r="N33" s="161">
        <f t="shared" ca="1" si="7"/>
        <v>-0.44085618128388859</v>
      </c>
      <c r="O33" s="162">
        <f t="shared" ca="1" si="12"/>
        <v>0.14136059142249446</v>
      </c>
    </row>
    <row r="34" spans="1:15" x14ac:dyDescent="0.15">
      <c r="A34" s="156" t="str">
        <f t="shared" si="8"/>
        <v>af</v>
      </c>
      <c r="B34" s="123" t="s">
        <v>200</v>
      </c>
      <c r="C34" s="360"/>
      <c r="D34" s="160">
        <f t="shared" ca="1" si="0"/>
        <v>-1.3417642102516732E-2</v>
      </c>
      <c r="E34" s="161">
        <f t="shared" ca="1" si="1"/>
        <v>0.16732796491747984</v>
      </c>
      <c r="F34" s="162">
        <f t="shared" ca="1" si="9"/>
        <v>-0.39898358270637901</v>
      </c>
      <c r="G34" s="160">
        <f t="shared" ca="1" si="2"/>
        <v>-0.14855397682157861</v>
      </c>
      <c r="H34" s="161">
        <f t="shared" ca="1" si="3"/>
        <v>2.8217942997240234E-2</v>
      </c>
      <c r="I34" s="162">
        <f t="shared" ca="1" si="10"/>
        <v>-0.31481105070561644</v>
      </c>
      <c r="J34" s="160">
        <f t="shared" ca="1" si="4"/>
        <v>-0.1651762660813044</v>
      </c>
      <c r="K34" s="161">
        <f t="shared" ca="1" si="5"/>
        <v>0.18717653384090438</v>
      </c>
      <c r="L34" s="165">
        <f t="shared" ca="1" si="11"/>
        <v>-3.7952491906810271E-3</v>
      </c>
      <c r="M34" s="164">
        <f t="shared" ca="1" si="6"/>
        <v>-4.926694103099595E-2</v>
      </c>
      <c r="N34" s="161">
        <f t="shared" ca="1" si="7"/>
        <v>3.571096298744246E-2</v>
      </c>
      <c r="O34" s="162">
        <f t="shared" ca="1" si="12"/>
        <v>0.40395752721987271</v>
      </c>
    </row>
    <row r="35" spans="1:15" x14ac:dyDescent="0.15">
      <c r="A35" s="156" t="str">
        <f t="shared" si="8"/>
        <v>ag</v>
      </c>
      <c r="B35" s="123" t="s">
        <v>193</v>
      </c>
      <c r="C35" s="360">
        <v>2009</v>
      </c>
      <c r="D35" s="160">
        <f t="shared" ca="1" si="0"/>
        <v>-0.22070937029562376</v>
      </c>
      <c r="E35" s="161">
        <f t="shared" ca="1" si="1"/>
        <v>-0.18912783244898279</v>
      </c>
      <c r="F35" s="162">
        <f t="shared" ca="1" si="9"/>
        <v>0.40630368882245266</v>
      </c>
      <c r="G35" s="160">
        <f t="shared" ca="1" si="2"/>
        <v>-0.10020746062078856</v>
      </c>
      <c r="H35" s="161">
        <f t="shared" ca="1" si="3"/>
        <v>1.8574546639302171E-2</v>
      </c>
      <c r="I35" s="162">
        <f t="shared" ca="1" si="10"/>
        <v>0.36676587479307476</v>
      </c>
      <c r="J35" s="160">
        <f t="shared" ca="1" si="4"/>
        <v>-0.2967954882417595</v>
      </c>
      <c r="K35" s="161">
        <f t="shared" ca="1" si="5"/>
        <v>-0.20396147351596652</v>
      </c>
      <c r="L35" s="165">
        <f t="shared" ca="1" si="11"/>
        <v>0.26419201856296087</v>
      </c>
      <c r="M35" s="164">
        <f t="shared" ca="1" si="6"/>
        <v>3.8970672432206116E-2</v>
      </c>
      <c r="N35" s="161">
        <f t="shared" ca="1" si="7"/>
        <v>-8.1450384491783059E-2</v>
      </c>
      <c r="O35" s="162">
        <f t="shared" ca="1" si="12"/>
        <v>-0.28831352433184448</v>
      </c>
    </row>
    <row r="36" spans="1:15" x14ac:dyDescent="0.15">
      <c r="A36" s="156" t="str">
        <f t="shared" si="8"/>
        <v>ah</v>
      </c>
      <c r="B36" s="123" t="s">
        <v>150</v>
      </c>
      <c r="C36" s="360"/>
      <c r="D36" s="160">
        <f t="shared" ca="1" si="0"/>
        <v>0.48347377270036745</v>
      </c>
      <c r="E36" s="161">
        <f t="shared" ca="1" si="1"/>
        <v>0.13466364863608574</v>
      </c>
      <c r="F36" s="162">
        <f t="shared" ca="1" si="9"/>
        <v>0.12844160533731314</v>
      </c>
      <c r="G36" s="160">
        <f t="shared" ca="1" si="2"/>
        <v>0.64117523850741776</v>
      </c>
      <c r="H36" s="161">
        <f t="shared" ca="1" si="3"/>
        <v>0.35248645549526386</v>
      </c>
      <c r="I36" s="162">
        <f t="shared" ca="1" si="10"/>
        <v>0.3447713772375498</v>
      </c>
      <c r="J36" s="160">
        <f t="shared" ca="1" si="4"/>
        <v>0.12650001712307635</v>
      </c>
      <c r="K36" s="161">
        <f t="shared" ca="1" si="5"/>
        <v>-0.13992059166823795</v>
      </c>
      <c r="L36" s="165">
        <f t="shared" ca="1" si="11"/>
        <v>0.23801151369764859</v>
      </c>
      <c r="M36" s="164">
        <f t="shared" ca="1" si="6"/>
        <v>-0.50068029988274121</v>
      </c>
      <c r="N36" s="161">
        <f t="shared" ca="1" si="7"/>
        <v>-0.2150375489111632</v>
      </c>
      <c r="O36" s="162">
        <f t="shared" ca="1" si="12"/>
        <v>0.33576452208148799</v>
      </c>
    </row>
    <row r="37" spans="1:15" x14ac:dyDescent="0.15">
      <c r="A37" s="156" t="str">
        <f t="shared" si="8"/>
        <v>ai</v>
      </c>
      <c r="B37" s="123" t="s">
        <v>194</v>
      </c>
      <c r="C37" s="360"/>
      <c r="D37" s="160">
        <f t="shared" ca="1" si="0"/>
        <v>0.52460690593240134</v>
      </c>
      <c r="E37" s="161">
        <f t="shared" ca="1" si="1"/>
        <v>0.20730881032746565</v>
      </c>
      <c r="F37" s="162">
        <f t="shared" ca="1" si="9"/>
        <v>4.1066221612397417E-2</v>
      </c>
      <c r="G37" s="160">
        <f t="shared" ca="1" si="2"/>
        <v>0.66909533732705828</v>
      </c>
      <c r="H37" s="161">
        <f t="shared" ca="1" si="3"/>
        <v>0.43170307212174147</v>
      </c>
      <c r="I37" s="162">
        <f t="shared" ca="1" si="10"/>
        <v>0.18508833463629962</v>
      </c>
      <c r="J37" s="160">
        <f t="shared" ca="1" si="4"/>
        <v>0.10861691430925911</v>
      </c>
      <c r="K37" s="161">
        <f t="shared" ca="1" si="5"/>
        <v>-0.18218523552714652</v>
      </c>
      <c r="L37" s="165">
        <f t="shared" ca="1" si="11"/>
        <v>0.12816457757105462</v>
      </c>
      <c r="M37" s="164">
        <f t="shared" ca="1" si="6"/>
        <v>-0.53750940236951428</v>
      </c>
      <c r="N37" s="161">
        <f t="shared" ca="1" si="7"/>
        <v>-0.30421560891367838</v>
      </c>
      <c r="O37" s="162">
        <f t="shared" ca="1" si="12"/>
        <v>0.25890292099610818</v>
      </c>
    </row>
    <row r="38" spans="1:15" x14ac:dyDescent="0.15">
      <c r="A38" s="156" t="str">
        <f t="shared" si="8"/>
        <v>aj</v>
      </c>
      <c r="B38" s="123" t="s">
        <v>138</v>
      </c>
      <c r="C38" s="360"/>
      <c r="D38" s="160">
        <f t="shared" ca="1" si="0"/>
        <v>0.67690419609413954</v>
      </c>
      <c r="E38" s="161">
        <f t="shared" ca="1" si="1"/>
        <v>0.43037457245427024</v>
      </c>
      <c r="F38" s="162">
        <f t="shared" ca="1" si="9"/>
        <v>7.0969631949669584E-2</v>
      </c>
      <c r="G38" s="160">
        <f t="shared" ca="1" si="2"/>
        <v>0.82079979265795211</v>
      </c>
      <c r="H38" s="161">
        <f t="shared" ca="1" si="3"/>
        <v>0.64935870259940809</v>
      </c>
      <c r="I38" s="162">
        <f t="shared" ca="1" si="10"/>
        <v>0.1688707882704914</v>
      </c>
      <c r="J38" s="160">
        <f t="shared" ca="1" si="4"/>
        <v>0.11306226045083304</v>
      </c>
      <c r="K38" s="161">
        <f t="shared" ca="1" si="5"/>
        <v>-0.20798084592111091</v>
      </c>
      <c r="L38" s="165">
        <f t="shared" ca="1" si="11"/>
        <v>5.5679984499929797E-3</v>
      </c>
      <c r="M38" s="164">
        <f t="shared" ca="1" si="6"/>
        <v>-0.65906132687761476</v>
      </c>
      <c r="N38" s="161">
        <f t="shared" ca="1" si="7"/>
        <v>-0.49638792352768663</v>
      </c>
      <c r="O38" s="162">
        <f t="shared" ca="1" si="12"/>
        <v>0.15081001066489116</v>
      </c>
    </row>
    <row r="39" spans="1:15" x14ac:dyDescent="0.15">
      <c r="A39" s="156" t="str">
        <f t="shared" si="8"/>
        <v>ak</v>
      </c>
      <c r="B39" s="124" t="s">
        <v>182</v>
      </c>
      <c r="C39" s="359"/>
      <c r="D39" s="160"/>
      <c r="E39" s="161"/>
      <c r="F39" s="162"/>
      <c r="G39" s="160"/>
      <c r="H39" s="161"/>
      <c r="I39" s="162"/>
      <c r="J39" s="160"/>
      <c r="K39" s="161"/>
      <c r="L39" s="165"/>
      <c r="M39" s="164"/>
      <c r="N39" s="161"/>
      <c r="O39" s="162"/>
    </row>
    <row r="40" spans="1:15" x14ac:dyDescent="0.15">
      <c r="A40" s="156" t="str">
        <f t="shared" si="8"/>
        <v>al</v>
      </c>
      <c r="B40" s="123" t="s">
        <v>173</v>
      </c>
      <c r="C40" s="360"/>
      <c r="D40" s="160">
        <f t="shared" ref="D40:D103" ca="1" si="15">INDIRECT("H12計算表!$"&amp;$A40&amp;"$4")</f>
        <v>0.30797056665195238</v>
      </c>
      <c r="E40" s="161">
        <f t="shared" ref="E40:E103" ca="1" si="16">INDIRECT("H22計算表!$"&amp;$A40&amp;"$4")</f>
        <v>0.25009779525539899</v>
      </c>
      <c r="F40" s="162">
        <f t="shared" ref="F40:F103" ca="1" si="17">INDIRECT("H12→22!$"&amp;$A40&amp;"$4")</f>
        <v>-8.3274720700281787E-2</v>
      </c>
      <c r="G40" s="160">
        <f t="shared" ref="G40:G103" ca="1" si="18">INDIRECT("H12計算表!$"&amp;$A40&amp;"$6")</f>
        <v>0.28259114824468329</v>
      </c>
      <c r="H40" s="161">
        <f t="shared" ref="H40:H103" ca="1" si="19">INDIRECT("H22計算表!$"&amp;$A40&amp;"$6")</f>
        <v>0.42041803701385627</v>
      </c>
      <c r="I40" s="162">
        <f t="shared" ref="I40:I103" ca="1" si="20">INDIRECT("H12→22!$"&amp;$A40&amp;"$6")</f>
        <v>-0.28602489314986407</v>
      </c>
      <c r="J40" s="160">
        <f t="shared" ref="J40:J103" ca="1" si="21">INDIRECT("H12計算表!$"&amp;$A40&amp;"$5")</f>
        <v>-2.0841856338178325E-2</v>
      </c>
      <c r="K40" s="161">
        <f t="shared" ref="K40:K103" ca="1" si="22">INDIRECT("H22計算表!$"&amp;$A40&amp;"$5")</f>
        <v>-0.4055127859847526</v>
      </c>
      <c r="L40" s="165">
        <f t="shared" ref="L40:L103" ca="1" si="23">INDIRECT("H12→22!$"&amp;$A40&amp;"$5")</f>
        <v>-0.20099728853048804</v>
      </c>
      <c r="M40" s="164">
        <f t="shared" ref="M40:M103" ca="1" si="24">INDIRECT("H12計算表!$"&amp;$A40&amp;"$3")</f>
        <v>-0.49004497893841958</v>
      </c>
      <c r="N40" s="161">
        <f t="shared" ref="N40:N103" ca="1" si="25">INDIRECT("H22計算表!$"&amp;$A40&amp;"$3")</f>
        <v>-0.50209425499219229</v>
      </c>
      <c r="O40" s="162">
        <f t="shared" ref="O40:O103" ca="1" si="26">INDIRECT("H12→22!$"&amp;$A40&amp;"$3")</f>
        <v>-0.37958248754251517</v>
      </c>
    </row>
    <row r="41" spans="1:15" x14ac:dyDescent="0.15">
      <c r="A41" s="156" t="str">
        <f t="shared" si="8"/>
        <v>am</v>
      </c>
      <c r="B41" s="123" t="s">
        <v>174</v>
      </c>
      <c r="C41" s="360"/>
      <c r="D41" s="160">
        <f t="shared" ca="1" si="15"/>
        <v>0.42938487707247763</v>
      </c>
      <c r="E41" s="161">
        <f t="shared" ca="1" si="16"/>
        <v>0.29011684695103285</v>
      </c>
      <c r="F41" s="162">
        <f t="shared" ca="1" si="17"/>
        <v>0.2514844197322279</v>
      </c>
      <c r="G41" s="160">
        <f t="shared" ca="1" si="18"/>
        <v>0.36341187934553204</v>
      </c>
      <c r="H41" s="161">
        <f t="shared" ca="1" si="19"/>
        <v>0.3347603123684541</v>
      </c>
      <c r="I41" s="162">
        <f t="shared" ca="1" si="20"/>
        <v>3.2477859016047647E-2</v>
      </c>
      <c r="J41" s="160">
        <f t="shared" ca="1" si="21"/>
        <v>0.10988353542937143</v>
      </c>
      <c r="K41" s="161">
        <f t="shared" ca="1" si="22"/>
        <v>-0.29911376218956875</v>
      </c>
      <c r="L41" s="165">
        <f t="shared" ca="1" si="23"/>
        <v>8.4275110365020028E-2</v>
      </c>
      <c r="M41" s="164">
        <f t="shared" ca="1" si="24"/>
        <v>-0.47920398955611232</v>
      </c>
      <c r="N41" s="161">
        <f t="shared" ca="1" si="25"/>
        <v>-0.43458115315392259</v>
      </c>
      <c r="O41" s="162">
        <f t="shared" ca="1" si="26"/>
        <v>-0.46948323498928735</v>
      </c>
    </row>
    <row r="42" spans="1:15" x14ac:dyDescent="0.15">
      <c r="A42" s="156" t="str">
        <f t="shared" si="8"/>
        <v>an</v>
      </c>
      <c r="B42" s="123" t="s">
        <v>175</v>
      </c>
      <c r="C42" s="360"/>
      <c r="D42" s="160">
        <f t="shared" ca="1" si="15"/>
        <v>-0.37654279122006978</v>
      </c>
      <c r="E42" s="161">
        <f t="shared" ca="1" si="16"/>
        <v>-0.19323894380809842</v>
      </c>
      <c r="F42" s="162">
        <f t="shared" ca="1" si="17"/>
        <v>0.42447964074573996</v>
      </c>
      <c r="G42" s="160">
        <f t="shared" ca="1" si="18"/>
        <v>-0.2911947138739987</v>
      </c>
      <c r="H42" s="161">
        <f t="shared" ca="1" si="19"/>
        <v>-0.1639431717585699</v>
      </c>
      <c r="I42" s="162">
        <f t="shared" ca="1" si="20"/>
        <v>0.29118371953718175</v>
      </c>
      <c r="J42" s="160">
        <f t="shared" ca="1" si="21"/>
        <v>6.3430688517966433E-2</v>
      </c>
      <c r="K42" s="161">
        <f t="shared" ca="1" si="22"/>
        <v>0.38073439204852827</v>
      </c>
      <c r="L42" s="165">
        <f t="shared" ca="1" si="23"/>
        <v>0.33987036592712871</v>
      </c>
      <c r="M42" s="164">
        <f t="shared" ca="1" si="24"/>
        <v>0.46946558668960264</v>
      </c>
      <c r="N42" s="161">
        <f t="shared" ca="1" si="25"/>
        <v>0.43645344382959322</v>
      </c>
      <c r="O42" s="162">
        <f t="shared" ca="1" si="26"/>
        <v>-0.31625052429832456</v>
      </c>
    </row>
    <row r="43" spans="1:15" x14ac:dyDescent="0.15">
      <c r="A43" s="156" t="str">
        <f t="shared" si="8"/>
        <v>ao</v>
      </c>
      <c r="B43" s="123" t="s">
        <v>176</v>
      </c>
      <c r="C43" s="360"/>
      <c r="D43" s="160">
        <f t="shared" ca="1" si="15"/>
        <v>-0.36270769326461327</v>
      </c>
      <c r="E43" s="161">
        <f t="shared" ca="1" si="16"/>
        <v>-0.29798333911719216</v>
      </c>
      <c r="F43" s="162">
        <f t="shared" ca="1" si="17"/>
        <v>0.20987011198235195</v>
      </c>
      <c r="G43" s="160">
        <f t="shared" ca="1" si="18"/>
        <v>-0.1071794862442192</v>
      </c>
      <c r="H43" s="161">
        <f t="shared" ca="1" si="19"/>
        <v>-0.20644187352130461</v>
      </c>
      <c r="I43" s="162">
        <f t="shared" ca="1" si="20"/>
        <v>0.3001260542105102</v>
      </c>
      <c r="J43" s="160">
        <f t="shared" ca="1" si="21"/>
        <v>-0.26974757329583815</v>
      </c>
      <c r="K43" s="161">
        <f t="shared" ca="1" si="22"/>
        <v>0.2266476663021762</v>
      </c>
      <c r="L43" s="165">
        <f t="shared" ca="1" si="23"/>
        <v>0.32933147528232409</v>
      </c>
      <c r="M43" s="164">
        <f t="shared" ca="1" si="24"/>
        <v>0.24692099341614887</v>
      </c>
      <c r="N43" s="161">
        <f t="shared" ca="1" si="25"/>
        <v>0.38580769810928428</v>
      </c>
      <c r="O43" s="162">
        <f t="shared" ca="1" si="26"/>
        <v>0.21505518189994616</v>
      </c>
    </row>
    <row r="44" spans="1:15" x14ac:dyDescent="0.15">
      <c r="A44" s="156" t="str">
        <f t="shared" si="8"/>
        <v>ap</v>
      </c>
      <c r="B44" s="123" t="s">
        <v>177</v>
      </c>
      <c r="C44" s="360"/>
      <c r="D44" s="160">
        <f t="shared" ca="1" si="15"/>
        <v>-0.72277601647624079</v>
      </c>
      <c r="E44" s="161">
        <f t="shared" ca="1" si="16"/>
        <v>-0.52969956681732433</v>
      </c>
      <c r="F44" s="162">
        <f t="shared" ca="1" si="17"/>
        <v>7.8326680809657455E-3</v>
      </c>
      <c r="G44" s="160">
        <f t="shared" ca="1" si="18"/>
        <v>-0.73828915278993323</v>
      </c>
      <c r="H44" s="161">
        <f t="shared" ca="1" si="19"/>
        <v>-0.63863873902116364</v>
      </c>
      <c r="I44" s="162">
        <f t="shared" ca="1" si="20"/>
        <v>0.18569214824951197</v>
      </c>
      <c r="J44" s="160">
        <f t="shared" ca="1" si="21"/>
        <v>-0.32341292179141284</v>
      </c>
      <c r="K44" s="161">
        <f t="shared" ca="1" si="22"/>
        <v>0.10267771254618689</v>
      </c>
      <c r="L44" s="165">
        <f t="shared" ca="1" si="23"/>
        <v>0.25833467042507174</v>
      </c>
      <c r="M44" s="164">
        <f t="shared" ca="1" si="24"/>
        <v>0.6023757986431425</v>
      </c>
      <c r="N44" s="161">
        <f t="shared" ca="1" si="25"/>
        <v>0.45375212549573207</v>
      </c>
      <c r="O44" s="162">
        <f t="shared" ca="1" si="26"/>
        <v>0.43261678280691124</v>
      </c>
    </row>
    <row r="45" spans="1:15" x14ac:dyDescent="0.15">
      <c r="A45" s="156" t="str">
        <f t="shared" si="8"/>
        <v>aq</v>
      </c>
      <c r="B45" s="123" t="s">
        <v>178</v>
      </c>
      <c r="C45" s="360"/>
      <c r="D45" s="160">
        <f t="shared" ca="1" si="15"/>
        <v>-0.68520111012998552</v>
      </c>
      <c r="E45" s="161">
        <f t="shared" ca="1" si="16"/>
        <v>-0.56064238550710999</v>
      </c>
      <c r="F45" s="162">
        <f t="shared" ca="1" si="17"/>
        <v>0.13703699498437216</v>
      </c>
      <c r="G45" s="160">
        <f t="shared" ca="1" si="18"/>
        <v>-0.72458505647941507</v>
      </c>
      <c r="H45" s="161">
        <f t="shared" ca="1" si="19"/>
        <v>-0.59141141529348618</v>
      </c>
      <c r="I45" s="162">
        <f t="shared" ca="1" si="20"/>
        <v>0.15484431065605198</v>
      </c>
      <c r="J45" s="160">
        <f t="shared" ca="1" si="21"/>
        <v>-0.30311609177160448</v>
      </c>
      <c r="K45" s="161">
        <f t="shared" ca="1" si="22"/>
        <v>5.3194547491511916E-2</v>
      </c>
      <c r="L45" s="165">
        <f t="shared" ca="1" si="23"/>
        <v>0.22265120219919673</v>
      </c>
      <c r="M45" s="164">
        <f t="shared" ca="1" si="24"/>
        <v>0.58046884248292763</v>
      </c>
      <c r="N45" s="161">
        <f t="shared" ca="1" si="25"/>
        <v>0.4325036624692406</v>
      </c>
      <c r="O45" s="162">
        <f t="shared" ca="1" si="26"/>
        <v>0.23375788177545073</v>
      </c>
    </row>
    <row r="46" spans="1:15" x14ac:dyDescent="0.15">
      <c r="A46" s="156" t="str">
        <f t="shared" si="8"/>
        <v>ar</v>
      </c>
      <c r="B46" s="123" t="s">
        <v>179</v>
      </c>
      <c r="C46" s="360"/>
      <c r="D46" s="160">
        <f t="shared" ca="1" si="15"/>
        <v>0.77251933665664196</v>
      </c>
      <c r="E46" s="161">
        <f t="shared" ca="1" si="16"/>
        <v>0.51539320174922998</v>
      </c>
      <c r="F46" s="162">
        <f t="shared" ca="1" si="17"/>
        <v>0.5795942037799684</v>
      </c>
      <c r="G46" s="160">
        <f t="shared" ca="1" si="18"/>
        <v>0.75179632603868074</v>
      </c>
      <c r="H46" s="161">
        <f t="shared" ca="1" si="19"/>
        <v>0.47992847916246939</v>
      </c>
      <c r="I46" s="162">
        <f t="shared" ca="1" si="20"/>
        <v>0.65269434899914891</v>
      </c>
      <c r="J46" s="160">
        <f t="shared" ca="1" si="21"/>
        <v>0.14775441997956917</v>
      </c>
      <c r="K46" s="161">
        <f t="shared" ca="1" si="22"/>
        <v>-0.15004784556615294</v>
      </c>
      <c r="L46" s="165">
        <f t="shared" ca="1" si="23"/>
        <v>-1.9175245976741591E-2</v>
      </c>
      <c r="M46" s="164">
        <f t="shared" ca="1" si="24"/>
        <v>-0.71216711118934672</v>
      </c>
      <c r="N46" s="161">
        <f t="shared" ca="1" si="25"/>
        <v>-0.45621878065626437</v>
      </c>
      <c r="O46" s="162">
        <f t="shared" ca="1" si="26"/>
        <v>-0.39394425051949256</v>
      </c>
    </row>
    <row r="47" spans="1:15" x14ac:dyDescent="0.15">
      <c r="A47" s="156" t="str">
        <f t="shared" si="8"/>
        <v>as</v>
      </c>
      <c r="B47" s="123" t="s">
        <v>180</v>
      </c>
      <c r="C47" s="360"/>
      <c r="D47" s="160">
        <f t="shared" ca="1" si="15"/>
        <v>0.76160598782679811</v>
      </c>
      <c r="E47" s="161">
        <f t="shared" ca="1" si="16"/>
        <v>0.57608316118562131</v>
      </c>
      <c r="F47" s="162">
        <f t="shared" ca="1" si="17"/>
        <v>0.40849321807300798</v>
      </c>
      <c r="G47" s="160">
        <f t="shared" ca="1" si="18"/>
        <v>0.76088036586958052</v>
      </c>
      <c r="H47" s="161">
        <f t="shared" ca="1" si="19"/>
        <v>0.55763426779925829</v>
      </c>
      <c r="I47" s="162">
        <f t="shared" ca="1" si="20"/>
        <v>0.4839500195843911</v>
      </c>
      <c r="J47" s="160">
        <f t="shared" ca="1" si="21"/>
        <v>0.1768491925204585</v>
      </c>
      <c r="K47" s="161">
        <f t="shared" ca="1" si="22"/>
        <v>-9.787837284239756E-2</v>
      </c>
      <c r="L47" s="165">
        <f t="shared" ca="1" si="23"/>
        <v>0.33659534974285998</v>
      </c>
      <c r="M47" s="164">
        <f t="shared" ca="1" si="24"/>
        <v>-0.67749709734244867</v>
      </c>
      <c r="N47" s="161">
        <f t="shared" ca="1" si="25"/>
        <v>-0.47393269617633432</v>
      </c>
      <c r="O47" s="162">
        <f t="shared" ca="1" si="26"/>
        <v>-1.3185353116559146E-2</v>
      </c>
    </row>
    <row r="48" spans="1:15" x14ac:dyDescent="0.15">
      <c r="A48" s="156" t="str">
        <f t="shared" si="8"/>
        <v>at</v>
      </c>
      <c r="B48" s="123" t="s">
        <v>166</v>
      </c>
      <c r="C48" s="360"/>
      <c r="D48" s="160">
        <f t="shared" ca="1" si="15"/>
        <v>0.33138455990028592</v>
      </c>
      <c r="E48" s="161">
        <f t="shared" ca="1" si="16"/>
        <v>0.30609176929969562</v>
      </c>
      <c r="F48" s="162">
        <f t="shared" ca="1" si="17"/>
        <v>-0.33909145325197138</v>
      </c>
      <c r="G48" s="160">
        <f t="shared" ca="1" si="18"/>
        <v>0.26291016696467406</v>
      </c>
      <c r="H48" s="161">
        <f t="shared" ca="1" si="19"/>
        <v>0.27698637287818817</v>
      </c>
      <c r="I48" s="162">
        <f t="shared" ca="1" si="20"/>
        <v>-0.32765197114339656</v>
      </c>
      <c r="J48" s="160">
        <f t="shared" ca="1" si="21"/>
        <v>0.19361652807099419</v>
      </c>
      <c r="K48" s="161">
        <f t="shared" ca="1" si="22"/>
        <v>0.17432915896493137</v>
      </c>
      <c r="L48" s="165">
        <f t="shared" ca="1" si="23"/>
        <v>-0.1867896366888141</v>
      </c>
      <c r="M48" s="164">
        <f t="shared" ca="1" si="24"/>
        <v>-0.22652027564476354</v>
      </c>
      <c r="N48" s="161">
        <f t="shared" ca="1" si="25"/>
        <v>-6.4912649751262749E-2</v>
      </c>
      <c r="O48" s="162">
        <f t="shared" ca="1" si="26"/>
        <v>0.34042790662181643</v>
      </c>
    </row>
    <row r="49" spans="1:25" x14ac:dyDescent="0.15">
      <c r="A49" s="156" t="str">
        <f t="shared" si="8"/>
        <v>au</v>
      </c>
      <c r="B49" s="123" t="s">
        <v>167</v>
      </c>
      <c r="C49" s="360"/>
      <c r="D49" s="160">
        <f t="shared" ca="1" si="15"/>
        <v>0.30992328716151007</v>
      </c>
      <c r="E49" s="161">
        <f t="shared" ca="1" si="16"/>
        <v>0.25606425392809923</v>
      </c>
      <c r="F49" s="162">
        <f t="shared" ca="1" si="17"/>
        <v>-0.11737661821610601</v>
      </c>
      <c r="G49" s="160">
        <f t="shared" ca="1" si="18"/>
        <v>0.22238526941471518</v>
      </c>
      <c r="H49" s="161">
        <f t="shared" ca="1" si="19"/>
        <v>0.1489298333110203</v>
      </c>
      <c r="I49" s="162">
        <f t="shared" ca="1" si="20"/>
        <v>-0.12488738088064756</v>
      </c>
      <c r="J49" s="160">
        <f t="shared" ca="1" si="21"/>
        <v>0.22686039920637219</v>
      </c>
      <c r="K49" s="161">
        <f t="shared" ca="1" si="22"/>
        <v>1.8778415518879345E-2</v>
      </c>
      <c r="L49" s="165">
        <f t="shared" ca="1" si="23"/>
        <v>-3.827917908345007E-3</v>
      </c>
      <c r="M49" s="164">
        <f t="shared" ca="1" si="24"/>
        <v>-0.24357723305315376</v>
      </c>
      <c r="N49" s="161">
        <f t="shared" ca="1" si="25"/>
        <v>-0.14775731076197754</v>
      </c>
      <c r="O49" s="162">
        <f t="shared" ca="1" si="26"/>
        <v>0.20789939998668316</v>
      </c>
    </row>
    <row r="50" spans="1:25" x14ac:dyDescent="0.15">
      <c r="A50" s="156" t="str">
        <f t="shared" si="8"/>
        <v>av</v>
      </c>
      <c r="B50" s="123" t="s">
        <v>171</v>
      </c>
      <c r="C50" s="360">
        <v>2011</v>
      </c>
      <c r="D50" s="160">
        <f t="shared" ca="1" si="15"/>
        <v>-0.66344835337209218</v>
      </c>
      <c r="E50" s="161">
        <f t="shared" ca="1" si="16"/>
        <v>-0.61127073340480909</v>
      </c>
      <c r="F50" s="162">
        <f t="shared" ca="1" si="17"/>
        <v>0.16821494235625223</v>
      </c>
      <c r="G50" s="160">
        <f t="shared" ca="1" si="18"/>
        <v>-0.55714780436020073</v>
      </c>
      <c r="H50" s="161">
        <f t="shared" ca="1" si="19"/>
        <v>-0.42878279561009308</v>
      </c>
      <c r="I50" s="162">
        <f t="shared" ca="1" si="20"/>
        <v>6.1369938655001156E-2</v>
      </c>
      <c r="J50" s="160">
        <f t="shared" ca="1" si="21"/>
        <v>-0.31992582250176599</v>
      </c>
      <c r="K50" s="161">
        <f t="shared" ca="1" si="22"/>
        <v>-0.14038169078416851</v>
      </c>
      <c r="L50" s="165">
        <f t="shared" ca="1" si="23"/>
        <v>0.16706851977832432</v>
      </c>
      <c r="M50" s="164">
        <f t="shared" ca="1" si="24"/>
        <v>0.50328644138079814</v>
      </c>
      <c r="N50" s="161">
        <f t="shared" ca="1" si="25"/>
        <v>0.297493376642889</v>
      </c>
      <c r="O50" s="162">
        <f t="shared" ca="1" si="26"/>
        <v>-5.1702227362167667E-3</v>
      </c>
    </row>
    <row r="51" spans="1:25" x14ac:dyDescent="0.15">
      <c r="A51" s="156" t="str">
        <f t="shared" si="8"/>
        <v>aw</v>
      </c>
      <c r="B51" s="123" t="s">
        <v>172</v>
      </c>
      <c r="C51" s="360"/>
      <c r="D51" s="160">
        <f t="shared" ca="1" si="15"/>
        <v>0.69409623335627313</v>
      </c>
      <c r="E51" s="161">
        <f t="shared" ca="1" si="16"/>
        <v>0.51482717089109442</v>
      </c>
      <c r="F51" s="162">
        <f t="shared" ca="1" si="17"/>
        <v>-0.68075112894328926</v>
      </c>
      <c r="G51" s="160">
        <f t="shared" ca="1" si="18"/>
        <v>0.70567358763944055</v>
      </c>
      <c r="H51" s="161">
        <f t="shared" ca="1" si="19"/>
        <v>0.58990770960427952</v>
      </c>
      <c r="I51" s="162">
        <f t="shared" ca="1" si="20"/>
        <v>-0.63472880324204428</v>
      </c>
      <c r="J51" s="160">
        <f t="shared" ca="1" si="21"/>
        <v>0.21030559924758829</v>
      </c>
      <c r="K51" s="161">
        <f t="shared" ca="1" si="22"/>
        <v>-0.14333305027783366</v>
      </c>
      <c r="L51" s="165">
        <f t="shared" ca="1" si="23"/>
        <v>-0.45873661765342999</v>
      </c>
      <c r="M51" s="164">
        <f t="shared" ca="1" si="24"/>
        <v>-0.61075279914535885</v>
      </c>
      <c r="N51" s="161">
        <f t="shared" ca="1" si="25"/>
        <v>-0.45955301907897794</v>
      </c>
      <c r="O51" s="162">
        <f t="shared" ca="1" si="26"/>
        <v>0.32610658286154764</v>
      </c>
    </row>
    <row r="52" spans="1:25" x14ac:dyDescent="0.15">
      <c r="A52" s="156" t="str">
        <f t="shared" si="8"/>
        <v>ax</v>
      </c>
      <c r="B52" s="124" t="s">
        <v>199</v>
      </c>
      <c r="C52" s="359"/>
      <c r="D52" s="160"/>
      <c r="E52" s="161"/>
      <c r="F52" s="162"/>
      <c r="G52" s="160"/>
      <c r="H52" s="161"/>
      <c r="I52" s="162"/>
      <c r="J52" s="160"/>
      <c r="K52" s="161"/>
      <c r="L52" s="165"/>
      <c r="M52" s="164"/>
      <c r="N52" s="161"/>
      <c r="O52" s="162"/>
      <c r="Q52" s="137"/>
      <c r="R52" s="209" t="s">
        <v>140</v>
      </c>
      <c r="S52" s="209" t="s">
        <v>141</v>
      </c>
      <c r="T52" s="196" t="s">
        <v>142</v>
      </c>
    </row>
    <row r="53" spans="1:25" x14ac:dyDescent="0.15">
      <c r="A53" s="156" t="str">
        <f t="shared" si="8"/>
        <v>ay</v>
      </c>
      <c r="B53" s="123" t="s">
        <v>107</v>
      </c>
      <c r="C53" s="360"/>
      <c r="D53" s="160">
        <f t="shared" ca="1" si="15"/>
        <v>0.75701928573134225</v>
      </c>
      <c r="E53" s="161">
        <f t="shared" ca="1" si="16"/>
        <v>0.61591044345789681</v>
      </c>
      <c r="F53" s="162">
        <f t="shared" ca="1" si="17"/>
        <v>-0.60820232059133816</v>
      </c>
      <c r="G53" s="160">
        <f t="shared" ca="1" si="18"/>
        <v>0.81566685691617491</v>
      </c>
      <c r="H53" s="161">
        <f t="shared" ca="1" si="19"/>
        <v>0.70148307243253027</v>
      </c>
      <c r="I53" s="162">
        <f t="shared" ca="1" si="20"/>
        <v>-0.57072332184616525</v>
      </c>
      <c r="J53" s="160">
        <f t="shared" ca="1" si="21"/>
        <v>6.5002123005825738E-2</v>
      </c>
      <c r="K53" s="161">
        <f t="shared" ca="1" si="22"/>
        <v>-0.13169239793211687</v>
      </c>
      <c r="L53" s="165">
        <f t="shared" ca="1" si="23"/>
        <v>-1.3988478064097995E-2</v>
      </c>
      <c r="M53" s="164">
        <f t="shared" ca="1" si="24"/>
        <v>-0.71936788111004912</v>
      </c>
      <c r="N53" s="161">
        <f t="shared" ca="1" si="25"/>
        <v>-0.55597400919542961</v>
      </c>
      <c r="O53" s="162">
        <f t="shared" ca="1" si="26"/>
        <v>0.56171115525144488</v>
      </c>
      <c r="Q53" s="211" t="s">
        <v>252</v>
      </c>
      <c r="R53" s="212">
        <v>-0.72611239470529876</v>
      </c>
      <c r="S53" s="212">
        <v>-0.68114518449134931</v>
      </c>
      <c r="T53" s="213">
        <v>-0.71455197884119692</v>
      </c>
    </row>
    <row r="54" spans="1:25" x14ac:dyDescent="0.15">
      <c r="A54" s="156" t="str">
        <f t="shared" si="8"/>
        <v>az</v>
      </c>
      <c r="B54" s="123" t="s">
        <v>232</v>
      </c>
      <c r="C54" s="360"/>
      <c r="D54" s="160">
        <f t="shared" ca="1" si="15"/>
        <v>-0.72611239470529876</v>
      </c>
      <c r="E54" s="161">
        <f t="shared" ca="1" si="16"/>
        <v>-0.68114518449134931</v>
      </c>
      <c r="F54" s="162">
        <f t="shared" ca="1" si="17"/>
        <v>-0.71455197884119692</v>
      </c>
      <c r="G54" s="160">
        <f t="shared" ca="1" si="18"/>
        <v>-0.4297214361218013</v>
      </c>
      <c r="H54" s="161">
        <f t="shared" ca="1" si="19"/>
        <v>-0.31958776679823647</v>
      </c>
      <c r="I54" s="162">
        <f t="shared" ca="1" si="20"/>
        <v>-0.68601723600604014</v>
      </c>
      <c r="J54" s="160">
        <f t="shared" ca="1" si="21"/>
        <v>-0.47447514828256615</v>
      </c>
      <c r="K54" s="161">
        <f t="shared" ca="1" si="22"/>
        <v>-0.34857409946364787</v>
      </c>
      <c r="L54" s="165">
        <f t="shared" ca="1" si="23"/>
        <v>-6.9653946942578815E-2</v>
      </c>
      <c r="M54" s="164">
        <f t="shared" ca="1" si="24"/>
        <v>0.33638844582454108</v>
      </c>
      <c r="N54" s="161">
        <f t="shared" ca="1" si="25"/>
        <v>0.20102129205823796</v>
      </c>
      <c r="O54" s="162">
        <f t="shared" ca="1" si="26"/>
        <v>0.72464219639699001</v>
      </c>
      <c r="Q54" s="214" t="s">
        <v>254</v>
      </c>
      <c r="R54" s="215">
        <v>-0.35002387620038378</v>
      </c>
      <c r="S54" s="215">
        <v>-0.32463021344231324</v>
      </c>
      <c r="T54" s="216">
        <v>-0.6322872819408264</v>
      </c>
    </row>
    <row r="55" spans="1:25" x14ac:dyDescent="0.15">
      <c r="A55" s="156" t="str">
        <f t="shared" si="8"/>
        <v>ba</v>
      </c>
      <c r="B55" s="123" t="s">
        <v>233</v>
      </c>
      <c r="C55" s="360"/>
      <c r="D55" s="160">
        <f t="shared" ca="1" si="15"/>
        <v>-0.69427308568942392</v>
      </c>
      <c r="E55" s="161">
        <f t="shared" ca="1" si="16"/>
        <v>-0.59734823962722539</v>
      </c>
      <c r="F55" s="162">
        <f t="shared" ca="1" si="17"/>
        <v>-0.56833536346056923</v>
      </c>
      <c r="G55" s="160">
        <f t="shared" ca="1" si="18"/>
        <v>-0.489028908363357</v>
      </c>
      <c r="H55" s="161">
        <f t="shared" ca="1" si="19"/>
        <v>-0.40564169033997177</v>
      </c>
      <c r="I55" s="162">
        <f t="shared" ca="1" si="20"/>
        <v>-0.46210200981844413</v>
      </c>
      <c r="J55" s="160">
        <f t="shared" ca="1" si="21"/>
        <v>-0.24576467272059296</v>
      </c>
      <c r="K55" s="161">
        <f t="shared" ca="1" si="22"/>
        <v>-3.0009033274453603E-2</v>
      </c>
      <c r="L55" s="165">
        <f t="shared" ca="1" si="23"/>
        <v>-0.21996452895348917</v>
      </c>
      <c r="M55" s="164">
        <f t="shared" ca="1" si="24"/>
        <v>0.5851391843329008</v>
      </c>
      <c r="N55" s="161">
        <f t="shared" ca="1" si="25"/>
        <v>0.37851397939119097</v>
      </c>
      <c r="O55" s="162">
        <f t="shared" ca="1" si="26"/>
        <v>0.48409363824869978</v>
      </c>
      <c r="Q55" s="211" t="s">
        <v>253</v>
      </c>
      <c r="R55" s="212">
        <v>-0.69427308568942392</v>
      </c>
      <c r="S55" s="212">
        <v>-0.59734823962722539</v>
      </c>
      <c r="T55" s="213">
        <v>-0.56833536346056923</v>
      </c>
      <c r="V55"/>
      <c r="W55"/>
      <c r="X55"/>
      <c r="Y55"/>
    </row>
    <row r="56" spans="1:25" x14ac:dyDescent="0.15">
      <c r="A56" s="156" t="str">
        <f t="shared" si="8"/>
        <v>bb</v>
      </c>
      <c r="B56" s="123" t="s">
        <v>230</v>
      </c>
      <c r="C56" s="360"/>
      <c r="D56" s="160">
        <f t="shared" ca="1" si="15"/>
        <v>-0.35002387620038378</v>
      </c>
      <c r="E56" s="161">
        <f t="shared" ca="1" si="16"/>
        <v>-0.32463021344231324</v>
      </c>
      <c r="F56" s="162">
        <f t="shared" ca="1" si="17"/>
        <v>-0.6322872819408264</v>
      </c>
      <c r="G56" s="160">
        <f t="shared" ca="1" si="18"/>
        <v>-3.6260897446674892E-2</v>
      </c>
      <c r="H56" s="161">
        <f t="shared" ca="1" si="19"/>
        <v>1.1948403817043778E-2</v>
      </c>
      <c r="I56" s="162">
        <f t="shared" ca="1" si="20"/>
        <v>-0.59479607612499907</v>
      </c>
      <c r="J56" s="160">
        <f t="shared" ca="1" si="21"/>
        <v>-0.52350404567074571</v>
      </c>
      <c r="K56" s="161">
        <f t="shared" ca="1" si="22"/>
        <v>-0.41660974349299457</v>
      </c>
      <c r="L56" s="165">
        <f t="shared" ca="1" si="23"/>
        <v>-1.1800956970196994E-2</v>
      </c>
      <c r="M56" s="164">
        <f t="shared" ca="1" si="24"/>
        <v>-7.7240844681352533E-2</v>
      </c>
      <c r="N56" s="161">
        <f t="shared" ca="1" si="25"/>
        <v>-0.1022832538708949</v>
      </c>
      <c r="O56" s="162">
        <f t="shared" ca="1" si="26"/>
        <v>0.71090277000033653</v>
      </c>
      <c r="Q56" s="214" t="s">
        <v>254</v>
      </c>
      <c r="R56" s="215">
        <v>-0.6575430233241526</v>
      </c>
      <c r="S56" s="215">
        <v>-0.5429081599405764</v>
      </c>
      <c r="T56" s="216">
        <v>-0.53980337767140585</v>
      </c>
      <c r="V56"/>
      <c r="W56"/>
      <c r="X56"/>
      <c r="Y56"/>
    </row>
    <row r="57" spans="1:25" x14ac:dyDescent="0.15">
      <c r="A57" s="156" t="str">
        <f t="shared" si="8"/>
        <v>bc</v>
      </c>
      <c r="B57" s="123" t="s">
        <v>231</v>
      </c>
      <c r="C57" s="360"/>
      <c r="D57" s="160">
        <f t="shared" ca="1" si="15"/>
        <v>-0.6575430233241526</v>
      </c>
      <c r="E57" s="161">
        <f t="shared" ca="1" si="16"/>
        <v>-0.5429081599405764</v>
      </c>
      <c r="F57" s="162">
        <f t="shared" ca="1" si="17"/>
        <v>-0.53980337767140585</v>
      </c>
      <c r="G57" s="160">
        <f t="shared" ca="1" si="18"/>
        <v>-0.45051193721934635</v>
      </c>
      <c r="H57" s="161">
        <f t="shared" ca="1" si="19"/>
        <v>-0.3559393268790057</v>
      </c>
      <c r="I57" s="162">
        <f t="shared" ca="1" si="20"/>
        <v>-0.4336331144489699</v>
      </c>
      <c r="J57" s="160">
        <f t="shared" ca="1" si="21"/>
        <v>-0.23989103986153029</v>
      </c>
      <c r="K57" s="161">
        <f t="shared" ca="1" si="22"/>
        <v>-2.0100259042435478E-2</v>
      </c>
      <c r="L57" s="165">
        <f t="shared" ca="1" si="23"/>
        <v>-0.19614301323806257</v>
      </c>
      <c r="M57" s="164">
        <f t="shared" ca="1" si="24"/>
        <v>0.55738856011066618</v>
      </c>
      <c r="N57" s="161">
        <f t="shared" ca="1" si="25"/>
        <v>0.34890926442684428</v>
      </c>
      <c r="O57" s="162">
        <f t="shared" ca="1" si="26"/>
        <v>0.47755714552149148</v>
      </c>
      <c r="V57"/>
      <c r="W57"/>
      <c r="X57"/>
      <c r="Y57"/>
    </row>
    <row r="58" spans="1:25" x14ac:dyDescent="0.15">
      <c r="A58" s="156" t="str">
        <f t="shared" si="8"/>
        <v>bd</v>
      </c>
      <c r="B58" s="123" t="s">
        <v>76</v>
      </c>
      <c r="C58" s="360"/>
      <c r="D58" s="160">
        <f t="shared" ca="1" si="15"/>
        <v>-0.22455391041777212</v>
      </c>
      <c r="E58" s="161">
        <f t="shared" ca="1" si="16"/>
        <v>-0.60093418056222958</v>
      </c>
      <c r="F58" s="162">
        <f t="shared" ca="1" si="17"/>
        <v>0.41560713697785734</v>
      </c>
      <c r="G58" s="160">
        <f t="shared" ca="1" si="18"/>
        <v>0.23013488713524397</v>
      </c>
      <c r="H58" s="161">
        <f t="shared" ca="1" si="19"/>
        <v>-0.15665067819183179</v>
      </c>
      <c r="I58" s="162">
        <f t="shared" ca="1" si="20"/>
        <v>0.50968778081555355</v>
      </c>
      <c r="J58" s="160">
        <f t="shared" ca="1" si="21"/>
        <v>-0.11385716419420971</v>
      </c>
      <c r="K58" s="161">
        <f t="shared" ca="1" si="22"/>
        <v>-0.19290557075013209</v>
      </c>
      <c r="L58" s="165">
        <f t="shared" ca="1" si="23"/>
        <v>0.57078576689588645</v>
      </c>
      <c r="M58" s="164">
        <f t="shared" ca="1" si="24"/>
        <v>-4.3937773344325118E-3</v>
      </c>
      <c r="N58" s="161">
        <f t="shared" ca="1" si="25"/>
        <v>0.25976873974005804</v>
      </c>
      <c r="O58" s="162">
        <f t="shared" ca="1" si="26"/>
        <v>0.11738413713923462</v>
      </c>
    </row>
    <row r="59" spans="1:25" x14ac:dyDescent="0.15">
      <c r="A59" s="156" t="str">
        <f t="shared" si="8"/>
        <v>be</v>
      </c>
      <c r="B59" s="123" t="s">
        <v>77</v>
      </c>
      <c r="C59" s="360"/>
      <c r="D59" s="160">
        <f t="shared" ca="1" si="15"/>
        <v>-0.48827672777550968</v>
      </c>
      <c r="E59" s="161">
        <f t="shared" ca="1" si="16"/>
        <v>-0.55006616138212927</v>
      </c>
      <c r="F59" s="162">
        <f t="shared" ca="1" si="17"/>
        <v>-0.20233790450168168</v>
      </c>
      <c r="G59" s="160">
        <f t="shared" ca="1" si="18"/>
        <v>-0.12788666790180034</v>
      </c>
      <c r="H59" s="161">
        <f t="shared" ca="1" si="19"/>
        <v>-0.18368205407238877</v>
      </c>
      <c r="I59" s="162">
        <f t="shared" ca="1" si="20"/>
        <v>-7.8388677372184121E-2</v>
      </c>
      <c r="J59" s="160">
        <f t="shared" ca="1" si="21"/>
        <v>-4.3988728586974106E-2</v>
      </c>
      <c r="K59" s="161">
        <f t="shared" ca="1" si="22"/>
        <v>6.0771460889524634E-2</v>
      </c>
      <c r="L59" s="165">
        <f t="shared" ca="1" si="23"/>
        <v>0.16194763526670691</v>
      </c>
      <c r="M59" s="164">
        <f t="shared" ca="1" si="24"/>
        <v>0.43686796349042067</v>
      </c>
      <c r="N59" s="161">
        <f t="shared" ca="1" si="25"/>
        <v>0.4276631876110274</v>
      </c>
      <c r="O59" s="162">
        <f t="shared" ca="1" si="26"/>
        <v>0.43478961356751861</v>
      </c>
      <c r="Q59" s="137"/>
      <c r="R59" s="209" t="s">
        <v>140</v>
      </c>
      <c r="S59" s="209" t="s">
        <v>141</v>
      </c>
      <c r="T59" s="217" t="s">
        <v>142</v>
      </c>
    </row>
    <row r="60" spans="1:25" x14ac:dyDescent="0.15">
      <c r="A60" s="156" t="str">
        <f t="shared" si="8"/>
        <v>bf</v>
      </c>
      <c r="B60" s="123" t="s">
        <v>224</v>
      </c>
      <c r="C60" s="360"/>
      <c r="D60" s="160">
        <f t="shared" ca="1" si="15"/>
        <v>0.86221867111661776</v>
      </c>
      <c r="E60" s="161">
        <f t="shared" ca="1" si="16"/>
        <v>0.82094391917917353</v>
      </c>
      <c r="F60" s="162">
        <f t="shared" ca="1" si="17"/>
        <v>0.43358247801785266</v>
      </c>
      <c r="G60" s="160">
        <f t="shared" ca="1" si="18"/>
        <v>0.75785008588874425</v>
      </c>
      <c r="H60" s="161">
        <f t="shared" ca="1" si="19"/>
        <v>0.66158706185604887</v>
      </c>
      <c r="I60" s="162">
        <f t="shared" ca="1" si="20"/>
        <v>0.46094438805200816</v>
      </c>
      <c r="J60" s="160">
        <f t="shared" ca="1" si="21"/>
        <v>0.19447453727946498</v>
      </c>
      <c r="K60" s="161">
        <f t="shared" ca="1" si="22"/>
        <v>3.4971367800857675E-2</v>
      </c>
      <c r="L60" s="165">
        <f t="shared" ca="1" si="23"/>
        <v>0.23604903238787156</v>
      </c>
      <c r="M60" s="164">
        <f t="shared" ca="1" si="24"/>
        <v>-0.71020210598003553</v>
      </c>
      <c r="N60" s="161">
        <f t="shared" ca="1" si="25"/>
        <v>-0.52936973612846661</v>
      </c>
      <c r="O60" s="162">
        <f t="shared" ca="1" si="26"/>
        <v>-0.28038798788190156</v>
      </c>
      <c r="Q60" s="210" t="s">
        <v>255</v>
      </c>
      <c r="R60" s="372">
        <v>0.86221867111661776</v>
      </c>
      <c r="S60" s="372">
        <v>0.82094391917917353</v>
      </c>
      <c r="T60" s="372">
        <v>0.43358247801785266</v>
      </c>
    </row>
    <row r="61" spans="1:25" x14ac:dyDescent="0.15">
      <c r="A61" s="156" t="str">
        <f t="shared" si="8"/>
        <v>bg</v>
      </c>
      <c r="B61" s="123" t="s">
        <v>225</v>
      </c>
      <c r="C61" s="360"/>
      <c r="D61" s="160">
        <f t="shared" ca="1" si="15"/>
        <v>0.83744787825141664</v>
      </c>
      <c r="E61" s="161">
        <f t="shared" ca="1" si="16"/>
        <v>0.80404633596710062</v>
      </c>
      <c r="F61" s="162">
        <f t="shared" ca="1" si="17"/>
        <v>0.37256652975772514</v>
      </c>
      <c r="G61" s="160">
        <f t="shared" ca="1" si="18"/>
        <v>0.73516339911704931</v>
      </c>
      <c r="H61" s="161">
        <f t="shared" ca="1" si="19"/>
        <v>0.63889574046955944</v>
      </c>
      <c r="I61" s="162">
        <f t="shared" ca="1" si="20"/>
        <v>0.39864227981642492</v>
      </c>
      <c r="J61" s="160">
        <f t="shared" ca="1" si="21"/>
        <v>0.16204913120550044</v>
      </c>
      <c r="K61" s="161">
        <f t="shared" ca="1" si="22"/>
        <v>1.5251391220239913E-2</v>
      </c>
      <c r="L61" s="165">
        <f t="shared" ca="1" si="23"/>
        <v>0.15139319039661564</v>
      </c>
      <c r="M61" s="164">
        <f t="shared" ca="1" si="24"/>
        <v>-0.70795825187224282</v>
      </c>
      <c r="N61" s="161">
        <f t="shared" ca="1" si="25"/>
        <v>-0.53888931175011323</v>
      </c>
      <c r="O61" s="162">
        <f t="shared" ca="1" si="26"/>
        <v>-0.29407941850908909</v>
      </c>
      <c r="Q61" s="218" t="s">
        <v>256</v>
      </c>
      <c r="R61" s="373"/>
      <c r="S61" s="373"/>
      <c r="T61" s="373"/>
    </row>
    <row r="62" spans="1:25" x14ac:dyDescent="0.15">
      <c r="A62" s="156" t="str">
        <f t="shared" si="8"/>
        <v>bh</v>
      </c>
      <c r="B62" s="123" t="s">
        <v>226</v>
      </c>
      <c r="C62" s="360"/>
      <c r="D62" s="160">
        <f t="shared" ca="1" si="15"/>
        <v>0.86943894816348799</v>
      </c>
      <c r="E62" s="161">
        <f t="shared" ca="1" si="16"/>
        <v>0.82788503425434423</v>
      </c>
      <c r="F62" s="162">
        <f t="shared" ca="1" si="17"/>
        <v>0.42286445498320768</v>
      </c>
      <c r="G62" s="160">
        <f t="shared" ca="1" si="18"/>
        <v>0.75122926845403148</v>
      </c>
      <c r="H62" s="161">
        <f t="shared" ca="1" si="19"/>
        <v>0.66588624824180331</v>
      </c>
      <c r="I62" s="162">
        <f t="shared" ca="1" si="20"/>
        <v>0.42583525421583018</v>
      </c>
      <c r="J62" s="160">
        <f t="shared" ca="1" si="21"/>
        <v>0.23727249404686379</v>
      </c>
      <c r="K62" s="161">
        <f t="shared" ca="1" si="22"/>
        <v>6.7530824565672831E-2</v>
      </c>
      <c r="L62" s="165">
        <f t="shared" ca="1" si="23"/>
        <v>0.29558145668656277</v>
      </c>
      <c r="M62" s="164">
        <f t="shared" ca="1" si="24"/>
        <v>-0.68632466102206402</v>
      </c>
      <c r="N62" s="161">
        <f t="shared" ca="1" si="25"/>
        <v>-0.49962943440420821</v>
      </c>
      <c r="O62" s="162">
        <f t="shared" ca="1" si="26"/>
        <v>-0.20932155868198732</v>
      </c>
    </row>
    <row r="63" spans="1:25" x14ac:dyDescent="0.15">
      <c r="A63" s="156" t="str">
        <f t="shared" si="8"/>
        <v>bi</v>
      </c>
      <c r="B63" s="137" t="s">
        <v>241</v>
      </c>
      <c r="C63" s="361"/>
      <c r="D63" s="160">
        <f t="shared" ca="1" si="15"/>
        <v>-0.62179553034584734</v>
      </c>
      <c r="E63" s="161">
        <f t="shared" ca="1" si="16"/>
        <v>-0.38604150975525614</v>
      </c>
      <c r="F63" s="162">
        <f t="shared" ca="1" si="17"/>
        <v>0.20472147705700272</v>
      </c>
      <c r="G63" s="160">
        <f t="shared" ca="1" si="18"/>
        <v>-0.67159946795003822</v>
      </c>
      <c r="H63" s="161">
        <f t="shared" ca="1" si="19"/>
        <v>-0.44938226433215112</v>
      </c>
      <c r="I63" s="162">
        <f t="shared" ca="1" si="20"/>
        <v>0.11096293925202351</v>
      </c>
      <c r="J63" s="160">
        <f t="shared" ca="1" si="21"/>
        <v>-0.22402625866342579</v>
      </c>
      <c r="K63" s="161">
        <f t="shared" ca="1" si="22"/>
        <v>0.11117335318442953</v>
      </c>
      <c r="L63" s="165">
        <f t="shared" ca="1" si="23"/>
        <v>5.2831904516500001E-2</v>
      </c>
      <c r="M63" s="164">
        <f t="shared" ca="1" si="24"/>
        <v>0.59702973818965299</v>
      </c>
      <c r="N63" s="161">
        <f t="shared" ca="1" si="25"/>
        <v>0.35995215359370808</v>
      </c>
      <c r="O63" s="162">
        <f t="shared" ca="1" si="26"/>
        <v>-0.27058549475748767</v>
      </c>
    </row>
    <row r="64" spans="1:25" x14ac:dyDescent="0.15">
      <c r="A64" s="156" t="str">
        <f t="shared" si="8"/>
        <v>bj</v>
      </c>
      <c r="B64" s="137" t="s">
        <v>242</v>
      </c>
      <c r="C64" s="361"/>
      <c r="D64" s="160">
        <f t="shared" ca="1" si="15"/>
        <v>-0.43258998022469031</v>
      </c>
      <c r="E64" s="161">
        <f t="shared" ca="1" si="16"/>
        <v>-0.63190011556336878</v>
      </c>
      <c r="F64" s="162">
        <f t="shared" ca="1" si="17"/>
        <v>-9.8675791130930307E-2</v>
      </c>
      <c r="G64" s="160">
        <f t="shared" ca="1" si="18"/>
        <v>-0.11196598601414151</v>
      </c>
      <c r="H64" s="161">
        <f t="shared" ca="1" si="19"/>
        <v>-0.20328267573986916</v>
      </c>
      <c r="I64" s="162">
        <f t="shared" ca="1" si="20"/>
        <v>6.8607865945627441E-2</v>
      </c>
      <c r="J64" s="160">
        <f t="shared" ca="1" si="21"/>
        <v>-0.19821441240910423</v>
      </c>
      <c r="K64" s="161">
        <f t="shared" ca="1" si="22"/>
        <v>-0.4232068438270396</v>
      </c>
      <c r="L64" s="165">
        <f t="shared" ca="1" si="23"/>
        <v>-4.0920736183706528E-2</v>
      </c>
      <c r="M64" s="164">
        <f t="shared" ca="1" si="24"/>
        <v>0.13466200930523037</v>
      </c>
      <c r="N64" s="161">
        <f t="shared" ca="1" si="25"/>
        <v>7.4997628807677644E-2</v>
      </c>
      <c r="O64" s="162">
        <f t="shared" ca="1" si="26"/>
        <v>0.2362646446738417</v>
      </c>
    </row>
    <row r="65" spans="1:17" x14ac:dyDescent="0.15">
      <c r="A65" s="156" t="str">
        <f t="shared" si="8"/>
        <v>bk</v>
      </c>
      <c r="B65" s="137" t="s">
        <v>243</v>
      </c>
      <c r="C65" s="361"/>
      <c r="D65" s="160">
        <f t="shared" ca="1" si="15"/>
        <v>0.82198260596071526</v>
      </c>
      <c r="E65" s="161">
        <f t="shared" ca="1" si="16"/>
        <v>0.86805920533786274</v>
      </c>
      <c r="F65" s="162">
        <f t="shared" ca="1" si="17"/>
        <v>0.54840763019691896</v>
      </c>
      <c r="G65" s="160">
        <f t="shared" ca="1" si="18"/>
        <v>0.56354386440546145</v>
      </c>
      <c r="H65" s="161">
        <f t="shared" ca="1" si="19"/>
        <v>0.49667270104907646</v>
      </c>
      <c r="I65" s="162">
        <f t="shared" ca="1" si="20"/>
        <v>0.45020662521589916</v>
      </c>
      <c r="J65" s="160">
        <f t="shared" ca="1" si="21"/>
        <v>0.33481293839076026</v>
      </c>
      <c r="K65" s="161">
        <f t="shared" ca="1" si="22"/>
        <v>0.334183810201375</v>
      </c>
      <c r="L65" s="165">
        <f t="shared" ca="1" si="23"/>
        <v>-0.14364914026607728</v>
      </c>
      <c r="M65" s="164">
        <f t="shared" ca="1" si="24"/>
        <v>-0.53303505837478915</v>
      </c>
      <c r="N65" s="161">
        <f t="shared" ca="1" si="25"/>
        <v>-0.31305071378895144</v>
      </c>
      <c r="O65" s="162">
        <f t="shared" ca="1" si="26"/>
        <v>-0.6984423030022221</v>
      </c>
    </row>
    <row r="66" spans="1:17" x14ac:dyDescent="0.15">
      <c r="A66" s="156" t="str">
        <f t="shared" si="8"/>
        <v>bl</v>
      </c>
      <c r="B66" s="247" t="s">
        <v>438</v>
      </c>
      <c r="C66" s="362">
        <v>2012</v>
      </c>
      <c r="D66" s="160">
        <f t="shared" ca="1" si="15"/>
        <v>0.70972716876247799</v>
      </c>
      <c r="E66" s="161">
        <f t="shared" ca="1" si="16"/>
        <v>0.60519523992800983</v>
      </c>
      <c r="F66" s="162">
        <f t="shared" ca="1" si="17"/>
        <v>0.45025418634259767</v>
      </c>
      <c r="G66" s="160">
        <f t="shared" ca="1" si="18"/>
        <v>0.68104988543061407</v>
      </c>
      <c r="H66" s="161">
        <f t="shared" ca="1" si="19"/>
        <v>0.52685230237437675</v>
      </c>
      <c r="I66" s="162">
        <f t="shared" ca="1" si="20"/>
        <v>0.45340285487246279</v>
      </c>
      <c r="J66" s="160">
        <f t="shared" ca="1" si="21"/>
        <v>0.4142342822969825</v>
      </c>
      <c r="K66" s="161">
        <f t="shared" ca="1" si="22"/>
        <v>0.27938504141005227</v>
      </c>
      <c r="L66" s="165">
        <f t="shared" ca="1" si="23"/>
        <v>0.27136260035432358</v>
      </c>
      <c r="M66" s="164">
        <f t="shared" ca="1" si="24"/>
        <v>-0.41533101096112574</v>
      </c>
      <c r="N66" s="161">
        <f t="shared" ca="1" si="25"/>
        <v>-0.22363285297105814</v>
      </c>
      <c r="O66" s="162">
        <f t="shared" ca="1" si="26"/>
        <v>-0.16039742510130839</v>
      </c>
    </row>
    <row r="67" spans="1:17" x14ac:dyDescent="0.15">
      <c r="A67" s="156" t="str">
        <f t="shared" si="8"/>
        <v>bm</v>
      </c>
      <c r="B67" s="245" t="s">
        <v>404</v>
      </c>
      <c r="C67" s="363">
        <v>2012</v>
      </c>
      <c r="D67" s="160">
        <f t="shared" ca="1" si="15"/>
        <v>0.80883624107026875</v>
      </c>
      <c r="E67" s="161">
        <f t="shared" ca="1" si="16"/>
        <v>0.71822457046268173</v>
      </c>
      <c r="F67" s="162">
        <f t="shared" ca="1" si="17"/>
        <v>0.53656189674849508</v>
      </c>
      <c r="G67" s="160">
        <f t="shared" ca="1" si="18"/>
        <v>0.74669163317118459</v>
      </c>
      <c r="H67" s="161">
        <f t="shared" ca="1" si="19"/>
        <v>0.56832289046118623</v>
      </c>
      <c r="I67" s="162">
        <f t="shared" ca="1" si="20"/>
        <v>0.50451756530551006</v>
      </c>
      <c r="J67" s="160">
        <f t="shared" ca="1" si="21"/>
        <v>0.51100083006279196</v>
      </c>
      <c r="K67" s="161">
        <f t="shared" ca="1" si="22"/>
        <v>0.33067015638456537</v>
      </c>
      <c r="L67" s="165">
        <f t="shared" ca="1" si="23"/>
        <v>0.35594867098510657</v>
      </c>
      <c r="M67" s="164">
        <f t="shared" ca="1" si="24"/>
        <v>-0.48511033838857953</v>
      </c>
      <c r="N67" s="161">
        <f t="shared" ca="1" si="25"/>
        <v>-0.21884195580979629</v>
      </c>
      <c r="O67" s="162">
        <f t="shared" ca="1" si="26"/>
        <v>-0.16155515920844338</v>
      </c>
    </row>
    <row r="68" spans="1:17" x14ac:dyDescent="0.15">
      <c r="A68" s="156" t="str">
        <f t="shared" si="8"/>
        <v>bn</v>
      </c>
      <c r="B68" s="246" t="s">
        <v>405</v>
      </c>
      <c r="C68" s="364">
        <v>2012</v>
      </c>
      <c r="D68" s="160">
        <f t="shared" ca="1" si="15"/>
        <v>0.28444976186061299</v>
      </c>
      <c r="E68" s="161">
        <f t="shared" ca="1" si="16"/>
        <v>0.23293236107381576</v>
      </c>
      <c r="F68" s="162">
        <f t="shared" ca="1" si="17"/>
        <v>9.0671531882994122E-2</v>
      </c>
      <c r="G68" s="160">
        <f t="shared" ca="1" si="18"/>
        <v>0.31646858143115031</v>
      </c>
      <c r="H68" s="161">
        <f t="shared" ca="1" si="19"/>
        <v>0.27024269009350554</v>
      </c>
      <c r="I68" s="162">
        <f t="shared" ca="1" si="20"/>
        <v>0.16586844416075586</v>
      </c>
      <c r="J68" s="160">
        <f t="shared" ca="1" si="21"/>
        <v>0.10853865745531525</v>
      </c>
      <c r="K68" s="161">
        <f t="shared" ca="1" si="22"/>
        <v>0.10859170610156149</v>
      </c>
      <c r="L68" s="165">
        <f t="shared" ca="1" si="23"/>
        <v>7.5879289654773183E-2</v>
      </c>
      <c r="M68" s="164">
        <f t="shared" ca="1" si="24"/>
        <v>-0.14906074919641663</v>
      </c>
      <c r="N68" s="161">
        <f t="shared" ca="1" si="25"/>
        <v>-0.14124861267006514</v>
      </c>
      <c r="O68" s="162">
        <f t="shared" ca="1" si="26"/>
        <v>4.2720928282922968E-2</v>
      </c>
    </row>
    <row r="69" spans="1:17" x14ac:dyDescent="0.15">
      <c r="A69" s="156" t="str">
        <f t="shared" si="8"/>
        <v>bo</v>
      </c>
      <c r="B69" s="246" t="s">
        <v>406</v>
      </c>
      <c r="C69" s="364">
        <v>2012</v>
      </c>
      <c r="D69" s="160">
        <f t="shared" ca="1" si="15"/>
        <v>0.62872491792991825</v>
      </c>
      <c r="E69" s="161">
        <f t="shared" ca="1" si="16"/>
        <v>0.32260637971163131</v>
      </c>
      <c r="F69" s="162">
        <f t="shared" ca="1" si="17"/>
        <v>0.61043999190934872</v>
      </c>
      <c r="G69" s="160">
        <f t="shared" ca="1" si="18"/>
        <v>0.61569181244696825</v>
      </c>
      <c r="H69" s="161">
        <f t="shared" ca="1" si="19"/>
        <v>0.35918108961552486</v>
      </c>
      <c r="I69" s="162">
        <f t="shared" ca="1" si="20"/>
        <v>0.54791777324570812</v>
      </c>
      <c r="J69" s="160">
        <f t="shared" ca="1" si="21"/>
        <v>0.20681838119342036</v>
      </c>
      <c r="K69" s="161">
        <f t="shared" ca="1" si="22"/>
        <v>-1.8729017843248805E-2</v>
      </c>
      <c r="L69" s="165">
        <f t="shared" ca="1" si="23"/>
        <v>7.1549761567655232E-2</v>
      </c>
      <c r="M69" s="164">
        <f t="shared" ca="1" si="24"/>
        <v>-0.54156720631309341</v>
      </c>
      <c r="N69" s="161">
        <f t="shared" ca="1" si="25"/>
        <v>-0.23146583029142692</v>
      </c>
      <c r="O69" s="162">
        <f t="shared" ca="1" si="26"/>
        <v>-0.41630745030210126</v>
      </c>
    </row>
    <row r="70" spans="1:17" x14ac:dyDescent="0.15">
      <c r="A70" s="156" t="str">
        <f t="shared" si="8"/>
        <v>bp</v>
      </c>
      <c r="B70" s="245" t="s">
        <v>407</v>
      </c>
      <c r="C70" s="363">
        <v>2012</v>
      </c>
      <c r="D70" s="160">
        <f t="shared" ca="1" si="15"/>
        <v>0.54870566005337507</v>
      </c>
      <c r="E70" s="161">
        <f t="shared" ca="1" si="16"/>
        <v>0.21537753042313934</v>
      </c>
      <c r="F70" s="162">
        <f t="shared" ca="1" si="17"/>
        <v>0.40814169743428536</v>
      </c>
      <c r="G70" s="160">
        <f t="shared" ca="1" si="18"/>
        <v>0.51152528478810932</v>
      </c>
      <c r="H70" s="161">
        <f t="shared" ca="1" si="19"/>
        <v>0.27686198290440817</v>
      </c>
      <c r="I70" s="162">
        <f t="shared" ca="1" si="20"/>
        <v>0.37367735367601013</v>
      </c>
      <c r="J70" s="160">
        <f t="shared" ca="1" si="21"/>
        <v>0.14451815217329184</v>
      </c>
      <c r="K70" s="161">
        <f t="shared" ca="1" si="22"/>
        <v>-0.1424521083787349</v>
      </c>
      <c r="L70" s="165">
        <f t="shared" ca="1" si="23"/>
        <v>-0.10887341645601209</v>
      </c>
      <c r="M70" s="164">
        <f t="shared" ca="1" si="24"/>
        <v>-0.53016862216209137</v>
      </c>
      <c r="N70" s="161">
        <f t="shared" ca="1" si="25"/>
        <v>-0.24553375829277133</v>
      </c>
      <c r="O70" s="162">
        <f t="shared" ca="1" si="26"/>
        <v>-0.34046359318582176</v>
      </c>
    </row>
    <row r="71" spans="1:17" x14ac:dyDescent="0.15">
      <c r="A71" s="156" t="str">
        <f t="shared" si="8"/>
        <v>bq</v>
      </c>
      <c r="B71" s="245" t="s">
        <v>408</v>
      </c>
      <c r="C71" s="363">
        <v>2012</v>
      </c>
      <c r="D71" s="160">
        <f t="shared" ca="1" si="15"/>
        <v>0.4686792310002067</v>
      </c>
      <c r="E71" s="161">
        <f t="shared" ca="1" si="16"/>
        <v>0.28015709393371152</v>
      </c>
      <c r="F71" s="162">
        <f t="shared" ca="1" si="17"/>
        <v>0.4399819751913826</v>
      </c>
      <c r="G71" s="160">
        <f t="shared" ca="1" si="18"/>
        <v>0.54621153609113959</v>
      </c>
      <c r="H71" s="161">
        <f t="shared" ca="1" si="19"/>
        <v>0.20911716109330647</v>
      </c>
      <c r="I71" s="162">
        <f t="shared" ca="1" si="20"/>
        <v>0.45393653643741022</v>
      </c>
      <c r="J71" s="160">
        <f t="shared" ca="1" si="21"/>
        <v>0.27580972173281593</v>
      </c>
      <c r="K71" s="161">
        <f t="shared" ca="1" si="22"/>
        <v>0.34413990190561383</v>
      </c>
      <c r="L71" s="165">
        <f t="shared" ca="1" si="23"/>
        <v>0.21058570162462975</v>
      </c>
      <c r="M71" s="164">
        <f t="shared" ca="1" si="24"/>
        <v>-0.20921153152231237</v>
      </c>
      <c r="N71" s="161">
        <f t="shared" ca="1" si="25"/>
        <v>5.1383429387372483E-2</v>
      </c>
      <c r="O71" s="162">
        <f t="shared" ca="1" si="26"/>
        <v>-0.1660689115869618</v>
      </c>
    </row>
    <row r="72" spans="1:17" x14ac:dyDescent="0.15">
      <c r="A72" s="156" t="str">
        <f t="shared" si="8"/>
        <v>br</v>
      </c>
      <c r="B72" s="6" t="s">
        <v>78</v>
      </c>
      <c r="C72" s="365"/>
      <c r="D72" s="160">
        <f t="shared" ca="1" si="15"/>
        <v>0.40407170057914871</v>
      </c>
      <c r="E72" s="161">
        <f t="shared" ca="1" si="16"/>
        <v>0.28656138135729825</v>
      </c>
      <c r="F72" s="162">
        <f t="shared" ca="1" si="17"/>
        <v>0.64737547914282123</v>
      </c>
      <c r="G72" s="160">
        <f t="shared" ca="1" si="18"/>
        <v>0.16296288214085308</v>
      </c>
      <c r="H72" s="161">
        <f t="shared" ca="1" si="19"/>
        <v>6.5486455437775248E-4</v>
      </c>
      <c r="I72" s="162">
        <f t="shared" ca="1" si="20"/>
        <v>0.60268249156612219</v>
      </c>
      <c r="J72" s="160">
        <f t="shared" ca="1" si="21"/>
        <v>0.57039390326946759</v>
      </c>
      <c r="K72" s="161">
        <f t="shared" ca="1" si="22"/>
        <v>0.43605179590912402</v>
      </c>
      <c r="L72" s="165">
        <f t="shared" ca="1" si="23"/>
        <v>4.540985724218146E-2</v>
      </c>
      <c r="M72" s="164">
        <f t="shared" ca="1" si="24"/>
        <v>3.1799027230801249E-3</v>
      </c>
      <c r="N72" s="161">
        <f t="shared" ca="1" si="25"/>
        <v>0.13323808286984412</v>
      </c>
      <c r="O72" s="162">
        <f t="shared" ca="1" si="26"/>
        <v>-0.66368133545431107</v>
      </c>
    </row>
    <row r="73" spans="1:17" x14ac:dyDescent="0.15">
      <c r="A73" s="156" t="str">
        <f t="shared" si="8"/>
        <v>bs</v>
      </c>
      <c r="B73" s="123" t="s">
        <v>79</v>
      </c>
      <c r="C73" s="360"/>
      <c r="D73" s="160">
        <f t="shared" ca="1" si="15"/>
        <v>0.55056308409186239</v>
      </c>
      <c r="E73" s="161">
        <f t="shared" ca="1" si="16"/>
        <v>0.50288060065071449</v>
      </c>
      <c r="F73" s="162">
        <f t="shared" ca="1" si="17"/>
        <v>0.53225254040747683</v>
      </c>
      <c r="G73" s="160">
        <f t="shared" ca="1" si="18"/>
        <v>0.32282515651696952</v>
      </c>
      <c r="H73" s="161">
        <f t="shared" ca="1" si="19"/>
        <v>0.23945001143640712</v>
      </c>
      <c r="I73" s="162">
        <f t="shared" ca="1" si="20"/>
        <v>0.51672422314573807</v>
      </c>
      <c r="J73" s="160">
        <f t="shared" ca="1" si="21"/>
        <v>0.55560881930817252</v>
      </c>
      <c r="K73" s="161">
        <f t="shared" ca="1" si="22"/>
        <v>0.38270876575151364</v>
      </c>
      <c r="L73" s="165">
        <f t="shared" ca="1" si="23"/>
        <v>-7.8711992347557214E-2</v>
      </c>
      <c r="M73" s="164">
        <f t="shared" ca="1" si="24"/>
        <v>-0.14438264862725061</v>
      </c>
      <c r="N73" s="161">
        <f t="shared" ca="1" si="25"/>
        <v>-6.820993318056659E-2</v>
      </c>
      <c r="O73" s="162">
        <f t="shared" ca="1" si="26"/>
        <v>-0.63038775690274529</v>
      </c>
    </row>
    <row r="74" spans="1:17" x14ac:dyDescent="0.15">
      <c r="A74" s="156" t="str">
        <f t="shared" si="8"/>
        <v>bt</v>
      </c>
      <c r="B74" s="123" t="s">
        <v>203</v>
      </c>
      <c r="C74" s="360"/>
      <c r="D74" s="160">
        <f t="shared" ca="1" si="15"/>
        <v>-4.8622392855390002E-2</v>
      </c>
      <c r="E74" s="161">
        <f t="shared" ca="1" si="16"/>
        <v>2.1082540313548399E-2</v>
      </c>
      <c r="F74" s="162">
        <f t="shared" ca="1" si="17"/>
        <v>0.1508546281460233</v>
      </c>
      <c r="G74" s="160">
        <f t="shared" ca="1" si="18"/>
        <v>-0.28833019269488025</v>
      </c>
      <c r="H74" s="161">
        <f t="shared" ca="1" si="19"/>
        <v>-0.21300161106014326</v>
      </c>
      <c r="I74" s="162">
        <f t="shared" ca="1" si="20"/>
        <v>-3.5508975987301523E-2</v>
      </c>
      <c r="J74" s="160">
        <f t="shared" ca="1" si="21"/>
        <v>-0.1448412678532997</v>
      </c>
      <c r="K74" s="161">
        <f t="shared" ca="1" si="22"/>
        <v>4.4883114092728334E-2</v>
      </c>
      <c r="L74" s="165">
        <f t="shared" ca="1" si="23"/>
        <v>-6.7630191301126963E-2</v>
      </c>
      <c r="M74" s="164">
        <f t="shared" ca="1" si="24"/>
        <v>-3.5154952277127532E-2</v>
      </c>
      <c r="N74" s="161">
        <f t="shared" ca="1" si="25"/>
        <v>4.4187013565955648E-2</v>
      </c>
      <c r="O74" s="162">
        <f t="shared" ca="1" si="26"/>
        <v>-0.42984780968626896</v>
      </c>
    </row>
    <row r="75" spans="1:17" x14ac:dyDescent="0.15">
      <c r="A75" s="156" t="str">
        <f t="shared" ref="A75:A103" si="27">IF(A74="z","aa",IF(LEN(A74)=1,CHAR(CODE(A74)+1),IF(CODE(RIGHT(A74,1))=122,CHAR(CODE(LEFT(A74,1))+1)&amp;CHAR(97),LEFT(A74,1)&amp;CHAR(CODE(RIGHT(A74,1))+1))))</f>
        <v>bu</v>
      </c>
      <c r="B75" s="123" t="s">
        <v>80</v>
      </c>
      <c r="C75" s="360"/>
      <c r="D75" s="160">
        <f t="shared" ca="1" si="15"/>
        <v>-0.38832757517906519</v>
      </c>
      <c r="E75" s="161">
        <f t="shared" ca="1" si="16"/>
        <v>-0.37662490641954416</v>
      </c>
      <c r="F75" s="162">
        <f t="shared" ca="1" si="17"/>
        <v>5.2472398366934056E-2</v>
      </c>
      <c r="G75" s="160">
        <f t="shared" ca="1" si="18"/>
        <v>-0.33832145089166837</v>
      </c>
      <c r="H75" s="161">
        <f t="shared" ca="1" si="19"/>
        <v>-0.46018398228571639</v>
      </c>
      <c r="I75" s="162">
        <f t="shared" ca="1" si="20"/>
        <v>0.16576103635061779</v>
      </c>
      <c r="J75" s="160">
        <f t="shared" ca="1" si="21"/>
        <v>2.5958238519958814E-2</v>
      </c>
      <c r="K75" s="161">
        <f t="shared" ca="1" si="22"/>
        <v>0.13345557056511556</v>
      </c>
      <c r="L75" s="165">
        <f t="shared" ca="1" si="23"/>
        <v>0.21769509436990347</v>
      </c>
      <c r="M75" s="164">
        <f t="shared" ca="1" si="24"/>
        <v>0.36760678864346275</v>
      </c>
      <c r="N75" s="161">
        <f t="shared" ca="1" si="25"/>
        <v>0.41338317686490744</v>
      </c>
      <c r="O75" s="162">
        <f t="shared" ca="1" si="26"/>
        <v>0.16099772997247194</v>
      </c>
    </row>
    <row r="76" spans="1:17" x14ac:dyDescent="0.15">
      <c r="A76" s="156" t="str">
        <f t="shared" si="27"/>
        <v>bv</v>
      </c>
      <c r="B76" s="11" t="s">
        <v>81</v>
      </c>
      <c r="C76" s="366"/>
      <c r="D76" s="160">
        <f t="shared" ca="1" si="15"/>
        <v>-0.70793610995250955</v>
      </c>
      <c r="E76" s="161">
        <f t="shared" ca="1" si="16"/>
        <v>-0.30816362870590602</v>
      </c>
      <c r="F76" s="162">
        <f t="shared" ca="1" si="17"/>
        <v>-0.28774409160521047</v>
      </c>
      <c r="G76" s="160">
        <f t="shared" ca="1" si="18"/>
        <v>-0.52845016876703077</v>
      </c>
      <c r="H76" s="161">
        <f t="shared" ca="1" si="19"/>
        <v>-0.18617427408966308</v>
      </c>
      <c r="I76" s="162">
        <f t="shared" ca="1" si="20"/>
        <v>-0.24461060661015774</v>
      </c>
      <c r="J76" s="160">
        <f t="shared" ca="1" si="21"/>
        <v>-0.1094901353056342</v>
      </c>
      <c r="K76" s="161">
        <f t="shared" ca="1" si="22"/>
        <v>-6.5574163927665755E-2</v>
      </c>
      <c r="L76" s="165">
        <f t="shared" ca="1" si="23"/>
        <v>-0.12530267144677953</v>
      </c>
      <c r="M76" s="164">
        <f t="shared" ca="1" si="24"/>
        <v>0.57893331733779918</v>
      </c>
      <c r="N76" s="161">
        <f t="shared" ca="1" si="25"/>
        <v>0.1394584732632328</v>
      </c>
      <c r="O76" s="162">
        <f t="shared" ca="1" si="26"/>
        <v>4.7590188445304132E-2</v>
      </c>
    </row>
    <row r="77" spans="1:17" x14ac:dyDescent="0.15">
      <c r="A77" s="156" t="str">
        <f t="shared" si="27"/>
        <v>bw</v>
      </c>
      <c r="B77" s="123" t="s">
        <v>423</v>
      </c>
      <c r="C77" s="360">
        <v>2005</v>
      </c>
      <c r="D77" s="160">
        <f t="shared" ca="1" si="15"/>
        <v>0.72806126273336436</v>
      </c>
      <c r="E77" s="161">
        <f t="shared" ca="1" si="16"/>
        <v>0.66138848323566157</v>
      </c>
      <c r="F77" s="162">
        <f t="shared" ca="1" si="17"/>
        <v>4.6162328518552051E-2</v>
      </c>
      <c r="G77" s="160">
        <f t="shared" ca="1" si="18"/>
        <v>0.54161044726899654</v>
      </c>
      <c r="H77" s="161">
        <f t="shared" ca="1" si="19"/>
        <v>0.46042262989235078</v>
      </c>
      <c r="I77" s="162">
        <f t="shared" ca="1" si="20"/>
        <v>6.630404656730321E-2</v>
      </c>
      <c r="J77" s="160">
        <f t="shared" ca="1" si="21"/>
        <v>1.2381571584266877E-2</v>
      </c>
      <c r="K77" s="161">
        <f t="shared" ca="1" si="22"/>
        <v>-4.5141566082951994E-2</v>
      </c>
      <c r="L77" s="165">
        <f t="shared" ca="1" si="23"/>
        <v>8.8873537409407483E-2</v>
      </c>
      <c r="M77" s="164">
        <f t="shared" ca="1" si="24"/>
        <v>-0.72389230227262946</v>
      </c>
      <c r="N77" s="161">
        <f t="shared" ca="1" si="25"/>
        <v>-0.63296884071479043</v>
      </c>
      <c r="O77" s="162">
        <f t="shared" ca="1" si="26"/>
        <v>0.12136291955206603</v>
      </c>
      <c r="Q77" s="334" t="s">
        <v>403</v>
      </c>
    </row>
    <row r="78" spans="1:17" x14ac:dyDescent="0.15">
      <c r="A78" s="156" t="str">
        <f t="shared" si="27"/>
        <v>bx</v>
      </c>
      <c r="B78" s="123" t="s">
        <v>424</v>
      </c>
      <c r="C78" s="360">
        <v>2005</v>
      </c>
      <c r="D78" s="160">
        <f t="shared" ca="1" si="15"/>
        <v>-0.7811089110027255</v>
      </c>
      <c r="E78" s="161">
        <f t="shared" ca="1" si="16"/>
        <v>-0.7102586171195745</v>
      </c>
      <c r="F78" s="162">
        <f t="shared" ca="1" si="17"/>
        <v>-0.23830190424256398</v>
      </c>
      <c r="G78" s="160">
        <f t="shared" ca="1" si="18"/>
        <v>-0.65289159027439247</v>
      </c>
      <c r="H78" s="161">
        <f t="shared" ca="1" si="19"/>
        <v>-0.5949194902299153</v>
      </c>
      <c r="I78" s="162">
        <f t="shared" ca="1" si="20"/>
        <v>-0.19325889174607305</v>
      </c>
      <c r="J78" s="160">
        <f t="shared" ca="1" si="21"/>
        <v>-3.6754558324122201E-2</v>
      </c>
      <c r="K78" s="161">
        <f t="shared" ca="1" si="22"/>
        <v>5.4809453918405429E-2</v>
      </c>
      <c r="L78" s="165">
        <f t="shared" ca="1" si="23"/>
        <v>-0.13634733886010317</v>
      </c>
      <c r="M78" s="164">
        <f t="shared" ca="1" si="24"/>
        <v>0.77391726136225303</v>
      </c>
      <c r="N78" s="161">
        <f t="shared" ca="1" si="25"/>
        <v>0.7037342653084685</v>
      </c>
      <c r="O78" s="162">
        <f t="shared" ca="1" si="26"/>
        <v>-5.4638024372467377E-2</v>
      </c>
      <c r="Q78" s="334" t="s">
        <v>403</v>
      </c>
    </row>
    <row r="79" spans="1:17" x14ac:dyDescent="0.15">
      <c r="A79" s="156" t="str">
        <f t="shared" si="27"/>
        <v>by</v>
      </c>
      <c r="B79" s="123" t="s">
        <v>425</v>
      </c>
      <c r="C79" s="360">
        <v>2005</v>
      </c>
      <c r="D79" s="160">
        <f t="shared" ca="1" si="15"/>
        <v>0.60185656734097581</v>
      </c>
      <c r="E79" s="161">
        <f t="shared" ca="1" si="16"/>
        <v>0.64105865456052957</v>
      </c>
      <c r="F79" s="162">
        <f t="shared" ca="1" si="17"/>
        <v>-0.16082523865075668</v>
      </c>
      <c r="G79" s="160">
        <f t="shared" ca="1" si="18"/>
        <v>0.48898162004324902</v>
      </c>
      <c r="H79" s="161">
        <f t="shared" ca="1" si="19"/>
        <v>0.54456701784648343</v>
      </c>
      <c r="I79" s="162">
        <f t="shared" ca="1" si="20"/>
        <v>-0.2330431500159223</v>
      </c>
      <c r="J79" s="160">
        <f t="shared" ca="1" si="21"/>
        <v>1.1205543700544874E-3</v>
      </c>
      <c r="K79" s="161">
        <f t="shared" ca="1" si="22"/>
        <v>5.9028456219449799E-2</v>
      </c>
      <c r="L79" s="165">
        <f t="shared" ca="1" si="23"/>
        <v>0.2354457783799587</v>
      </c>
      <c r="M79" s="164">
        <f t="shared" ca="1" si="24"/>
        <v>-0.47399899056267308</v>
      </c>
      <c r="N79" s="161">
        <f t="shared" ca="1" si="25"/>
        <v>-0.44877196498511868</v>
      </c>
      <c r="O79" s="162">
        <f t="shared" ca="1" si="26"/>
        <v>0.40228154537072214</v>
      </c>
      <c r="Q79" s="334" t="s">
        <v>403</v>
      </c>
    </row>
    <row r="80" spans="1:17" x14ac:dyDescent="0.15">
      <c r="A80" s="156" t="str">
        <f t="shared" si="27"/>
        <v>bz</v>
      </c>
      <c r="B80" s="123" t="s">
        <v>426</v>
      </c>
      <c r="C80" s="360">
        <v>2005</v>
      </c>
      <c r="D80" s="160">
        <f t="shared" ca="1" si="15"/>
        <v>-0.56393167426113333</v>
      </c>
      <c r="E80" s="161">
        <f t="shared" ca="1" si="16"/>
        <v>-0.50796973132716028</v>
      </c>
      <c r="F80" s="162">
        <f t="shared" ca="1" si="17"/>
        <v>-0.32405372767080404</v>
      </c>
      <c r="G80" s="160">
        <f t="shared" ca="1" si="18"/>
        <v>-0.46006728831571542</v>
      </c>
      <c r="H80" s="161">
        <f t="shared" ca="1" si="19"/>
        <v>-0.43144878925581298</v>
      </c>
      <c r="I80" s="162">
        <f t="shared" ca="1" si="20"/>
        <v>-6.8905018881967386E-2</v>
      </c>
      <c r="J80" s="160">
        <f t="shared" ca="1" si="21"/>
        <v>-8.4658172585489896E-2</v>
      </c>
      <c r="K80" s="161">
        <f t="shared" ca="1" si="22"/>
        <v>2.5020438268578023E-2</v>
      </c>
      <c r="L80" s="165">
        <f t="shared" ca="1" si="23"/>
        <v>-0.26376608565823845</v>
      </c>
      <c r="M80" s="164">
        <f t="shared" ca="1" si="24"/>
        <v>0.61625681478626537</v>
      </c>
      <c r="N80" s="161">
        <f t="shared" ca="1" si="25"/>
        <v>0.55355479173963096</v>
      </c>
      <c r="O80" s="162">
        <f t="shared" ca="1" si="26"/>
        <v>0.10195119422048275</v>
      </c>
      <c r="Q80" s="334" t="s">
        <v>403</v>
      </c>
    </row>
    <row r="81" spans="1:17" x14ac:dyDescent="0.15">
      <c r="A81" s="156" t="str">
        <f t="shared" si="27"/>
        <v>ca</v>
      </c>
      <c r="B81" s="123" t="s">
        <v>427</v>
      </c>
      <c r="C81" s="360">
        <v>2005</v>
      </c>
      <c r="D81" s="160">
        <f t="shared" ca="1" si="15"/>
        <v>0.79286473315449424</v>
      </c>
      <c r="E81" s="161">
        <f t="shared" ca="1" si="16"/>
        <v>0.74427225468383518</v>
      </c>
      <c r="F81" s="162">
        <f t="shared" ca="1" si="17"/>
        <v>0.34495591818813054</v>
      </c>
      <c r="G81" s="160">
        <f t="shared" ca="1" si="18"/>
        <v>0.71996102173450494</v>
      </c>
      <c r="H81" s="161">
        <f t="shared" ca="1" si="19"/>
        <v>0.74126779014756761</v>
      </c>
      <c r="I81" s="162">
        <f t="shared" ca="1" si="20"/>
        <v>0.14713836352543611</v>
      </c>
      <c r="J81" s="160">
        <f t="shared" ca="1" si="21"/>
        <v>7.7600947123859093E-2</v>
      </c>
      <c r="K81" s="161">
        <f t="shared" ca="1" si="22"/>
        <v>-4.3979256402020321E-2</v>
      </c>
      <c r="L81" s="165">
        <f t="shared" ca="1" si="23"/>
        <v>6.2333629357100948E-2</v>
      </c>
      <c r="M81" s="164">
        <f t="shared" ca="1" si="24"/>
        <v>-0.73294983973297956</v>
      </c>
      <c r="N81" s="161">
        <f t="shared" ca="1" si="25"/>
        <v>-0.70733987587967806</v>
      </c>
      <c r="O81" s="162">
        <f t="shared" ca="1" si="26"/>
        <v>-0.26144275075754708</v>
      </c>
      <c r="Q81" s="334" t="s">
        <v>403</v>
      </c>
    </row>
    <row r="82" spans="1:17" x14ac:dyDescent="0.15">
      <c r="A82" s="156" t="str">
        <f t="shared" si="27"/>
        <v>cb</v>
      </c>
      <c r="B82" s="123" t="s">
        <v>82</v>
      </c>
      <c r="C82" s="360"/>
      <c r="D82" s="160">
        <f t="shared" ca="1" si="15"/>
        <v>0.62725060248146347</v>
      </c>
      <c r="E82" s="161">
        <f t="shared" ca="1" si="16"/>
        <v>0.38618984948137869</v>
      </c>
      <c r="F82" s="162">
        <f t="shared" ca="1" si="17"/>
        <v>-0.1121649590210935</v>
      </c>
      <c r="G82" s="160">
        <f t="shared" ca="1" si="18"/>
        <v>0.71290104288536327</v>
      </c>
      <c r="H82" s="161">
        <f t="shared" ca="1" si="19"/>
        <v>0.52720445374492131</v>
      </c>
      <c r="I82" s="162">
        <f t="shared" ca="1" si="20"/>
        <v>-2.8520101255890468E-2</v>
      </c>
      <c r="J82" s="160">
        <f t="shared" ca="1" si="21"/>
        <v>9.6624842567037267E-3</v>
      </c>
      <c r="K82" s="161">
        <f t="shared" ca="1" si="22"/>
        <v>-0.32110301773236571</v>
      </c>
      <c r="L82" s="165">
        <f t="shared" ca="1" si="23"/>
        <v>0.15849791818373193</v>
      </c>
      <c r="M82" s="164">
        <f t="shared" ca="1" si="24"/>
        <v>-0.71392145454053924</v>
      </c>
      <c r="N82" s="161">
        <f t="shared" ca="1" si="25"/>
        <v>-0.53120624804130834</v>
      </c>
      <c r="O82" s="162">
        <f t="shared" ca="1" si="26"/>
        <v>0.28105277868927986</v>
      </c>
    </row>
    <row r="83" spans="1:17" x14ac:dyDescent="0.15">
      <c r="A83" s="156" t="str">
        <f t="shared" si="27"/>
        <v>cc</v>
      </c>
      <c r="B83" s="123" t="s">
        <v>83</v>
      </c>
      <c r="C83" s="360"/>
      <c r="D83" s="160">
        <f t="shared" ca="1" si="15"/>
        <v>0.77338536058659979</v>
      </c>
      <c r="E83" s="161">
        <f t="shared" ca="1" si="16"/>
        <v>0.55064540095926207</v>
      </c>
      <c r="F83" s="162">
        <f t="shared" ca="1" si="17"/>
        <v>0.14543592039959941</v>
      </c>
      <c r="G83" s="160">
        <f t="shared" ca="1" si="18"/>
        <v>0.81621348737711819</v>
      </c>
      <c r="H83" s="161">
        <f t="shared" ca="1" si="19"/>
        <v>0.60495905203439782</v>
      </c>
      <c r="I83" s="162">
        <f t="shared" ca="1" si="20"/>
        <v>0.26759953520151342</v>
      </c>
      <c r="J83" s="160">
        <f t="shared" ca="1" si="21"/>
        <v>0.10057885408765084</v>
      </c>
      <c r="K83" s="161">
        <f t="shared" ca="1" si="22"/>
        <v>-0.24011722666288374</v>
      </c>
      <c r="L83" s="165">
        <f t="shared" ca="1" si="23"/>
        <v>0.14445916188550223</v>
      </c>
      <c r="M83" s="164">
        <f t="shared" ca="1" si="24"/>
        <v>-0.75349050210585111</v>
      </c>
      <c r="N83" s="161">
        <f t="shared" ca="1" si="25"/>
        <v>-0.57877095382742183</v>
      </c>
      <c r="O83" s="162">
        <f t="shared" ca="1" si="26"/>
        <v>0.12231927065846512</v>
      </c>
    </row>
    <row r="84" spans="1:17" x14ac:dyDescent="0.15">
      <c r="A84" s="156" t="str">
        <f t="shared" si="27"/>
        <v>cd</v>
      </c>
      <c r="B84" s="123" t="s">
        <v>85</v>
      </c>
      <c r="C84" s="360"/>
      <c r="D84" s="160">
        <f t="shared" ca="1" si="15"/>
        <v>0.36423308880520316</v>
      </c>
      <c r="E84" s="161">
        <f t="shared" ca="1" si="16"/>
        <v>0.11232095855318236</v>
      </c>
      <c r="F84" s="162">
        <f t="shared" ca="1" si="17"/>
        <v>-0.19335861036630056</v>
      </c>
      <c r="G84" s="160">
        <f t="shared" ca="1" si="18"/>
        <v>0.47545164976202497</v>
      </c>
      <c r="H84" s="161">
        <f t="shared" ca="1" si="19"/>
        <v>0.2905162772431904</v>
      </c>
      <c r="I84" s="162">
        <f t="shared" ca="1" si="20"/>
        <v>-0.12504346522684281</v>
      </c>
      <c r="J84" s="160">
        <f t="shared" ca="1" si="21"/>
        <v>-0.1951592847956973</v>
      </c>
      <c r="K84" s="161">
        <f t="shared" ca="1" si="22"/>
        <v>-0.4894702068296557</v>
      </c>
      <c r="L84" s="165">
        <f t="shared" ca="1" si="23"/>
        <v>-6.2199354551882288E-2</v>
      </c>
      <c r="M84" s="164">
        <f t="shared" ca="1" si="24"/>
        <v>-0.61680084715772721</v>
      </c>
      <c r="N84" s="161">
        <f t="shared" ca="1" si="25"/>
        <v>-0.46708098106125556</v>
      </c>
      <c r="O84" s="162">
        <f t="shared" ca="1" si="26"/>
        <v>0.19205413866845966</v>
      </c>
    </row>
    <row r="85" spans="1:17" x14ac:dyDescent="0.15">
      <c r="A85" s="156" t="str">
        <f t="shared" si="27"/>
        <v>ce</v>
      </c>
      <c r="B85" s="123" t="s">
        <v>86</v>
      </c>
      <c r="C85" s="360"/>
      <c r="D85" s="160">
        <f t="shared" ca="1" si="15"/>
        <v>0.3956511471217905</v>
      </c>
      <c r="E85" s="161">
        <f t="shared" ca="1" si="16"/>
        <v>0.20640158036223724</v>
      </c>
      <c r="F85" s="162">
        <f t="shared" ca="1" si="17"/>
        <v>-0.3227664308759241</v>
      </c>
      <c r="G85" s="160">
        <f t="shared" ca="1" si="18"/>
        <v>0.61937550879872849</v>
      </c>
      <c r="H85" s="161">
        <f t="shared" ca="1" si="19"/>
        <v>0.35380763781277019</v>
      </c>
      <c r="I85" s="162">
        <f t="shared" ca="1" si="20"/>
        <v>-0.13265270061267079</v>
      </c>
      <c r="J85" s="160">
        <f t="shared" ca="1" si="21"/>
        <v>-0.1621019255148001</v>
      </c>
      <c r="K85" s="161">
        <f t="shared" ca="1" si="22"/>
        <v>-0.41990204788181179</v>
      </c>
      <c r="L85" s="165">
        <f t="shared" ca="1" si="23"/>
        <v>5.8411970764520975E-2</v>
      </c>
      <c r="M85" s="164">
        <f t="shared" ca="1" si="24"/>
        <v>-0.58296948026904605</v>
      </c>
      <c r="N85" s="161">
        <f t="shared" ca="1" si="25"/>
        <v>-0.47996689212774862</v>
      </c>
      <c r="O85" s="162">
        <f t="shared" ca="1" si="26"/>
        <v>0.51081031880171979</v>
      </c>
    </row>
    <row r="86" spans="1:17" x14ac:dyDescent="0.15">
      <c r="A86" s="156" t="str">
        <f t="shared" si="27"/>
        <v>cf</v>
      </c>
      <c r="B86" s="124" t="s">
        <v>146</v>
      </c>
      <c r="C86" s="359"/>
      <c r="D86" s="160"/>
      <c r="E86" s="161"/>
      <c r="F86" s="162"/>
      <c r="G86" s="160"/>
      <c r="H86" s="161"/>
      <c r="I86" s="162"/>
      <c r="J86" s="160"/>
      <c r="K86" s="161"/>
      <c r="L86" s="165"/>
      <c r="M86" s="164"/>
      <c r="N86" s="161"/>
      <c r="O86" s="162"/>
    </row>
    <row r="87" spans="1:17" x14ac:dyDescent="0.15">
      <c r="A87" s="156" t="str">
        <f t="shared" si="27"/>
        <v>cg</v>
      </c>
      <c r="B87" s="123" t="s">
        <v>87</v>
      </c>
      <c r="C87" s="360"/>
      <c r="D87" s="160">
        <f t="shared" ca="1" si="15"/>
        <v>-0.84775384294877143</v>
      </c>
      <c r="E87" s="161">
        <f t="shared" ca="1" si="16"/>
        <v>-0.80202237168686508</v>
      </c>
      <c r="F87" s="162">
        <f t="shared" ca="1" si="17"/>
        <v>-0.531498043056021</v>
      </c>
      <c r="G87" s="160">
        <f t="shared" ca="1" si="18"/>
        <v>-0.68204536232062651</v>
      </c>
      <c r="H87" s="161">
        <f t="shared" ca="1" si="19"/>
        <v>-0.52462107891268095</v>
      </c>
      <c r="I87" s="162">
        <f t="shared" ca="1" si="20"/>
        <v>-0.50100111442834394</v>
      </c>
      <c r="J87" s="160">
        <f t="shared" ca="1" si="21"/>
        <v>-0.41668165795279211</v>
      </c>
      <c r="K87" s="161">
        <f t="shared" ca="1" si="22"/>
        <v>-0.50124545820837541</v>
      </c>
      <c r="L87" s="165">
        <f t="shared" ca="1" si="23"/>
        <v>-0.5435735122834775</v>
      </c>
      <c r="M87" s="164">
        <f t="shared" ca="1" si="24"/>
        <v>0.50257049041747537</v>
      </c>
      <c r="N87" s="161">
        <f t="shared" ca="1" si="25"/>
        <v>0.1359636680142951</v>
      </c>
      <c r="O87" s="162">
        <f t="shared" ca="1" si="26"/>
        <v>3.6593446711971893E-2</v>
      </c>
    </row>
    <row r="88" spans="1:17" x14ac:dyDescent="0.15">
      <c r="A88" s="156" t="str">
        <f t="shared" si="27"/>
        <v>ch</v>
      </c>
      <c r="B88" s="123" t="s">
        <v>409</v>
      </c>
      <c r="C88" s="360">
        <v>2008</v>
      </c>
      <c r="D88" s="160">
        <f t="shared" ca="1" si="15"/>
        <v>-0.71496010652815534</v>
      </c>
      <c r="E88" s="161">
        <f t="shared" ca="1" si="16"/>
        <v>-0.76083344975055234</v>
      </c>
      <c r="F88" s="162">
        <f t="shared" ca="1" si="17"/>
        <v>0.45865496970942399</v>
      </c>
      <c r="G88" s="160">
        <f t="shared" ca="1" si="18"/>
        <v>-0.45938461925273416</v>
      </c>
      <c r="H88" s="161">
        <f t="shared" ca="1" si="19"/>
        <v>-0.42963113742662429</v>
      </c>
      <c r="I88" s="162">
        <f t="shared" ca="1" si="20"/>
        <v>0.53498833059426121</v>
      </c>
      <c r="J88" s="160">
        <f t="shared" ca="1" si="21"/>
        <v>-0.35986360070025292</v>
      </c>
      <c r="K88" s="161">
        <f t="shared" ca="1" si="22"/>
        <v>-0.3728901303074969</v>
      </c>
      <c r="L88" s="165">
        <f t="shared" ca="1" si="23"/>
        <v>0.48289464477487143</v>
      </c>
      <c r="M88" s="164">
        <f t="shared" ca="1" si="24"/>
        <v>0.41318499850779911</v>
      </c>
      <c r="N88" s="161">
        <f t="shared" ca="1" si="25"/>
        <v>0.18667296993665969</v>
      </c>
      <c r="O88" s="162">
        <f t="shared" ca="1" si="26"/>
        <v>0.11259094862086884</v>
      </c>
    </row>
    <row r="89" spans="1:17" x14ac:dyDescent="0.15">
      <c r="A89" s="156" t="str">
        <f t="shared" si="27"/>
        <v>ci</v>
      </c>
      <c r="B89" s="123" t="s">
        <v>410</v>
      </c>
      <c r="C89" s="360">
        <v>2009</v>
      </c>
      <c r="D89" s="160">
        <f t="shared" ca="1" si="15"/>
        <v>-0.26281322409128494</v>
      </c>
      <c r="E89" s="161">
        <f t="shared" ca="1" si="16"/>
        <v>-0.27471872313190726</v>
      </c>
      <c r="F89" s="162">
        <f t="shared" ca="1" si="17"/>
        <v>-0.30040292588133638</v>
      </c>
      <c r="G89" s="160">
        <f t="shared" ca="1" si="18"/>
        <v>3.6617065505942653E-2</v>
      </c>
      <c r="H89" s="161">
        <f t="shared" ca="1" si="19"/>
        <v>8.7507155626898467E-2</v>
      </c>
      <c r="I89" s="162">
        <f t="shared" ca="1" si="20"/>
        <v>-0.28733341554482966</v>
      </c>
      <c r="J89" s="160">
        <f t="shared" ca="1" si="21"/>
        <v>-0.3327916922648525</v>
      </c>
      <c r="K89" s="161">
        <f t="shared" ca="1" si="22"/>
        <v>-0.62026491118269134</v>
      </c>
      <c r="L89" s="165">
        <f t="shared" ca="1" si="23"/>
        <v>-0.1245462843413869</v>
      </c>
      <c r="M89" s="164">
        <f t="shared" ca="1" si="24"/>
        <v>-8.857124819451144E-2</v>
      </c>
      <c r="N89" s="161">
        <f t="shared" ca="1" si="25"/>
        <v>-0.35919660415423771</v>
      </c>
      <c r="O89" s="162">
        <f t="shared" ca="1" si="26"/>
        <v>0.16119960169460237</v>
      </c>
    </row>
    <row r="90" spans="1:17" x14ac:dyDescent="0.15">
      <c r="A90" s="156" t="str">
        <f t="shared" si="27"/>
        <v>cj</v>
      </c>
      <c r="B90" s="123" t="s">
        <v>411</v>
      </c>
      <c r="C90" s="360">
        <v>2009</v>
      </c>
      <c r="D90" s="160">
        <f t="shared" ca="1" si="15"/>
        <v>-0.30817650486428166</v>
      </c>
      <c r="E90" s="161">
        <f t="shared" ca="1" si="16"/>
        <v>-0.29387231810239012</v>
      </c>
      <c r="F90" s="162">
        <f t="shared" ca="1" si="17"/>
        <v>-0.31818556433930983</v>
      </c>
      <c r="G90" s="160">
        <f t="shared" ca="1" si="18"/>
        <v>3.4148562306881527E-2</v>
      </c>
      <c r="H90" s="161">
        <f t="shared" ca="1" si="19"/>
        <v>9.2431770056623466E-2</v>
      </c>
      <c r="I90" s="162">
        <f t="shared" ca="1" si="20"/>
        <v>-0.29562331966179789</v>
      </c>
      <c r="J90" s="160">
        <f t="shared" ca="1" si="21"/>
        <v>-0.36326152706528947</v>
      </c>
      <c r="K90" s="161">
        <f t="shared" ca="1" si="22"/>
        <v>-0.63064453508875506</v>
      </c>
      <c r="L90" s="165">
        <f t="shared" ca="1" si="23"/>
        <v>-2.3744316447344895E-3</v>
      </c>
      <c r="M90" s="164">
        <f t="shared" ca="1" si="24"/>
        <v>-6.622791458133459E-2</v>
      </c>
      <c r="N90" s="161">
        <f t="shared" ca="1" si="25"/>
        <v>-0.35652515689316122</v>
      </c>
      <c r="O90" s="162">
        <f t="shared" ca="1" si="26"/>
        <v>0.31589601344408791</v>
      </c>
    </row>
    <row r="91" spans="1:17" x14ac:dyDescent="0.15">
      <c r="A91" s="156" t="str">
        <f t="shared" si="27"/>
        <v>ck</v>
      </c>
      <c r="B91" s="123" t="s">
        <v>412</v>
      </c>
      <c r="C91" s="360">
        <v>2009</v>
      </c>
      <c r="D91" s="160">
        <f t="shared" ca="1" si="15"/>
        <v>0.14382760771193503</v>
      </c>
      <c r="E91" s="161">
        <f t="shared" ca="1" si="16"/>
        <v>1.9465764017811405E-3</v>
      </c>
      <c r="F91" s="162">
        <f t="shared" ca="1" si="17"/>
        <v>-0.24352942322312579</v>
      </c>
      <c r="G91" s="160">
        <f t="shared" ca="1" si="18"/>
        <v>0.35173138171631507</v>
      </c>
      <c r="H91" s="161">
        <f t="shared" ca="1" si="19"/>
        <v>0.30090118330604493</v>
      </c>
      <c r="I91" s="162">
        <f t="shared" ca="1" si="20"/>
        <v>-0.17048818954091713</v>
      </c>
      <c r="J91" s="160">
        <f t="shared" ca="1" si="21"/>
        <v>-0.32390413518216898</v>
      </c>
      <c r="K91" s="161">
        <f t="shared" ca="1" si="22"/>
        <v>-0.54480808052025087</v>
      </c>
      <c r="L91" s="165">
        <f t="shared" ca="1" si="23"/>
        <v>-0.10051110356993205</v>
      </c>
      <c r="M91" s="164">
        <f t="shared" ca="1" si="24"/>
        <v>-0.49473809654591078</v>
      </c>
      <c r="N91" s="161">
        <f t="shared" ca="1" si="25"/>
        <v>-0.47663747525445777</v>
      </c>
      <c r="O91" s="162">
        <f t="shared" ca="1" si="26"/>
        <v>0.19426274974265267</v>
      </c>
    </row>
    <row r="92" spans="1:17" x14ac:dyDescent="0.15">
      <c r="A92" s="156" t="str">
        <f t="shared" si="27"/>
        <v>cl</v>
      </c>
      <c r="B92" s="123" t="s">
        <v>413</v>
      </c>
      <c r="C92" s="360">
        <v>2009</v>
      </c>
      <c r="D92" s="160">
        <f t="shared" ca="1" si="15"/>
        <v>-0.32729064784406653</v>
      </c>
      <c r="E92" s="161">
        <f t="shared" ca="1" si="16"/>
        <v>-0.28212160357893984</v>
      </c>
      <c r="F92" s="162">
        <f t="shared" ca="1" si="17"/>
        <v>-0.34929509508621992</v>
      </c>
      <c r="G92" s="160">
        <f t="shared" ca="1" si="18"/>
        <v>2.3363068513438244E-2</v>
      </c>
      <c r="H92" s="161">
        <f t="shared" ca="1" si="19"/>
        <v>9.0723091103160611E-2</v>
      </c>
      <c r="I92" s="162">
        <f t="shared" ca="1" si="20"/>
        <v>-0.32516695389440758</v>
      </c>
      <c r="J92" s="160">
        <f t="shared" ca="1" si="21"/>
        <v>-0.34758538198802286</v>
      </c>
      <c r="K92" s="161">
        <f t="shared" ca="1" si="22"/>
        <v>-0.61621035550801329</v>
      </c>
      <c r="L92" s="165">
        <f t="shared" ca="1" si="23"/>
        <v>3.7713138451764272E-3</v>
      </c>
      <c r="M92" s="164">
        <f t="shared" ca="1" si="24"/>
        <v>-3.7397561027881603E-2</v>
      </c>
      <c r="N92" s="161">
        <f t="shared" ca="1" si="25"/>
        <v>-0.34873526783701242</v>
      </c>
      <c r="O92" s="162">
        <f t="shared" ca="1" si="26"/>
        <v>0.34691682688211506</v>
      </c>
    </row>
    <row r="93" spans="1:17" x14ac:dyDescent="0.15">
      <c r="A93" s="156" t="str">
        <f t="shared" si="27"/>
        <v>cm</v>
      </c>
      <c r="B93" s="11" t="s">
        <v>414</v>
      </c>
      <c r="C93" s="366">
        <v>2009</v>
      </c>
      <c r="D93" s="160">
        <f t="shared" ca="1" si="15"/>
        <v>-0.19191133637506907</v>
      </c>
      <c r="E93" s="161">
        <f t="shared" ca="1" si="16"/>
        <v>-0.22969000348578272</v>
      </c>
      <c r="F93" s="162">
        <f t="shared" ca="1" si="17"/>
        <v>-0.20008518674589673</v>
      </c>
      <c r="G93" s="160">
        <f t="shared" ca="1" si="18"/>
        <v>0.10162638604612713</v>
      </c>
      <c r="H93" s="161">
        <f t="shared" ca="1" si="19"/>
        <v>2.3898717451435125E-2</v>
      </c>
      <c r="I93" s="162">
        <f t="shared" ca="1" si="20"/>
        <v>-0.19181105532665096</v>
      </c>
      <c r="J93" s="160">
        <f t="shared" ca="1" si="21"/>
        <v>-0.3182116567990162</v>
      </c>
      <c r="K93" s="161">
        <f t="shared" ca="1" si="22"/>
        <v>-0.58233468905533348</v>
      </c>
      <c r="L93" s="165">
        <f t="shared" ca="1" si="23"/>
        <v>6.43195678935337E-2</v>
      </c>
      <c r="M93" s="164">
        <f t="shared" ca="1" si="24"/>
        <v>-0.14189757312913484</v>
      </c>
      <c r="N93" s="161">
        <f t="shared" ca="1" si="25"/>
        <v>-0.35984677706322155</v>
      </c>
      <c r="O93" s="162">
        <f t="shared" ca="1" si="26"/>
        <v>0.33575537845019426</v>
      </c>
    </row>
    <row r="94" spans="1:17" x14ac:dyDescent="0.15">
      <c r="A94" s="156" t="str">
        <f t="shared" si="27"/>
        <v>cn</v>
      </c>
      <c r="B94" s="123" t="s">
        <v>415</v>
      </c>
      <c r="C94" s="360">
        <v>2009</v>
      </c>
      <c r="D94" s="160">
        <f t="shared" ca="1" si="15"/>
        <v>-0.55445336874077911</v>
      </c>
      <c r="E94" s="161">
        <f t="shared" ca="1" si="16"/>
        <v>-0.37334382087597623</v>
      </c>
      <c r="F94" s="162">
        <f t="shared" ca="1" si="17"/>
        <v>-0.3308110802500589</v>
      </c>
      <c r="G94" s="160">
        <f t="shared" ca="1" si="18"/>
        <v>-0.42791287119040688</v>
      </c>
      <c r="H94" s="161">
        <f t="shared" ca="1" si="19"/>
        <v>-0.26625542728912904</v>
      </c>
      <c r="I94" s="162">
        <f t="shared" ca="1" si="20"/>
        <v>-0.3040991484932643</v>
      </c>
      <c r="J94" s="160">
        <f t="shared" ca="1" si="21"/>
        <v>-0.12271287651288278</v>
      </c>
      <c r="K94" s="161">
        <f t="shared" ca="1" si="22"/>
        <v>-0.42925754424502355</v>
      </c>
      <c r="L94" s="165">
        <f t="shared" ca="1" si="23"/>
        <v>-0.27603904858042116</v>
      </c>
      <c r="M94" s="164">
        <f t="shared" ca="1" si="24"/>
        <v>0.40408895115319388</v>
      </c>
      <c r="N94" s="161">
        <f t="shared" ca="1" si="25"/>
        <v>-0.11034779051133248</v>
      </c>
      <c r="O94" s="162">
        <f t="shared" ca="1" si="26"/>
        <v>8.2219896701191217E-2</v>
      </c>
    </row>
    <row r="95" spans="1:17" x14ac:dyDescent="0.15">
      <c r="A95" s="156" t="str">
        <f t="shared" si="27"/>
        <v>co</v>
      </c>
      <c r="B95" s="123" t="s">
        <v>416</v>
      </c>
      <c r="C95" s="360">
        <v>2009</v>
      </c>
      <c r="D95" s="160">
        <f t="shared" ca="1" si="15"/>
        <v>-1.714960833918721E-2</v>
      </c>
      <c r="E95" s="161">
        <f t="shared" ca="1" si="16"/>
        <v>-0.25008667942163976</v>
      </c>
      <c r="F95" s="162">
        <f t="shared" ca="1" si="17"/>
        <v>-0.10165076327803006</v>
      </c>
      <c r="G95" s="160">
        <f t="shared" ca="1" si="18"/>
        <v>0.14432884001490168</v>
      </c>
      <c r="H95" s="161">
        <f t="shared" ca="1" si="19"/>
        <v>-2.6674468302673528E-2</v>
      </c>
      <c r="I95" s="162">
        <f t="shared" ca="1" si="20"/>
        <v>-8.1876222060001239E-2</v>
      </c>
      <c r="J95" s="160">
        <f t="shared" ca="1" si="21"/>
        <v>-0.17907608530434313</v>
      </c>
      <c r="K95" s="161">
        <f t="shared" ca="1" si="22"/>
        <v>-0.47687363485404821</v>
      </c>
      <c r="L95" s="165">
        <f t="shared" ca="1" si="23"/>
        <v>-3.2737302656035278E-2</v>
      </c>
      <c r="M95" s="164">
        <f t="shared" ca="1" si="24"/>
        <v>-0.27268868792832934</v>
      </c>
      <c r="N95" s="161">
        <f t="shared" ca="1" si="25"/>
        <v>-0.22023831743363317</v>
      </c>
      <c r="O95" s="162">
        <f t="shared" ca="1" si="26"/>
        <v>0.10878565480155215</v>
      </c>
    </row>
    <row r="96" spans="1:17" x14ac:dyDescent="0.15">
      <c r="A96" s="156" t="str">
        <f t="shared" si="27"/>
        <v>cp</v>
      </c>
      <c r="B96" s="123" t="s">
        <v>92</v>
      </c>
      <c r="C96" s="360"/>
      <c r="D96" s="160">
        <f t="shared" ca="1" si="15"/>
        <v>0.58659720419751971</v>
      </c>
      <c r="E96" s="161">
        <f t="shared" ca="1" si="16"/>
        <v>0.33173305477497655</v>
      </c>
      <c r="F96" s="162">
        <f t="shared" ca="1" si="17"/>
        <v>0.26321229478504826</v>
      </c>
      <c r="G96" s="160">
        <f t="shared" ca="1" si="18"/>
        <v>0.67939914933255907</v>
      </c>
      <c r="H96" s="161">
        <f t="shared" ca="1" si="19"/>
        <v>0.37181508461257856</v>
      </c>
      <c r="I96" s="162">
        <f t="shared" ca="1" si="20"/>
        <v>0.2990444795729103</v>
      </c>
      <c r="J96" s="160">
        <f t="shared" ca="1" si="21"/>
        <v>-9.8662511780524056E-2</v>
      </c>
      <c r="K96" s="161">
        <f t="shared" ca="1" si="22"/>
        <v>-3.8653570942363678E-2</v>
      </c>
      <c r="L96" s="165">
        <f t="shared" ca="1" si="23"/>
        <v>0.31088493561823999</v>
      </c>
      <c r="M96" s="164">
        <f t="shared" ca="1" si="24"/>
        <v>-0.6547728409450142</v>
      </c>
      <c r="N96" s="161">
        <f t="shared" ca="1" si="25"/>
        <v>-0.23687773720434888</v>
      </c>
      <c r="O96" s="162">
        <f t="shared" ca="1" si="26"/>
        <v>8.3117442079691795E-2</v>
      </c>
    </row>
    <row r="97" spans="1:15" x14ac:dyDescent="0.15">
      <c r="A97" s="156" t="str">
        <f t="shared" si="27"/>
        <v>cq</v>
      </c>
      <c r="B97" s="124" t="s">
        <v>147</v>
      </c>
      <c r="C97" s="359"/>
      <c r="D97" s="160"/>
      <c r="E97" s="161"/>
      <c r="F97" s="162"/>
      <c r="G97" s="160"/>
      <c r="H97" s="161"/>
      <c r="I97" s="162"/>
      <c r="J97" s="160"/>
      <c r="K97" s="161"/>
      <c r="L97" s="165"/>
      <c r="M97" s="164"/>
      <c r="N97" s="161"/>
      <c r="O97" s="162"/>
    </row>
    <row r="98" spans="1:15" x14ac:dyDescent="0.15">
      <c r="A98" s="156" t="str">
        <f t="shared" si="27"/>
        <v>cr</v>
      </c>
      <c r="B98" s="123" t="s">
        <v>417</v>
      </c>
      <c r="C98" s="360">
        <v>2011</v>
      </c>
      <c r="D98" s="160">
        <f t="shared" ca="1" si="15"/>
        <v>-5.5081995665406582E-3</v>
      </c>
      <c r="E98" s="161">
        <f t="shared" ca="1" si="16"/>
        <v>9.1463179913165743E-2</v>
      </c>
      <c r="F98" s="162">
        <f t="shared" ca="1" si="17"/>
        <v>-4.8223997500045261E-3</v>
      </c>
      <c r="G98" s="160">
        <f t="shared" ca="1" si="18"/>
        <v>-4.8523934013803567E-2</v>
      </c>
      <c r="H98" s="161">
        <f t="shared" ca="1" si="19"/>
        <v>-0.10489561501732544</v>
      </c>
      <c r="I98" s="162">
        <f t="shared" ca="1" si="20"/>
        <v>-6.0909305253976226E-2</v>
      </c>
      <c r="J98" s="160">
        <f t="shared" ca="1" si="21"/>
        <v>-0.10721116502831397</v>
      </c>
      <c r="K98" s="161">
        <f t="shared" ca="1" si="22"/>
        <v>0.30855895918421239</v>
      </c>
      <c r="L98" s="165">
        <f t="shared" ca="1" si="23"/>
        <v>0.45344154854478724</v>
      </c>
      <c r="M98" s="164">
        <f t="shared" ca="1" si="24"/>
        <v>-0.1100469526448582</v>
      </c>
      <c r="N98" s="161">
        <f t="shared" ca="1" si="25"/>
        <v>0.22200522453495833</v>
      </c>
      <c r="O98" s="162">
        <f t="shared" ca="1" si="26"/>
        <v>0.38767823244401117</v>
      </c>
    </row>
    <row r="99" spans="1:15" x14ac:dyDescent="0.15">
      <c r="A99" s="156" t="str">
        <f t="shared" si="27"/>
        <v>cs</v>
      </c>
      <c r="B99" s="11" t="s">
        <v>418</v>
      </c>
      <c r="C99" s="366">
        <v>2011</v>
      </c>
      <c r="D99" s="160">
        <f t="shared" ca="1" si="15"/>
        <v>-0.47204674283165554</v>
      </c>
      <c r="E99" s="161">
        <f t="shared" ca="1" si="16"/>
        <v>-0.19520808279833762</v>
      </c>
      <c r="F99" s="162">
        <f t="shared" ca="1" si="17"/>
        <v>-0.13040310309759179</v>
      </c>
      <c r="G99" s="160">
        <f t="shared" ca="1" si="18"/>
        <v>-0.52659819033191857</v>
      </c>
      <c r="H99" s="161">
        <f t="shared" ca="1" si="19"/>
        <v>-0.33018421622439431</v>
      </c>
      <c r="I99" s="162">
        <f t="shared" ca="1" si="20"/>
        <v>-0.1542407801741805</v>
      </c>
      <c r="J99" s="160">
        <f t="shared" ca="1" si="21"/>
        <v>-0.19423729391020511</v>
      </c>
      <c r="K99" s="161">
        <f t="shared" ca="1" si="22"/>
        <v>0.38393616368544559</v>
      </c>
      <c r="L99" s="165">
        <f t="shared" ca="1" si="23"/>
        <v>7.1282218403982356E-2</v>
      </c>
      <c r="M99" s="164">
        <f t="shared" ca="1" si="24"/>
        <v>0.44951854413193526</v>
      </c>
      <c r="N99" s="161">
        <f t="shared" ca="1" si="25"/>
        <v>0.43425333667190985</v>
      </c>
      <c r="O99" s="162">
        <f t="shared" ca="1" si="26"/>
        <v>7.794299411717695E-2</v>
      </c>
    </row>
    <row r="100" spans="1:15" x14ac:dyDescent="0.15">
      <c r="A100" s="156" t="str">
        <f t="shared" si="27"/>
        <v>ct</v>
      </c>
      <c r="B100" s="11" t="s">
        <v>419</v>
      </c>
      <c r="C100" s="366">
        <v>2011</v>
      </c>
      <c r="D100" s="160">
        <f t="shared" ca="1" si="15"/>
        <v>0.42282202622672016</v>
      </c>
      <c r="E100" s="161">
        <f t="shared" ca="1" si="16"/>
        <v>0.44834181740761014</v>
      </c>
      <c r="F100" s="162">
        <f t="shared" ca="1" si="17"/>
        <v>1.7580593022386667E-2</v>
      </c>
      <c r="G100" s="160">
        <f t="shared" ca="1" si="18"/>
        <v>0.4324090848184412</v>
      </c>
      <c r="H100" s="161">
        <f t="shared" ca="1" si="19"/>
        <v>0.35299278287381514</v>
      </c>
      <c r="I100" s="162">
        <f t="shared" ca="1" si="20"/>
        <v>-3.7161605558788335E-2</v>
      </c>
      <c r="J100" s="160">
        <f t="shared" ca="1" si="21"/>
        <v>-6.6868561574092725E-2</v>
      </c>
      <c r="K100" s="161">
        <f t="shared" ca="1" si="22"/>
        <v>6.6881288736552871E-2</v>
      </c>
      <c r="L100" s="165">
        <f t="shared" ca="1" si="23"/>
        <v>0.45582073909078619</v>
      </c>
      <c r="M100" s="164">
        <f t="shared" ca="1" si="24"/>
        <v>-0.53937217802921567</v>
      </c>
      <c r="N100" s="161">
        <f t="shared" ca="1" si="25"/>
        <v>-0.2434216648745661</v>
      </c>
      <c r="O100" s="162">
        <f t="shared" ca="1" si="26"/>
        <v>0.3558066680487198</v>
      </c>
    </row>
    <row r="101" spans="1:15" x14ac:dyDescent="0.15">
      <c r="A101" s="156" t="str">
        <f t="shared" si="27"/>
        <v>cu</v>
      </c>
      <c r="B101" s="11" t="s">
        <v>420</v>
      </c>
      <c r="C101" s="366">
        <v>2011</v>
      </c>
      <c r="D101" s="160">
        <f t="shared" ca="1" si="15"/>
        <v>-0.28184690842636045</v>
      </c>
      <c r="E101" s="161">
        <f t="shared" ca="1" si="16"/>
        <v>5.1893051426124333E-2</v>
      </c>
      <c r="F101" s="162">
        <f t="shared" ca="1" si="17"/>
        <v>-0.15440945775935619</v>
      </c>
      <c r="G101" s="160">
        <f t="shared" ca="1" si="18"/>
        <v>-0.34449771064550549</v>
      </c>
      <c r="H101" s="161">
        <f t="shared" ca="1" si="19"/>
        <v>-0.10034681856467134</v>
      </c>
      <c r="I101" s="162">
        <f t="shared" ca="1" si="20"/>
        <v>-0.17847943230891061</v>
      </c>
      <c r="J101" s="160">
        <f t="shared" ca="1" si="21"/>
        <v>-0.17709678719237631</v>
      </c>
      <c r="K101" s="161">
        <f t="shared" ca="1" si="22"/>
        <v>0.38320560803746589</v>
      </c>
      <c r="L101" s="165">
        <f t="shared" ca="1" si="23"/>
        <v>4.6815081601903598E-2</v>
      </c>
      <c r="M101" s="164">
        <f t="shared" ca="1" si="24"/>
        <v>0.27253869481190318</v>
      </c>
      <c r="N101" s="161">
        <f t="shared" ca="1" si="25"/>
        <v>0.25154340701579392</v>
      </c>
      <c r="O101" s="162">
        <f t="shared" ca="1" si="26"/>
        <v>6.5745565838635528E-2</v>
      </c>
    </row>
    <row r="102" spans="1:15" x14ac:dyDescent="0.15">
      <c r="A102" s="156" t="str">
        <f t="shared" si="27"/>
        <v>cv</v>
      </c>
      <c r="B102" s="11" t="s">
        <v>421</v>
      </c>
      <c r="C102" s="366">
        <v>2011</v>
      </c>
      <c r="D102" s="160">
        <f t="shared" ca="1" si="15"/>
        <v>-0.29440653028608121</v>
      </c>
      <c r="E102" s="161">
        <f t="shared" ca="1" si="16"/>
        <v>-0.12362038489902918</v>
      </c>
      <c r="F102" s="162">
        <f t="shared" ca="1" si="17"/>
        <v>-0.1264717680230435</v>
      </c>
      <c r="G102" s="160">
        <f t="shared" ca="1" si="18"/>
        <v>-0.16509829042766053</v>
      </c>
      <c r="H102" s="161">
        <f t="shared" ca="1" si="19"/>
        <v>-0.1672196978573503</v>
      </c>
      <c r="I102" s="162">
        <f t="shared" ca="1" si="20"/>
        <v>-6.0302139380271354E-2</v>
      </c>
      <c r="J102" s="160">
        <f t="shared" ca="1" si="21"/>
        <v>0.28837789119787949</v>
      </c>
      <c r="K102" s="161">
        <f t="shared" ca="1" si="22"/>
        <v>0.29384100755662296</v>
      </c>
      <c r="L102" s="165">
        <f t="shared" ca="1" si="23"/>
        <v>7.9152899035641933E-2</v>
      </c>
      <c r="M102" s="164">
        <f t="shared" ca="1" si="24"/>
        <v>0.52892925672184865</v>
      </c>
      <c r="N102" s="161">
        <f t="shared" ca="1" si="25"/>
        <v>0.32736656094328653</v>
      </c>
      <c r="O102" s="162">
        <f t="shared" ca="1" si="26"/>
        <v>0.19596112270818938</v>
      </c>
    </row>
    <row r="103" spans="1:15" x14ac:dyDescent="0.15">
      <c r="A103" s="156" t="str">
        <f t="shared" si="27"/>
        <v>cw</v>
      </c>
      <c r="B103" s="11" t="s">
        <v>422</v>
      </c>
      <c r="C103" s="366">
        <v>2011</v>
      </c>
      <c r="D103" s="160">
        <f t="shared" ca="1" si="15"/>
        <v>-0.44933132494828731</v>
      </c>
      <c r="E103" s="161">
        <f t="shared" ca="1" si="16"/>
        <v>3.8802502396612926E-2</v>
      </c>
      <c r="F103" s="162">
        <f t="shared" ca="1" si="17"/>
        <v>-0.4095817991315337</v>
      </c>
      <c r="G103" s="160">
        <f t="shared" ca="1" si="18"/>
        <v>-0.24383015093745158</v>
      </c>
      <c r="H103" s="161">
        <f t="shared" ca="1" si="19"/>
        <v>-9.5684273714121207E-2</v>
      </c>
      <c r="I103" s="162">
        <f t="shared" ca="1" si="20"/>
        <v>-0.35488303589521847</v>
      </c>
      <c r="J103" s="160">
        <f t="shared" ca="1" si="21"/>
        <v>0.17506776212683511</v>
      </c>
      <c r="K103" s="161">
        <f t="shared" ca="1" si="22"/>
        <v>-8.7367377987289579E-2</v>
      </c>
      <c r="L103" s="165">
        <f t="shared" ca="1" si="23"/>
        <v>-1.9920457057083868E-2</v>
      </c>
      <c r="M103" s="164">
        <f t="shared" ca="1" si="24"/>
        <v>0.42844549602312859</v>
      </c>
      <c r="N103" s="161">
        <f t="shared" ca="1" si="25"/>
        <v>-5.1497150027948392E-2</v>
      </c>
      <c r="O103" s="162">
        <f t="shared" ca="1" si="26"/>
        <v>0.33897486784173769</v>
      </c>
    </row>
  </sheetData>
  <autoFilter ref="D3:O103"/>
  <mergeCells count="8">
    <mergeCell ref="R60:R61"/>
    <mergeCell ref="S60:S61"/>
    <mergeCell ref="T60:T61"/>
    <mergeCell ref="M2:O2"/>
    <mergeCell ref="B2:B3"/>
    <mergeCell ref="D2:F2"/>
    <mergeCell ref="G2:I2"/>
    <mergeCell ref="J2:L2"/>
  </mergeCells>
  <phoneticPr fontId="18"/>
  <conditionalFormatting sqref="D9:E9 G9:H9 J9:K9 M9:N9 D6:I6 J5:L5 D5:F5 M5:O6 G4:O4 R53:S56 D10:O103">
    <cfRule type="cellIs" dxfId="41" priority="22" stopIfTrue="1" operator="notBetween">
      <formula>0.7</formula>
      <formula>-0.7</formula>
    </cfRule>
    <cfRule type="cellIs" dxfId="40" priority="23" stopIfTrue="1" operator="notBetween">
      <formula>0.6</formula>
      <formula>-0.6</formula>
    </cfRule>
    <cfRule type="cellIs" dxfId="39" priority="24" stopIfTrue="1" operator="notBetween">
      <formula>0.5</formula>
      <formula>-0.5</formula>
    </cfRule>
  </conditionalFormatting>
  <conditionalFormatting sqref="M8:N8 G8:H8 D8:E8 J8:K8">
    <cfRule type="cellIs" dxfId="38" priority="25" stopIfTrue="1" operator="notBetween">
      <formula>0.7</formula>
      <formula>-0.7</formula>
    </cfRule>
    <cfRule type="cellIs" dxfId="37" priority="26" stopIfTrue="1" operator="notBetween">
      <formula>0.5</formula>
      <formula>-0.5</formula>
    </cfRule>
  </conditionalFormatting>
  <conditionalFormatting sqref="T53:T56">
    <cfRule type="cellIs" dxfId="36" priority="16" stopIfTrue="1" operator="notBetween">
      <formula>0.7</formula>
      <formula>-0.7</formula>
    </cfRule>
    <cfRule type="cellIs" dxfId="35" priority="17" stopIfTrue="1" operator="notBetween">
      <formula>0.6</formula>
      <formula>-0.6</formula>
    </cfRule>
    <cfRule type="cellIs" dxfId="34" priority="18" stopIfTrue="1" operator="notBetween">
      <formula>0.5</formula>
      <formula>-0.5</formula>
    </cfRule>
  </conditionalFormatting>
  <conditionalFormatting sqref="R60:T60">
    <cfRule type="cellIs" dxfId="33" priority="10" stopIfTrue="1" operator="notBetween">
      <formula>0.7</formula>
      <formula>-0.7</formula>
    </cfRule>
    <cfRule type="cellIs" dxfId="32" priority="11" stopIfTrue="1" operator="notBetween">
      <formula>0.6</formula>
      <formula>-0.6</formula>
    </cfRule>
    <cfRule type="cellIs" dxfId="31" priority="12" stopIfTrue="1" operator="notBetween">
      <formula>0.5</formula>
      <formula>-0.5</formula>
    </cfRule>
  </conditionalFormatting>
  <conditionalFormatting sqref="S19">
    <cfRule type="cellIs" dxfId="30" priority="1" stopIfTrue="1" operator="notBetween">
      <formula>0.7</formula>
      <formula>-0.7</formula>
    </cfRule>
    <cfRule type="cellIs" dxfId="29" priority="2" stopIfTrue="1" operator="notBetween">
      <formula>0.6</formula>
      <formula>-0.6</formula>
    </cfRule>
    <cfRule type="cellIs" dxfId="28" priority="3" stopIfTrue="1" operator="notBetween">
      <formula>0.5</formula>
      <formula>-0.5</formula>
    </cfRule>
  </conditionalFormatting>
  <conditionalFormatting sqref="R19">
    <cfRule type="cellIs" dxfId="27" priority="4" stopIfTrue="1" operator="notBetween">
      <formula>0.7</formula>
      <formula>-0.7</formula>
    </cfRule>
    <cfRule type="cellIs" dxfId="26" priority="5" stopIfTrue="1" operator="notBetween">
      <formula>0.6</formula>
      <formula>-0.6</formula>
    </cfRule>
    <cfRule type="cellIs" dxfId="25" priority="6" stopIfTrue="1" operator="notBetween">
      <formula>0.5</formula>
      <formula>-0.5</formula>
    </cfRule>
  </conditionalFormatting>
  <printOptions horizontalCentered="1"/>
  <pageMargins left="0.59055118110236227" right="0.59055118110236227" top="0.39370078740157483" bottom="0.39370078740157483" header="7.874015748031496E-2" footer="7.874015748031496E-2"/>
  <pageSetup paperSize="9" scale="69" orientation="portrait" r:id="rId1"/>
  <headerFooter alignWithMargins="0">
    <oddFooter>&amp;C15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W61"/>
  <sheetViews>
    <sheetView showGridLines="0" zoomScale="90" zoomScaleNormal="90" workbookViewId="0">
      <pane xSplit="6" ySplit="12" topLeftCell="G13" activePane="bottomRight" state="frozen"/>
      <selection activeCell="BX46" sqref="BX46"/>
      <selection pane="topRight" activeCell="BX46" sqref="BX46"/>
      <selection pane="bottomLeft" activeCell="BX46" sqref="BX46"/>
      <selection pane="bottomRight" activeCell="R17" sqref="R17"/>
    </sheetView>
  </sheetViews>
  <sheetFormatPr defaultRowHeight="12" x14ac:dyDescent="0.15"/>
  <cols>
    <col min="1" max="1" width="4.42578125" style="3" customWidth="1"/>
    <col min="2" max="2" width="8.85546875" style="2" customWidth="1"/>
    <col min="3" max="3" width="8.5703125" style="3" customWidth="1"/>
    <col min="4" max="4" width="7" style="3" customWidth="1"/>
    <col min="5" max="6" width="6.85546875" style="3" customWidth="1"/>
    <col min="7" max="7" width="7.7109375" customWidth="1"/>
    <col min="8" max="8" width="10.28515625" customWidth="1"/>
    <col min="9" max="9" width="7.85546875" style="5" customWidth="1"/>
    <col min="10" max="10" width="6.85546875" style="5" customWidth="1"/>
    <col min="11" max="11" width="9.140625" style="5"/>
    <col min="12" max="12" width="10.28515625" style="5" customWidth="1"/>
    <col min="13" max="13" width="8.28515625" style="5" customWidth="1"/>
    <col min="14" max="14" width="9.7109375" style="5" customWidth="1"/>
    <col min="15" max="15" width="7" style="5" customWidth="1"/>
    <col min="16" max="17" width="7.85546875" style="5" customWidth="1"/>
    <col min="18" max="18" width="8.5703125" style="5" customWidth="1"/>
    <col min="19" max="19" width="1.28515625" style="5" customWidth="1"/>
    <col min="20" max="21" width="7.5703125" style="5" customWidth="1"/>
    <col min="22" max="22" width="8.85546875" style="5" customWidth="1"/>
    <col min="23" max="24" width="7.28515625" style="5" customWidth="1"/>
    <col min="25" max="26" width="8.85546875" style="5" customWidth="1"/>
    <col min="27" max="27" width="1.28515625" style="5" customWidth="1"/>
    <col min="28" max="31" width="8.85546875" style="5" customWidth="1"/>
    <col min="32" max="32" width="10" style="5" customWidth="1"/>
    <col min="33" max="36" width="8.85546875" style="5" customWidth="1"/>
    <col min="37" max="37" width="1.5703125" style="5" customWidth="1"/>
    <col min="38" max="43" width="8.85546875" style="5" customWidth="1"/>
    <col min="44" max="45" width="9.5703125" style="5" customWidth="1"/>
    <col min="46" max="46" width="11.5703125" style="5" customWidth="1"/>
    <col min="47" max="47" width="11.42578125" style="5" customWidth="1"/>
    <col min="48" max="48" width="10.28515625" style="5" customWidth="1"/>
    <col min="49" max="49" width="10.140625" style="5" customWidth="1"/>
    <col min="50" max="50" width="1.42578125" style="5" customWidth="1"/>
    <col min="51" max="51" width="9.140625" style="5"/>
    <col min="52" max="53" width="7.7109375" style="5" customWidth="1"/>
    <col min="54" max="55" width="8" style="5" customWidth="1"/>
    <col min="56" max="58" width="7.42578125" style="5" customWidth="1"/>
    <col min="59" max="60" width="8.42578125" style="5" customWidth="1"/>
    <col min="61" max="63" width="8.140625" style="5" customWidth="1"/>
    <col min="64" max="65" width="8.5703125" style="5" customWidth="1"/>
    <col min="66" max="66" width="10.28515625" style="5" customWidth="1"/>
    <col min="67" max="68" width="8.5703125" style="5" customWidth="1"/>
    <col min="69" max="69" width="10.28515625" style="5" customWidth="1"/>
    <col min="70" max="72" width="7.42578125" style="5" customWidth="1"/>
    <col min="73" max="74" width="9" style="5" customWidth="1"/>
    <col min="75" max="79" width="10" style="5" customWidth="1"/>
    <col min="80" max="81" width="9.42578125" style="5" customWidth="1"/>
    <col min="82" max="83" width="9.140625" style="5"/>
    <col min="84" max="84" width="1.28515625" style="5" customWidth="1"/>
    <col min="85" max="85" width="7.42578125" style="5" customWidth="1"/>
    <col min="86" max="86" width="10.28515625" style="5" customWidth="1"/>
    <col min="87" max="87" width="8.5703125" style="5" customWidth="1"/>
    <col min="88" max="89" width="8.7109375" style="5" customWidth="1"/>
    <col min="90" max="94" width="9" style="5" customWidth="1"/>
    <col min="95" max="95" width="1.42578125" style="5" customWidth="1"/>
    <col min="96" max="97" width="8.85546875" style="5" customWidth="1"/>
    <col min="98" max="101" width="9.85546875" style="5" customWidth="1"/>
    <col min="102" max="16384" width="9.140625" style="5"/>
  </cols>
  <sheetData>
    <row r="1" spans="1:101" x14ac:dyDescent="0.15">
      <c r="A1" s="1" t="s">
        <v>271</v>
      </c>
      <c r="C1" s="4"/>
      <c r="R1" s="111"/>
    </row>
    <row r="2" spans="1:101" s="154" customFormat="1" x14ac:dyDescent="0.15">
      <c r="A2" s="1"/>
      <c r="B2" s="158"/>
      <c r="C2" s="1"/>
      <c r="D2" s="1"/>
      <c r="E2" s="1"/>
      <c r="F2" s="1"/>
      <c r="G2" s="154" t="s">
        <v>183</v>
      </c>
      <c r="T2" s="154" t="s">
        <v>185</v>
      </c>
      <c r="AB2" s="154" t="s">
        <v>186</v>
      </c>
      <c r="AL2" s="154" t="s">
        <v>165</v>
      </c>
      <c r="AY2" s="154" t="s">
        <v>170</v>
      </c>
      <c r="CB2" s="92" t="s">
        <v>116</v>
      </c>
      <c r="CC2" s="157"/>
      <c r="CD2" s="157"/>
      <c r="CG2" s="154" t="s">
        <v>187</v>
      </c>
      <c r="CI2" s="159"/>
      <c r="CJ2" s="92"/>
      <c r="CK2" s="92"/>
      <c r="CL2" s="92"/>
      <c r="CR2" s="154" t="s">
        <v>188</v>
      </c>
    </row>
    <row r="3" spans="1:101" s="171" customFormat="1" x14ac:dyDescent="0.15">
      <c r="A3" s="166"/>
      <c r="B3" s="167"/>
      <c r="C3" s="168" t="s">
        <v>51</v>
      </c>
      <c r="D3" s="83">
        <f t="shared" ref="D3:R3" si="0">CORREL($C13:$C59,D13:D59)</f>
        <v>-0.71784244930675156</v>
      </c>
      <c r="E3" s="83">
        <f t="shared" si="0"/>
        <v>0.36673351578838054</v>
      </c>
      <c r="F3" s="83">
        <f t="shared" si="0"/>
        <v>-0.64538350584733051</v>
      </c>
      <c r="G3" s="83">
        <f>CORREL($C13:$C59,G13:G59)</f>
        <v>0.33165499187089714</v>
      </c>
      <c r="H3" s="83">
        <f t="shared" si="0"/>
        <v>-0.72350908465641051</v>
      </c>
      <c r="I3" s="83">
        <f t="shared" si="0"/>
        <v>-0.28628272597744747</v>
      </c>
      <c r="J3" s="83">
        <f t="shared" si="0"/>
        <v>0.2315136847801586</v>
      </c>
      <c r="K3" s="83">
        <f t="shared" si="0"/>
        <v>-0.75530568189589564</v>
      </c>
      <c r="L3" s="83">
        <f t="shared" si="0"/>
        <v>-0.33763475015928451</v>
      </c>
      <c r="M3" s="83">
        <f t="shared" si="0"/>
        <v>-4.4917541681764199E-2</v>
      </c>
      <c r="N3" s="83">
        <f t="shared" si="0"/>
        <v>0.58261489304128322</v>
      </c>
      <c r="O3" s="83">
        <f t="shared" si="0"/>
        <v>0.49839620937124318</v>
      </c>
      <c r="P3" s="83">
        <f t="shared" si="0"/>
        <v>0.59814508053444304</v>
      </c>
      <c r="Q3" s="83">
        <f t="shared" ref="Q3" si="1">CORREL($C13:$C59,Q13:Q59)</f>
        <v>0.59904814314741539</v>
      </c>
      <c r="R3" s="83">
        <f t="shared" si="0"/>
        <v>0.16161825970159455</v>
      </c>
      <c r="S3" s="83"/>
      <c r="T3" s="83">
        <f>CORREL($C13:$C59,T13:T59)</f>
        <v>-0.50670225042464268</v>
      </c>
      <c r="U3" s="83">
        <f t="shared" ref="U3:Z3" si="2">CORREL($C13:$C59,U13:U59)</f>
        <v>-0.65459355330259161</v>
      </c>
      <c r="V3" s="83">
        <f t="shared" si="2"/>
        <v>-0.30880778622302962</v>
      </c>
      <c r="W3" s="83">
        <f t="shared" si="2"/>
        <v>-0.12844690837552289</v>
      </c>
      <c r="X3" s="83">
        <f t="shared" si="2"/>
        <v>0.43782895153530932</v>
      </c>
      <c r="Y3" s="83">
        <f t="shared" si="2"/>
        <v>-0.30414833182768269</v>
      </c>
      <c r="Z3" s="83">
        <f t="shared" si="2"/>
        <v>0.48782023135740737</v>
      </c>
      <c r="AA3" s="83"/>
      <c r="AB3" s="83">
        <f t="shared" ref="AB3:AJ3" si="3">CORREL($C13:$C59,AB13:AB59)</f>
        <v>-0.67524942181415182</v>
      </c>
      <c r="AC3" s="83">
        <f t="shared" si="3"/>
        <v>8.9857017897301925E-2</v>
      </c>
      <c r="AD3" s="83">
        <f t="shared" si="3"/>
        <v>0.31108335215481497</v>
      </c>
      <c r="AE3" s="83">
        <f t="shared" si="3"/>
        <v>-0.62210194474300484</v>
      </c>
      <c r="AF3" s="83">
        <f t="shared" si="3"/>
        <v>-4.926694103099595E-2</v>
      </c>
      <c r="AG3" s="83">
        <f t="shared" si="3"/>
        <v>3.8970672432206116E-2</v>
      </c>
      <c r="AH3" s="83">
        <f t="shared" si="3"/>
        <v>-0.50068029988274121</v>
      </c>
      <c r="AI3" s="83">
        <f t="shared" si="3"/>
        <v>-0.53750940236951428</v>
      </c>
      <c r="AJ3" s="83">
        <f t="shared" si="3"/>
        <v>-0.65906132687761476</v>
      </c>
      <c r="AK3" s="83"/>
      <c r="AL3" s="83">
        <f t="shared" ref="AL3:AW3" si="4">CORREL($C13:$C59,AL13:AL59)</f>
        <v>-0.49004497893841958</v>
      </c>
      <c r="AM3" s="83">
        <f>CORREL($C13:$C59,AM13:AM59)</f>
        <v>-0.47920398955611232</v>
      </c>
      <c r="AN3" s="83">
        <f>CORREL($C13:$C59,AN13:AN59)</f>
        <v>0.46946558668960264</v>
      </c>
      <c r="AO3" s="83">
        <f>CORREL($C13:$C59,AO13:AO59)</f>
        <v>0.24692099341614887</v>
      </c>
      <c r="AP3" s="83">
        <f>CORREL($C13:$C59,AP13:AP59)</f>
        <v>0.6023757986431425</v>
      </c>
      <c r="AQ3" s="83">
        <f>CORREL($C13:$C59,AQ13:AQ59)</f>
        <v>0.58046884248292763</v>
      </c>
      <c r="AR3" s="83">
        <f t="shared" si="4"/>
        <v>-0.71216711118934672</v>
      </c>
      <c r="AS3" s="83">
        <f>CORREL($C13:$C59,AS13:AS59)</f>
        <v>-0.67749709734244867</v>
      </c>
      <c r="AT3" s="83">
        <f t="shared" si="4"/>
        <v>-0.22652027564476354</v>
      </c>
      <c r="AU3" s="83">
        <f t="shared" si="4"/>
        <v>-0.24357723305315376</v>
      </c>
      <c r="AV3" s="83">
        <f t="shared" si="4"/>
        <v>0.50328644138079814</v>
      </c>
      <c r="AW3" s="83">
        <f t="shared" si="4"/>
        <v>-0.61075279914535885</v>
      </c>
      <c r="AX3" s="83"/>
      <c r="AY3" s="83">
        <f t="shared" ref="AY3:CE3" si="5">CORREL($C13:$C59,AY13:AY59)</f>
        <v>-0.71936788111004912</v>
      </c>
      <c r="AZ3" s="83">
        <f t="shared" si="5"/>
        <v>0.33638844582454108</v>
      </c>
      <c r="BA3" s="83">
        <f t="shared" si="5"/>
        <v>0.5851391843329008</v>
      </c>
      <c r="BB3" s="83">
        <f t="shared" ref="BB3:BC3" si="6">CORREL($C13:$C59,BB13:BB59)</f>
        <v>-7.7240844681352533E-2</v>
      </c>
      <c r="BC3" s="83">
        <f t="shared" si="6"/>
        <v>0.55738856011066618</v>
      </c>
      <c r="BD3" s="83">
        <f t="shared" si="5"/>
        <v>-4.3937773344325118E-3</v>
      </c>
      <c r="BE3" s="83">
        <f t="shared" si="5"/>
        <v>0.43686796349042067</v>
      </c>
      <c r="BF3" s="83">
        <f t="shared" ref="BF3:BH3" si="7">CORREL($C13:$C59,BF13:BF59)</f>
        <v>-0.71020210598003553</v>
      </c>
      <c r="BG3" s="83">
        <f t="shared" si="7"/>
        <v>-0.70795825187224282</v>
      </c>
      <c r="BH3" s="83">
        <f t="shared" si="7"/>
        <v>-0.68632466102206402</v>
      </c>
      <c r="BI3" s="83">
        <f>CORREL($C13:$C59,BI13:BI59)</f>
        <v>0.59702973818965299</v>
      </c>
      <c r="BJ3" s="83">
        <f>CORREL($C13:$C59,BJ13:BJ59)</f>
        <v>0.13466200930523037</v>
      </c>
      <c r="BK3" s="83">
        <f>CORREL($C13:$C59,BK13:BK59)</f>
        <v>-0.53303505837478915</v>
      </c>
      <c r="BL3" s="83">
        <f t="shared" si="5"/>
        <v>-0.41533101096112574</v>
      </c>
      <c r="BM3" s="83">
        <f>CORREL($C13:$C59,BM13:BM59)</f>
        <v>-0.48511033838857953</v>
      </c>
      <c r="BN3" s="83">
        <f t="shared" ref="BN3:BQ3" si="8">CORREL($C13:$C59,BN13:BN59)</f>
        <v>-0.14906074919641663</v>
      </c>
      <c r="BO3" s="83">
        <f t="shared" si="8"/>
        <v>-0.54156720631309341</v>
      </c>
      <c r="BP3" s="83">
        <f t="shared" si="8"/>
        <v>-0.53016862216209137</v>
      </c>
      <c r="BQ3" s="83">
        <f t="shared" si="8"/>
        <v>-0.20921153152231237</v>
      </c>
      <c r="BR3" s="83">
        <f t="shared" si="5"/>
        <v>3.1799027230801249E-3</v>
      </c>
      <c r="BS3" s="83">
        <f t="shared" si="5"/>
        <v>-0.14438264862725061</v>
      </c>
      <c r="BT3" s="83">
        <f t="shared" si="5"/>
        <v>-3.5154952277127532E-2</v>
      </c>
      <c r="BU3" s="83">
        <f t="shared" si="5"/>
        <v>0.36760678864346275</v>
      </c>
      <c r="BV3" s="83">
        <f t="shared" si="5"/>
        <v>0.57893331733779918</v>
      </c>
      <c r="BW3" s="83">
        <f t="shared" ref="BW3:CA3" si="9">CORREL($C13:$C59,BW13:BW59)</f>
        <v>-0.72389230227262946</v>
      </c>
      <c r="BX3" s="83">
        <f t="shared" si="9"/>
        <v>0.77391726136225303</v>
      </c>
      <c r="BY3" s="83">
        <f t="shared" si="9"/>
        <v>-0.47399899056267308</v>
      </c>
      <c r="BZ3" s="83">
        <f t="shared" ref="BZ3" si="10">CORREL($C13:$C59,BZ13:BZ59)</f>
        <v>0.61625681478626537</v>
      </c>
      <c r="CA3" s="83">
        <f t="shared" si="9"/>
        <v>-0.73294983973297956</v>
      </c>
      <c r="CB3" s="83">
        <f t="shared" si="5"/>
        <v>-0.71392145454053924</v>
      </c>
      <c r="CC3" s="83">
        <f t="shared" si="5"/>
        <v>-0.75349050210585111</v>
      </c>
      <c r="CD3" s="83">
        <f t="shared" si="5"/>
        <v>-0.61680084715772721</v>
      </c>
      <c r="CE3" s="83">
        <f t="shared" si="5"/>
        <v>-0.58296948026904605</v>
      </c>
      <c r="CF3" s="83"/>
      <c r="CG3" s="83">
        <f t="shared" ref="CG3:CP3" si="11">CORREL($C13:$C59,CG13:CG59)</f>
        <v>0.50257049041747537</v>
      </c>
      <c r="CH3" s="83">
        <f t="shared" si="11"/>
        <v>0.41318499850779911</v>
      </c>
      <c r="CI3" s="83">
        <f t="shared" si="11"/>
        <v>-8.857124819451144E-2</v>
      </c>
      <c r="CJ3" s="83">
        <f>CORREL($C13:$C59,CJ13:CJ59)</f>
        <v>-6.622791458133459E-2</v>
      </c>
      <c r="CK3" s="83">
        <f>CORREL($C13:$C59,CK13:CK59)</f>
        <v>-0.49473809654591078</v>
      </c>
      <c r="CL3" s="83">
        <f t="shared" si="11"/>
        <v>-3.7397561027881603E-2</v>
      </c>
      <c r="CM3" s="83">
        <f t="shared" si="11"/>
        <v>-0.14189757312913484</v>
      </c>
      <c r="CN3" s="83">
        <f t="shared" si="11"/>
        <v>0.40408895115319388</v>
      </c>
      <c r="CO3" s="83">
        <f t="shared" si="11"/>
        <v>-0.27268868792832934</v>
      </c>
      <c r="CP3" s="83">
        <f t="shared" si="11"/>
        <v>-0.6547728409450142</v>
      </c>
      <c r="CQ3" s="83"/>
      <c r="CR3" s="83">
        <f t="shared" ref="CR3:CW3" si="12">CORREL($C13:$C59,CR13:CR59)</f>
        <v>-0.1100469526448582</v>
      </c>
      <c r="CS3" s="83">
        <f t="shared" si="12"/>
        <v>0.44951854413193526</v>
      </c>
      <c r="CT3" s="83">
        <f t="shared" si="12"/>
        <v>-0.53937217802921567</v>
      </c>
      <c r="CU3" s="83">
        <f t="shared" si="12"/>
        <v>0.27253869481190318</v>
      </c>
      <c r="CV3" s="83">
        <f t="shared" si="12"/>
        <v>0.52892925672184865</v>
      </c>
      <c r="CW3" s="83">
        <f t="shared" si="12"/>
        <v>0.42844549602312859</v>
      </c>
    </row>
    <row r="4" spans="1:101" s="171" customFormat="1" x14ac:dyDescent="0.15">
      <c r="A4" s="166"/>
      <c r="B4" s="170"/>
      <c r="C4" s="168" t="s">
        <v>112</v>
      </c>
      <c r="D4" s="83"/>
      <c r="E4" s="83">
        <f>CORREL($D13:$D59,E13:E59)</f>
        <v>0.31220037600011363</v>
      </c>
      <c r="F4" s="83">
        <f t="shared" ref="F4:R4" si="13">CORREL($D$13:$D$59,F$13:F$59)</f>
        <v>0.82089727596210038</v>
      </c>
      <c r="G4" s="83">
        <f t="shared" si="13"/>
        <v>8.4726650969428594E-2</v>
      </c>
      <c r="H4" s="83">
        <f t="shared" si="13"/>
        <v>0.77095018850658159</v>
      </c>
      <c r="I4" s="83">
        <f t="shared" si="13"/>
        <v>0.51166957483033859</v>
      </c>
      <c r="J4" s="83">
        <f t="shared" si="13"/>
        <v>-0.52612525677114597</v>
      </c>
      <c r="K4" s="83">
        <f t="shared" si="13"/>
        <v>0.71836551239267399</v>
      </c>
      <c r="L4" s="83">
        <f t="shared" si="13"/>
        <v>0.33497570736495158</v>
      </c>
      <c r="M4" s="83">
        <f t="shared" si="13"/>
        <v>0.24880669505765665</v>
      </c>
      <c r="N4" s="83">
        <f t="shared" si="13"/>
        <v>-0.7024259854300674</v>
      </c>
      <c r="O4" s="83">
        <f t="shared" si="13"/>
        <v>-0.73708588185482427</v>
      </c>
      <c r="P4" s="83">
        <f t="shared" si="13"/>
        <v>-0.82129100016370016</v>
      </c>
      <c r="Q4" s="83">
        <f t="shared" si="13"/>
        <v>-0.7427703215653878</v>
      </c>
      <c r="R4" s="83">
        <f t="shared" si="13"/>
        <v>0.32741198601507326</v>
      </c>
      <c r="S4" s="83"/>
      <c r="T4" s="83">
        <f t="shared" ref="T4:Z4" si="14">CORREL($D$13:$D$59,T$13:T$59)</f>
        <v>0.54399131238300424</v>
      </c>
      <c r="U4" s="83">
        <f t="shared" si="14"/>
        <v>0.76926760157243212</v>
      </c>
      <c r="V4" s="83">
        <f t="shared" si="14"/>
        <v>0.58955690063590283</v>
      </c>
      <c r="W4" s="83">
        <f t="shared" si="14"/>
        <v>0.20009804756415883</v>
      </c>
      <c r="X4" s="83">
        <f t="shared" si="14"/>
        <v>-8.9910169172313606E-2</v>
      </c>
      <c r="Y4" s="83">
        <f t="shared" si="14"/>
        <v>0.50394878327427872</v>
      </c>
      <c r="Z4" s="83">
        <f t="shared" si="14"/>
        <v>-0.39933583496739383</v>
      </c>
      <c r="AA4" s="83"/>
      <c r="AB4" s="83">
        <f t="shared" ref="AB4:AW4" si="15">CORREL($D$13:$D$59,AB$13:AB$59)</f>
        <v>0.76847550533401976</v>
      </c>
      <c r="AC4" s="83">
        <f t="shared" si="15"/>
        <v>-9.7353746869663541E-2</v>
      </c>
      <c r="AD4" s="83">
        <f t="shared" si="15"/>
        <v>-0.12305843614468026</v>
      </c>
      <c r="AE4" s="83">
        <f t="shared" si="15"/>
        <v>0.52191097538819531</v>
      </c>
      <c r="AF4" s="83">
        <f t="shared" si="15"/>
        <v>-1.3417642102516732E-2</v>
      </c>
      <c r="AG4" s="83">
        <f t="shared" si="15"/>
        <v>-0.22070937029562376</v>
      </c>
      <c r="AH4" s="83">
        <f t="shared" si="15"/>
        <v>0.48347377270036745</v>
      </c>
      <c r="AI4" s="83">
        <f t="shared" si="15"/>
        <v>0.52460690593240134</v>
      </c>
      <c r="AJ4" s="83">
        <f t="shared" si="15"/>
        <v>0.67690419609413954</v>
      </c>
      <c r="AK4" s="83"/>
      <c r="AL4" s="83">
        <f t="shared" si="15"/>
        <v>0.30797056665195238</v>
      </c>
      <c r="AM4" s="83">
        <f t="shared" si="15"/>
        <v>0.42938487707247763</v>
      </c>
      <c r="AN4" s="83">
        <f t="shared" si="15"/>
        <v>-0.37654279122006978</v>
      </c>
      <c r="AO4" s="83">
        <f t="shared" si="15"/>
        <v>-0.36270769326461327</v>
      </c>
      <c r="AP4" s="83">
        <f t="shared" si="15"/>
        <v>-0.72277601647624079</v>
      </c>
      <c r="AQ4" s="83">
        <f t="shared" si="15"/>
        <v>-0.68520111012998552</v>
      </c>
      <c r="AR4" s="83">
        <f t="shared" si="15"/>
        <v>0.77251933665664196</v>
      </c>
      <c r="AS4" s="83">
        <f t="shared" si="15"/>
        <v>0.76160598782679811</v>
      </c>
      <c r="AT4" s="83">
        <f t="shared" si="15"/>
        <v>0.33138455990028592</v>
      </c>
      <c r="AU4" s="83">
        <f t="shared" si="15"/>
        <v>0.30992328716151007</v>
      </c>
      <c r="AV4" s="83">
        <f t="shared" si="15"/>
        <v>-0.66344835337209218</v>
      </c>
      <c r="AW4" s="83">
        <f t="shared" si="15"/>
        <v>0.69409623335627313</v>
      </c>
      <c r="AX4" s="83"/>
      <c r="AY4" s="83">
        <f t="shared" ref="AY4:CE4" si="16">CORREL($D$13:$D$59,AY$13:AY$59)</f>
        <v>0.75701928573134225</v>
      </c>
      <c r="AZ4" s="83">
        <f t="shared" si="16"/>
        <v>-0.72611239470529876</v>
      </c>
      <c r="BA4" s="83">
        <f t="shared" si="16"/>
        <v>-0.69427308568942392</v>
      </c>
      <c r="BB4" s="83">
        <f t="shared" si="16"/>
        <v>-0.35002387620038378</v>
      </c>
      <c r="BC4" s="83">
        <f t="shared" si="16"/>
        <v>-0.6575430233241526</v>
      </c>
      <c r="BD4" s="83">
        <f t="shared" si="16"/>
        <v>-0.22455391041777212</v>
      </c>
      <c r="BE4" s="83">
        <f t="shared" si="16"/>
        <v>-0.48827672777550968</v>
      </c>
      <c r="BF4" s="83">
        <f t="shared" si="16"/>
        <v>0.86221867111661776</v>
      </c>
      <c r="BG4" s="83">
        <f t="shared" si="16"/>
        <v>0.83744787825141664</v>
      </c>
      <c r="BH4" s="83">
        <f t="shared" si="16"/>
        <v>0.86943894816348799</v>
      </c>
      <c r="BI4" s="83">
        <f t="shared" si="16"/>
        <v>-0.62179553034584734</v>
      </c>
      <c r="BJ4" s="83">
        <f t="shared" si="16"/>
        <v>-0.43258998022469031</v>
      </c>
      <c r="BK4" s="83">
        <f t="shared" si="16"/>
        <v>0.82198260596071526</v>
      </c>
      <c r="BL4" s="83">
        <f t="shared" si="16"/>
        <v>0.70972716876247799</v>
      </c>
      <c r="BM4" s="83">
        <f t="shared" si="16"/>
        <v>0.80883624107026875</v>
      </c>
      <c r="BN4" s="83">
        <f t="shared" si="16"/>
        <v>0.28444976186061299</v>
      </c>
      <c r="BO4" s="83">
        <f t="shared" si="16"/>
        <v>0.62872491792991825</v>
      </c>
      <c r="BP4" s="83">
        <f t="shared" si="16"/>
        <v>0.54870566005337507</v>
      </c>
      <c r="BQ4" s="83">
        <f t="shared" si="16"/>
        <v>0.4686792310002067</v>
      </c>
      <c r="BR4" s="83">
        <f t="shared" si="16"/>
        <v>0.40407170057914871</v>
      </c>
      <c r="BS4" s="83">
        <f t="shared" si="16"/>
        <v>0.55056308409186239</v>
      </c>
      <c r="BT4" s="83">
        <f t="shared" si="16"/>
        <v>-4.8622392855390002E-2</v>
      </c>
      <c r="BU4" s="83">
        <f t="shared" si="16"/>
        <v>-0.38832757517906519</v>
      </c>
      <c r="BV4" s="83">
        <f t="shared" si="16"/>
        <v>-0.70793610995250955</v>
      </c>
      <c r="BW4" s="83">
        <f t="shared" si="16"/>
        <v>0.72806126273336436</v>
      </c>
      <c r="BX4" s="83">
        <f t="shared" si="16"/>
        <v>-0.7811089110027255</v>
      </c>
      <c r="BY4" s="83">
        <f t="shared" si="16"/>
        <v>0.60185656734097581</v>
      </c>
      <c r="BZ4" s="83">
        <f t="shared" si="16"/>
        <v>-0.56393167426113333</v>
      </c>
      <c r="CA4" s="83">
        <f t="shared" si="16"/>
        <v>0.79286473315449424</v>
      </c>
      <c r="CB4" s="83">
        <f t="shared" si="16"/>
        <v>0.62725060248146347</v>
      </c>
      <c r="CC4" s="83">
        <f t="shared" si="16"/>
        <v>0.77338536058659979</v>
      </c>
      <c r="CD4" s="83">
        <f t="shared" si="16"/>
        <v>0.36423308880520316</v>
      </c>
      <c r="CE4" s="83">
        <f t="shared" si="16"/>
        <v>0.3956511471217905</v>
      </c>
      <c r="CF4" s="83"/>
      <c r="CG4" s="83">
        <f t="shared" ref="CG4:CP4" si="17">CORREL($D$13:$D$59,CG$13:CG$59)</f>
        <v>-0.84775384294877143</v>
      </c>
      <c r="CH4" s="83">
        <f t="shared" si="17"/>
        <v>-0.71496010652815534</v>
      </c>
      <c r="CI4" s="83">
        <f t="shared" si="17"/>
        <v>-0.26281322409128494</v>
      </c>
      <c r="CJ4" s="83">
        <f>CORREL($D$13:$D$59,CJ$13:CJ$59)</f>
        <v>-0.30817650486428166</v>
      </c>
      <c r="CK4" s="83">
        <f>CORREL($D$13:$D$59,CK$13:CK$59)</f>
        <v>0.14382760771193503</v>
      </c>
      <c r="CL4" s="83">
        <f t="shared" si="17"/>
        <v>-0.32729064784406653</v>
      </c>
      <c r="CM4" s="83">
        <f t="shared" si="17"/>
        <v>-0.19191133637506907</v>
      </c>
      <c r="CN4" s="83">
        <f t="shared" si="17"/>
        <v>-0.55445336874077911</v>
      </c>
      <c r="CO4" s="83">
        <f t="shared" si="17"/>
        <v>-1.714960833918721E-2</v>
      </c>
      <c r="CP4" s="83">
        <f t="shared" si="17"/>
        <v>0.58659720419751971</v>
      </c>
      <c r="CQ4" s="83"/>
      <c r="CR4" s="83">
        <f t="shared" ref="CR4:CW4" si="18">CORREL($D$13:$D$59,CR$13:CR$59)</f>
        <v>-5.5081995665406582E-3</v>
      </c>
      <c r="CS4" s="83">
        <f t="shared" si="18"/>
        <v>-0.47204674283165554</v>
      </c>
      <c r="CT4" s="83">
        <f t="shared" si="18"/>
        <v>0.42282202622672016</v>
      </c>
      <c r="CU4" s="83">
        <f t="shared" si="18"/>
        <v>-0.28184690842636045</v>
      </c>
      <c r="CV4" s="83">
        <f t="shared" si="18"/>
        <v>-0.29440653028608121</v>
      </c>
      <c r="CW4" s="83">
        <f t="shared" si="18"/>
        <v>-0.44933132494828731</v>
      </c>
    </row>
    <row r="5" spans="1:101" s="171" customFormat="1" x14ac:dyDescent="0.15">
      <c r="A5" s="166"/>
      <c r="B5" s="170"/>
      <c r="C5" s="168" t="s">
        <v>49</v>
      </c>
      <c r="D5" s="83">
        <f t="shared" ref="D5:R5" si="19">CORREL($E$13:$E$59,D$13:D$59)</f>
        <v>0.31220037600011363</v>
      </c>
      <c r="E5" s="83"/>
      <c r="F5" s="83">
        <f t="shared" si="19"/>
        <v>0.23885516258845721</v>
      </c>
      <c r="G5" s="83">
        <f t="shared" si="19"/>
        <v>0.52558141087344201</v>
      </c>
      <c r="H5" s="83">
        <f t="shared" si="19"/>
        <v>7.741339692879752E-2</v>
      </c>
      <c r="I5" s="83">
        <f t="shared" si="19"/>
        <v>0.42567683249784677</v>
      </c>
      <c r="J5" s="83">
        <f t="shared" si="19"/>
        <v>-0.53348121503434465</v>
      </c>
      <c r="K5" s="83">
        <f t="shared" si="19"/>
        <v>8.0363052615980909E-2</v>
      </c>
      <c r="L5" s="83">
        <f t="shared" si="19"/>
        <v>0.14690592152773743</v>
      </c>
      <c r="M5" s="83">
        <f t="shared" si="19"/>
        <v>0.14530105307880911</v>
      </c>
      <c r="N5" s="83">
        <f t="shared" si="19"/>
        <v>-9.446328588998934E-2</v>
      </c>
      <c r="O5" s="83">
        <f t="shared" si="19"/>
        <v>-0.33077236400390397</v>
      </c>
      <c r="P5" s="83">
        <f t="shared" si="19"/>
        <v>-0.27033445519934823</v>
      </c>
      <c r="Q5" s="83">
        <f t="shared" si="19"/>
        <v>-0.22412294448657938</v>
      </c>
      <c r="R5" s="83">
        <f t="shared" si="19"/>
        <v>0.70691401327765657</v>
      </c>
      <c r="S5" s="83"/>
      <c r="T5" s="83">
        <f t="shared" ref="T5:Z5" si="20">CORREL($E$13:$E$59,T$13:T$59)</f>
        <v>-4.5416527162486309E-3</v>
      </c>
      <c r="U5" s="83">
        <f t="shared" si="20"/>
        <v>8.9644367927831647E-2</v>
      </c>
      <c r="V5" s="83">
        <f t="shared" si="20"/>
        <v>0.42678933253072415</v>
      </c>
      <c r="W5" s="83">
        <f t="shared" si="20"/>
        <v>0.19331361101374639</v>
      </c>
      <c r="X5" s="83">
        <f t="shared" si="20"/>
        <v>0.46547205717599033</v>
      </c>
      <c r="Y5" s="83">
        <f t="shared" si="20"/>
        <v>0.17579390291872712</v>
      </c>
      <c r="Z5" s="83">
        <f t="shared" si="20"/>
        <v>-4.7998616865001058E-2</v>
      </c>
      <c r="AA5" s="83"/>
      <c r="AB5" s="83">
        <f t="shared" ref="AB5:AW5" si="21">CORREL($E$13:$E$59,AB$13:AB$59)</f>
        <v>7.8955021216726887E-2</v>
      </c>
      <c r="AC5" s="83">
        <f t="shared" si="21"/>
        <v>3.9488559512674531E-3</v>
      </c>
      <c r="AD5" s="83">
        <f t="shared" si="21"/>
        <v>0.11578553413560555</v>
      </c>
      <c r="AE5" s="83">
        <f t="shared" si="21"/>
        <v>-6.0416793940469185E-2</v>
      </c>
      <c r="AF5" s="83">
        <f t="shared" si="21"/>
        <v>-0.1651762660813044</v>
      </c>
      <c r="AG5" s="83">
        <f t="shared" si="21"/>
        <v>-0.2967954882417595</v>
      </c>
      <c r="AH5" s="83">
        <f t="shared" si="21"/>
        <v>0.12650001712307635</v>
      </c>
      <c r="AI5" s="83">
        <f t="shared" si="21"/>
        <v>0.10861691430925911</v>
      </c>
      <c r="AJ5" s="83">
        <f t="shared" si="21"/>
        <v>0.11306226045083304</v>
      </c>
      <c r="AK5" s="83"/>
      <c r="AL5" s="83">
        <f t="shared" si="21"/>
        <v>-2.0841856338178325E-2</v>
      </c>
      <c r="AM5" s="83">
        <f t="shared" si="21"/>
        <v>0.10988353542937143</v>
      </c>
      <c r="AN5" s="83">
        <f t="shared" si="21"/>
        <v>6.3430688517966433E-2</v>
      </c>
      <c r="AO5" s="83">
        <f t="shared" si="21"/>
        <v>-0.26974757329583815</v>
      </c>
      <c r="AP5" s="83">
        <f t="shared" si="21"/>
        <v>-0.32341292179141284</v>
      </c>
      <c r="AQ5" s="83">
        <f t="shared" si="21"/>
        <v>-0.30311609177160448</v>
      </c>
      <c r="AR5" s="83">
        <f t="shared" si="21"/>
        <v>0.14775441997956917</v>
      </c>
      <c r="AS5" s="83">
        <f t="shared" si="21"/>
        <v>0.1768491925204585</v>
      </c>
      <c r="AT5" s="83">
        <f t="shared" si="21"/>
        <v>0.19361652807099419</v>
      </c>
      <c r="AU5" s="83">
        <f t="shared" si="21"/>
        <v>0.22686039920637219</v>
      </c>
      <c r="AV5" s="83">
        <f t="shared" si="21"/>
        <v>-0.31992582250176599</v>
      </c>
      <c r="AW5" s="83">
        <f t="shared" si="21"/>
        <v>0.21030559924758829</v>
      </c>
      <c r="AX5" s="83"/>
      <c r="AY5" s="83">
        <f t="shared" ref="AY5:CE5" si="22">CORREL($E$13:$E$59,AY$13:AY$59)</f>
        <v>6.5002123005825738E-2</v>
      </c>
      <c r="AZ5" s="83">
        <f t="shared" si="22"/>
        <v>-0.47447514828256615</v>
      </c>
      <c r="BA5" s="83">
        <f t="shared" si="22"/>
        <v>-0.24576467272059296</v>
      </c>
      <c r="BB5" s="83">
        <f t="shared" si="22"/>
        <v>-0.52350404567074571</v>
      </c>
      <c r="BC5" s="83">
        <f t="shared" si="22"/>
        <v>-0.23989103986153029</v>
      </c>
      <c r="BD5" s="83">
        <f t="shared" si="22"/>
        <v>-0.11385716419420971</v>
      </c>
      <c r="BE5" s="83">
        <f t="shared" si="22"/>
        <v>-4.3988728586974106E-2</v>
      </c>
      <c r="BF5" s="83">
        <f t="shared" si="22"/>
        <v>0.19447453727946498</v>
      </c>
      <c r="BG5" s="83">
        <f t="shared" si="22"/>
        <v>0.16204913120550044</v>
      </c>
      <c r="BH5" s="83">
        <f t="shared" si="22"/>
        <v>0.23727249404686379</v>
      </c>
      <c r="BI5" s="83">
        <f t="shared" si="22"/>
        <v>-0.22402625866342579</v>
      </c>
      <c r="BJ5" s="83">
        <f t="shared" si="22"/>
        <v>-0.19821441240910423</v>
      </c>
      <c r="BK5" s="83">
        <f t="shared" si="22"/>
        <v>0.33481293839076026</v>
      </c>
      <c r="BL5" s="83">
        <f t="shared" si="22"/>
        <v>0.4142342822969825</v>
      </c>
      <c r="BM5" s="83">
        <f t="shared" si="22"/>
        <v>0.51100083006279196</v>
      </c>
      <c r="BN5" s="83">
        <f t="shared" si="22"/>
        <v>0.10853865745531525</v>
      </c>
      <c r="BO5" s="83">
        <f t="shared" si="22"/>
        <v>0.20681838119342036</v>
      </c>
      <c r="BP5" s="83">
        <f t="shared" si="22"/>
        <v>0.14451815217329184</v>
      </c>
      <c r="BQ5" s="83">
        <f t="shared" si="22"/>
        <v>0.27580972173281593</v>
      </c>
      <c r="BR5" s="83">
        <f t="shared" si="22"/>
        <v>0.57039390326946759</v>
      </c>
      <c r="BS5" s="83">
        <f t="shared" si="22"/>
        <v>0.55560881930817252</v>
      </c>
      <c r="BT5" s="83">
        <f t="shared" si="22"/>
        <v>-0.1448412678532997</v>
      </c>
      <c r="BU5" s="83">
        <f t="shared" si="22"/>
        <v>2.5958238519958814E-2</v>
      </c>
      <c r="BV5" s="83">
        <f t="shared" si="22"/>
        <v>-0.1094901353056342</v>
      </c>
      <c r="BW5" s="83">
        <f t="shared" si="22"/>
        <v>1.2381571584266877E-2</v>
      </c>
      <c r="BX5" s="83">
        <f t="shared" si="22"/>
        <v>-3.6754558324122201E-2</v>
      </c>
      <c r="BY5" s="83">
        <f t="shared" si="22"/>
        <v>1.1205543700544874E-3</v>
      </c>
      <c r="BZ5" s="83">
        <f t="shared" si="22"/>
        <v>-8.4658172585489896E-2</v>
      </c>
      <c r="CA5" s="83">
        <f t="shared" si="22"/>
        <v>7.7600947123859093E-2</v>
      </c>
      <c r="CB5" s="83">
        <f t="shared" si="22"/>
        <v>9.6624842567037267E-3</v>
      </c>
      <c r="CC5" s="83">
        <f t="shared" si="22"/>
        <v>0.10057885408765084</v>
      </c>
      <c r="CD5" s="83">
        <f t="shared" si="22"/>
        <v>-0.1951592847956973</v>
      </c>
      <c r="CE5" s="83">
        <f t="shared" si="22"/>
        <v>-0.1621019255148001</v>
      </c>
      <c r="CF5" s="83"/>
      <c r="CG5" s="83">
        <f t="shared" ref="CG5:CP5" si="23">CORREL($E$13:$E$59,CG$13:CG$59)</f>
        <v>-0.41668165795279211</v>
      </c>
      <c r="CH5" s="83">
        <f t="shared" si="23"/>
        <v>-0.35986360070025292</v>
      </c>
      <c r="CI5" s="83">
        <f t="shared" si="23"/>
        <v>-0.3327916922648525</v>
      </c>
      <c r="CJ5" s="83">
        <f>CORREL($E$13:$E$59,CJ$13:CJ$59)</f>
        <v>-0.36326152706528947</v>
      </c>
      <c r="CK5" s="83">
        <f>CORREL($E$13:$E$59,CK$13:CK$59)</f>
        <v>-0.32390413518216898</v>
      </c>
      <c r="CL5" s="83">
        <f t="shared" si="23"/>
        <v>-0.34758538198802286</v>
      </c>
      <c r="CM5" s="83">
        <f t="shared" si="23"/>
        <v>-0.3182116567990162</v>
      </c>
      <c r="CN5" s="83">
        <f t="shared" si="23"/>
        <v>-0.12271287651288278</v>
      </c>
      <c r="CO5" s="83">
        <f t="shared" si="23"/>
        <v>-0.17907608530434313</v>
      </c>
      <c r="CP5" s="83">
        <f t="shared" si="23"/>
        <v>-9.8662511780524056E-2</v>
      </c>
      <c r="CQ5" s="83"/>
      <c r="CR5" s="83">
        <f t="shared" ref="CR5:CW5" si="24">CORREL($E$13:$E$59,CR$13:CR$59)</f>
        <v>-0.10721116502831397</v>
      </c>
      <c r="CS5" s="83">
        <f t="shared" si="24"/>
        <v>-0.19423729391020511</v>
      </c>
      <c r="CT5" s="83">
        <f t="shared" si="24"/>
        <v>-6.6868561574092725E-2</v>
      </c>
      <c r="CU5" s="83">
        <f t="shared" si="24"/>
        <v>-0.17709678719237631</v>
      </c>
      <c r="CV5" s="83">
        <f t="shared" si="24"/>
        <v>0.28837789119787949</v>
      </c>
      <c r="CW5" s="83">
        <f t="shared" si="24"/>
        <v>0.17506776212683511</v>
      </c>
    </row>
    <row r="6" spans="1:101" s="171" customFormat="1" x14ac:dyDescent="0.15">
      <c r="A6" s="166"/>
      <c r="B6" s="170"/>
      <c r="C6" s="168" t="s">
        <v>113</v>
      </c>
      <c r="D6" s="83">
        <f>CORREL($F$13:$F$59,D$13:D$59)</f>
        <v>0.82089727596210038</v>
      </c>
      <c r="E6" s="83">
        <f>CORREL($F$13:$F$59,E$13:E$59)</f>
        <v>0.23885516258845721</v>
      </c>
      <c r="F6" s="83"/>
      <c r="G6" s="83">
        <f t="shared" ref="G6:R6" si="25">CORREL($F$13:$F$59,G$13:G$59)</f>
        <v>-0.31825420274282601</v>
      </c>
      <c r="H6" s="83">
        <f t="shared" si="25"/>
        <v>0.80795334091039939</v>
      </c>
      <c r="I6" s="83">
        <f t="shared" si="25"/>
        <v>0.66751098465956582</v>
      </c>
      <c r="J6" s="83">
        <f t="shared" si="25"/>
        <v>-0.60588457708057819</v>
      </c>
      <c r="K6" s="83">
        <f t="shared" si="25"/>
        <v>0.81182334788238919</v>
      </c>
      <c r="L6" s="83">
        <f t="shared" si="25"/>
        <v>0.73590732865565944</v>
      </c>
      <c r="M6" s="83">
        <f t="shared" si="25"/>
        <v>0.20417819667274439</v>
      </c>
      <c r="N6" s="83">
        <f t="shared" si="25"/>
        <v>-0.40289877780308381</v>
      </c>
      <c r="O6" s="83">
        <f t="shared" si="25"/>
        <v>-0.42997028447545432</v>
      </c>
      <c r="P6" s="83">
        <f t="shared" si="25"/>
        <v>-0.51837053023142965</v>
      </c>
      <c r="Q6" s="83">
        <f t="shared" si="25"/>
        <v>-0.45125773177741307</v>
      </c>
      <c r="R6" s="83">
        <f t="shared" si="25"/>
        <v>0.10271067524546666</v>
      </c>
      <c r="S6" s="83"/>
      <c r="T6" s="83">
        <f t="shared" ref="T6:CH6" si="26">CORREL($F$13:$F$59,T$13:T$59)</f>
        <v>0.78692818999448555</v>
      </c>
      <c r="U6" s="83">
        <f t="shared" si="26"/>
        <v>0.78235001521506597</v>
      </c>
      <c r="V6" s="83">
        <f t="shared" si="26"/>
        <v>0.33277914264077263</v>
      </c>
      <c r="W6" s="83">
        <f t="shared" si="26"/>
        <v>0.29071597756150863</v>
      </c>
      <c r="X6" s="83">
        <f t="shared" si="26"/>
        <v>-0.12834781542795493</v>
      </c>
      <c r="Y6" s="83">
        <f t="shared" si="26"/>
        <v>0.10814726934618119</v>
      </c>
      <c r="Z6" s="83">
        <f t="shared" si="26"/>
        <v>-0.66195271820331958</v>
      </c>
      <c r="AA6" s="83" t="e">
        <f t="shared" si="26"/>
        <v>#DIV/0!</v>
      </c>
      <c r="AB6" s="83">
        <f t="shared" si="26"/>
        <v>0.80504641170022662</v>
      </c>
      <c r="AC6" s="83">
        <f t="shared" si="26"/>
        <v>2.9377977509534876E-2</v>
      </c>
      <c r="AD6" s="83">
        <f t="shared" si="26"/>
        <v>4.1870222519176055E-2</v>
      </c>
      <c r="AE6" s="83">
        <f t="shared" si="26"/>
        <v>0.72579566458987954</v>
      </c>
      <c r="AF6" s="83">
        <f t="shared" si="26"/>
        <v>-0.14855397682157861</v>
      </c>
      <c r="AG6" s="83">
        <f t="shared" si="26"/>
        <v>-0.10020746062078856</v>
      </c>
      <c r="AH6" s="83">
        <f t="shared" si="26"/>
        <v>0.64117523850741776</v>
      </c>
      <c r="AI6" s="83">
        <f t="shared" si="26"/>
        <v>0.66909533732705828</v>
      </c>
      <c r="AJ6" s="83">
        <f t="shared" si="26"/>
        <v>0.82079979265795211</v>
      </c>
      <c r="AK6" s="83" t="e">
        <f t="shared" si="26"/>
        <v>#DIV/0!</v>
      </c>
      <c r="AL6" s="83">
        <f t="shared" si="26"/>
        <v>0.28259114824468329</v>
      </c>
      <c r="AM6" s="83">
        <f t="shared" si="26"/>
        <v>0.36341187934553204</v>
      </c>
      <c r="AN6" s="83">
        <f t="shared" si="26"/>
        <v>-0.2911947138739987</v>
      </c>
      <c r="AO6" s="83">
        <f t="shared" si="26"/>
        <v>-0.1071794862442192</v>
      </c>
      <c r="AP6" s="83">
        <f t="shared" si="26"/>
        <v>-0.73828915278993323</v>
      </c>
      <c r="AQ6" s="83">
        <f t="shared" si="26"/>
        <v>-0.72458505647941507</v>
      </c>
      <c r="AR6" s="83">
        <f t="shared" si="26"/>
        <v>0.75179632603868074</v>
      </c>
      <c r="AS6" s="83">
        <f t="shared" si="26"/>
        <v>0.76088036586958052</v>
      </c>
      <c r="AT6" s="83">
        <f t="shared" si="26"/>
        <v>0.26291016696467406</v>
      </c>
      <c r="AU6" s="83">
        <f t="shared" si="26"/>
        <v>0.22238526941471518</v>
      </c>
      <c r="AV6" s="83">
        <f t="shared" si="26"/>
        <v>-0.55714780436020073</v>
      </c>
      <c r="AW6" s="83">
        <f t="shared" si="26"/>
        <v>0.70567358763944055</v>
      </c>
      <c r="AX6" s="83"/>
      <c r="AY6" s="83">
        <f t="shared" si="26"/>
        <v>0.81566685691617491</v>
      </c>
      <c r="AZ6" s="83">
        <f t="shared" si="26"/>
        <v>-0.4297214361218013</v>
      </c>
      <c r="BA6" s="83">
        <f t="shared" si="26"/>
        <v>-0.489028908363357</v>
      </c>
      <c r="BB6" s="83">
        <f t="shared" si="26"/>
        <v>-3.6260897446674892E-2</v>
      </c>
      <c r="BC6" s="83">
        <f t="shared" si="26"/>
        <v>-0.45051193721934635</v>
      </c>
      <c r="BD6" s="83">
        <f t="shared" si="26"/>
        <v>0.23013488713524397</v>
      </c>
      <c r="BE6" s="83">
        <f t="shared" si="26"/>
        <v>-0.12788666790180034</v>
      </c>
      <c r="BF6" s="83">
        <f t="shared" si="26"/>
        <v>0.75785008588874425</v>
      </c>
      <c r="BG6" s="83">
        <f t="shared" si="26"/>
        <v>0.73516339911704931</v>
      </c>
      <c r="BH6" s="83">
        <f t="shared" si="26"/>
        <v>0.75122926845403148</v>
      </c>
      <c r="BI6" s="83">
        <f t="shared" si="26"/>
        <v>-0.67159946795003822</v>
      </c>
      <c r="BJ6" s="83">
        <f t="shared" si="26"/>
        <v>-0.11196598601414151</v>
      </c>
      <c r="BK6" s="83">
        <f t="shared" si="26"/>
        <v>0.56354386440546145</v>
      </c>
      <c r="BL6" s="83">
        <f t="shared" si="26"/>
        <v>0.68104988543061407</v>
      </c>
      <c r="BM6" s="83">
        <f t="shared" si="26"/>
        <v>0.74669163317118459</v>
      </c>
      <c r="BN6" s="83">
        <f t="shared" si="26"/>
        <v>0.31646858143115031</v>
      </c>
      <c r="BO6" s="83">
        <f t="shared" si="26"/>
        <v>0.61569181244696825</v>
      </c>
      <c r="BP6" s="83">
        <f t="shared" si="26"/>
        <v>0.51152528478810932</v>
      </c>
      <c r="BQ6" s="83">
        <f t="shared" si="26"/>
        <v>0.54621153609113959</v>
      </c>
      <c r="BR6" s="83">
        <f t="shared" si="26"/>
        <v>0.16296288214085308</v>
      </c>
      <c r="BS6" s="83">
        <f t="shared" si="26"/>
        <v>0.32282515651696952</v>
      </c>
      <c r="BT6" s="83">
        <f t="shared" si="26"/>
        <v>-0.28833019269488025</v>
      </c>
      <c r="BU6" s="83">
        <f t="shared" si="26"/>
        <v>-0.33832145089166837</v>
      </c>
      <c r="BV6" s="83">
        <f t="shared" si="26"/>
        <v>-0.52845016876703077</v>
      </c>
      <c r="BW6" s="83">
        <f t="shared" si="26"/>
        <v>0.54161044726899654</v>
      </c>
      <c r="BX6" s="83">
        <f t="shared" si="26"/>
        <v>-0.65289159027439247</v>
      </c>
      <c r="BY6" s="83">
        <f t="shared" si="26"/>
        <v>0.48898162004324902</v>
      </c>
      <c r="BZ6" s="83">
        <f t="shared" si="26"/>
        <v>-0.46006728831571542</v>
      </c>
      <c r="CA6" s="83">
        <f t="shared" si="26"/>
        <v>0.71996102173450494</v>
      </c>
      <c r="CB6" s="83">
        <f t="shared" si="26"/>
        <v>0.71290104288536327</v>
      </c>
      <c r="CC6" s="83">
        <f t="shared" si="26"/>
        <v>0.81621348737711819</v>
      </c>
      <c r="CD6" s="83">
        <f t="shared" si="26"/>
        <v>0.47545164976202497</v>
      </c>
      <c r="CE6" s="83">
        <f t="shared" si="26"/>
        <v>0.61937550879872849</v>
      </c>
      <c r="CF6" s="83" t="e">
        <f t="shared" si="26"/>
        <v>#DIV/0!</v>
      </c>
      <c r="CG6" s="83">
        <f t="shared" si="26"/>
        <v>-0.68204536232062651</v>
      </c>
      <c r="CH6" s="83">
        <f t="shared" si="26"/>
        <v>-0.45938461925273416</v>
      </c>
      <c r="CI6" s="83">
        <f t="shared" ref="CI6:CW6" si="27">CORREL($F$13:$F$59,CI$13:CI$59)</f>
        <v>3.6617065505942653E-2</v>
      </c>
      <c r="CJ6" s="83">
        <f>CORREL($F$13:$F$59,CJ$13:CJ$59)</f>
        <v>3.4148562306881527E-2</v>
      </c>
      <c r="CK6" s="83">
        <f>CORREL($F$13:$F$59,CK$13:CK$59)</f>
        <v>0.35173138171631507</v>
      </c>
      <c r="CL6" s="83">
        <f t="shared" si="27"/>
        <v>2.3363068513438244E-2</v>
      </c>
      <c r="CM6" s="83">
        <f t="shared" si="27"/>
        <v>0.10162638604612713</v>
      </c>
      <c r="CN6" s="83">
        <f t="shared" si="27"/>
        <v>-0.42791287119040688</v>
      </c>
      <c r="CO6" s="83">
        <f t="shared" si="27"/>
        <v>0.14432884001490168</v>
      </c>
      <c r="CP6" s="83">
        <f t="shared" si="27"/>
        <v>0.67939914933255907</v>
      </c>
      <c r="CQ6" s="83" t="e">
        <f t="shared" si="27"/>
        <v>#DIV/0!</v>
      </c>
      <c r="CR6" s="83">
        <f t="shared" si="27"/>
        <v>-4.8523934013803567E-2</v>
      </c>
      <c r="CS6" s="83">
        <f t="shared" si="27"/>
        <v>-0.52659819033191857</v>
      </c>
      <c r="CT6" s="83">
        <f t="shared" si="27"/>
        <v>0.4324090848184412</v>
      </c>
      <c r="CU6" s="83">
        <f t="shared" si="27"/>
        <v>-0.34449771064550549</v>
      </c>
      <c r="CV6" s="83">
        <f t="shared" si="27"/>
        <v>-0.16509829042766053</v>
      </c>
      <c r="CW6" s="83">
        <f t="shared" si="27"/>
        <v>-0.24383015093745158</v>
      </c>
    </row>
    <row r="7" spans="1:101" x14ac:dyDescent="0.15">
      <c r="A7" s="1"/>
      <c r="B7" s="46" t="s">
        <v>114</v>
      </c>
      <c r="C7" s="34">
        <f t="shared" ref="C7:R7" si="28">MAX(C$13:C$59)</f>
        <v>1.82</v>
      </c>
      <c r="D7" s="35">
        <f t="shared" si="28"/>
        <v>44.70736770782861</v>
      </c>
      <c r="E7" s="35">
        <f t="shared" si="28"/>
        <v>105</v>
      </c>
      <c r="F7" s="35">
        <f t="shared" si="28"/>
        <v>56.446769784088794</v>
      </c>
      <c r="G7" s="36">
        <f t="shared" si="28"/>
        <v>47</v>
      </c>
      <c r="H7" s="36">
        <f t="shared" si="28"/>
        <v>12064101</v>
      </c>
      <c r="I7" s="34">
        <f t="shared" si="28"/>
        <v>4.3</v>
      </c>
      <c r="J7" s="35">
        <f t="shared" si="28"/>
        <v>44.9</v>
      </c>
      <c r="K7" s="35">
        <f t="shared" si="28"/>
        <v>72.2</v>
      </c>
      <c r="L7" s="35">
        <f t="shared" si="28"/>
        <v>103.1</v>
      </c>
      <c r="M7" s="35">
        <f t="shared" si="28"/>
        <v>122</v>
      </c>
      <c r="N7" s="34">
        <f t="shared" si="28"/>
        <v>3.25</v>
      </c>
      <c r="O7" s="34">
        <f t="shared" si="28"/>
        <v>28.132284653353501</v>
      </c>
      <c r="P7" s="34">
        <f t="shared" si="28"/>
        <v>42.92</v>
      </c>
      <c r="Q7" s="34">
        <f t="shared" si="28"/>
        <v>60.464311416061925</v>
      </c>
      <c r="R7" s="82">
        <f t="shared" si="28"/>
        <v>23</v>
      </c>
      <c r="S7" s="34"/>
      <c r="T7" s="35">
        <f t="shared" ref="T7:Z7" si="29">MAX(T$13:T$59)</f>
        <v>30.1</v>
      </c>
      <c r="U7" s="35">
        <f t="shared" si="29"/>
        <v>28</v>
      </c>
      <c r="V7" s="34">
        <f t="shared" si="29"/>
        <v>2.72</v>
      </c>
      <c r="W7" s="34">
        <f t="shared" si="29"/>
        <v>78.900000000000006</v>
      </c>
      <c r="X7" s="34">
        <f t="shared" si="29"/>
        <v>86.01</v>
      </c>
      <c r="Y7" s="34">
        <f t="shared" si="29"/>
        <v>18.489999999999998</v>
      </c>
      <c r="Z7" s="35">
        <f t="shared" si="29"/>
        <v>35.9</v>
      </c>
      <c r="AA7" s="34"/>
      <c r="AB7" s="34">
        <f t="shared" ref="AB7:AW7" si="30">MAX(AB$13:AB$59)</f>
        <v>91024.125</v>
      </c>
      <c r="AC7" s="34">
        <f t="shared" si="30"/>
        <v>7.2333363879830497</v>
      </c>
      <c r="AD7" s="34">
        <f t="shared" si="30"/>
        <v>9.0456881104760445</v>
      </c>
      <c r="AE7" s="34">
        <f t="shared" si="30"/>
        <v>4619.4939017834813</v>
      </c>
      <c r="AF7" s="36">
        <f t="shared" si="30"/>
        <v>690.6</v>
      </c>
      <c r="AG7" s="36">
        <f t="shared" si="30"/>
        <v>164054</v>
      </c>
      <c r="AH7" s="36">
        <f t="shared" si="30"/>
        <v>343361</v>
      </c>
      <c r="AI7" s="36">
        <f t="shared" si="30"/>
        <v>820981</v>
      </c>
      <c r="AJ7" s="107">
        <f t="shared" si="30"/>
        <v>1.046</v>
      </c>
      <c r="AK7" s="34"/>
      <c r="AL7" s="35">
        <f t="shared" si="30"/>
        <v>52.9</v>
      </c>
      <c r="AM7" s="35">
        <f t="shared" si="30"/>
        <v>60.6</v>
      </c>
      <c r="AN7" s="35">
        <f t="shared" si="30"/>
        <v>26.4</v>
      </c>
      <c r="AO7" s="35">
        <f t="shared" si="30"/>
        <v>26.4</v>
      </c>
      <c r="AP7" s="35">
        <f t="shared" si="30"/>
        <v>37.700000000000003</v>
      </c>
      <c r="AQ7" s="35">
        <f t="shared" si="30"/>
        <v>30.9</v>
      </c>
      <c r="AR7" s="35">
        <f t="shared" si="30"/>
        <v>34.191603853372378</v>
      </c>
      <c r="AS7" s="35">
        <f t="shared" si="30"/>
        <v>14.442019053698315</v>
      </c>
      <c r="AT7" s="35">
        <f t="shared" si="30"/>
        <v>15.92</v>
      </c>
      <c r="AU7" s="35">
        <f t="shared" si="30"/>
        <v>52.14</v>
      </c>
      <c r="AV7" s="35">
        <f t="shared" si="30"/>
        <v>989.20377867746288</v>
      </c>
      <c r="AW7" s="35">
        <f t="shared" si="30"/>
        <v>65.8</v>
      </c>
      <c r="AX7" s="34"/>
      <c r="AY7" s="36">
        <f t="shared" ref="AY7:CE7" si="31">MAX(AY$13:AY$59)</f>
        <v>6158377</v>
      </c>
      <c r="AZ7" s="35">
        <f t="shared" si="31"/>
        <v>92.811432033550119</v>
      </c>
      <c r="BA7" s="35">
        <f t="shared" si="31"/>
        <v>77.587408970074264</v>
      </c>
      <c r="BB7" s="35">
        <f t="shared" si="31"/>
        <v>94.92732048457421</v>
      </c>
      <c r="BC7" s="35">
        <f t="shared" si="31"/>
        <v>78.831549720506032</v>
      </c>
      <c r="BD7" s="35">
        <f t="shared" si="31"/>
        <v>78.599999999999994</v>
      </c>
      <c r="BE7" s="35">
        <f t="shared" si="31"/>
        <v>54</v>
      </c>
      <c r="BF7" s="35">
        <f t="shared" si="31"/>
        <v>9.065718592657209</v>
      </c>
      <c r="BG7" s="35">
        <f t="shared" si="31"/>
        <v>10.883763115360912</v>
      </c>
      <c r="BH7" s="35">
        <f t="shared" si="31"/>
        <v>7.2939998866834124</v>
      </c>
      <c r="BI7" s="35">
        <f t="shared" si="31"/>
        <v>14.641296683933977</v>
      </c>
      <c r="BJ7" s="35">
        <f t="shared" si="31"/>
        <v>38.684041697664824</v>
      </c>
      <c r="BK7" s="35">
        <f t="shared" si="31"/>
        <v>77.443722168551943</v>
      </c>
      <c r="BL7" s="35">
        <f t="shared" si="31"/>
        <v>16.97459584295612</v>
      </c>
      <c r="BM7" s="35">
        <f t="shared" si="31"/>
        <v>9.7575057736720545</v>
      </c>
      <c r="BN7" s="35">
        <f t="shared" si="31"/>
        <v>7.3816413224158088</v>
      </c>
      <c r="BO7" s="35">
        <f t="shared" si="31"/>
        <v>49.753020293995121</v>
      </c>
      <c r="BP7" s="35">
        <f t="shared" si="31"/>
        <v>40.299738759796504</v>
      </c>
      <c r="BQ7" s="35">
        <f t="shared" si="31"/>
        <v>10.992487149070783</v>
      </c>
      <c r="BR7" s="35">
        <f t="shared" si="31"/>
        <v>10.3</v>
      </c>
      <c r="BS7" s="35">
        <f t="shared" si="31"/>
        <v>8.1</v>
      </c>
      <c r="BT7" s="35">
        <f t="shared" si="31"/>
        <v>5.9</v>
      </c>
      <c r="BU7" s="36">
        <f t="shared" si="31"/>
        <v>190</v>
      </c>
      <c r="BV7" s="36">
        <f t="shared" si="31"/>
        <v>178</v>
      </c>
      <c r="BW7" s="36">
        <f t="shared" si="31"/>
        <v>26.716247257444813</v>
      </c>
      <c r="BX7" s="36">
        <f t="shared" si="31"/>
        <v>56.651352106771014</v>
      </c>
      <c r="BY7" s="36">
        <f t="shared" si="31"/>
        <v>6.2716819695381743</v>
      </c>
      <c r="BZ7" s="36">
        <f t="shared" si="31"/>
        <v>53.958050554460016</v>
      </c>
      <c r="CA7" s="36">
        <f t="shared" si="31"/>
        <v>11.211106064047241</v>
      </c>
      <c r="CB7" s="36">
        <f t="shared" si="31"/>
        <v>429.9</v>
      </c>
      <c r="CC7" s="36">
        <f t="shared" si="31"/>
        <v>288.7</v>
      </c>
      <c r="CD7" s="36">
        <f t="shared" si="31"/>
        <v>173.3</v>
      </c>
      <c r="CE7" s="36">
        <f t="shared" si="31"/>
        <v>164</v>
      </c>
      <c r="CG7" s="36">
        <f t="shared" ref="CG7:CP7" si="32">MAX(CG$13:CG$59)</f>
        <v>79.258285714285719</v>
      </c>
      <c r="CH7" s="36">
        <f t="shared" si="32"/>
        <v>180.3</v>
      </c>
      <c r="CI7" s="36">
        <f t="shared" si="32"/>
        <v>8423</v>
      </c>
      <c r="CJ7" s="36">
        <f>MAX(CJ$13:CJ$59)</f>
        <v>586908</v>
      </c>
      <c r="CK7" s="36">
        <f>MAX(CK$13:CK$59)</f>
        <v>395264</v>
      </c>
      <c r="CL7" s="36">
        <f t="shared" si="32"/>
        <v>495259</v>
      </c>
      <c r="CM7" s="36">
        <f t="shared" si="32"/>
        <v>389565</v>
      </c>
      <c r="CN7" s="36">
        <f t="shared" si="32"/>
        <v>42423</v>
      </c>
      <c r="CO7" s="36">
        <f t="shared" si="32"/>
        <v>14501</v>
      </c>
      <c r="CP7" s="36">
        <f t="shared" si="32"/>
        <v>100</v>
      </c>
      <c r="CR7" s="36">
        <f t="shared" ref="CR7:CW7" si="33">MAX(CR$13:CR$59)</f>
        <v>442</v>
      </c>
      <c r="CS7" s="36">
        <f t="shared" si="33"/>
        <v>350</v>
      </c>
      <c r="CT7" s="36">
        <f t="shared" si="33"/>
        <v>482</v>
      </c>
      <c r="CU7" s="36">
        <f t="shared" si="33"/>
        <v>375</v>
      </c>
      <c r="CV7" s="36">
        <f t="shared" si="33"/>
        <v>22</v>
      </c>
      <c r="CW7" s="36">
        <f t="shared" si="33"/>
        <v>173</v>
      </c>
    </row>
    <row r="8" spans="1:101" x14ac:dyDescent="0.15">
      <c r="A8" s="1"/>
      <c r="B8" s="46" t="s">
        <v>115</v>
      </c>
      <c r="C8" s="34">
        <f t="shared" ref="C8:R8" si="34">MIN(C$13:C$59)</f>
        <v>1.07</v>
      </c>
      <c r="D8" s="35">
        <f t="shared" si="34"/>
        <v>25.905538720922284</v>
      </c>
      <c r="E8" s="35">
        <f t="shared" si="34"/>
        <v>62.9</v>
      </c>
      <c r="F8" s="35">
        <f t="shared" si="34"/>
        <v>37.49572999109914</v>
      </c>
      <c r="G8" s="36">
        <f t="shared" si="34"/>
        <v>1</v>
      </c>
      <c r="H8" s="36">
        <f t="shared" si="34"/>
        <v>613289</v>
      </c>
      <c r="I8" s="34">
        <f t="shared" si="34"/>
        <v>-2</v>
      </c>
      <c r="J8" s="35">
        <f t="shared" si="34"/>
        <v>37.5</v>
      </c>
      <c r="K8" s="35">
        <f t="shared" si="34"/>
        <v>60.4</v>
      </c>
      <c r="L8" s="35">
        <f t="shared" si="34"/>
        <v>88.4</v>
      </c>
      <c r="M8" s="35">
        <f t="shared" si="34"/>
        <v>86.4</v>
      </c>
      <c r="N8" s="34">
        <f t="shared" si="34"/>
        <v>2.21</v>
      </c>
      <c r="O8" s="34">
        <f t="shared" si="34"/>
        <v>3.6340891560078399</v>
      </c>
      <c r="P8" s="34">
        <f t="shared" si="34"/>
        <v>19.95</v>
      </c>
      <c r="Q8" s="34">
        <f t="shared" si="34"/>
        <v>35.642892079293382</v>
      </c>
      <c r="R8" s="82">
        <f t="shared" si="34"/>
        <v>9</v>
      </c>
      <c r="S8" s="34"/>
      <c r="T8" s="35">
        <f t="shared" ref="T8:Z8" si="35">MIN(T$13:T$59)</f>
        <v>27.9</v>
      </c>
      <c r="U8" s="35">
        <f t="shared" si="35"/>
        <v>26.1</v>
      </c>
      <c r="V8" s="34">
        <f t="shared" si="35"/>
        <v>1.44</v>
      </c>
      <c r="W8" s="34">
        <f t="shared" si="35"/>
        <v>75.67</v>
      </c>
      <c r="X8" s="34">
        <f t="shared" si="35"/>
        <v>83.69</v>
      </c>
      <c r="Y8" s="34">
        <f t="shared" si="35"/>
        <v>1.83</v>
      </c>
      <c r="Z8" s="35">
        <f t="shared" si="35"/>
        <v>11.6</v>
      </c>
      <c r="AA8" s="34"/>
      <c r="AB8" s="34">
        <f t="shared" ref="AB8:AW8" si="36">MIN(AB$13:AB$59)</f>
        <v>2203.5790000000002</v>
      </c>
      <c r="AC8" s="34">
        <f t="shared" si="36"/>
        <v>-1.1267543289055968</v>
      </c>
      <c r="AD8" s="34">
        <f t="shared" si="36"/>
        <v>-5.4777022684189181</v>
      </c>
      <c r="AE8" s="34">
        <f t="shared" si="36"/>
        <v>2097.5095204138916</v>
      </c>
      <c r="AF8" s="36">
        <f t="shared" si="36"/>
        <v>135.69999999999999</v>
      </c>
      <c r="AG8" s="36">
        <f t="shared" si="36"/>
        <v>19715</v>
      </c>
      <c r="AH8" s="36">
        <f t="shared" si="36"/>
        <v>6417</v>
      </c>
      <c r="AI8" s="36">
        <f t="shared" si="36"/>
        <v>25364</v>
      </c>
      <c r="AJ8" s="107">
        <f t="shared" si="36"/>
        <v>0.20499999999999999</v>
      </c>
      <c r="AK8" s="34"/>
      <c r="AL8" s="35">
        <f t="shared" si="36"/>
        <v>26.4</v>
      </c>
      <c r="AM8" s="35">
        <f t="shared" si="36"/>
        <v>33.1</v>
      </c>
      <c r="AN8" s="35">
        <f t="shared" si="36"/>
        <v>12.6</v>
      </c>
      <c r="AO8" s="35">
        <f t="shared" si="36"/>
        <v>12.6</v>
      </c>
      <c r="AP8" s="35">
        <f t="shared" si="36"/>
        <v>9.1999999999999993</v>
      </c>
      <c r="AQ8" s="35">
        <f t="shared" si="36"/>
        <v>6.3</v>
      </c>
      <c r="AR8" s="35">
        <f t="shared" si="36"/>
        <v>11.296961026494422</v>
      </c>
      <c r="AS8" s="35">
        <f t="shared" si="36"/>
        <v>3.1477576081153229</v>
      </c>
      <c r="AT8" s="35">
        <f t="shared" si="36"/>
        <v>5.98</v>
      </c>
      <c r="AU8" s="35">
        <f t="shared" si="36"/>
        <v>24.64</v>
      </c>
      <c r="AV8" s="35">
        <f t="shared" si="36"/>
        <v>128.73537098057039</v>
      </c>
      <c r="AW8" s="35">
        <f t="shared" si="36"/>
        <v>21.9</v>
      </c>
      <c r="AX8" s="34"/>
      <c r="AY8" s="36">
        <f t="shared" ref="AY8:CE8" si="37">MIN(AY$13:AY$59)</f>
        <v>319442</v>
      </c>
      <c r="AZ8" s="35">
        <f t="shared" si="37"/>
        <v>82.31132593650446</v>
      </c>
      <c r="BA8" s="35">
        <f t="shared" si="37"/>
        <v>54.854280571417014</v>
      </c>
      <c r="BB8" s="35">
        <f t="shared" si="37"/>
        <v>84.896833792231689</v>
      </c>
      <c r="BC8" s="35">
        <f t="shared" si="37"/>
        <v>56.593746885544661</v>
      </c>
      <c r="BD8" s="35">
        <f t="shared" si="37"/>
        <v>70.2</v>
      </c>
      <c r="BE8" s="35">
        <f t="shared" si="37"/>
        <v>40.799999999999997</v>
      </c>
      <c r="BF8" s="35">
        <f t="shared" si="37"/>
        <v>2.1946385190486057</v>
      </c>
      <c r="BG8" s="35">
        <f t="shared" si="37"/>
        <v>2.5484460348565317</v>
      </c>
      <c r="BH8" s="35">
        <f t="shared" si="37"/>
        <v>1.6698837154559578</v>
      </c>
      <c r="BI8" s="35">
        <f t="shared" si="37"/>
        <v>0.47155040861536063</v>
      </c>
      <c r="BJ8" s="35">
        <f t="shared" si="37"/>
        <v>18.640804185714778</v>
      </c>
      <c r="BK8" s="35">
        <f t="shared" si="37"/>
        <v>53.756036434845832</v>
      </c>
      <c r="BL8" s="35">
        <f t="shared" si="37"/>
        <v>8.6292134831460672</v>
      </c>
      <c r="BM8" s="35">
        <f t="shared" si="37"/>
        <v>4.3636363636363642</v>
      </c>
      <c r="BN8" s="35">
        <f t="shared" si="37"/>
        <v>3.710006807351939</v>
      </c>
      <c r="BO8" s="35">
        <f t="shared" si="37"/>
        <v>29.337899543378999</v>
      </c>
      <c r="BP8" s="35">
        <f t="shared" si="37"/>
        <v>22.831050228310502</v>
      </c>
      <c r="BQ8" s="35">
        <f t="shared" si="37"/>
        <v>4.0881947634359221</v>
      </c>
      <c r="BR8" s="35">
        <f t="shared" si="37"/>
        <v>3.2</v>
      </c>
      <c r="BS8" s="35">
        <f t="shared" si="37"/>
        <v>2.6</v>
      </c>
      <c r="BT8" s="35">
        <f t="shared" si="37"/>
        <v>1.3</v>
      </c>
      <c r="BU8" s="36">
        <f t="shared" si="37"/>
        <v>177</v>
      </c>
      <c r="BV8" s="36">
        <f t="shared" si="37"/>
        <v>170</v>
      </c>
      <c r="BW8" s="36">
        <f t="shared" si="37"/>
        <v>14.814653064076586</v>
      </c>
      <c r="BX8" s="36">
        <f t="shared" si="37"/>
        <v>39.376144442973064</v>
      </c>
      <c r="BY8" s="36">
        <f t="shared" si="37"/>
        <v>3.530661327538426</v>
      </c>
      <c r="BZ8" s="36">
        <f t="shared" si="37"/>
        <v>38.618418582462219</v>
      </c>
      <c r="CA8" s="36">
        <f t="shared" si="37"/>
        <v>7.2899326452736446</v>
      </c>
      <c r="CB8" s="36">
        <f t="shared" si="37"/>
        <v>281.10000000000002</v>
      </c>
      <c r="CC8" s="36">
        <f t="shared" si="37"/>
        <v>183.2</v>
      </c>
      <c r="CD8" s="36">
        <f t="shared" si="37"/>
        <v>126.7</v>
      </c>
      <c r="CE8" s="36">
        <f t="shared" si="37"/>
        <v>121.6</v>
      </c>
      <c r="CG8" s="36">
        <f t="shared" ref="CG8:CP8" si="38">MIN(CG$13:CG$59)</f>
        <v>43.685970839185316</v>
      </c>
      <c r="CH8" s="36">
        <f t="shared" si="38"/>
        <v>95.6</v>
      </c>
      <c r="CI8" s="36">
        <f t="shared" si="38"/>
        <v>5203</v>
      </c>
      <c r="CJ8" s="36">
        <f>MIN(CJ$13:CJ$59)</f>
        <v>364804</v>
      </c>
      <c r="CK8" s="36">
        <f>MIN(CK$13:CK$59)</f>
        <v>241657</v>
      </c>
      <c r="CL8" s="36">
        <f t="shared" si="38"/>
        <v>309533</v>
      </c>
      <c r="CM8" s="36">
        <f t="shared" si="38"/>
        <v>244574</v>
      </c>
      <c r="CN8" s="36">
        <f t="shared" si="38"/>
        <v>19796</v>
      </c>
      <c r="CO8" s="36">
        <f t="shared" si="38"/>
        <v>4744</v>
      </c>
      <c r="CP8" s="36">
        <f t="shared" si="38"/>
        <v>88.8</v>
      </c>
      <c r="CR8" s="36">
        <f t="shared" ref="CR8:CW8" si="39">MIN(CR$13:CR$59)</f>
        <v>380</v>
      </c>
      <c r="CS8" s="36">
        <f t="shared" si="39"/>
        <v>258</v>
      </c>
      <c r="CT8" s="36">
        <f t="shared" si="39"/>
        <v>408</v>
      </c>
      <c r="CU8" s="36">
        <f t="shared" si="39"/>
        <v>299</v>
      </c>
      <c r="CV8" s="36">
        <f t="shared" si="39"/>
        <v>10</v>
      </c>
      <c r="CW8" s="36">
        <f t="shared" si="39"/>
        <v>123</v>
      </c>
    </row>
    <row r="9" spans="1:101" customFormat="1" ht="48" x14ac:dyDescent="0.15">
      <c r="A9" s="48"/>
      <c r="B9" s="49" t="s">
        <v>0</v>
      </c>
      <c r="C9" s="84" t="s">
        <v>50</v>
      </c>
      <c r="D9" s="85" t="s">
        <v>221</v>
      </c>
      <c r="E9" s="86" t="s">
        <v>1</v>
      </c>
      <c r="F9" s="87" t="s">
        <v>223</v>
      </c>
      <c r="G9" s="50" t="s">
        <v>118</v>
      </c>
      <c r="H9" s="50" t="s">
        <v>52</v>
      </c>
      <c r="I9" s="81" t="s">
        <v>201</v>
      </c>
      <c r="J9" s="50" t="s">
        <v>53</v>
      </c>
      <c r="K9" s="81" t="s">
        <v>106</v>
      </c>
      <c r="L9" s="50" t="s">
        <v>54</v>
      </c>
      <c r="M9" s="50" t="s">
        <v>65</v>
      </c>
      <c r="N9" s="51" t="s">
        <v>58</v>
      </c>
      <c r="O9" s="52" t="s">
        <v>59</v>
      </c>
      <c r="P9" s="248" t="s">
        <v>259</v>
      </c>
      <c r="Q9" s="248" t="s">
        <v>260</v>
      </c>
      <c r="R9" s="52" t="s">
        <v>184</v>
      </c>
      <c r="S9" s="60"/>
      <c r="T9" s="52" t="s">
        <v>148</v>
      </c>
      <c r="U9" s="52" t="s">
        <v>64</v>
      </c>
      <c r="V9" s="52" t="s">
        <v>66</v>
      </c>
      <c r="W9" s="52" t="s">
        <v>67</v>
      </c>
      <c r="X9" s="52" t="s">
        <v>68</v>
      </c>
      <c r="Y9" s="80" t="s">
        <v>108</v>
      </c>
      <c r="Z9" s="52" t="s">
        <v>71</v>
      </c>
      <c r="AA9" s="60"/>
      <c r="AB9" s="52" t="s">
        <v>72</v>
      </c>
      <c r="AC9" s="52" t="s">
        <v>74</v>
      </c>
      <c r="AD9" s="52" t="s">
        <v>120</v>
      </c>
      <c r="AE9" s="52" t="s">
        <v>73</v>
      </c>
      <c r="AF9" s="80" t="s">
        <v>159</v>
      </c>
      <c r="AG9" s="52" t="s">
        <v>154</v>
      </c>
      <c r="AH9" s="52" t="s">
        <v>150</v>
      </c>
      <c r="AI9" s="52" t="s">
        <v>152</v>
      </c>
      <c r="AJ9" s="52" t="s">
        <v>75</v>
      </c>
      <c r="AL9" s="142" t="s">
        <v>173</v>
      </c>
      <c r="AM9" s="142" t="s">
        <v>174</v>
      </c>
      <c r="AN9" s="143" t="s">
        <v>175</v>
      </c>
      <c r="AO9" s="143" t="s">
        <v>176</v>
      </c>
      <c r="AP9" s="142" t="s">
        <v>177</v>
      </c>
      <c r="AQ9" s="142" t="s">
        <v>178</v>
      </c>
      <c r="AR9" s="143" t="s">
        <v>179</v>
      </c>
      <c r="AS9" s="143" t="s">
        <v>180</v>
      </c>
      <c r="AT9" s="143" t="s">
        <v>166</v>
      </c>
      <c r="AU9" s="143" t="s">
        <v>167</v>
      </c>
      <c r="AV9" s="143" t="s">
        <v>171</v>
      </c>
      <c r="AW9" s="143" t="s">
        <v>172</v>
      </c>
      <c r="AY9" s="53" t="s">
        <v>107</v>
      </c>
      <c r="AZ9" s="206" t="s">
        <v>232</v>
      </c>
      <c r="BA9" s="206" t="s">
        <v>233</v>
      </c>
      <c r="BB9" s="73" t="s">
        <v>230</v>
      </c>
      <c r="BC9" s="73" t="s">
        <v>231</v>
      </c>
      <c r="BD9" s="53" t="s">
        <v>76</v>
      </c>
      <c r="BE9" s="91" t="s">
        <v>77</v>
      </c>
      <c r="BF9" s="91" t="s">
        <v>224</v>
      </c>
      <c r="BG9" s="205" t="s">
        <v>225</v>
      </c>
      <c r="BH9" s="205" t="s">
        <v>226</v>
      </c>
      <c r="BI9" s="205" t="s">
        <v>227</v>
      </c>
      <c r="BJ9" s="205" t="s">
        <v>228</v>
      </c>
      <c r="BK9" s="205" t="s">
        <v>229</v>
      </c>
      <c r="BL9" s="242" t="s">
        <v>261</v>
      </c>
      <c r="BM9" s="242" t="s">
        <v>262</v>
      </c>
      <c r="BN9" s="242" t="s">
        <v>263</v>
      </c>
      <c r="BO9" s="243" t="s">
        <v>264</v>
      </c>
      <c r="BP9" s="242" t="s">
        <v>265</v>
      </c>
      <c r="BQ9" s="242" t="s">
        <v>266</v>
      </c>
      <c r="BR9" s="53" t="s">
        <v>78</v>
      </c>
      <c r="BS9" s="53" t="s">
        <v>79</v>
      </c>
      <c r="BT9" s="53" t="s">
        <v>109</v>
      </c>
      <c r="BU9" s="53" t="s">
        <v>80</v>
      </c>
      <c r="BV9" s="53" t="s">
        <v>81</v>
      </c>
      <c r="BW9" s="243" t="s">
        <v>234</v>
      </c>
      <c r="BX9" s="243" t="s">
        <v>235</v>
      </c>
      <c r="BY9" s="243" t="s">
        <v>236</v>
      </c>
      <c r="BZ9" s="243" t="s">
        <v>239</v>
      </c>
      <c r="CA9" s="243" t="s">
        <v>240</v>
      </c>
      <c r="CB9" s="73" t="s">
        <v>82</v>
      </c>
      <c r="CC9" s="73" t="s">
        <v>83</v>
      </c>
      <c r="CD9" s="73" t="s">
        <v>85</v>
      </c>
      <c r="CE9" s="73" t="s">
        <v>86</v>
      </c>
      <c r="CF9" s="5"/>
      <c r="CG9" s="73" t="s">
        <v>87</v>
      </c>
      <c r="CH9" s="73" t="s">
        <v>161</v>
      </c>
      <c r="CI9" s="53" t="s">
        <v>125</v>
      </c>
      <c r="CJ9" s="53" t="s">
        <v>88</v>
      </c>
      <c r="CK9" s="73" t="s">
        <v>124</v>
      </c>
      <c r="CL9" s="77" t="s">
        <v>91</v>
      </c>
      <c r="CM9" s="77" t="s">
        <v>123</v>
      </c>
      <c r="CN9" s="73" t="s">
        <v>126</v>
      </c>
      <c r="CO9" s="77" t="s">
        <v>127</v>
      </c>
      <c r="CP9" s="77" t="s">
        <v>92</v>
      </c>
      <c r="CQ9" s="5"/>
      <c r="CR9" s="77" t="s">
        <v>93</v>
      </c>
      <c r="CS9" s="77" t="s">
        <v>94</v>
      </c>
      <c r="CT9" s="77" t="s">
        <v>96</v>
      </c>
      <c r="CU9" s="77" t="s">
        <v>97</v>
      </c>
      <c r="CV9" s="77" t="s">
        <v>98</v>
      </c>
      <c r="CW9" s="77" t="s">
        <v>158</v>
      </c>
    </row>
    <row r="10" spans="1:101" s="201" customFormat="1" ht="22.5" x14ac:dyDescent="0.15">
      <c r="A10" s="100"/>
      <c r="B10" s="101"/>
      <c r="C10" s="102"/>
      <c r="D10" s="103"/>
      <c r="E10" s="102"/>
      <c r="F10" s="104"/>
      <c r="G10" s="105"/>
      <c r="H10" s="105" t="s">
        <v>55</v>
      </c>
      <c r="I10" s="105" t="s">
        <v>99</v>
      </c>
      <c r="J10" s="105" t="s">
        <v>56</v>
      </c>
      <c r="K10" s="105" t="s">
        <v>99</v>
      </c>
      <c r="L10" s="105"/>
      <c r="M10" s="105" t="s">
        <v>99</v>
      </c>
      <c r="N10" s="105" t="s">
        <v>218</v>
      </c>
      <c r="O10" s="105" t="s">
        <v>99</v>
      </c>
      <c r="P10" s="105" t="s">
        <v>99</v>
      </c>
      <c r="Q10" s="105" t="s">
        <v>99</v>
      </c>
      <c r="R10" s="199" t="s">
        <v>216</v>
      </c>
      <c r="S10" s="200"/>
      <c r="T10" s="199" t="s">
        <v>217</v>
      </c>
      <c r="U10" s="199" t="s">
        <v>217</v>
      </c>
      <c r="V10" s="199" t="s">
        <v>69</v>
      </c>
      <c r="W10" s="199" t="s">
        <v>217</v>
      </c>
      <c r="X10" s="199" t="s">
        <v>217</v>
      </c>
      <c r="Y10" s="199" t="s">
        <v>69</v>
      </c>
      <c r="Z10" s="199" t="s">
        <v>101</v>
      </c>
      <c r="AA10" s="200"/>
      <c r="AB10" s="199" t="s">
        <v>102</v>
      </c>
      <c r="AC10" s="199" t="s">
        <v>110</v>
      </c>
      <c r="AD10" s="199" t="s">
        <v>110</v>
      </c>
      <c r="AE10" s="199" t="s">
        <v>103</v>
      </c>
      <c r="AF10" s="199" t="s">
        <v>160</v>
      </c>
      <c r="AG10" s="199" t="s">
        <v>153</v>
      </c>
      <c r="AH10" s="199" t="s">
        <v>151</v>
      </c>
      <c r="AI10" s="199" t="s">
        <v>153</v>
      </c>
      <c r="AJ10" s="199"/>
      <c r="AL10" s="202" t="s">
        <v>157</v>
      </c>
      <c r="AM10" s="202" t="s">
        <v>157</v>
      </c>
      <c r="AN10" s="202" t="s">
        <v>157</v>
      </c>
      <c r="AO10" s="202" t="s">
        <v>157</v>
      </c>
      <c r="AP10" s="202" t="s">
        <v>157</v>
      </c>
      <c r="AQ10" s="202" t="s">
        <v>157</v>
      </c>
      <c r="AR10" s="202" t="s">
        <v>157</v>
      </c>
      <c r="AS10" s="202" t="s">
        <v>157</v>
      </c>
      <c r="AT10" s="202" t="s">
        <v>168</v>
      </c>
      <c r="AU10" s="202" t="s">
        <v>169</v>
      </c>
      <c r="AV10" s="202"/>
      <c r="AW10" s="202"/>
      <c r="AY10" s="203" t="s">
        <v>55</v>
      </c>
      <c r="AZ10" s="204" t="s">
        <v>157</v>
      </c>
      <c r="BA10" s="204" t="s">
        <v>157</v>
      </c>
      <c r="BB10" s="204" t="s">
        <v>157</v>
      </c>
      <c r="BC10" s="204" t="s">
        <v>157</v>
      </c>
      <c r="BD10" s="204" t="s">
        <v>157</v>
      </c>
      <c r="BE10" s="204" t="s">
        <v>157</v>
      </c>
      <c r="BF10" s="204" t="s">
        <v>157</v>
      </c>
      <c r="BG10" s="204" t="s">
        <v>157</v>
      </c>
      <c r="BH10" s="204" t="s">
        <v>157</v>
      </c>
      <c r="BI10" s="204" t="s">
        <v>157</v>
      </c>
      <c r="BJ10" s="204" t="s">
        <v>157</v>
      </c>
      <c r="BK10" s="204" t="s">
        <v>157</v>
      </c>
      <c r="BL10" s="244" t="s">
        <v>157</v>
      </c>
      <c r="BM10" s="244" t="s">
        <v>157</v>
      </c>
      <c r="BN10" s="244" t="s">
        <v>157</v>
      </c>
      <c r="BO10" s="244" t="s">
        <v>157</v>
      </c>
      <c r="BP10" s="244" t="s">
        <v>157</v>
      </c>
      <c r="BQ10" s="244" t="s">
        <v>157</v>
      </c>
      <c r="BR10" s="204" t="s">
        <v>157</v>
      </c>
      <c r="BS10" s="204" t="s">
        <v>157</v>
      </c>
      <c r="BT10" s="203" t="s">
        <v>110</v>
      </c>
      <c r="BU10" s="203" t="s">
        <v>219</v>
      </c>
      <c r="BV10" s="203" t="s">
        <v>219</v>
      </c>
      <c r="BW10" s="353" t="s">
        <v>220</v>
      </c>
      <c r="BX10" s="353" t="s">
        <v>220</v>
      </c>
      <c r="BY10" s="353" t="s">
        <v>220</v>
      </c>
      <c r="BZ10" s="353" t="s">
        <v>220</v>
      </c>
      <c r="CA10" s="353" t="s">
        <v>220</v>
      </c>
      <c r="CB10" s="203" t="s">
        <v>84</v>
      </c>
      <c r="CC10" s="203" t="s">
        <v>84</v>
      </c>
      <c r="CD10" s="203" t="s">
        <v>84</v>
      </c>
      <c r="CE10" s="203" t="s">
        <v>84</v>
      </c>
      <c r="CF10" s="106"/>
      <c r="CG10" s="203" t="s">
        <v>110</v>
      </c>
      <c r="CH10" s="203" t="s">
        <v>162</v>
      </c>
      <c r="CI10" s="203" t="s">
        <v>84</v>
      </c>
      <c r="CJ10" s="203" t="s">
        <v>104</v>
      </c>
      <c r="CK10" s="203" t="s">
        <v>104</v>
      </c>
      <c r="CL10" s="203" t="s">
        <v>104</v>
      </c>
      <c r="CM10" s="203" t="s">
        <v>104</v>
      </c>
      <c r="CN10" s="203" t="s">
        <v>104</v>
      </c>
      <c r="CO10" s="203" t="s">
        <v>84</v>
      </c>
      <c r="CP10" s="203" t="s">
        <v>105</v>
      </c>
      <c r="CQ10" s="106"/>
      <c r="CR10" s="203" t="s">
        <v>95</v>
      </c>
      <c r="CS10" s="203" t="s">
        <v>95</v>
      </c>
      <c r="CT10" s="203" t="s">
        <v>95</v>
      </c>
      <c r="CU10" s="203" t="s">
        <v>95</v>
      </c>
      <c r="CV10" s="203" t="s">
        <v>95</v>
      </c>
      <c r="CW10" s="203" t="s">
        <v>95</v>
      </c>
    </row>
    <row r="11" spans="1:101" s="47" customFormat="1" x14ac:dyDescent="0.15">
      <c r="A11" s="55"/>
      <c r="B11" s="54"/>
      <c r="C11" s="88" t="s">
        <v>117</v>
      </c>
      <c r="D11" s="89" t="s">
        <v>117</v>
      </c>
      <c r="E11" s="88" t="s">
        <v>117</v>
      </c>
      <c r="F11" s="90" t="s">
        <v>117</v>
      </c>
      <c r="G11" s="56"/>
      <c r="H11" s="56" t="s">
        <v>117</v>
      </c>
      <c r="I11" s="56" t="s">
        <v>117</v>
      </c>
      <c r="J11" s="56" t="s">
        <v>117</v>
      </c>
      <c r="K11" s="56" t="s">
        <v>117</v>
      </c>
      <c r="L11" s="56" t="s">
        <v>117</v>
      </c>
      <c r="M11" s="56" t="s">
        <v>117</v>
      </c>
      <c r="N11" s="57" t="s">
        <v>117</v>
      </c>
      <c r="O11" s="57" t="s">
        <v>117</v>
      </c>
      <c r="P11" s="57" t="s">
        <v>117</v>
      </c>
      <c r="Q11" s="57" t="s">
        <v>117</v>
      </c>
      <c r="R11" s="57" t="s">
        <v>117</v>
      </c>
      <c r="S11" s="61"/>
      <c r="T11" s="58" t="s">
        <v>119</v>
      </c>
      <c r="U11" s="58" t="s">
        <v>119</v>
      </c>
      <c r="V11" s="58" t="s">
        <v>119</v>
      </c>
      <c r="W11" s="58" t="s">
        <v>119</v>
      </c>
      <c r="X11" s="58" t="s">
        <v>119</v>
      </c>
      <c r="Y11" s="58" t="s">
        <v>119</v>
      </c>
      <c r="Z11" s="58" t="s">
        <v>119</v>
      </c>
      <c r="AA11" s="61"/>
      <c r="AB11" s="58" t="s">
        <v>119</v>
      </c>
      <c r="AC11" s="58" t="s">
        <v>119</v>
      </c>
      <c r="AD11" s="58" t="s">
        <v>119</v>
      </c>
      <c r="AE11" s="58" t="s">
        <v>119</v>
      </c>
      <c r="AF11" s="58" t="s">
        <v>119</v>
      </c>
      <c r="AG11" s="58" t="s">
        <v>155</v>
      </c>
      <c r="AH11" s="58" t="s">
        <v>119</v>
      </c>
      <c r="AI11" s="58" t="s">
        <v>119</v>
      </c>
      <c r="AJ11" s="58" t="s">
        <v>119</v>
      </c>
      <c r="AK11" s="61"/>
      <c r="AL11" s="155" t="s">
        <v>119</v>
      </c>
      <c r="AM11" s="155" t="s">
        <v>119</v>
      </c>
      <c r="AN11" s="155" t="s">
        <v>119</v>
      </c>
      <c r="AO11" s="155" t="s">
        <v>119</v>
      </c>
      <c r="AP11" s="155" t="s">
        <v>119</v>
      </c>
      <c r="AQ11" s="155" t="s">
        <v>119</v>
      </c>
      <c r="AR11" s="155" t="s">
        <v>119</v>
      </c>
      <c r="AS11" s="155" t="s">
        <v>119</v>
      </c>
      <c r="AT11" s="155" t="s">
        <v>119</v>
      </c>
      <c r="AU11" s="155" t="s">
        <v>119</v>
      </c>
      <c r="AV11" s="155" t="s">
        <v>155</v>
      </c>
      <c r="AW11" s="155" t="s">
        <v>119</v>
      </c>
      <c r="AX11" s="61"/>
      <c r="AY11" s="59" t="s">
        <v>117</v>
      </c>
      <c r="AZ11" s="59" t="s">
        <v>222</v>
      </c>
      <c r="BA11" s="59" t="s">
        <v>222</v>
      </c>
      <c r="BB11" s="59" t="s">
        <v>117</v>
      </c>
      <c r="BC11" s="59" t="s">
        <v>117</v>
      </c>
      <c r="BD11" s="59" t="s">
        <v>117</v>
      </c>
      <c r="BE11" s="59" t="s">
        <v>117</v>
      </c>
      <c r="BF11" s="59" t="s">
        <v>117</v>
      </c>
      <c r="BG11" s="59" t="s">
        <v>117</v>
      </c>
      <c r="BH11" s="59" t="s">
        <v>117</v>
      </c>
      <c r="BI11" s="59" t="s">
        <v>117</v>
      </c>
      <c r="BJ11" s="59" t="s">
        <v>117</v>
      </c>
      <c r="BK11" s="59" t="s">
        <v>117</v>
      </c>
      <c r="BL11" s="59" t="s">
        <v>121</v>
      </c>
      <c r="BM11" s="59" t="s">
        <v>121</v>
      </c>
      <c r="BN11" s="59" t="s">
        <v>121</v>
      </c>
      <c r="BO11" s="59" t="s">
        <v>121</v>
      </c>
      <c r="BP11" s="59" t="s">
        <v>121</v>
      </c>
      <c r="BQ11" s="59" t="s">
        <v>121</v>
      </c>
      <c r="BR11" s="59" t="s">
        <v>117</v>
      </c>
      <c r="BS11" s="59" t="s">
        <v>117</v>
      </c>
      <c r="BT11" s="59" t="s">
        <v>117</v>
      </c>
      <c r="BU11" s="59" t="s">
        <v>117</v>
      </c>
      <c r="BV11" s="59" t="s">
        <v>117</v>
      </c>
      <c r="BW11" s="207" t="s">
        <v>222</v>
      </c>
      <c r="BX11" s="207" t="s">
        <v>222</v>
      </c>
      <c r="BY11" s="207" t="s">
        <v>222</v>
      </c>
      <c r="BZ11" s="207" t="s">
        <v>222</v>
      </c>
      <c r="CA11" s="207" t="s">
        <v>222</v>
      </c>
      <c r="CB11" s="59" t="s">
        <v>117</v>
      </c>
      <c r="CC11" s="59" t="s">
        <v>117</v>
      </c>
      <c r="CD11" s="59" t="s">
        <v>117</v>
      </c>
      <c r="CE11" s="59" t="s">
        <v>117</v>
      </c>
      <c r="CF11" s="59"/>
      <c r="CG11" s="59" t="s">
        <v>117</v>
      </c>
      <c r="CH11" s="59" t="s">
        <v>164</v>
      </c>
      <c r="CI11" s="59" t="s">
        <v>128</v>
      </c>
      <c r="CJ11" s="59" t="s">
        <v>128</v>
      </c>
      <c r="CK11" s="59" t="s">
        <v>128</v>
      </c>
      <c r="CL11" s="59" t="s">
        <v>128</v>
      </c>
      <c r="CM11" s="59" t="s">
        <v>128</v>
      </c>
      <c r="CN11" s="59" t="s">
        <v>128</v>
      </c>
      <c r="CO11" s="59" t="s">
        <v>128</v>
      </c>
      <c r="CP11" s="59" t="s">
        <v>128</v>
      </c>
      <c r="CR11" s="59" t="s">
        <v>129</v>
      </c>
      <c r="CS11" s="59" t="s">
        <v>129</v>
      </c>
      <c r="CT11" s="59" t="s">
        <v>129</v>
      </c>
      <c r="CU11" s="59" t="s">
        <v>129</v>
      </c>
      <c r="CV11" s="59" t="s">
        <v>129</v>
      </c>
      <c r="CW11" s="59" t="s">
        <v>129</v>
      </c>
    </row>
    <row r="12" spans="1:101" s="45" customFormat="1" x14ac:dyDescent="0.15">
      <c r="A12" s="25"/>
      <c r="B12" s="26" t="s">
        <v>57</v>
      </c>
      <c r="C12" s="27">
        <v>1.36</v>
      </c>
      <c r="D12" s="93">
        <v>33.54391990911342</v>
      </c>
      <c r="E12" s="27">
        <v>77.2</v>
      </c>
      <c r="F12" s="37">
        <v>45.370268526007969</v>
      </c>
      <c r="G12" s="16"/>
      <c r="H12" s="16">
        <v>126925843</v>
      </c>
      <c r="I12" s="178">
        <v>1.1000000000000001</v>
      </c>
      <c r="J12" s="37"/>
      <c r="K12" s="94">
        <v>67.900000000000006</v>
      </c>
      <c r="L12" s="17">
        <v>95.8</v>
      </c>
      <c r="M12" s="18">
        <v>100</v>
      </c>
      <c r="N12" s="28">
        <v>2.67</v>
      </c>
      <c r="O12" s="97">
        <v>10.080589524479759</v>
      </c>
      <c r="P12" s="94">
        <v>28.09</v>
      </c>
      <c r="Q12" s="94">
        <v>44.855899250786649</v>
      </c>
      <c r="R12" s="94"/>
      <c r="S12" s="125"/>
      <c r="T12" s="94">
        <v>28.8</v>
      </c>
      <c r="U12" s="94">
        <v>27</v>
      </c>
      <c r="V12" s="97">
        <v>2.08</v>
      </c>
      <c r="W12" s="97">
        <v>77.72</v>
      </c>
      <c r="X12" s="97">
        <v>84.6</v>
      </c>
      <c r="Y12" s="97">
        <v>8.4499999999999993</v>
      </c>
      <c r="Z12" s="94">
        <v>20.2</v>
      </c>
      <c r="AA12" s="125"/>
      <c r="AB12" s="126"/>
      <c r="AC12" s="126"/>
      <c r="AD12" s="126"/>
      <c r="AE12" s="126"/>
      <c r="AF12" s="94">
        <v>242.3</v>
      </c>
      <c r="AG12" s="126">
        <v>3891225</v>
      </c>
      <c r="AH12" s="126">
        <v>3004776</v>
      </c>
      <c r="AI12" s="126">
        <v>9183833</v>
      </c>
      <c r="AJ12" s="131">
        <v>0.42899999999999999</v>
      </c>
      <c r="AK12" s="64"/>
      <c r="AL12" s="94">
        <v>42.6</v>
      </c>
      <c r="AM12" s="94">
        <v>47.6</v>
      </c>
      <c r="AN12" s="94">
        <v>15</v>
      </c>
      <c r="AO12" s="94">
        <v>19.3</v>
      </c>
      <c r="AP12" s="94">
        <v>20.7</v>
      </c>
      <c r="AQ12" s="94">
        <v>16.5</v>
      </c>
      <c r="AR12" s="94"/>
      <c r="AS12" s="94"/>
      <c r="AT12" s="94">
        <v>10.6</v>
      </c>
      <c r="AU12" s="94">
        <v>35.46</v>
      </c>
      <c r="AV12" s="94">
        <v>367.47549058301627</v>
      </c>
      <c r="AW12" s="94">
        <v>46.2</v>
      </c>
      <c r="AX12" s="64"/>
      <c r="AY12" s="29">
        <v>62977960</v>
      </c>
      <c r="AZ12" s="67">
        <v>88.597436670979377</v>
      </c>
      <c r="BA12" s="67">
        <v>63.506154943769566</v>
      </c>
      <c r="BB12" s="67">
        <v>92.51376224696854</v>
      </c>
      <c r="BC12" s="67">
        <v>65.121874970201006</v>
      </c>
      <c r="BD12" s="67">
        <v>74.8</v>
      </c>
      <c r="BE12" s="67">
        <v>48.2</v>
      </c>
      <c r="BF12" s="67">
        <v>4.8458290605280876</v>
      </c>
      <c r="BG12" s="67">
        <v>5.70790017723668</v>
      </c>
      <c r="BH12" s="67">
        <v>3.9773123066867422</v>
      </c>
      <c r="BI12" s="67">
        <v>5.1517517468360436</v>
      </c>
      <c r="BJ12" s="67">
        <v>29.534770857188402</v>
      </c>
      <c r="BK12" s="67">
        <v>65.313477395975568</v>
      </c>
      <c r="BL12" s="67">
        <v>12.568458304521467</v>
      </c>
      <c r="BM12" s="67">
        <v>7.1625199492034772</v>
      </c>
      <c r="BN12" s="67">
        <v>5.4059383553179901</v>
      </c>
      <c r="BO12" s="67">
        <v>42.356155445907923</v>
      </c>
      <c r="BP12" s="67">
        <v>34.614628938325062</v>
      </c>
      <c r="BQ12" s="67">
        <v>7.7415265075828614</v>
      </c>
      <c r="BR12" s="67">
        <v>5.0999999999999996</v>
      </c>
      <c r="BS12" s="67">
        <v>4.2</v>
      </c>
      <c r="BT12" s="67">
        <v>3.2</v>
      </c>
      <c r="BU12" s="70">
        <v>184</v>
      </c>
      <c r="BV12" s="70">
        <v>174</v>
      </c>
      <c r="BW12" s="74">
        <v>21.862308346710854</v>
      </c>
      <c r="BX12" s="74">
        <v>45.079069932439374</v>
      </c>
      <c r="BY12" s="74">
        <v>4.5256751373067479</v>
      </c>
      <c r="BZ12" s="74">
        <v>43.593322372704826</v>
      </c>
      <c r="CA12" s="74">
        <v>9.3745769725756745</v>
      </c>
      <c r="CB12" s="74">
        <v>370.3</v>
      </c>
      <c r="CC12" s="74">
        <v>235.1</v>
      </c>
      <c r="CD12" s="67">
        <v>157.1</v>
      </c>
      <c r="CE12" s="67">
        <v>147.6</v>
      </c>
      <c r="CG12" s="67">
        <v>61.070529408263099</v>
      </c>
      <c r="CH12" s="67">
        <v>122.7</v>
      </c>
      <c r="CI12" s="70">
        <v>7045</v>
      </c>
      <c r="CJ12" s="70">
        <v>485060</v>
      </c>
      <c r="CK12" s="70">
        <v>344393</v>
      </c>
      <c r="CL12" s="70">
        <v>403350</v>
      </c>
      <c r="CM12" s="70">
        <v>313578</v>
      </c>
      <c r="CN12" s="70">
        <v>26584</v>
      </c>
      <c r="CO12" s="70">
        <v>10473</v>
      </c>
      <c r="CP12" s="74">
        <v>91.3</v>
      </c>
      <c r="CR12" s="70">
        <v>408</v>
      </c>
      <c r="CS12" s="70">
        <v>291</v>
      </c>
      <c r="CT12" s="70">
        <v>456</v>
      </c>
      <c r="CU12" s="70">
        <v>324</v>
      </c>
      <c r="CV12" s="70">
        <v>13</v>
      </c>
      <c r="CW12" s="70">
        <v>145</v>
      </c>
    </row>
    <row r="13" spans="1:101" x14ac:dyDescent="0.15">
      <c r="A13" s="13">
        <v>1</v>
      </c>
      <c r="B13" s="12" t="s">
        <v>2</v>
      </c>
      <c r="C13" s="14">
        <v>1.23</v>
      </c>
      <c r="D13" s="7">
        <v>32.907404044257255</v>
      </c>
      <c r="E13" s="15">
        <v>67.2</v>
      </c>
      <c r="F13" s="38">
        <v>41.156714611098273</v>
      </c>
      <c r="G13" s="19">
        <v>1</v>
      </c>
      <c r="H13" s="19">
        <v>5683062</v>
      </c>
      <c r="I13" s="179">
        <v>-0.2</v>
      </c>
      <c r="J13" s="38">
        <v>42.2</v>
      </c>
      <c r="K13" s="95">
        <v>67.400000000000006</v>
      </c>
      <c r="L13" s="20">
        <v>91.8</v>
      </c>
      <c r="M13" s="21">
        <v>100</v>
      </c>
      <c r="N13" s="30">
        <v>2.42</v>
      </c>
      <c r="O13" s="98">
        <v>5.8628567214289227</v>
      </c>
      <c r="P13" s="95">
        <v>24.35</v>
      </c>
      <c r="Q13" s="95">
        <v>40.473588528474544</v>
      </c>
      <c r="R13" s="95">
        <v>9</v>
      </c>
      <c r="S13" s="127"/>
      <c r="T13" s="95">
        <v>28.3</v>
      </c>
      <c r="U13" s="95">
        <v>26.8</v>
      </c>
      <c r="V13" s="98">
        <v>2.5</v>
      </c>
      <c r="W13" s="98">
        <v>77.55</v>
      </c>
      <c r="X13" s="98">
        <v>84.84</v>
      </c>
      <c r="Y13" s="98">
        <v>18.489999999999998</v>
      </c>
      <c r="Z13" s="95">
        <v>21.9</v>
      </c>
      <c r="AA13" s="127"/>
      <c r="AB13" s="116">
        <v>20602.041000000001</v>
      </c>
      <c r="AC13" s="98">
        <v>1.5090340728120215</v>
      </c>
      <c r="AD13" s="98">
        <v>0.33153531687720283</v>
      </c>
      <c r="AE13" s="116">
        <v>2721.6009608904496</v>
      </c>
      <c r="AF13" s="95">
        <v>690.6</v>
      </c>
      <c r="AG13" s="116">
        <v>152387</v>
      </c>
      <c r="AH13" s="116">
        <v>59172</v>
      </c>
      <c r="AI13" s="116">
        <v>218133</v>
      </c>
      <c r="AJ13" s="120">
        <v>0.35799999999999998</v>
      </c>
      <c r="AK13" s="65"/>
      <c r="AL13" s="95">
        <v>36.9</v>
      </c>
      <c r="AM13" s="95">
        <v>34</v>
      </c>
      <c r="AN13" s="95">
        <v>19.5</v>
      </c>
      <c r="AO13" s="95">
        <v>24</v>
      </c>
      <c r="AP13" s="95">
        <v>24</v>
      </c>
      <c r="AQ13" s="95">
        <v>22.2</v>
      </c>
      <c r="AR13" s="95">
        <v>16.345989645096019</v>
      </c>
      <c r="AS13" s="95">
        <v>3.6483984660833761</v>
      </c>
      <c r="AT13" s="95">
        <v>10.27</v>
      </c>
      <c r="AU13" s="95">
        <v>28.22</v>
      </c>
      <c r="AV13" s="95">
        <v>701.49253731343288</v>
      </c>
      <c r="AW13" s="95">
        <v>31.9</v>
      </c>
      <c r="AX13" s="65"/>
      <c r="AY13" s="31">
        <v>2730723</v>
      </c>
      <c r="AZ13" s="68">
        <v>88.808982350179079</v>
      </c>
      <c r="BA13" s="68">
        <v>62.064129162630621</v>
      </c>
      <c r="BB13" s="68">
        <v>92.196594427244577</v>
      </c>
      <c r="BC13" s="68">
        <v>63.273689321954031</v>
      </c>
      <c r="BD13" s="68">
        <v>73.2</v>
      </c>
      <c r="BE13" s="68">
        <v>46.2</v>
      </c>
      <c r="BF13" s="68">
        <v>3.8639933028766866</v>
      </c>
      <c r="BG13" s="68">
        <v>4.8364376271717013</v>
      </c>
      <c r="BH13" s="68">
        <v>2.9456008152660655</v>
      </c>
      <c r="BI13" s="68">
        <v>8.2917201464508157</v>
      </c>
      <c r="BJ13" s="68">
        <v>22.433081263641043</v>
      </c>
      <c r="BK13" s="68">
        <v>69.275198589908143</v>
      </c>
      <c r="BL13" s="68">
        <v>14.566274702948961</v>
      </c>
      <c r="BM13" s="68">
        <v>7.1846333805331524</v>
      </c>
      <c r="BN13" s="68">
        <v>7.3816413224158088</v>
      </c>
      <c r="BO13" s="68">
        <v>48.229371106749724</v>
      </c>
      <c r="BP13" s="68">
        <v>39.986346957931559</v>
      </c>
      <c r="BQ13" s="68">
        <v>8.243024148818165</v>
      </c>
      <c r="BR13" s="68">
        <v>4.9000000000000004</v>
      </c>
      <c r="BS13" s="68">
        <v>4.5999999999999996</v>
      </c>
      <c r="BT13" s="68">
        <v>4</v>
      </c>
      <c r="BU13" s="71">
        <v>187</v>
      </c>
      <c r="BV13" s="71">
        <v>174</v>
      </c>
      <c r="BW13" s="75">
        <v>26.716247257444813</v>
      </c>
      <c r="BX13" s="75">
        <v>41.901710942408918</v>
      </c>
      <c r="BY13" s="75">
        <v>6.1139201320813124</v>
      </c>
      <c r="BZ13" s="75">
        <v>41.851444942851771</v>
      </c>
      <c r="CA13" s="75">
        <v>9.5585959076644791</v>
      </c>
      <c r="CB13" s="75">
        <v>327</v>
      </c>
      <c r="CC13" s="75">
        <v>213.7</v>
      </c>
      <c r="CD13" s="68">
        <v>154.5</v>
      </c>
      <c r="CE13" s="68">
        <v>141.69999999999999</v>
      </c>
      <c r="CG13" s="68">
        <v>55.95720677953986</v>
      </c>
      <c r="CH13" s="68">
        <v>117.8</v>
      </c>
      <c r="CI13" s="71">
        <v>6371</v>
      </c>
      <c r="CJ13" s="71">
        <v>459642</v>
      </c>
      <c r="CK13" s="71">
        <v>341485</v>
      </c>
      <c r="CL13" s="71">
        <v>379044</v>
      </c>
      <c r="CM13" s="71">
        <v>297114</v>
      </c>
      <c r="CN13" s="71">
        <v>22986</v>
      </c>
      <c r="CO13" s="71">
        <v>8303</v>
      </c>
      <c r="CP13" s="75">
        <v>94.3</v>
      </c>
      <c r="CR13" s="71">
        <v>428</v>
      </c>
      <c r="CS13" s="71">
        <v>308</v>
      </c>
      <c r="CT13" s="71">
        <v>467</v>
      </c>
      <c r="CU13" s="71">
        <v>340</v>
      </c>
      <c r="CV13" s="71">
        <v>12</v>
      </c>
      <c r="CW13" s="71">
        <v>127</v>
      </c>
    </row>
    <row r="14" spans="1:101" x14ac:dyDescent="0.15">
      <c r="A14" s="13">
        <v>2</v>
      </c>
      <c r="B14" s="6" t="s">
        <v>3</v>
      </c>
      <c r="C14" s="10">
        <v>1.47</v>
      </c>
      <c r="D14" s="8">
        <v>27.965571038918313</v>
      </c>
      <c r="E14" s="9">
        <v>70.2</v>
      </c>
      <c r="F14" s="38">
        <v>40.824103077469566</v>
      </c>
      <c r="G14" s="19">
        <v>2</v>
      </c>
      <c r="H14" s="19">
        <v>1475728</v>
      </c>
      <c r="I14" s="179">
        <v>-0.4</v>
      </c>
      <c r="J14" s="38">
        <v>42.4</v>
      </c>
      <c r="K14" s="95">
        <v>65.400000000000006</v>
      </c>
      <c r="L14" s="20">
        <v>90.9</v>
      </c>
      <c r="M14" s="21">
        <v>100.1</v>
      </c>
      <c r="N14" s="30">
        <v>2.86</v>
      </c>
      <c r="O14" s="98">
        <v>16.62162724808822</v>
      </c>
      <c r="P14" s="95">
        <v>31.97</v>
      </c>
      <c r="Q14" s="95">
        <v>49.964834443036445</v>
      </c>
      <c r="R14" s="95">
        <v>10.7</v>
      </c>
      <c r="S14" s="127"/>
      <c r="T14" s="95">
        <v>28.2</v>
      </c>
      <c r="U14" s="95">
        <v>26.4</v>
      </c>
      <c r="V14" s="98">
        <v>2.1</v>
      </c>
      <c r="W14" s="98">
        <v>75.67</v>
      </c>
      <c r="X14" s="98">
        <v>83.69</v>
      </c>
      <c r="Y14" s="98">
        <v>12.19</v>
      </c>
      <c r="Z14" s="95">
        <v>27.2</v>
      </c>
      <c r="AA14" s="127"/>
      <c r="AB14" s="116">
        <v>4684.4709999999995</v>
      </c>
      <c r="AC14" s="98">
        <v>2.1611471626142564</v>
      </c>
      <c r="AD14" s="98">
        <v>2.0196410460331431</v>
      </c>
      <c r="AE14" s="116">
        <v>2408.8659969858945</v>
      </c>
      <c r="AF14" s="95">
        <v>247.7</v>
      </c>
      <c r="AG14" s="116">
        <v>109550</v>
      </c>
      <c r="AH14" s="116">
        <v>13742</v>
      </c>
      <c r="AI14" s="116">
        <v>74750</v>
      </c>
      <c r="AJ14" s="120">
        <v>0.26500000000000001</v>
      </c>
      <c r="AK14" s="65"/>
      <c r="AL14" s="95">
        <v>31.1</v>
      </c>
      <c r="AM14" s="95">
        <v>33.6</v>
      </c>
      <c r="AN14" s="95">
        <v>14.7</v>
      </c>
      <c r="AO14" s="95">
        <v>20.5</v>
      </c>
      <c r="AP14" s="95">
        <v>36.700000000000003</v>
      </c>
      <c r="AQ14" s="95">
        <v>30.1</v>
      </c>
      <c r="AR14" s="95">
        <v>11.296961026494422</v>
      </c>
      <c r="AS14" s="95">
        <v>3.5716429947214778</v>
      </c>
      <c r="AT14" s="95">
        <v>7.37</v>
      </c>
      <c r="AU14" s="95">
        <v>32.44</v>
      </c>
      <c r="AV14" s="95">
        <v>526.77966101694915</v>
      </c>
      <c r="AW14" s="95">
        <v>23.4</v>
      </c>
      <c r="AX14" s="65"/>
      <c r="AY14" s="31">
        <v>729472</v>
      </c>
      <c r="AZ14" s="68">
        <v>88.804167160278439</v>
      </c>
      <c r="BA14" s="68">
        <v>67.471452566798874</v>
      </c>
      <c r="BB14" s="68">
        <v>91.361764847836824</v>
      </c>
      <c r="BC14" s="68">
        <v>68.672266601181619</v>
      </c>
      <c r="BD14" s="68">
        <v>74.8</v>
      </c>
      <c r="BE14" s="68">
        <v>50</v>
      </c>
      <c r="BF14" s="68">
        <v>2.792078256490381</v>
      </c>
      <c r="BG14" s="68">
        <v>3.3063013580605904</v>
      </c>
      <c r="BH14" s="68">
        <v>2.2866176408316514</v>
      </c>
      <c r="BI14" s="68">
        <v>14.641296683933977</v>
      </c>
      <c r="BJ14" s="68">
        <v>25.331682195335489</v>
      </c>
      <c r="BK14" s="68">
        <v>60.027021120730524</v>
      </c>
      <c r="BL14" s="68">
        <v>11.4613880742913</v>
      </c>
      <c r="BM14" s="68">
        <v>5.3030303030303028</v>
      </c>
      <c r="BN14" s="68">
        <v>6.1583577712609969</v>
      </c>
      <c r="BO14" s="68">
        <v>35.021752641392169</v>
      </c>
      <c r="BP14" s="68">
        <v>28.775637041640774</v>
      </c>
      <c r="BQ14" s="68">
        <v>6.2461155997513949</v>
      </c>
      <c r="BR14" s="68">
        <v>5.9</v>
      </c>
      <c r="BS14" s="68">
        <v>4.8</v>
      </c>
      <c r="BT14" s="68">
        <v>4.9000000000000004</v>
      </c>
      <c r="BU14" s="71">
        <v>186</v>
      </c>
      <c r="BV14" s="71">
        <v>176</v>
      </c>
      <c r="BW14" s="75">
        <v>17.509309949053318</v>
      </c>
      <c r="BX14" s="75">
        <v>53.545212085180871</v>
      </c>
      <c r="BY14" s="75">
        <v>4.4177671068427369</v>
      </c>
      <c r="BZ14" s="75">
        <v>50.070313839821644</v>
      </c>
      <c r="CA14" s="75">
        <v>8.814954553249871</v>
      </c>
      <c r="CB14" s="75">
        <v>287.39999999999998</v>
      </c>
      <c r="CC14" s="75">
        <v>183.2</v>
      </c>
      <c r="CD14" s="68">
        <v>142.80000000000001</v>
      </c>
      <c r="CE14" s="68">
        <v>136.30000000000001</v>
      </c>
      <c r="CG14" s="68">
        <v>70.014226015826438</v>
      </c>
      <c r="CH14" s="68">
        <v>148.69999999999999</v>
      </c>
      <c r="CI14" s="71">
        <v>6255</v>
      </c>
      <c r="CJ14" s="71">
        <v>432878</v>
      </c>
      <c r="CK14" s="71">
        <v>305671</v>
      </c>
      <c r="CL14" s="71">
        <v>364438</v>
      </c>
      <c r="CM14" s="71">
        <v>278736</v>
      </c>
      <c r="CN14" s="71">
        <v>28299</v>
      </c>
      <c r="CO14" s="71">
        <v>7894</v>
      </c>
      <c r="CP14" s="75">
        <v>94.2</v>
      </c>
      <c r="CR14" s="71">
        <v>442</v>
      </c>
      <c r="CS14" s="71">
        <v>350</v>
      </c>
      <c r="CT14" s="71">
        <v>475</v>
      </c>
      <c r="CU14" s="71">
        <v>375</v>
      </c>
      <c r="CV14" s="71">
        <v>13</v>
      </c>
      <c r="CW14" s="71">
        <v>137</v>
      </c>
    </row>
    <row r="15" spans="1:101" x14ac:dyDescent="0.15">
      <c r="A15" s="13">
        <v>3</v>
      </c>
      <c r="B15" s="6" t="s">
        <v>4</v>
      </c>
      <c r="C15" s="10">
        <v>1.56</v>
      </c>
      <c r="D15" s="8">
        <v>27.913068901666506</v>
      </c>
      <c r="E15" s="9">
        <v>72.8</v>
      </c>
      <c r="F15" s="38">
        <v>41.911647682058977</v>
      </c>
      <c r="G15" s="19">
        <v>3</v>
      </c>
      <c r="H15" s="19">
        <v>1416180</v>
      </c>
      <c r="I15" s="179">
        <v>-0.2</v>
      </c>
      <c r="J15" s="38">
        <v>43.3</v>
      </c>
      <c r="K15" s="95">
        <v>63.5</v>
      </c>
      <c r="L15" s="20">
        <v>92.7</v>
      </c>
      <c r="M15" s="21">
        <v>99.7</v>
      </c>
      <c r="N15" s="30">
        <v>2.92</v>
      </c>
      <c r="O15" s="98">
        <v>18.962204525344458</v>
      </c>
      <c r="P15" s="95">
        <v>35.4</v>
      </c>
      <c r="Q15" s="95">
        <v>54.575569896104994</v>
      </c>
      <c r="R15" s="95">
        <v>10.6</v>
      </c>
      <c r="S15" s="127"/>
      <c r="T15" s="95">
        <v>28.5</v>
      </c>
      <c r="U15" s="95">
        <v>26.5</v>
      </c>
      <c r="V15" s="98">
        <v>1.62</v>
      </c>
      <c r="W15" s="98">
        <v>77.09</v>
      </c>
      <c r="X15" s="98">
        <v>84.6</v>
      </c>
      <c r="Y15" s="98">
        <v>5.29</v>
      </c>
      <c r="Z15" s="95">
        <v>25.5</v>
      </c>
      <c r="AA15" s="127"/>
      <c r="AB15" s="116">
        <v>4991.1790000000001</v>
      </c>
      <c r="AC15" s="98">
        <v>3.6115039802308444</v>
      </c>
      <c r="AD15" s="98">
        <v>6.0944893950259775</v>
      </c>
      <c r="AE15" s="116">
        <v>2613.1162705305824</v>
      </c>
      <c r="AF15" s="95">
        <v>233.3</v>
      </c>
      <c r="AG15" s="116">
        <v>123285</v>
      </c>
      <c r="AH15" s="116">
        <v>24540</v>
      </c>
      <c r="AI15" s="116">
        <v>112175</v>
      </c>
      <c r="AJ15" s="120">
        <v>0.27500000000000002</v>
      </c>
      <c r="AK15" s="65"/>
      <c r="AL15" s="95">
        <v>30.5</v>
      </c>
      <c r="AM15" s="95">
        <v>33.799999999999997</v>
      </c>
      <c r="AN15" s="95">
        <v>17.5</v>
      </c>
      <c r="AO15" s="95">
        <v>23.3</v>
      </c>
      <c r="AP15" s="95">
        <v>35.9</v>
      </c>
      <c r="AQ15" s="95">
        <v>28.1</v>
      </c>
      <c r="AR15" s="95">
        <v>12.50584398500154</v>
      </c>
      <c r="AS15" s="95">
        <v>4.108158489128364</v>
      </c>
      <c r="AT15" s="95">
        <v>7.56</v>
      </c>
      <c r="AU15" s="95">
        <v>28.11</v>
      </c>
      <c r="AV15" s="95">
        <v>595.4738330975955</v>
      </c>
      <c r="AW15" s="95">
        <v>25.9</v>
      </c>
      <c r="AX15" s="65"/>
      <c r="AY15" s="31">
        <v>732788</v>
      </c>
      <c r="AZ15" s="68">
        <v>90.954693965631478</v>
      </c>
      <c r="BA15" s="68">
        <v>71.87346349357523</v>
      </c>
      <c r="BB15" s="68">
        <v>92.995232071616229</v>
      </c>
      <c r="BC15" s="68">
        <v>73.024939789580429</v>
      </c>
      <c r="BD15" s="68">
        <v>76</v>
      </c>
      <c r="BE15" s="68">
        <v>52.1</v>
      </c>
      <c r="BF15" s="68">
        <v>2.5000287117607201</v>
      </c>
      <c r="BG15" s="68">
        <v>2.7304012690384156</v>
      </c>
      <c r="BH15" s="68">
        <v>2.2644475158441639</v>
      </c>
      <c r="BI15" s="68">
        <v>14.319576736865608</v>
      </c>
      <c r="BJ15" s="68">
        <v>29.353532548020105</v>
      </c>
      <c r="BK15" s="68">
        <v>56.326890715114281</v>
      </c>
      <c r="BL15" s="68">
        <v>10.828811050814011</v>
      </c>
      <c r="BM15" s="68">
        <v>5.2294030587074491</v>
      </c>
      <c r="BN15" s="68">
        <v>5.5994079921065616</v>
      </c>
      <c r="BO15" s="68">
        <v>35.751128304319799</v>
      </c>
      <c r="BP15" s="68">
        <v>28.52998065764023</v>
      </c>
      <c r="BQ15" s="68">
        <v>7.2211476466795688</v>
      </c>
      <c r="BR15" s="68">
        <v>4.5999999999999996</v>
      </c>
      <c r="BS15" s="68">
        <v>3.3</v>
      </c>
      <c r="BT15" s="68">
        <v>3.3</v>
      </c>
      <c r="BU15" s="71">
        <v>184</v>
      </c>
      <c r="BV15" s="71">
        <v>175</v>
      </c>
      <c r="BW15" s="75">
        <v>18.100086562277699</v>
      </c>
      <c r="BX15" s="75">
        <v>51.843090873250539</v>
      </c>
      <c r="BY15" s="75">
        <v>4.4926792596923741</v>
      </c>
      <c r="BZ15" s="75">
        <v>50.823956182952877</v>
      </c>
      <c r="CA15" s="75">
        <v>8.0164194599238687</v>
      </c>
      <c r="CB15" s="75">
        <v>298.5</v>
      </c>
      <c r="CC15" s="75">
        <v>193.7</v>
      </c>
      <c r="CD15" s="68">
        <v>145.80000000000001</v>
      </c>
      <c r="CE15" s="68">
        <v>143.9</v>
      </c>
      <c r="CG15" s="68">
        <v>70.125125875774003</v>
      </c>
      <c r="CH15" s="68">
        <v>151.4</v>
      </c>
      <c r="CI15" s="71">
        <v>6918</v>
      </c>
      <c r="CJ15" s="71">
        <v>489977</v>
      </c>
      <c r="CK15" s="71">
        <v>323529</v>
      </c>
      <c r="CL15" s="71">
        <v>407028</v>
      </c>
      <c r="CM15" s="71">
        <v>301827</v>
      </c>
      <c r="CN15" s="71">
        <v>28047</v>
      </c>
      <c r="CO15" s="71">
        <v>8816</v>
      </c>
      <c r="CP15" s="75">
        <v>92.3</v>
      </c>
      <c r="CR15" s="71">
        <v>426</v>
      </c>
      <c r="CS15" s="71">
        <v>339</v>
      </c>
      <c r="CT15" s="71">
        <v>461</v>
      </c>
      <c r="CU15" s="71">
        <v>365</v>
      </c>
      <c r="CV15" s="71">
        <v>13</v>
      </c>
      <c r="CW15" s="71">
        <v>140</v>
      </c>
    </row>
    <row r="16" spans="1:101" x14ac:dyDescent="0.15">
      <c r="A16" s="13">
        <v>4</v>
      </c>
      <c r="B16" s="6" t="s">
        <v>5</v>
      </c>
      <c r="C16" s="10">
        <v>1.39</v>
      </c>
      <c r="D16" s="8">
        <v>32.837133136519988</v>
      </c>
      <c r="E16" s="9">
        <v>73.900000000000006</v>
      </c>
      <c r="F16" s="38">
        <v>44.52396092968857</v>
      </c>
      <c r="G16" s="19">
        <v>4</v>
      </c>
      <c r="H16" s="19">
        <v>2365320</v>
      </c>
      <c r="I16" s="179">
        <v>1.6</v>
      </c>
      <c r="J16" s="38">
        <v>40.799999999999997</v>
      </c>
      <c r="K16" s="95">
        <v>67.7</v>
      </c>
      <c r="L16" s="20">
        <v>96</v>
      </c>
      <c r="M16" s="21">
        <v>100.1</v>
      </c>
      <c r="N16" s="30">
        <v>2.8</v>
      </c>
      <c r="O16" s="98">
        <v>15.137151919814254</v>
      </c>
      <c r="P16" s="95">
        <v>29.03</v>
      </c>
      <c r="Q16" s="95">
        <v>46.90605695636971</v>
      </c>
      <c r="R16" s="95">
        <v>12.9</v>
      </c>
      <c r="S16" s="127"/>
      <c r="T16" s="95">
        <v>28.3</v>
      </c>
      <c r="U16" s="95">
        <v>26.4</v>
      </c>
      <c r="V16" s="98">
        <v>1.91</v>
      </c>
      <c r="W16" s="98">
        <v>77.709999999999994</v>
      </c>
      <c r="X16" s="98">
        <v>84.74</v>
      </c>
      <c r="Y16" s="98">
        <v>5.14</v>
      </c>
      <c r="Z16" s="95">
        <v>17.7</v>
      </c>
      <c r="AA16" s="127"/>
      <c r="AB16" s="116">
        <v>8838.9770000000008</v>
      </c>
      <c r="AC16" s="98">
        <v>2.635655540879521</v>
      </c>
      <c r="AD16" s="98">
        <v>5.4513658362514983</v>
      </c>
      <c r="AE16" s="116">
        <v>2760.0514940895946</v>
      </c>
      <c r="AF16" s="95">
        <v>204.9</v>
      </c>
      <c r="AG16" s="116">
        <v>108774</v>
      </c>
      <c r="AH16" s="116">
        <v>38651</v>
      </c>
      <c r="AI16" s="116">
        <v>143768</v>
      </c>
      <c r="AJ16" s="120">
        <v>0.48399999999999999</v>
      </c>
      <c r="AK16" s="65"/>
      <c r="AL16" s="95">
        <v>33.200000000000003</v>
      </c>
      <c r="AM16" s="95">
        <v>35.200000000000003</v>
      </c>
      <c r="AN16" s="95">
        <v>14.3</v>
      </c>
      <c r="AO16" s="95">
        <v>21.5</v>
      </c>
      <c r="AP16" s="95">
        <v>26.7</v>
      </c>
      <c r="AQ16" s="95">
        <v>20.6</v>
      </c>
      <c r="AR16" s="95">
        <v>18.315082104918101</v>
      </c>
      <c r="AS16" s="95">
        <v>6.066623593797507</v>
      </c>
      <c r="AT16" s="95">
        <v>11.43</v>
      </c>
      <c r="AU16" s="95">
        <v>37.979999999999997</v>
      </c>
      <c r="AV16" s="95">
        <v>374.57627118644064</v>
      </c>
      <c r="AW16" s="95">
        <v>33.799999999999997</v>
      </c>
      <c r="AX16" s="65"/>
      <c r="AY16" s="31">
        <v>1153411</v>
      </c>
      <c r="AZ16" s="68">
        <v>88.363918883547782</v>
      </c>
      <c r="BA16" s="68">
        <v>65.715758004385279</v>
      </c>
      <c r="BB16" s="68">
        <v>92.736513783401477</v>
      </c>
      <c r="BC16" s="68">
        <v>67.497202455320775</v>
      </c>
      <c r="BD16" s="68">
        <v>73.8</v>
      </c>
      <c r="BE16" s="68">
        <v>47.6</v>
      </c>
      <c r="BF16" s="68">
        <v>5.0742521439805639</v>
      </c>
      <c r="BG16" s="68">
        <v>6.1578953928480917</v>
      </c>
      <c r="BH16" s="68">
        <v>3.9859721153023693</v>
      </c>
      <c r="BI16" s="68">
        <v>6.594735463111526</v>
      </c>
      <c r="BJ16" s="68">
        <v>26.757145874062267</v>
      </c>
      <c r="BK16" s="68">
        <v>66.648118662826207</v>
      </c>
      <c r="BL16" s="68">
        <v>13.964029828922357</v>
      </c>
      <c r="BM16" s="68">
        <v>7.530340693083784</v>
      </c>
      <c r="BN16" s="68">
        <v>6.4336891358385726</v>
      </c>
      <c r="BO16" s="68">
        <v>42.1897509775674</v>
      </c>
      <c r="BP16" s="68">
        <v>33.690059683062358</v>
      </c>
      <c r="BQ16" s="68">
        <v>8.4996912945050411</v>
      </c>
      <c r="BR16" s="68">
        <v>5.2</v>
      </c>
      <c r="BS16" s="68">
        <v>4.4000000000000004</v>
      </c>
      <c r="BT16" s="68">
        <v>3.2</v>
      </c>
      <c r="BU16" s="71">
        <v>185</v>
      </c>
      <c r="BV16" s="71">
        <v>174</v>
      </c>
      <c r="BW16" s="75">
        <v>21.382090819069173</v>
      </c>
      <c r="BX16" s="75">
        <v>47.337671523553546</v>
      </c>
      <c r="BY16" s="75">
        <v>4.6918104048819913</v>
      </c>
      <c r="BZ16" s="75">
        <v>47.801432273525229</v>
      </c>
      <c r="CA16" s="75">
        <v>8.4299328447627282</v>
      </c>
      <c r="CB16" s="75">
        <v>342.2</v>
      </c>
      <c r="CC16" s="75">
        <v>217.9</v>
      </c>
      <c r="CD16" s="68">
        <v>147.19999999999999</v>
      </c>
      <c r="CE16" s="68">
        <v>138.1</v>
      </c>
      <c r="CG16" s="68">
        <v>60.118699077667827</v>
      </c>
      <c r="CH16" s="68">
        <v>135.6</v>
      </c>
      <c r="CI16" s="71">
        <v>6676</v>
      </c>
      <c r="CJ16" s="71">
        <v>467529</v>
      </c>
      <c r="CK16" s="71">
        <v>336526</v>
      </c>
      <c r="CL16" s="71">
        <v>387500</v>
      </c>
      <c r="CM16" s="71">
        <v>309556</v>
      </c>
      <c r="CN16" s="71">
        <v>22280</v>
      </c>
      <c r="CO16" s="71">
        <v>8292</v>
      </c>
      <c r="CP16" s="75">
        <v>94</v>
      </c>
      <c r="CR16" s="71">
        <v>414</v>
      </c>
      <c r="CS16" s="71">
        <v>312</v>
      </c>
      <c r="CT16" s="71">
        <v>456</v>
      </c>
      <c r="CU16" s="71">
        <v>344</v>
      </c>
      <c r="CV16" s="71">
        <v>15</v>
      </c>
      <c r="CW16" s="71">
        <v>123</v>
      </c>
    </row>
    <row r="17" spans="1:101" x14ac:dyDescent="0.15">
      <c r="A17" s="13">
        <v>5</v>
      </c>
      <c r="B17" s="6" t="s">
        <v>6</v>
      </c>
      <c r="C17" s="10">
        <v>1.45</v>
      </c>
      <c r="D17" s="8">
        <v>26.050875234543859</v>
      </c>
      <c r="E17" s="9">
        <v>62.9</v>
      </c>
      <c r="F17" s="38">
        <v>39.705479775333927</v>
      </c>
      <c r="G17" s="19">
        <v>5</v>
      </c>
      <c r="H17" s="19">
        <v>1189279</v>
      </c>
      <c r="I17" s="179">
        <v>-2</v>
      </c>
      <c r="J17" s="38">
        <v>44.8</v>
      </c>
      <c r="K17" s="95">
        <v>62.7</v>
      </c>
      <c r="L17" s="20">
        <v>90.4</v>
      </c>
      <c r="M17" s="21">
        <v>99.9</v>
      </c>
      <c r="N17" s="30">
        <v>3</v>
      </c>
      <c r="O17" s="98">
        <v>22.036228451383025</v>
      </c>
      <c r="P17" s="95">
        <v>36.35</v>
      </c>
      <c r="Q17" s="95">
        <v>52.831226565481934</v>
      </c>
      <c r="R17" s="95">
        <v>12.2</v>
      </c>
      <c r="S17" s="127"/>
      <c r="T17" s="95">
        <v>28.5</v>
      </c>
      <c r="U17" s="95">
        <v>26.5</v>
      </c>
      <c r="V17" s="98">
        <v>1.62</v>
      </c>
      <c r="W17" s="98">
        <v>76.81</v>
      </c>
      <c r="X17" s="98">
        <v>84.32</v>
      </c>
      <c r="Y17" s="98">
        <v>7.81</v>
      </c>
      <c r="Z17" s="95">
        <v>29</v>
      </c>
      <c r="AA17" s="127"/>
      <c r="AB17" s="116">
        <v>3989.02</v>
      </c>
      <c r="AC17" s="98">
        <v>-2.5054029013567761E-5</v>
      </c>
      <c r="AD17" s="98">
        <v>1.3446427363975022</v>
      </c>
      <c r="AE17" s="116">
        <v>2454.0364372027084</v>
      </c>
      <c r="AF17" s="95">
        <v>209.4</v>
      </c>
      <c r="AG17" s="116">
        <v>98498</v>
      </c>
      <c r="AH17" s="116">
        <v>17070</v>
      </c>
      <c r="AI17" s="116">
        <v>92833</v>
      </c>
      <c r="AJ17" s="120">
        <v>0.248</v>
      </c>
      <c r="AK17" s="65"/>
      <c r="AL17" s="95">
        <v>33.5</v>
      </c>
      <c r="AM17" s="95">
        <v>36.9</v>
      </c>
      <c r="AN17" s="95">
        <v>17.7</v>
      </c>
      <c r="AO17" s="95">
        <v>24.2</v>
      </c>
      <c r="AP17" s="95">
        <v>34.200000000000003</v>
      </c>
      <c r="AQ17" s="95">
        <v>26.4</v>
      </c>
      <c r="AR17" s="95">
        <v>11.825700059713286</v>
      </c>
      <c r="AS17" s="95">
        <v>3.4428712416576279</v>
      </c>
      <c r="AT17" s="95">
        <v>8.7799999999999994</v>
      </c>
      <c r="AU17" s="95">
        <v>27.57</v>
      </c>
      <c r="AV17" s="95">
        <v>809.3645484949833</v>
      </c>
      <c r="AW17" s="95">
        <v>21.9</v>
      </c>
      <c r="AX17" s="65"/>
      <c r="AY17" s="31">
        <v>588385</v>
      </c>
      <c r="AZ17" s="68">
        <v>90.808764677633505</v>
      </c>
      <c r="BA17" s="68">
        <v>73.130266936584903</v>
      </c>
      <c r="BB17" s="68">
        <v>92.805703168104074</v>
      </c>
      <c r="BC17" s="68">
        <v>74.04279360154743</v>
      </c>
      <c r="BD17" s="68">
        <v>73.599999999999994</v>
      </c>
      <c r="BE17" s="68">
        <v>47.9</v>
      </c>
      <c r="BF17" s="68">
        <v>2.1946385190486057</v>
      </c>
      <c r="BG17" s="68">
        <v>2.7194229700844641</v>
      </c>
      <c r="BH17" s="68">
        <v>1.6698837154559578</v>
      </c>
      <c r="BI17" s="68">
        <v>11.098762562291832</v>
      </c>
      <c r="BJ17" s="68">
        <v>30.715195897944056</v>
      </c>
      <c r="BK17" s="68">
        <v>58.186041539764126</v>
      </c>
      <c r="BL17" s="68">
        <v>12.089914945321993</v>
      </c>
      <c r="BM17" s="68">
        <v>5.1944106925880922</v>
      </c>
      <c r="BN17" s="68">
        <v>6.8955042527339012</v>
      </c>
      <c r="BO17" s="68">
        <v>35.415804716590813</v>
      </c>
      <c r="BP17" s="68">
        <v>27.265204799338022</v>
      </c>
      <c r="BQ17" s="68">
        <v>8.1505999172527908</v>
      </c>
      <c r="BR17" s="68">
        <v>4.9000000000000004</v>
      </c>
      <c r="BS17" s="68">
        <v>3.5</v>
      </c>
      <c r="BT17" s="68">
        <v>3.8</v>
      </c>
      <c r="BU17" s="71">
        <v>186</v>
      </c>
      <c r="BV17" s="71">
        <v>175</v>
      </c>
      <c r="BW17" s="75">
        <v>16.052363864014936</v>
      </c>
      <c r="BX17" s="75">
        <v>54.864674514538677</v>
      </c>
      <c r="BY17" s="75">
        <v>3.7853724818337571</v>
      </c>
      <c r="BZ17" s="75">
        <v>52.527027825367753</v>
      </c>
      <c r="CA17" s="75">
        <v>7.7199149288119582</v>
      </c>
      <c r="CB17" s="75">
        <v>298.5</v>
      </c>
      <c r="CC17" s="75">
        <v>192.8</v>
      </c>
      <c r="CD17" s="68">
        <v>142.30000000000001</v>
      </c>
      <c r="CE17" s="68">
        <v>136.80000000000001</v>
      </c>
      <c r="CG17" s="68">
        <v>77.803973523750898</v>
      </c>
      <c r="CH17" s="68">
        <v>163.1</v>
      </c>
      <c r="CI17" s="71">
        <v>7211</v>
      </c>
      <c r="CJ17" s="71">
        <v>499534</v>
      </c>
      <c r="CK17" s="71">
        <v>316512</v>
      </c>
      <c r="CL17" s="71">
        <v>418198</v>
      </c>
      <c r="CM17" s="71">
        <v>317660</v>
      </c>
      <c r="CN17" s="71">
        <v>31120</v>
      </c>
      <c r="CO17" s="71">
        <v>7601</v>
      </c>
      <c r="CP17" s="75">
        <v>92</v>
      </c>
      <c r="CR17" s="71">
        <v>416</v>
      </c>
      <c r="CS17" s="71">
        <v>324</v>
      </c>
      <c r="CT17" s="71">
        <v>449</v>
      </c>
      <c r="CU17" s="71">
        <v>349</v>
      </c>
      <c r="CV17" s="71">
        <v>16</v>
      </c>
      <c r="CW17" s="71">
        <v>155</v>
      </c>
    </row>
    <row r="18" spans="1:101" x14ac:dyDescent="0.15">
      <c r="A18" s="13">
        <v>6</v>
      </c>
      <c r="B18" s="6" t="s">
        <v>7</v>
      </c>
      <c r="C18" s="10">
        <v>1.62</v>
      </c>
      <c r="D18" s="8">
        <v>25.905538720922284</v>
      </c>
      <c r="E18" s="9">
        <v>71.7</v>
      </c>
      <c r="F18" s="38">
        <v>39.788082597934178</v>
      </c>
      <c r="G18" s="19">
        <v>6</v>
      </c>
      <c r="H18" s="19">
        <v>1244147</v>
      </c>
      <c r="I18" s="179">
        <v>-1</v>
      </c>
      <c r="J18" s="38">
        <v>43.9</v>
      </c>
      <c r="K18" s="95">
        <v>62.1</v>
      </c>
      <c r="L18" s="20">
        <v>93.6</v>
      </c>
      <c r="M18" s="21">
        <v>99.9</v>
      </c>
      <c r="N18" s="30">
        <v>3.25</v>
      </c>
      <c r="O18" s="98">
        <v>28.132284653353501</v>
      </c>
      <c r="P18" s="95">
        <v>42.92</v>
      </c>
      <c r="Q18" s="95">
        <v>60.383913479229932</v>
      </c>
      <c r="R18" s="95">
        <v>12.2</v>
      </c>
      <c r="S18" s="127"/>
      <c r="T18" s="95">
        <v>29</v>
      </c>
      <c r="U18" s="95">
        <v>26.6</v>
      </c>
      <c r="V18" s="98">
        <v>1.57</v>
      </c>
      <c r="W18" s="98">
        <v>77.69</v>
      </c>
      <c r="X18" s="98">
        <v>84.57</v>
      </c>
      <c r="Y18" s="98">
        <v>3.49</v>
      </c>
      <c r="Z18" s="95">
        <v>26.2</v>
      </c>
      <c r="AA18" s="127"/>
      <c r="AB18" s="116">
        <v>4334.5889999999999</v>
      </c>
      <c r="AC18" s="98">
        <v>3.4458039468181245</v>
      </c>
      <c r="AD18" s="98">
        <v>6.8509820502169871</v>
      </c>
      <c r="AE18" s="116">
        <v>2585.6727541038158</v>
      </c>
      <c r="AF18" s="95">
        <v>258.60000000000002</v>
      </c>
      <c r="AG18" s="116">
        <v>93536</v>
      </c>
      <c r="AH18" s="116">
        <v>29649</v>
      </c>
      <c r="AI18" s="116">
        <v>128853</v>
      </c>
      <c r="AJ18" s="120">
        <v>0.28799999999999998</v>
      </c>
      <c r="AK18" s="65"/>
      <c r="AL18" s="95">
        <v>32.9</v>
      </c>
      <c r="AM18" s="95">
        <v>37.299999999999997</v>
      </c>
      <c r="AN18" s="95">
        <v>17</v>
      </c>
      <c r="AO18" s="95">
        <v>24.2</v>
      </c>
      <c r="AP18" s="95">
        <v>37.700000000000003</v>
      </c>
      <c r="AQ18" s="95">
        <v>27.8</v>
      </c>
      <c r="AR18" s="95">
        <v>13.158400163893145</v>
      </c>
      <c r="AS18" s="95">
        <v>4.1067052644445781</v>
      </c>
      <c r="AT18" s="95">
        <v>6.92</v>
      </c>
      <c r="AU18" s="95">
        <v>28.56</v>
      </c>
      <c r="AV18" s="95">
        <v>516.79999999999995</v>
      </c>
      <c r="AW18" s="95">
        <v>30.4</v>
      </c>
      <c r="AX18" s="65"/>
      <c r="AY18" s="31">
        <v>642580</v>
      </c>
      <c r="AZ18" s="68">
        <v>92.413910597198139</v>
      </c>
      <c r="BA18" s="68">
        <v>77.587408970074264</v>
      </c>
      <c r="BB18" s="68">
        <v>94.565550015300701</v>
      </c>
      <c r="BC18" s="68">
        <v>78.831549720506032</v>
      </c>
      <c r="BD18" s="68">
        <v>75.3</v>
      </c>
      <c r="BE18" s="68">
        <v>51.5</v>
      </c>
      <c r="BF18" s="68">
        <v>2.5458961607673145</v>
      </c>
      <c r="BG18" s="68">
        <v>2.9298572857648342</v>
      </c>
      <c r="BH18" s="68">
        <v>2.1505327977617545</v>
      </c>
      <c r="BI18" s="68">
        <v>11.264027232942917</v>
      </c>
      <c r="BJ18" s="68">
        <v>34.742346170212102</v>
      </c>
      <c r="BK18" s="68">
        <v>53.993626596844976</v>
      </c>
      <c r="BL18" s="68">
        <v>9.8181818181818183</v>
      </c>
      <c r="BM18" s="68">
        <v>4.3636363636363642</v>
      </c>
      <c r="BN18" s="68">
        <v>5.4545454545454541</v>
      </c>
      <c r="BO18" s="68">
        <v>31.471339905074846</v>
      </c>
      <c r="BP18" s="68">
        <v>23.512230741146404</v>
      </c>
      <c r="BQ18" s="68">
        <v>7.9591091639284421</v>
      </c>
      <c r="BR18" s="68">
        <v>3.6</v>
      </c>
      <c r="BS18" s="68">
        <v>2.9</v>
      </c>
      <c r="BT18" s="68">
        <v>3.3</v>
      </c>
      <c r="BU18" s="71">
        <v>190</v>
      </c>
      <c r="BV18" s="71">
        <v>178</v>
      </c>
      <c r="BW18" s="75">
        <v>17.376545058807086</v>
      </c>
      <c r="BX18" s="75">
        <v>52.266419057888534</v>
      </c>
      <c r="BY18" s="75">
        <v>4.2628114835966908</v>
      </c>
      <c r="BZ18" s="75">
        <v>53.958050554460016</v>
      </c>
      <c r="CA18" s="75">
        <v>7.2899326452736446</v>
      </c>
      <c r="CB18" s="75">
        <v>303.2</v>
      </c>
      <c r="CC18" s="75">
        <v>196.2</v>
      </c>
      <c r="CD18" s="68">
        <v>146.80000000000001</v>
      </c>
      <c r="CE18" s="68">
        <v>139</v>
      </c>
      <c r="CG18" s="68">
        <v>75.845007051238994</v>
      </c>
      <c r="CH18" s="68">
        <v>163.69999999999999</v>
      </c>
      <c r="CI18" s="71">
        <v>7592</v>
      </c>
      <c r="CJ18" s="71">
        <v>538973</v>
      </c>
      <c r="CK18" s="71">
        <v>336544</v>
      </c>
      <c r="CL18" s="71">
        <v>447850</v>
      </c>
      <c r="CM18" s="71">
        <v>341640</v>
      </c>
      <c r="CN18" s="71">
        <v>28679</v>
      </c>
      <c r="CO18" s="71">
        <v>9738</v>
      </c>
      <c r="CP18" s="75">
        <v>93.4</v>
      </c>
      <c r="CR18" s="71">
        <v>414</v>
      </c>
      <c r="CS18" s="71">
        <v>317</v>
      </c>
      <c r="CT18" s="71">
        <v>450</v>
      </c>
      <c r="CU18" s="71">
        <v>342</v>
      </c>
      <c r="CV18" s="71">
        <v>17</v>
      </c>
      <c r="CW18" s="71">
        <v>156</v>
      </c>
    </row>
    <row r="19" spans="1:101" x14ac:dyDescent="0.15">
      <c r="A19" s="13">
        <v>7</v>
      </c>
      <c r="B19" s="6" t="s">
        <v>8</v>
      </c>
      <c r="C19" s="10">
        <v>1.65</v>
      </c>
      <c r="D19" s="8">
        <v>26.760904170646292</v>
      </c>
      <c r="E19" s="9">
        <v>76.400000000000006</v>
      </c>
      <c r="F19" s="38">
        <v>40.302899728731894</v>
      </c>
      <c r="G19" s="19">
        <v>7</v>
      </c>
      <c r="H19" s="19">
        <v>2126935</v>
      </c>
      <c r="I19" s="179">
        <v>-0.3</v>
      </c>
      <c r="J19" s="38">
        <v>42.2</v>
      </c>
      <c r="K19" s="95">
        <v>63.6</v>
      </c>
      <c r="L19" s="20">
        <v>95.3</v>
      </c>
      <c r="M19" s="21">
        <v>99.8</v>
      </c>
      <c r="N19" s="30">
        <v>3.05</v>
      </c>
      <c r="O19" s="98">
        <v>20.097344165543372</v>
      </c>
      <c r="P19" s="95">
        <v>36.17</v>
      </c>
      <c r="Q19" s="95">
        <v>53.647075098728791</v>
      </c>
      <c r="R19" s="95">
        <v>13.5</v>
      </c>
      <c r="S19" s="127"/>
      <c r="T19" s="95">
        <v>28.3</v>
      </c>
      <c r="U19" s="95">
        <v>26.1</v>
      </c>
      <c r="V19" s="98">
        <v>1.86</v>
      </c>
      <c r="W19" s="98">
        <v>77.180000000000007</v>
      </c>
      <c r="X19" s="98">
        <v>84.21</v>
      </c>
      <c r="Y19" s="98">
        <v>5.16</v>
      </c>
      <c r="Z19" s="95">
        <v>21</v>
      </c>
      <c r="AA19" s="127"/>
      <c r="AB19" s="116">
        <v>8214.0470000000005</v>
      </c>
      <c r="AC19" s="98">
        <v>2.7809202155013959</v>
      </c>
      <c r="AD19" s="98">
        <v>4.6852213334899524</v>
      </c>
      <c r="AE19" s="116">
        <v>2907.9685086756294</v>
      </c>
      <c r="AF19" s="95">
        <v>184.7</v>
      </c>
      <c r="AG19" s="116">
        <v>147501</v>
      </c>
      <c r="AH19" s="116">
        <v>57087</v>
      </c>
      <c r="AI19" s="116">
        <v>201627</v>
      </c>
      <c r="AJ19" s="120">
        <v>0.41599999999999998</v>
      </c>
      <c r="AK19" s="65"/>
      <c r="AL19" s="95">
        <v>30.7</v>
      </c>
      <c r="AM19" s="95">
        <v>35.299999999999997</v>
      </c>
      <c r="AN19" s="95">
        <v>15.7</v>
      </c>
      <c r="AO19" s="95">
        <v>18.899999999999999</v>
      </c>
      <c r="AP19" s="95">
        <v>35.5</v>
      </c>
      <c r="AQ19" s="95">
        <v>27.4</v>
      </c>
      <c r="AR19" s="95">
        <v>13.26316875353035</v>
      </c>
      <c r="AS19" s="95">
        <v>4.0560175523839153</v>
      </c>
      <c r="AT19" s="95">
        <v>10.02</v>
      </c>
      <c r="AU19" s="95">
        <v>32.020000000000003</v>
      </c>
      <c r="AV19" s="95">
        <v>713.34894613583128</v>
      </c>
      <c r="AW19" s="95">
        <v>31.8</v>
      </c>
      <c r="AX19" s="65"/>
      <c r="AY19" s="31">
        <v>1060924</v>
      </c>
      <c r="AZ19" s="68">
        <v>90.982827123758227</v>
      </c>
      <c r="BA19" s="68">
        <v>70.673546051600439</v>
      </c>
      <c r="BB19" s="68">
        <v>93.168275028631967</v>
      </c>
      <c r="BC19" s="68">
        <v>71.697053542215727</v>
      </c>
      <c r="BD19" s="68">
        <v>74.7</v>
      </c>
      <c r="BE19" s="68">
        <v>50.3</v>
      </c>
      <c r="BF19" s="68">
        <v>2.349864246402436</v>
      </c>
      <c r="BG19" s="68">
        <v>2.8114472736922544</v>
      </c>
      <c r="BH19" s="68">
        <v>1.8749778804685802</v>
      </c>
      <c r="BI19" s="68">
        <v>9.7534689224375075</v>
      </c>
      <c r="BJ19" s="68">
        <v>34.946580057246777</v>
      </c>
      <c r="BK19" s="68">
        <v>55.299951020315724</v>
      </c>
      <c r="BL19" s="68">
        <v>9.7885799900116535</v>
      </c>
      <c r="BM19" s="68">
        <v>5.044115198934576</v>
      </c>
      <c r="BN19" s="68">
        <v>4.7444647910770774</v>
      </c>
      <c r="BO19" s="68">
        <v>34.572819831783974</v>
      </c>
      <c r="BP19" s="68">
        <v>27.622841965471444</v>
      </c>
      <c r="BQ19" s="68">
        <v>6.9499778663125298</v>
      </c>
      <c r="BR19" s="68">
        <v>4.7</v>
      </c>
      <c r="BS19" s="68">
        <v>3.7</v>
      </c>
      <c r="BT19" s="68">
        <v>3.3</v>
      </c>
      <c r="BU19" s="71">
        <v>184</v>
      </c>
      <c r="BV19" s="71">
        <v>175</v>
      </c>
      <c r="BW19" s="75">
        <v>18.714851827286967</v>
      </c>
      <c r="BX19" s="75">
        <v>51.036958181686444</v>
      </c>
      <c r="BY19" s="75">
        <v>4.3059208416190904</v>
      </c>
      <c r="BZ19" s="75">
        <v>50.01764064404388</v>
      </c>
      <c r="CA19" s="75">
        <v>7.7915517351978965</v>
      </c>
      <c r="CB19" s="75">
        <v>326.8</v>
      </c>
      <c r="CC19" s="75">
        <v>204</v>
      </c>
      <c r="CD19" s="68">
        <v>147.9</v>
      </c>
      <c r="CE19" s="68">
        <v>135.4</v>
      </c>
      <c r="CG19" s="68">
        <v>67.855949321416844</v>
      </c>
      <c r="CH19" s="68">
        <v>144.30000000000001</v>
      </c>
      <c r="CI19" s="71">
        <v>7143</v>
      </c>
      <c r="CJ19" s="71">
        <v>508583</v>
      </c>
      <c r="CK19" s="71">
        <v>328727</v>
      </c>
      <c r="CL19" s="71">
        <v>425730</v>
      </c>
      <c r="CM19" s="71">
        <v>316242</v>
      </c>
      <c r="CN19" s="71">
        <v>32958</v>
      </c>
      <c r="CO19" s="71">
        <v>8966</v>
      </c>
      <c r="CP19" s="75">
        <v>93.1</v>
      </c>
      <c r="CR19" s="71">
        <v>402</v>
      </c>
      <c r="CS19" s="71">
        <v>318</v>
      </c>
      <c r="CT19" s="71">
        <v>434</v>
      </c>
      <c r="CU19" s="71">
        <v>343</v>
      </c>
      <c r="CV19" s="71">
        <v>15</v>
      </c>
      <c r="CW19" s="71">
        <v>138</v>
      </c>
    </row>
    <row r="20" spans="1:101" x14ac:dyDescent="0.15">
      <c r="A20" s="13">
        <v>8</v>
      </c>
      <c r="B20" s="6" t="s">
        <v>9</v>
      </c>
      <c r="C20" s="10">
        <v>1.47</v>
      </c>
      <c r="D20" s="8">
        <v>29.502738157425888</v>
      </c>
      <c r="E20" s="9">
        <v>73.900000000000006</v>
      </c>
      <c r="F20" s="38">
        <v>43.730014282799431</v>
      </c>
      <c r="G20" s="19">
        <v>8</v>
      </c>
      <c r="H20" s="19">
        <v>2985676</v>
      </c>
      <c r="I20" s="179">
        <v>1</v>
      </c>
      <c r="J20" s="38">
        <v>41</v>
      </c>
      <c r="K20" s="95">
        <v>68</v>
      </c>
      <c r="L20" s="20">
        <v>99.4</v>
      </c>
      <c r="M20" s="21">
        <v>96.9</v>
      </c>
      <c r="N20" s="30">
        <v>2.99</v>
      </c>
      <c r="O20" s="98">
        <v>16.18024490326961</v>
      </c>
      <c r="P20" s="95">
        <v>33.11</v>
      </c>
      <c r="Q20" s="95">
        <v>47.812026587436726</v>
      </c>
      <c r="R20" s="95">
        <v>14.2</v>
      </c>
      <c r="S20" s="127"/>
      <c r="T20" s="95">
        <v>28.6</v>
      </c>
      <c r="U20" s="95">
        <v>26.6</v>
      </c>
      <c r="V20" s="98">
        <v>1.95</v>
      </c>
      <c r="W20" s="98">
        <v>77.2</v>
      </c>
      <c r="X20" s="98">
        <v>84.21</v>
      </c>
      <c r="Y20" s="98">
        <v>3.75</v>
      </c>
      <c r="Z20" s="95">
        <v>14.6</v>
      </c>
      <c r="AA20" s="127"/>
      <c r="AB20" s="116">
        <v>11520.324000000001</v>
      </c>
      <c r="AC20" s="98">
        <v>5.048604763902671</v>
      </c>
      <c r="AD20" s="98">
        <v>2.3769219962560246</v>
      </c>
      <c r="AE20" s="116">
        <v>3027.0900124460923</v>
      </c>
      <c r="AF20" s="95">
        <v>256.2</v>
      </c>
      <c r="AG20" s="116">
        <v>164054</v>
      </c>
      <c r="AH20" s="116">
        <v>107360</v>
      </c>
      <c r="AI20" s="116">
        <v>286532</v>
      </c>
      <c r="AJ20" s="120">
        <v>0.53700000000000003</v>
      </c>
      <c r="AK20" s="65"/>
      <c r="AL20" s="95">
        <v>40.299999999999997</v>
      </c>
      <c r="AM20" s="95">
        <v>46.1</v>
      </c>
      <c r="AN20" s="95">
        <v>16.399999999999999</v>
      </c>
      <c r="AO20" s="95">
        <v>19.399999999999999</v>
      </c>
      <c r="AP20" s="95">
        <v>22.2</v>
      </c>
      <c r="AQ20" s="95">
        <v>16.5</v>
      </c>
      <c r="AR20" s="95">
        <v>17.866045665893324</v>
      </c>
      <c r="AS20" s="95">
        <v>5.8758315800596321</v>
      </c>
      <c r="AT20" s="95">
        <v>13.25</v>
      </c>
      <c r="AU20" s="95">
        <v>37.69</v>
      </c>
      <c r="AV20" s="95">
        <v>410.72618254497002</v>
      </c>
      <c r="AW20" s="95">
        <v>41.7</v>
      </c>
      <c r="AX20" s="65"/>
      <c r="AY20" s="31">
        <v>1504046</v>
      </c>
      <c r="AZ20" s="68">
        <v>90.075881154692055</v>
      </c>
      <c r="BA20" s="68">
        <v>63.376832323383503</v>
      </c>
      <c r="BB20" s="68">
        <v>93.122399694954026</v>
      </c>
      <c r="BC20" s="68">
        <v>64.837602323739105</v>
      </c>
      <c r="BD20" s="68">
        <v>76.2</v>
      </c>
      <c r="BE20" s="68">
        <v>48.4</v>
      </c>
      <c r="BF20" s="68">
        <v>3.8164471072472046</v>
      </c>
      <c r="BG20" s="68">
        <v>4.2233746418977596</v>
      </c>
      <c r="BH20" s="68">
        <v>3.3900639984489347</v>
      </c>
      <c r="BI20" s="68">
        <v>8.1301598613367467</v>
      </c>
      <c r="BJ20" s="68">
        <v>33.651539461384793</v>
      </c>
      <c r="BK20" s="68">
        <v>58.218300677278464</v>
      </c>
      <c r="BL20" s="68">
        <v>10.726269076739907</v>
      </c>
      <c r="BM20" s="68">
        <v>5.6716094815456222</v>
      </c>
      <c r="BN20" s="68">
        <v>5.054659595194285</v>
      </c>
      <c r="BO20" s="68">
        <v>41.857888906472546</v>
      </c>
      <c r="BP20" s="68">
        <v>36.208260800759611</v>
      </c>
      <c r="BQ20" s="68">
        <v>5.6496281057129352</v>
      </c>
      <c r="BR20" s="68">
        <v>4.5999999999999996</v>
      </c>
      <c r="BS20" s="68">
        <v>3.7</v>
      </c>
      <c r="BT20" s="68">
        <v>3.3</v>
      </c>
      <c r="BU20" s="71">
        <v>185</v>
      </c>
      <c r="BV20" s="71">
        <v>175</v>
      </c>
      <c r="BW20" s="75">
        <v>17.964698389591486</v>
      </c>
      <c r="BX20" s="75">
        <v>49.932812160998857</v>
      </c>
      <c r="BY20" s="75">
        <v>3.7535979552475922</v>
      </c>
      <c r="BZ20" s="75">
        <v>44.496227642848353</v>
      </c>
      <c r="CA20" s="75">
        <v>8.9932760005393266</v>
      </c>
      <c r="CB20" s="75">
        <v>373.8</v>
      </c>
      <c r="CC20" s="75">
        <v>234.6</v>
      </c>
      <c r="CD20" s="68">
        <v>157.9</v>
      </c>
      <c r="CE20" s="68">
        <v>148.69999999999999</v>
      </c>
      <c r="CG20" s="68">
        <v>70.533302051562785</v>
      </c>
      <c r="CH20" s="68">
        <v>127.6</v>
      </c>
      <c r="CI20" s="71">
        <v>7847</v>
      </c>
      <c r="CJ20" s="71">
        <v>534687</v>
      </c>
      <c r="CK20" s="71">
        <v>379198</v>
      </c>
      <c r="CL20" s="71">
        <v>442876</v>
      </c>
      <c r="CM20" s="71">
        <v>361065</v>
      </c>
      <c r="CN20" s="71">
        <v>41702</v>
      </c>
      <c r="CO20" s="71">
        <v>11369</v>
      </c>
      <c r="CP20" s="75">
        <v>92.4</v>
      </c>
      <c r="CR20" s="71">
        <v>382</v>
      </c>
      <c r="CS20" s="71">
        <v>298</v>
      </c>
      <c r="CT20" s="71">
        <v>428</v>
      </c>
      <c r="CU20" s="71">
        <v>330</v>
      </c>
      <c r="CV20" s="71">
        <v>14</v>
      </c>
      <c r="CW20" s="71">
        <v>160</v>
      </c>
    </row>
    <row r="21" spans="1:101" x14ac:dyDescent="0.15">
      <c r="A21" s="13">
        <v>9</v>
      </c>
      <c r="B21" s="6" t="s">
        <v>10</v>
      </c>
      <c r="C21" s="10">
        <v>1.48</v>
      </c>
      <c r="D21" s="8">
        <v>28.768598554626614</v>
      </c>
      <c r="E21" s="9">
        <v>73.400000000000006</v>
      </c>
      <c r="F21" s="38">
        <v>42.984393083177167</v>
      </c>
      <c r="G21" s="19">
        <v>9</v>
      </c>
      <c r="H21" s="19">
        <v>2004817</v>
      </c>
      <c r="I21" s="179">
        <v>1</v>
      </c>
      <c r="J21" s="38">
        <v>41.2</v>
      </c>
      <c r="K21" s="95">
        <v>67.5</v>
      </c>
      <c r="L21" s="20">
        <v>98.7</v>
      </c>
      <c r="M21" s="21">
        <v>99.4</v>
      </c>
      <c r="N21" s="30">
        <v>2.97</v>
      </c>
      <c r="O21" s="98">
        <v>16.718473602489137</v>
      </c>
      <c r="P21" s="95">
        <v>34.9</v>
      </c>
      <c r="Q21" s="95">
        <v>51.274894420737226</v>
      </c>
      <c r="R21" s="95">
        <v>14.3</v>
      </c>
      <c r="S21" s="127"/>
      <c r="T21" s="95">
        <v>28.4</v>
      </c>
      <c r="U21" s="95">
        <v>26.6</v>
      </c>
      <c r="V21" s="98">
        <v>1.95</v>
      </c>
      <c r="W21" s="98">
        <v>77.14</v>
      </c>
      <c r="X21" s="98">
        <v>84.04</v>
      </c>
      <c r="Y21" s="98">
        <v>4.29</v>
      </c>
      <c r="Z21" s="95">
        <v>16.8</v>
      </c>
      <c r="AA21" s="127"/>
      <c r="AB21" s="116">
        <v>8183.5469999999996</v>
      </c>
      <c r="AC21" s="98">
        <v>4.08817911153856</v>
      </c>
      <c r="AD21" s="98">
        <v>0.70858136964799867</v>
      </c>
      <c r="AE21" s="116">
        <v>3083.0564585196557</v>
      </c>
      <c r="AF21" s="95">
        <v>258.89999999999998</v>
      </c>
      <c r="AG21" s="116">
        <v>108910</v>
      </c>
      <c r="AH21" s="116">
        <v>76646</v>
      </c>
      <c r="AI21" s="116">
        <v>215743</v>
      </c>
      <c r="AJ21" s="120">
        <v>0.51</v>
      </c>
      <c r="AK21" s="65"/>
      <c r="AL21" s="95">
        <v>43.5</v>
      </c>
      <c r="AM21" s="95">
        <v>44.6</v>
      </c>
      <c r="AN21" s="95">
        <v>16</v>
      </c>
      <c r="AO21" s="95">
        <v>19.7</v>
      </c>
      <c r="AP21" s="95">
        <v>25.1</v>
      </c>
      <c r="AQ21" s="95">
        <v>18.600000000000001</v>
      </c>
      <c r="AR21" s="95">
        <v>16.756229893638807</v>
      </c>
      <c r="AS21" s="95">
        <v>5.129274500099239</v>
      </c>
      <c r="AT21" s="95">
        <v>13.16</v>
      </c>
      <c r="AU21" s="95">
        <v>42.43</v>
      </c>
      <c r="AV21" s="95">
        <v>462.72365805168988</v>
      </c>
      <c r="AW21" s="95">
        <v>39.6</v>
      </c>
      <c r="AX21" s="65"/>
      <c r="AY21" s="31">
        <v>1038088</v>
      </c>
      <c r="AZ21" s="68">
        <v>90.873020632677878</v>
      </c>
      <c r="BA21" s="68">
        <v>66.338983651274418</v>
      </c>
      <c r="BB21" s="68">
        <v>93.253029378648762</v>
      </c>
      <c r="BC21" s="68">
        <v>67.553690203177382</v>
      </c>
      <c r="BD21" s="68">
        <v>77.099999999999994</v>
      </c>
      <c r="BE21" s="68">
        <v>50.9</v>
      </c>
      <c r="BF21" s="68">
        <v>2.9321652780206438</v>
      </c>
      <c r="BG21" s="68">
        <v>3.2732576409995615</v>
      </c>
      <c r="BH21" s="68">
        <v>2.5723749300985075</v>
      </c>
      <c r="BI21" s="68">
        <v>7.2426598921770156</v>
      </c>
      <c r="BJ21" s="68">
        <v>36.39306907652329</v>
      </c>
      <c r="BK21" s="68">
        <v>56.364271031299694</v>
      </c>
      <c r="BL21" s="68">
        <v>10.115979381443299</v>
      </c>
      <c r="BM21" s="68">
        <v>5.3640463917525771</v>
      </c>
      <c r="BN21" s="68">
        <v>4.7519329896907223</v>
      </c>
      <c r="BO21" s="68">
        <v>40.475635346234554</v>
      </c>
      <c r="BP21" s="68">
        <v>34.646770809046394</v>
      </c>
      <c r="BQ21" s="68">
        <v>5.82886453718816</v>
      </c>
      <c r="BR21" s="68">
        <v>4.5</v>
      </c>
      <c r="BS21" s="68">
        <v>3.5</v>
      </c>
      <c r="BT21" s="68">
        <v>3.1</v>
      </c>
      <c r="BU21" s="71">
        <v>184</v>
      </c>
      <c r="BV21" s="71">
        <v>176</v>
      </c>
      <c r="BW21" s="75">
        <v>19.577753986356136</v>
      </c>
      <c r="BX21" s="75">
        <v>47.959368389475912</v>
      </c>
      <c r="BY21" s="75">
        <v>3.9706066552544779</v>
      </c>
      <c r="BZ21" s="75">
        <v>43.748486493257069</v>
      </c>
      <c r="CA21" s="75">
        <v>8.3996492839547408</v>
      </c>
      <c r="CB21" s="75">
        <v>364.9</v>
      </c>
      <c r="CC21" s="75">
        <v>229.2</v>
      </c>
      <c r="CD21" s="68">
        <v>157.1</v>
      </c>
      <c r="CE21" s="68">
        <v>148</v>
      </c>
      <c r="CG21" s="68">
        <v>69.253225640324004</v>
      </c>
      <c r="CH21" s="68">
        <v>130.5</v>
      </c>
      <c r="CI21" s="71">
        <v>7202</v>
      </c>
      <c r="CJ21" s="71">
        <v>512366</v>
      </c>
      <c r="CK21" s="71">
        <v>342231</v>
      </c>
      <c r="CL21" s="71">
        <v>426466</v>
      </c>
      <c r="CM21" s="71">
        <v>328386</v>
      </c>
      <c r="CN21" s="71">
        <v>30876</v>
      </c>
      <c r="CO21" s="71">
        <v>11952</v>
      </c>
      <c r="CP21" s="75">
        <v>93.3</v>
      </c>
      <c r="CR21" s="71">
        <v>406</v>
      </c>
      <c r="CS21" s="71">
        <v>284</v>
      </c>
      <c r="CT21" s="71">
        <v>447</v>
      </c>
      <c r="CU21" s="71">
        <v>308</v>
      </c>
      <c r="CV21" s="71">
        <v>14</v>
      </c>
      <c r="CW21" s="71">
        <v>154</v>
      </c>
    </row>
    <row r="22" spans="1:101" x14ac:dyDescent="0.15">
      <c r="A22" s="13">
        <v>10</v>
      </c>
      <c r="B22" s="6" t="s">
        <v>11</v>
      </c>
      <c r="C22" s="10">
        <v>1.51</v>
      </c>
      <c r="D22" s="8">
        <v>29.973894179505095</v>
      </c>
      <c r="E22" s="9">
        <v>78.400000000000006</v>
      </c>
      <c r="F22" s="38">
        <v>42.849103484314433</v>
      </c>
      <c r="G22" s="19">
        <v>10</v>
      </c>
      <c r="H22" s="19">
        <v>2024852</v>
      </c>
      <c r="I22" s="179">
        <v>1.1000000000000001</v>
      </c>
      <c r="J22" s="38">
        <v>41.8</v>
      </c>
      <c r="K22" s="95">
        <v>66.5</v>
      </c>
      <c r="L22" s="20">
        <v>97.4</v>
      </c>
      <c r="M22" s="21">
        <v>99.9</v>
      </c>
      <c r="N22" s="30">
        <v>2.88</v>
      </c>
      <c r="O22" s="98">
        <v>13.812860723734103</v>
      </c>
      <c r="P22" s="95">
        <v>33.93</v>
      </c>
      <c r="Q22" s="95">
        <v>49.346898478236618</v>
      </c>
      <c r="R22" s="95">
        <v>14.9</v>
      </c>
      <c r="S22" s="127"/>
      <c r="T22" s="95">
        <v>28.5</v>
      </c>
      <c r="U22" s="95">
        <v>26.6</v>
      </c>
      <c r="V22" s="98">
        <v>1.96</v>
      </c>
      <c r="W22" s="98">
        <v>77.86</v>
      </c>
      <c r="X22" s="98">
        <v>84.47</v>
      </c>
      <c r="Y22" s="98">
        <v>3.28</v>
      </c>
      <c r="Z22" s="95">
        <v>19.100000000000001</v>
      </c>
      <c r="AA22" s="127"/>
      <c r="AB22" s="116">
        <v>7902.1549999999997</v>
      </c>
      <c r="AC22" s="98">
        <v>0.86277786087246355</v>
      </c>
      <c r="AD22" s="98">
        <v>1.984062108093835</v>
      </c>
      <c r="AE22" s="116">
        <v>2974.7280295053665</v>
      </c>
      <c r="AF22" s="95">
        <v>265.10000000000002</v>
      </c>
      <c r="AG22" s="116">
        <v>87620</v>
      </c>
      <c r="AH22" s="116">
        <v>80249</v>
      </c>
      <c r="AI22" s="116">
        <v>236629</v>
      </c>
      <c r="AJ22" s="120">
        <v>0.51400000000000001</v>
      </c>
      <c r="AK22" s="65"/>
      <c r="AL22" s="95">
        <v>43.3</v>
      </c>
      <c r="AM22" s="95">
        <v>44.1</v>
      </c>
      <c r="AN22" s="95">
        <v>17.7</v>
      </c>
      <c r="AO22" s="95">
        <v>23.9</v>
      </c>
      <c r="AP22" s="95">
        <v>21.5</v>
      </c>
      <c r="AQ22" s="95">
        <v>18</v>
      </c>
      <c r="AR22" s="95">
        <v>16.584511182405848</v>
      </c>
      <c r="AS22" s="95">
        <v>5.1350058002856471</v>
      </c>
      <c r="AT22" s="95">
        <v>9.6300000000000008</v>
      </c>
      <c r="AU22" s="95">
        <v>32.15</v>
      </c>
      <c r="AV22" s="95">
        <v>602.95566502463055</v>
      </c>
      <c r="AW22" s="95">
        <v>39</v>
      </c>
      <c r="AX22" s="65"/>
      <c r="AY22" s="31">
        <v>1040250</v>
      </c>
      <c r="AZ22" s="68">
        <v>90.851888063322093</v>
      </c>
      <c r="BA22" s="68">
        <v>65.701056539340129</v>
      </c>
      <c r="BB22" s="68">
        <v>93.358392794299903</v>
      </c>
      <c r="BC22" s="68">
        <v>66.838312103502986</v>
      </c>
      <c r="BD22" s="68">
        <v>77.099999999999994</v>
      </c>
      <c r="BE22" s="68">
        <v>50.1</v>
      </c>
      <c r="BF22" s="68">
        <v>3.0042783677386451</v>
      </c>
      <c r="BG22" s="68">
        <v>3.4274019765989991</v>
      </c>
      <c r="BH22" s="68">
        <v>2.5637935941053258</v>
      </c>
      <c r="BI22" s="68">
        <v>7.0845134570364063</v>
      </c>
      <c r="BJ22" s="68">
        <v>36.329211724103921</v>
      </c>
      <c r="BK22" s="68">
        <v>56.586274818859678</v>
      </c>
      <c r="BL22" s="68">
        <v>11.872</v>
      </c>
      <c r="BM22" s="68">
        <v>7.008</v>
      </c>
      <c r="BN22" s="68">
        <v>4.8639999999999999</v>
      </c>
      <c r="BO22" s="68">
        <v>42.805017103762829</v>
      </c>
      <c r="BP22" s="68">
        <v>36.579247434435572</v>
      </c>
      <c r="BQ22" s="68">
        <v>6.2257696693272564</v>
      </c>
      <c r="BR22" s="68">
        <v>4.5</v>
      </c>
      <c r="BS22" s="68">
        <v>3.6</v>
      </c>
      <c r="BT22" s="68">
        <v>2.8</v>
      </c>
      <c r="BU22" s="71">
        <v>187</v>
      </c>
      <c r="BV22" s="71">
        <v>175</v>
      </c>
      <c r="BW22" s="75">
        <v>19.602700770840727</v>
      </c>
      <c r="BX22" s="75">
        <v>48.740891583488889</v>
      </c>
      <c r="BY22" s="75">
        <v>3.6579010497233</v>
      </c>
      <c r="BZ22" s="75">
        <v>43.6135628551812</v>
      </c>
      <c r="CA22" s="75">
        <v>7.6508201738785173</v>
      </c>
      <c r="CB22" s="75">
        <v>355.1</v>
      </c>
      <c r="CC22" s="75">
        <v>219.2</v>
      </c>
      <c r="CD22" s="68">
        <v>158.9</v>
      </c>
      <c r="CE22" s="68">
        <v>148</v>
      </c>
      <c r="CG22" s="68">
        <v>70.162870882188926</v>
      </c>
      <c r="CH22" s="68">
        <v>129.5</v>
      </c>
      <c r="CI22" s="71">
        <v>7243</v>
      </c>
      <c r="CJ22" s="71">
        <v>485449</v>
      </c>
      <c r="CK22" s="71">
        <v>342951</v>
      </c>
      <c r="CL22" s="71">
        <v>400356</v>
      </c>
      <c r="CM22" s="71">
        <v>317109</v>
      </c>
      <c r="CN22" s="71">
        <v>27976</v>
      </c>
      <c r="CO22" s="71">
        <v>11901</v>
      </c>
      <c r="CP22" s="75">
        <v>90.3</v>
      </c>
      <c r="CR22" s="71">
        <v>414</v>
      </c>
      <c r="CS22" s="71">
        <v>277</v>
      </c>
      <c r="CT22" s="71">
        <v>455</v>
      </c>
      <c r="CU22" s="71">
        <v>304</v>
      </c>
      <c r="CV22" s="71">
        <v>14</v>
      </c>
      <c r="CW22" s="71">
        <v>155</v>
      </c>
    </row>
    <row r="23" spans="1:101" x14ac:dyDescent="0.15">
      <c r="A23" s="13">
        <v>11</v>
      </c>
      <c r="B23" s="6" t="s">
        <v>12</v>
      </c>
      <c r="C23" s="10">
        <v>1.3</v>
      </c>
      <c r="D23" s="8">
        <v>33.947448913321296</v>
      </c>
      <c r="E23" s="9">
        <v>74.400000000000006</v>
      </c>
      <c r="F23" s="38">
        <v>47.334339148651978</v>
      </c>
      <c r="G23" s="19">
        <v>11</v>
      </c>
      <c r="H23" s="19">
        <v>6938006</v>
      </c>
      <c r="I23" s="179">
        <v>2.6</v>
      </c>
      <c r="J23" s="38">
        <v>39.6</v>
      </c>
      <c r="K23" s="95">
        <v>72.2</v>
      </c>
      <c r="L23" s="20">
        <v>101.8</v>
      </c>
      <c r="M23" s="21">
        <v>86.4</v>
      </c>
      <c r="N23" s="30">
        <v>2.78</v>
      </c>
      <c r="O23" s="98">
        <v>8.2661839548234823</v>
      </c>
      <c r="P23" s="95">
        <v>28.54</v>
      </c>
      <c r="Q23" s="95">
        <v>42.346547714013859</v>
      </c>
      <c r="R23" s="95">
        <v>15.5</v>
      </c>
      <c r="S23" s="127"/>
      <c r="T23" s="95">
        <v>29.1</v>
      </c>
      <c r="U23" s="95">
        <v>27.1</v>
      </c>
      <c r="V23" s="98">
        <v>2.0699999999999998</v>
      </c>
      <c r="W23" s="98">
        <v>78.05</v>
      </c>
      <c r="X23" s="98">
        <v>84.34</v>
      </c>
      <c r="Y23" s="98">
        <v>4.5</v>
      </c>
      <c r="Z23" s="95">
        <v>11.6</v>
      </c>
      <c r="AA23" s="127"/>
      <c r="AB23" s="116">
        <v>20789.026000000002</v>
      </c>
      <c r="AC23" s="98">
        <v>3.271022414669126</v>
      </c>
      <c r="AD23" s="98">
        <v>5.2987897706983036</v>
      </c>
      <c r="AE23" s="116">
        <v>3079.3073687166025</v>
      </c>
      <c r="AF23" s="95">
        <v>181.1</v>
      </c>
      <c r="AG23" s="116">
        <v>113449</v>
      </c>
      <c r="AH23" s="116">
        <v>144740</v>
      </c>
      <c r="AI23" s="116">
        <v>478179</v>
      </c>
      <c r="AJ23" s="120">
        <v>0.65300000000000002</v>
      </c>
      <c r="AK23" s="65"/>
      <c r="AL23" s="95">
        <v>38.799999999999997</v>
      </c>
      <c r="AM23" s="95">
        <v>46</v>
      </c>
      <c r="AN23" s="95">
        <v>17.3</v>
      </c>
      <c r="AO23" s="95">
        <v>21.5</v>
      </c>
      <c r="AP23" s="95">
        <v>15.2</v>
      </c>
      <c r="AQ23" s="95">
        <v>13.8</v>
      </c>
      <c r="AR23" s="95">
        <v>25.913663553843868</v>
      </c>
      <c r="AS23" s="95">
        <v>8.0995866484012566</v>
      </c>
      <c r="AT23" s="95">
        <v>8.75</v>
      </c>
      <c r="AU23" s="95">
        <v>32.369999999999997</v>
      </c>
      <c r="AV23" s="95">
        <v>235.53182277384903</v>
      </c>
      <c r="AW23" s="95">
        <v>50.1</v>
      </c>
      <c r="AX23" s="65"/>
      <c r="AY23" s="31">
        <v>3528376</v>
      </c>
      <c r="AZ23" s="68">
        <v>88.562338781274946</v>
      </c>
      <c r="BA23" s="68">
        <v>59.551576872536138</v>
      </c>
      <c r="BB23" s="68">
        <v>92.950454880489303</v>
      </c>
      <c r="BC23" s="68">
        <v>61.154529397030814</v>
      </c>
      <c r="BD23" s="68">
        <v>77.2</v>
      </c>
      <c r="BE23" s="68">
        <v>48.1</v>
      </c>
      <c r="BF23" s="68">
        <v>5.3821628851739352</v>
      </c>
      <c r="BG23" s="68">
        <v>6.3264620989284648</v>
      </c>
      <c r="BH23" s="68">
        <v>4.388230324981504</v>
      </c>
      <c r="BI23" s="68">
        <v>2.3896463836386896</v>
      </c>
      <c r="BJ23" s="68">
        <v>30.445582151696286</v>
      </c>
      <c r="BK23" s="68">
        <v>67.164771464665009</v>
      </c>
      <c r="BL23" s="68">
        <v>13.761630482941959</v>
      </c>
      <c r="BM23" s="68">
        <v>8.4182543198936646</v>
      </c>
      <c r="BN23" s="68">
        <v>5.3433761630482941</v>
      </c>
      <c r="BO23" s="68">
        <v>48.081946926990241</v>
      </c>
      <c r="BP23" s="68">
        <v>40.299738759796504</v>
      </c>
      <c r="BQ23" s="68">
        <v>7.7822081671937369</v>
      </c>
      <c r="BR23" s="68">
        <v>4.9000000000000004</v>
      </c>
      <c r="BS23" s="68">
        <v>4.3</v>
      </c>
      <c r="BT23" s="68">
        <v>5.5</v>
      </c>
      <c r="BU23" s="71">
        <v>187</v>
      </c>
      <c r="BV23" s="71">
        <v>174</v>
      </c>
      <c r="BW23" s="75">
        <v>22.530906625488974</v>
      </c>
      <c r="BX23" s="75">
        <v>43.538069568768663</v>
      </c>
      <c r="BY23" s="75">
        <v>3.8732725613599377</v>
      </c>
      <c r="BZ23" s="75">
        <v>41.545075682743956</v>
      </c>
      <c r="CA23" s="75">
        <v>10.825595725265524</v>
      </c>
      <c r="CB23" s="75">
        <v>374.1</v>
      </c>
      <c r="CC23" s="75">
        <v>245.4</v>
      </c>
      <c r="CD23" s="68">
        <v>162.19999999999999</v>
      </c>
      <c r="CE23" s="68">
        <v>152.30000000000001</v>
      </c>
      <c r="CG23" s="68">
        <v>64.594552950795631</v>
      </c>
      <c r="CH23" s="68">
        <v>105.4</v>
      </c>
      <c r="CI23" s="71">
        <v>7514</v>
      </c>
      <c r="CJ23" s="71">
        <v>516573</v>
      </c>
      <c r="CK23" s="71">
        <v>388276</v>
      </c>
      <c r="CL23" s="71">
        <v>427125</v>
      </c>
      <c r="CM23" s="71">
        <v>325724</v>
      </c>
      <c r="CN23" s="71">
        <v>25517</v>
      </c>
      <c r="CO23" s="71">
        <v>10688</v>
      </c>
      <c r="CP23" s="75">
        <v>94.6</v>
      </c>
      <c r="CR23" s="71">
        <v>393</v>
      </c>
      <c r="CS23" s="71">
        <v>273</v>
      </c>
      <c r="CT23" s="71">
        <v>459</v>
      </c>
      <c r="CU23" s="71">
        <v>313</v>
      </c>
      <c r="CV23" s="71">
        <v>13</v>
      </c>
      <c r="CW23" s="71">
        <v>150</v>
      </c>
    </row>
    <row r="24" spans="1:101" x14ac:dyDescent="0.15">
      <c r="A24" s="13">
        <v>12</v>
      </c>
      <c r="B24" s="6" t="s">
        <v>13</v>
      </c>
      <c r="C24" s="10">
        <v>1.3</v>
      </c>
      <c r="D24" s="8">
        <v>33.937138419530626</v>
      </c>
      <c r="E24" s="9">
        <v>74.099999999999994</v>
      </c>
      <c r="F24" s="38">
        <v>47.689587347026851</v>
      </c>
      <c r="G24" s="19">
        <v>12</v>
      </c>
      <c r="H24" s="19">
        <v>5926285</v>
      </c>
      <c r="I24" s="179">
        <v>2.2000000000000002</v>
      </c>
      <c r="J24" s="38">
        <v>40.299999999999997</v>
      </c>
      <c r="K24" s="95">
        <v>71.5</v>
      </c>
      <c r="L24" s="20">
        <v>100.9</v>
      </c>
      <c r="M24" s="21">
        <v>87.6</v>
      </c>
      <c r="N24" s="30">
        <v>2.7</v>
      </c>
      <c r="O24" s="98">
        <v>8.6135823525253024</v>
      </c>
      <c r="P24" s="95">
        <v>27.1</v>
      </c>
      <c r="Q24" s="95">
        <v>41.601015617242801</v>
      </c>
      <c r="R24" s="95">
        <v>16.2</v>
      </c>
      <c r="S24" s="127"/>
      <c r="T24" s="95">
        <v>29.2</v>
      </c>
      <c r="U24" s="95">
        <v>27.2</v>
      </c>
      <c r="V24" s="98">
        <v>2.14</v>
      </c>
      <c r="W24" s="98">
        <v>78.05</v>
      </c>
      <c r="X24" s="98">
        <v>84.51</v>
      </c>
      <c r="Y24" s="98">
        <v>4.5</v>
      </c>
      <c r="Z24" s="95">
        <v>12.8</v>
      </c>
      <c r="AA24" s="127"/>
      <c r="AB24" s="116">
        <v>19200.377</v>
      </c>
      <c r="AC24" s="98">
        <v>3.5428319180275993</v>
      </c>
      <c r="AD24" s="98">
        <v>4.0330899860338842</v>
      </c>
      <c r="AE24" s="116">
        <v>3120.5824559568096</v>
      </c>
      <c r="AF24" s="95">
        <v>332.8</v>
      </c>
      <c r="AG24" s="116">
        <v>135654</v>
      </c>
      <c r="AH24" s="116">
        <v>114573</v>
      </c>
      <c r="AI24" s="116">
        <v>253867</v>
      </c>
      <c r="AJ24" s="120">
        <v>0.64400000000000002</v>
      </c>
      <c r="AK24" s="65"/>
      <c r="AL24" s="95">
        <v>39.299999999999997</v>
      </c>
      <c r="AM24" s="95">
        <v>44.4</v>
      </c>
      <c r="AN24" s="95">
        <v>16.8</v>
      </c>
      <c r="AO24" s="95">
        <v>22.1</v>
      </c>
      <c r="AP24" s="95">
        <v>14.4</v>
      </c>
      <c r="AQ24" s="95">
        <v>11.8</v>
      </c>
      <c r="AR24" s="95">
        <v>28.407860819978492</v>
      </c>
      <c r="AS24" s="95">
        <v>9.0794601875209455</v>
      </c>
      <c r="AT24" s="95">
        <v>12.96</v>
      </c>
      <c r="AU24" s="95">
        <v>41.45</v>
      </c>
      <c r="AV24" s="95">
        <v>257.60135135135135</v>
      </c>
      <c r="AW24" s="95">
        <v>55.3</v>
      </c>
      <c r="AX24" s="65"/>
      <c r="AY24" s="31">
        <v>2975685</v>
      </c>
      <c r="AZ24" s="68">
        <v>88.381445149408066</v>
      </c>
      <c r="BA24" s="68">
        <v>60.257993462483029</v>
      </c>
      <c r="BB24" s="68">
        <v>92.949454816428684</v>
      </c>
      <c r="BC24" s="68">
        <v>61.874779117359388</v>
      </c>
      <c r="BD24" s="68">
        <v>75.8</v>
      </c>
      <c r="BE24" s="68">
        <v>47.3</v>
      </c>
      <c r="BF24" s="68">
        <v>5.4400732932517526</v>
      </c>
      <c r="BG24" s="68">
        <v>6.58363183730168</v>
      </c>
      <c r="BH24" s="68">
        <v>4.2393068822566802</v>
      </c>
      <c r="BI24" s="68">
        <v>4.1011547782752347</v>
      </c>
      <c r="BJ24" s="68">
        <v>24.578267486321657</v>
      </c>
      <c r="BK24" s="68">
        <v>71.320577735403106</v>
      </c>
      <c r="BL24" s="68">
        <v>12.518347661983645</v>
      </c>
      <c r="BM24" s="68">
        <v>6.9354162298175721</v>
      </c>
      <c r="BN24" s="68">
        <v>5.582931432166073</v>
      </c>
      <c r="BO24" s="68">
        <v>48.642681929681117</v>
      </c>
      <c r="BP24" s="68">
        <v>38.986099754701556</v>
      </c>
      <c r="BQ24" s="68">
        <v>9.6565821749795617</v>
      </c>
      <c r="BR24" s="68">
        <v>5</v>
      </c>
      <c r="BS24" s="68">
        <v>4.2</v>
      </c>
      <c r="BT24" s="68">
        <v>5.5</v>
      </c>
      <c r="BU24" s="71">
        <v>182</v>
      </c>
      <c r="BV24" s="71">
        <v>172</v>
      </c>
      <c r="BW24" s="75">
        <v>22.226484640110737</v>
      </c>
      <c r="BX24" s="75">
        <v>43.315063544658685</v>
      </c>
      <c r="BY24" s="75">
        <v>4.2912134541037341</v>
      </c>
      <c r="BZ24" s="75">
        <v>42.038250123414336</v>
      </c>
      <c r="CA24" s="75">
        <v>10.493269065434557</v>
      </c>
      <c r="CB24" s="75">
        <v>381.9</v>
      </c>
      <c r="CC24" s="75">
        <v>253.3</v>
      </c>
      <c r="CD24" s="68">
        <v>161.1</v>
      </c>
      <c r="CE24" s="68">
        <v>150.4</v>
      </c>
      <c r="CG24" s="68">
        <v>63.939860384712155</v>
      </c>
      <c r="CH24" s="68">
        <v>110</v>
      </c>
      <c r="CI24" s="71">
        <v>7469</v>
      </c>
      <c r="CJ24" s="71">
        <v>511693</v>
      </c>
      <c r="CK24" s="71">
        <v>395264</v>
      </c>
      <c r="CL24" s="71">
        <v>422928</v>
      </c>
      <c r="CM24" s="71">
        <v>319071</v>
      </c>
      <c r="CN24" s="71">
        <v>24246</v>
      </c>
      <c r="CO24" s="71">
        <v>11044</v>
      </c>
      <c r="CP24" s="75">
        <v>93.6</v>
      </c>
      <c r="CR24" s="71">
        <v>392</v>
      </c>
      <c r="CS24" s="71">
        <v>258</v>
      </c>
      <c r="CT24" s="71">
        <v>458</v>
      </c>
      <c r="CU24" s="71">
        <v>299</v>
      </c>
      <c r="CV24" s="71">
        <v>13</v>
      </c>
      <c r="CW24" s="71">
        <v>152</v>
      </c>
    </row>
    <row r="25" spans="1:101" x14ac:dyDescent="0.15">
      <c r="A25" s="13">
        <v>13</v>
      </c>
      <c r="B25" s="6" t="s">
        <v>14</v>
      </c>
      <c r="C25" s="10">
        <v>1.07</v>
      </c>
      <c r="D25" s="8">
        <v>44.70736770782861</v>
      </c>
      <c r="E25" s="9">
        <v>77.3</v>
      </c>
      <c r="F25" s="38">
        <v>56.446769784088794</v>
      </c>
      <c r="G25" s="19">
        <v>13</v>
      </c>
      <c r="H25" s="19">
        <v>12064101</v>
      </c>
      <c r="I25" s="179">
        <v>2.5</v>
      </c>
      <c r="J25" s="38">
        <v>41.2</v>
      </c>
      <c r="K25" s="95">
        <v>72</v>
      </c>
      <c r="L25" s="20">
        <v>99.9</v>
      </c>
      <c r="M25" s="21">
        <v>122</v>
      </c>
      <c r="N25" s="30">
        <v>2.21</v>
      </c>
      <c r="O25" s="98">
        <v>3.6340891560078399</v>
      </c>
      <c r="P25" s="95">
        <v>19.95</v>
      </c>
      <c r="Q25" s="95">
        <v>40.578180803085289</v>
      </c>
      <c r="R25" s="95">
        <v>16.899999999999999</v>
      </c>
      <c r="S25" s="127"/>
      <c r="T25" s="95">
        <v>30.1</v>
      </c>
      <c r="U25" s="95">
        <v>28</v>
      </c>
      <c r="V25" s="98">
        <v>2.2400000000000002</v>
      </c>
      <c r="W25" s="98">
        <v>77.98</v>
      </c>
      <c r="X25" s="98">
        <v>84.38</v>
      </c>
      <c r="Y25" s="98">
        <v>11.34</v>
      </c>
      <c r="Z25" s="95">
        <v>17.600000000000001</v>
      </c>
      <c r="AA25" s="127"/>
      <c r="AB25" s="116">
        <v>91024.125</v>
      </c>
      <c r="AC25" s="98">
        <v>2.5183916997613727</v>
      </c>
      <c r="AD25" s="98">
        <v>4.3589424240135273</v>
      </c>
      <c r="AE25" s="116">
        <v>4619.4939017834813</v>
      </c>
      <c r="AF25" s="95">
        <v>161.80000000000001</v>
      </c>
      <c r="AG25" s="116">
        <v>19715</v>
      </c>
      <c r="AH25" s="116">
        <v>179590</v>
      </c>
      <c r="AI25" s="116">
        <v>555633</v>
      </c>
      <c r="AJ25" s="120">
        <v>1.046</v>
      </c>
      <c r="AK25" s="65"/>
      <c r="AL25" s="95">
        <v>46.1</v>
      </c>
      <c r="AM25" s="95">
        <v>56.9</v>
      </c>
      <c r="AN25" s="95">
        <v>14.1</v>
      </c>
      <c r="AO25" s="95">
        <v>16.2</v>
      </c>
      <c r="AP25" s="95">
        <v>9.1999999999999993</v>
      </c>
      <c r="AQ25" s="95">
        <v>6.3</v>
      </c>
      <c r="AR25" s="95">
        <v>34.191603853372378</v>
      </c>
      <c r="AS25" s="95">
        <v>14.442019053698315</v>
      </c>
      <c r="AT25" s="95">
        <v>10.199999999999999</v>
      </c>
      <c r="AU25" s="95">
        <v>30.93</v>
      </c>
      <c r="AV25" s="95">
        <v>161.61189490580384</v>
      </c>
      <c r="AW25" s="95">
        <v>65.8</v>
      </c>
      <c r="AX25" s="65"/>
      <c r="AY25" s="31">
        <v>6158377</v>
      </c>
      <c r="AZ25" s="68">
        <v>85.950141217499663</v>
      </c>
      <c r="BA25" s="68">
        <v>62.19350546429375</v>
      </c>
      <c r="BB25" s="68">
        <v>92.177459280162395</v>
      </c>
      <c r="BC25" s="68">
        <v>64.890386598511469</v>
      </c>
      <c r="BD25" s="68">
        <v>73.5</v>
      </c>
      <c r="BE25" s="68">
        <v>48.8</v>
      </c>
      <c r="BF25" s="68">
        <v>8.0262682532174203</v>
      </c>
      <c r="BG25" s="68">
        <v>9.2418737688166743</v>
      </c>
      <c r="BH25" s="68">
        <v>6.7557260123863845</v>
      </c>
      <c r="BI25" s="68">
        <v>0.47155040861536063</v>
      </c>
      <c r="BJ25" s="68">
        <v>22.0847274228327</v>
      </c>
      <c r="BK25" s="68">
        <v>77.443722168551943</v>
      </c>
      <c r="BL25" s="68">
        <v>14.399311183144247</v>
      </c>
      <c r="BM25" s="68">
        <v>8.5874189627228521</v>
      </c>
      <c r="BN25" s="68">
        <v>5.8118922204213952</v>
      </c>
      <c r="BO25" s="68">
        <v>43.286506469500921</v>
      </c>
      <c r="BP25" s="68">
        <v>32.580406654343804</v>
      </c>
      <c r="BQ25" s="68">
        <v>10.706099815157117</v>
      </c>
      <c r="BR25" s="68">
        <v>5</v>
      </c>
      <c r="BS25" s="68">
        <v>4.5</v>
      </c>
      <c r="BT25" s="68">
        <v>1.3</v>
      </c>
      <c r="BU25" s="71">
        <v>177</v>
      </c>
      <c r="BV25" s="71">
        <v>171</v>
      </c>
      <c r="BW25" s="75">
        <v>24.738157536237839</v>
      </c>
      <c r="BX25" s="75">
        <v>39.376144442973064</v>
      </c>
      <c r="BY25" s="75">
        <v>6.2716819695381743</v>
      </c>
      <c r="BZ25" s="75">
        <v>41.709348737179418</v>
      </c>
      <c r="CA25" s="75">
        <v>11.167788412992991</v>
      </c>
      <c r="CB25" s="75">
        <v>429.9</v>
      </c>
      <c r="CC25" s="75">
        <v>288.7</v>
      </c>
      <c r="CD25" s="68">
        <v>168.1</v>
      </c>
      <c r="CE25" s="68">
        <v>164</v>
      </c>
      <c r="CG25" s="68">
        <v>43.685970839185316</v>
      </c>
      <c r="CH25" s="68">
        <v>95.6</v>
      </c>
      <c r="CI25" s="71">
        <v>6886</v>
      </c>
      <c r="CJ25" s="71">
        <v>468357</v>
      </c>
      <c r="CK25" s="71">
        <v>330051</v>
      </c>
      <c r="CL25" s="71">
        <v>389139</v>
      </c>
      <c r="CM25" s="71">
        <v>312703</v>
      </c>
      <c r="CN25" s="71">
        <v>19796</v>
      </c>
      <c r="CO25" s="71">
        <v>10428</v>
      </c>
      <c r="CP25" s="75">
        <v>100</v>
      </c>
      <c r="CR25" s="71">
        <v>403</v>
      </c>
      <c r="CS25" s="71">
        <v>284</v>
      </c>
      <c r="CT25" s="71">
        <v>464</v>
      </c>
      <c r="CU25" s="71">
        <v>325</v>
      </c>
      <c r="CV25" s="71">
        <v>13</v>
      </c>
      <c r="CW25" s="71">
        <v>123</v>
      </c>
    </row>
    <row r="26" spans="1:101" x14ac:dyDescent="0.15">
      <c r="A26" s="13">
        <v>14</v>
      </c>
      <c r="B26" s="6" t="s">
        <v>15</v>
      </c>
      <c r="C26" s="10">
        <v>1.28</v>
      </c>
      <c r="D26" s="8">
        <v>35.409392841224886</v>
      </c>
      <c r="E26" s="9">
        <v>77.3</v>
      </c>
      <c r="F26" s="38">
        <v>50.005433482188636</v>
      </c>
      <c r="G26" s="19">
        <v>14</v>
      </c>
      <c r="H26" s="19">
        <v>8489974</v>
      </c>
      <c r="I26" s="179">
        <v>3</v>
      </c>
      <c r="J26" s="38">
        <v>39.9</v>
      </c>
      <c r="K26" s="95">
        <v>72.099999999999994</v>
      </c>
      <c r="L26" s="20">
        <v>103.1</v>
      </c>
      <c r="M26" s="21">
        <v>90.1</v>
      </c>
      <c r="N26" s="30">
        <v>2.5299999999999998</v>
      </c>
      <c r="O26" s="98">
        <v>5.4851654385396031</v>
      </c>
      <c r="P26" s="95">
        <v>23.25</v>
      </c>
      <c r="Q26" s="95">
        <v>37.983685267024292</v>
      </c>
      <c r="R26" s="95">
        <v>16.2</v>
      </c>
      <c r="S26" s="127"/>
      <c r="T26" s="95">
        <v>29.5</v>
      </c>
      <c r="U26" s="95">
        <v>27.6</v>
      </c>
      <c r="V26" s="98">
        <v>2.2200000000000002</v>
      </c>
      <c r="W26" s="98">
        <v>78.239999999999995</v>
      </c>
      <c r="X26" s="98">
        <v>84.74</v>
      </c>
      <c r="Y26" s="98">
        <v>7.88</v>
      </c>
      <c r="Z26" s="95">
        <v>14.6</v>
      </c>
      <c r="AA26" s="127"/>
      <c r="AB26" s="116">
        <v>31875.446</v>
      </c>
      <c r="AC26" s="98">
        <v>3.1244037329750647</v>
      </c>
      <c r="AD26" s="98">
        <v>0.97408967454004491</v>
      </c>
      <c r="AE26" s="116">
        <v>3430.5657473155984</v>
      </c>
      <c r="AF26" s="95">
        <v>196.2</v>
      </c>
      <c r="AG26" s="116">
        <v>42904</v>
      </c>
      <c r="AH26" s="116">
        <v>217276</v>
      </c>
      <c r="AI26" s="116">
        <v>506257</v>
      </c>
      <c r="AJ26" s="120">
        <v>0.78800000000000003</v>
      </c>
      <c r="AK26" s="65"/>
      <c r="AL26" s="95">
        <v>43.9</v>
      </c>
      <c r="AM26" s="95">
        <v>51.5</v>
      </c>
      <c r="AN26" s="95">
        <v>14.4</v>
      </c>
      <c r="AO26" s="95">
        <v>18</v>
      </c>
      <c r="AP26" s="95">
        <v>10.7</v>
      </c>
      <c r="AQ26" s="95">
        <v>8.6</v>
      </c>
      <c r="AR26" s="95">
        <v>33.20546053979816</v>
      </c>
      <c r="AS26" s="95">
        <v>12.0293714178845</v>
      </c>
      <c r="AT26" s="95">
        <v>12.75</v>
      </c>
      <c r="AU26" s="95">
        <v>37.18</v>
      </c>
      <c r="AV26" s="95">
        <v>138.81321805045599</v>
      </c>
      <c r="AW26" s="95">
        <v>60.9</v>
      </c>
      <c r="AX26" s="65"/>
      <c r="AY26" s="31">
        <v>4245271</v>
      </c>
      <c r="AZ26" s="68">
        <v>88.300601425028617</v>
      </c>
      <c r="BA26" s="68">
        <v>57.836692325230565</v>
      </c>
      <c r="BB26" s="68">
        <v>93.308696370790173</v>
      </c>
      <c r="BC26" s="68">
        <v>59.551557458762751</v>
      </c>
      <c r="BD26" s="68">
        <v>76</v>
      </c>
      <c r="BE26" s="68">
        <v>46</v>
      </c>
      <c r="BF26" s="68">
        <v>6.1471391136216713</v>
      </c>
      <c r="BG26" s="68">
        <v>7.2722335425857683</v>
      </c>
      <c r="BH26" s="68">
        <v>4.9216602459569696</v>
      </c>
      <c r="BI26" s="68">
        <v>1.0795688622754491</v>
      </c>
      <c r="BJ26" s="68">
        <v>27.871185628742516</v>
      </c>
      <c r="BK26" s="68">
        <v>71.049245508982025</v>
      </c>
      <c r="BL26" s="68">
        <v>14.353684669305924</v>
      </c>
      <c r="BM26" s="68">
        <v>8.4843642174844724</v>
      </c>
      <c r="BN26" s="68">
        <v>5.8693204518214515</v>
      </c>
      <c r="BO26" s="68">
        <v>49.753020293995121</v>
      </c>
      <c r="BP26" s="68">
        <v>40.248765101469971</v>
      </c>
      <c r="BQ26" s="68">
        <v>9.5042551925251502</v>
      </c>
      <c r="BR26" s="68">
        <v>5</v>
      </c>
      <c r="BS26" s="68">
        <v>4.4000000000000004</v>
      </c>
      <c r="BT26" s="68">
        <v>4.2</v>
      </c>
      <c r="BU26" s="71">
        <v>187</v>
      </c>
      <c r="BV26" s="71">
        <v>170</v>
      </c>
      <c r="BW26" s="75">
        <v>23.027178855703376</v>
      </c>
      <c r="BX26" s="75">
        <v>41.47612494064434</v>
      </c>
      <c r="BY26" s="75">
        <v>4.6041171665479288</v>
      </c>
      <c r="BZ26" s="75">
        <v>41.472675934456561</v>
      </c>
      <c r="CA26" s="75">
        <v>10.735666568443511</v>
      </c>
      <c r="CB26" s="75">
        <v>402.3</v>
      </c>
      <c r="CC26" s="75">
        <v>262.7</v>
      </c>
      <c r="CD26" s="68">
        <v>160.80000000000001</v>
      </c>
      <c r="CE26" s="68">
        <v>158.6</v>
      </c>
      <c r="CG26" s="68">
        <v>55.829022155710938</v>
      </c>
      <c r="CH26" s="68">
        <v>100</v>
      </c>
      <c r="CI26" s="71">
        <v>7347</v>
      </c>
      <c r="CJ26" s="71">
        <v>506391</v>
      </c>
      <c r="CK26" s="71">
        <v>387891</v>
      </c>
      <c r="CL26" s="71">
        <v>418396</v>
      </c>
      <c r="CM26" s="71">
        <v>339740</v>
      </c>
      <c r="CN26" s="71">
        <v>24929</v>
      </c>
      <c r="CO26" s="71">
        <v>11231</v>
      </c>
      <c r="CP26" s="75">
        <v>98.5</v>
      </c>
      <c r="CR26" s="71">
        <v>406</v>
      </c>
      <c r="CS26" s="71">
        <v>269</v>
      </c>
      <c r="CT26" s="71">
        <v>475</v>
      </c>
      <c r="CU26" s="71">
        <v>317</v>
      </c>
      <c r="CV26" s="71">
        <v>14</v>
      </c>
      <c r="CW26" s="71">
        <v>142</v>
      </c>
    </row>
    <row r="27" spans="1:101" x14ac:dyDescent="0.15">
      <c r="A27" s="13">
        <v>15</v>
      </c>
      <c r="B27" s="6" t="s">
        <v>16</v>
      </c>
      <c r="C27" s="10">
        <v>1.51</v>
      </c>
      <c r="D27" s="8">
        <v>28.96293844106388</v>
      </c>
      <c r="E27" s="9">
        <v>73.2</v>
      </c>
      <c r="F27" s="38">
        <v>42.310832617216384</v>
      </c>
      <c r="G27" s="19">
        <v>15</v>
      </c>
      <c r="H27" s="19">
        <v>2475733</v>
      </c>
      <c r="I27" s="179">
        <v>-0.5</v>
      </c>
      <c r="J27" s="38">
        <v>43.3</v>
      </c>
      <c r="K27" s="95">
        <v>63.9</v>
      </c>
      <c r="L27" s="20">
        <v>94.4</v>
      </c>
      <c r="M27" s="21">
        <v>100</v>
      </c>
      <c r="N27" s="30">
        <v>3.07</v>
      </c>
      <c r="O27" s="98">
        <v>21.94410769308481</v>
      </c>
      <c r="P27" s="95">
        <v>38.590000000000003</v>
      </c>
      <c r="Q27" s="95">
        <v>55.944561603913122</v>
      </c>
      <c r="R27" s="95">
        <v>14.3</v>
      </c>
      <c r="S27" s="127"/>
      <c r="T27" s="95">
        <v>28.6</v>
      </c>
      <c r="U27" s="95">
        <v>26.7</v>
      </c>
      <c r="V27" s="98">
        <v>1.47</v>
      </c>
      <c r="W27" s="98">
        <v>77.66</v>
      </c>
      <c r="X27" s="98">
        <v>85.19</v>
      </c>
      <c r="Y27" s="98">
        <v>3.83</v>
      </c>
      <c r="Z27" s="95">
        <v>24</v>
      </c>
      <c r="AA27" s="127"/>
      <c r="AB27" s="116">
        <v>9577.17</v>
      </c>
      <c r="AC27" s="98">
        <v>1.6054244703129372</v>
      </c>
      <c r="AD27" s="98">
        <v>1.2622929589978842</v>
      </c>
      <c r="AE27" s="116">
        <v>2837.9659680587529</v>
      </c>
      <c r="AF27" s="95">
        <v>216.1</v>
      </c>
      <c r="AG27" s="116">
        <v>146373</v>
      </c>
      <c r="AH27" s="116">
        <v>46712</v>
      </c>
      <c r="AI27" s="116">
        <v>227461</v>
      </c>
      <c r="AJ27" s="120">
        <v>0.40200000000000002</v>
      </c>
      <c r="AK27" s="65"/>
      <c r="AL27" s="95">
        <v>36.1</v>
      </c>
      <c r="AM27" s="95">
        <v>36</v>
      </c>
      <c r="AN27" s="95">
        <v>26.4</v>
      </c>
      <c r="AO27" s="95">
        <v>26.4</v>
      </c>
      <c r="AP27" s="95">
        <v>22.6</v>
      </c>
      <c r="AQ27" s="95">
        <v>17.7</v>
      </c>
      <c r="AR27" s="95">
        <v>13.397992701707759</v>
      </c>
      <c r="AS27" s="95">
        <v>3.9197878375356514</v>
      </c>
      <c r="AT27" s="95">
        <v>7.68</v>
      </c>
      <c r="AU27" s="95">
        <v>28.81</v>
      </c>
      <c r="AV27" s="95">
        <v>675.90361445783128</v>
      </c>
      <c r="AW27" s="95">
        <v>31</v>
      </c>
      <c r="AX27" s="65"/>
      <c r="AY27" s="31">
        <v>1265803</v>
      </c>
      <c r="AZ27" s="68">
        <v>90.963175403892649</v>
      </c>
      <c r="BA27" s="68">
        <v>73.781917364322993</v>
      </c>
      <c r="BB27" s="68">
        <v>93.665980970264101</v>
      </c>
      <c r="BC27" s="68">
        <v>75.202746472674093</v>
      </c>
      <c r="BD27" s="68">
        <v>75.099999999999994</v>
      </c>
      <c r="BE27" s="68">
        <v>50.8</v>
      </c>
      <c r="BF27" s="68">
        <v>3.059532813370232</v>
      </c>
      <c r="BG27" s="68">
        <v>3.6314595616556451</v>
      </c>
      <c r="BH27" s="68">
        <v>2.4695162891654321</v>
      </c>
      <c r="BI27" s="68">
        <v>7.4428218143129916</v>
      </c>
      <c r="BJ27" s="68">
        <v>34.40024255013283</v>
      </c>
      <c r="BK27" s="68">
        <v>58.156935635554177</v>
      </c>
      <c r="BL27" s="68">
        <v>10.634173359180283</v>
      </c>
      <c r="BM27" s="68">
        <v>5.8709498753807807</v>
      </c>
      <c r="BN27" s="68">
        <v>4.7632234837995018</v>
      </c>
      <c r="BO27" s="68">
        <v>35.954014463193026</v>
      </c>
      <c r="BP27" s="68">
        <v>30.22436491748563</v>
      </c>
      <c r="BQ27" s="68">
        <v>5.7296495457073959</v>
      </c>
      <c r="BR27" s="68">
        <v>4.2</v>
      </c>
      <c r="BS27" s="68">
        <v>3.3</v>
      </c>
      <c r="BT27" s="68">
        <v>3.1</v>
      </c>
      <c r="BU27" s="71">
        <v>185</v>
      </c>
      <c r="BV27" s="71">
        <v>178</v>
      </c>
      <c r="BW27" s="75">
        <v>17.432207556446428</v>
      </c>
      <c r="BX27" s="75">
        <v>52.06497484966529</v>
      </c>
      <c r="BY27" s="75">
        <v>3.6523099195987694</v>
      </c>
      <c r="BZ27" s="75">
        <v>49.292288203510772</v>
      </c>
      <c r="CA27" s="75">
        <v>7.7757813913807814</v>
      </c>
      <c r="CB27" s="75">
        <v>336</v>
      </c>
      <c r="CC27" s="75">
        <v>209.1</v>
      </c>
      <c r="CD27" s="68">
        <v>157.4</v>
      </c>
      <c r="CE27" s="68">
        <v>151.5</v>
      </c>
      <c r="CG27" s="68">
        <v>75.151376305304666</v>
      </c>
      <c r="CH27" s="68">
        <v>163</v>
      </c>
      <c r="CI27" s="71">
        <v>7215</v>
      </c>
      <c r="CJ27" s="71">
        <v>510103</v>
      </c>
      <c r="CK27" s="71">
        <v>313174</v>
      </c>
      <c r="CL27" s="71">
        <v>429960</v>
      </c>
      <c r="CM27" s="71">
        <v>316724</v>
      </c>
      <c r="CN27" s="71">
        <v>32327</v>
      </c>
      <c r="CO27" s="71">
        <v>10947</v>
      </c>
      <c r="CP27" s="75">
        <v>92.3</v>
      </c>
      <c r="CR27" s="71">
        <v>407</v>
      </c>
      <c r="CS27" s="71">
        <v>310</v>
      </c>
      <c r="CT27" s="71">
        <v>441</v>
      </c>
      <c r="CU27" s="71">
        <v>336</v>
      </c>
      <c r="CV27" s="71">
        <v>13</v>
      </c>
      <c r="CW27" s="71">
        <v>151</v>
      </c>
    </row>
    <row r="28" spans="1:101" x14ac:dyDescent="0.15">
      <c r="A28" s="13">
        <v>16</v>
      </c>
      <c r="B28" s="6" t="s">
        <v>17</v>
      </c>
      <c r="C28" s="10">
        <v>1.45</v>
      </c>
      <c r="D28" s="8">
        <v>28.359601673786578</v>
      </c>
      <c r="E28" s="9">
        <v>73.599999999999994</v>
      </c>
      <c r="F28" s="38">
        <v>41.859819702566654</v>
      </c>
      <c r="G28" s="19">
        <v>16</v>
      </c>
      <c r="H28" s="19">
        <v>1120851</v>
      </c>
      <c r="I28" s="179">
        <v>-0.2</v>
      </c>
      <c r="J28" s="38">
        <v>43.5</v>
      </c>
      <c r="K28" s="95">
        <v>65.2</v>
      </c>
      <c r="L28" s="20">
        <v>93</v>
      </c>
      <c r="M28" s="21">
        <v>99.7</v>
      </c>
      <c r="N28" s="30">
        <v>3.09</v>
      </c>
      <c r="O28" s="98">
        <v>22.178352850059348</v>
      </c>
      <c r="P28" s="95">
        <v>41.44</v>
      </c>
      <c r="Q28" s="95">
        <v>58.250297823325681</v>
      </c>
      <c r="R28" s="95">
        <v>14.6</v>
      </c>
      <c r="S28" s="127"/>
      <c r="T28" s="95">
        <v>28.2</v>
      </c>
      <c r="U28" s="95">
        <v>26.6</v>
      </c>
      <c r="V28" s="98">
        <v>1.54</v>
      </c>
      <c r="W28" s="98">
        <v>78.03</v>
      </c>
      <c r="X28" s="98">
        <v>85.24</v>
      </c>
      <c r="Y28" s="98">
        <v>1.83</v>
      </c>
      <c r="Z28" s="95">
        <v>23.7</v>
      </c>
      <c r="AA28" s="127"/>
      <c r="AB28" s="116">
        <v>4850.9530000000004</v>
      </c>
      <c r="AC28" s="98">
        <v>2.9570762849059258</v>
      </c>
      <c r="AD28" s="98">
        <v>0.22520617831652182</v>
      </c>
      <c r="AE28" s="116">
        <v>3216.4221649443148</v>
      </c>
      <c r="AF28" s="95">
        <v>174.4</v>
      </c>
      <c r="AG28" s="116">
        <v>50870</v>
      </c>
      <c r="AH28" s="116">
        <v>34589</v>
      </c>
      <c r="AI28" s="116">
        <v>134377</v>
      </c>
      <c r="AJ28" s="120">
        <v>0.37</v>
      </c>
      <c r="AK28" s="65"/>
      <c r="AL28" s="95">
        <v>49.7</v>
      </c>
      <c r="AM28" s="95">
        <v>49.5</v>
      </c>
      <c r="AN28" s="95">
        <v>18.5</v>
      </c>
      <c r="AO28" s="95">
        <v>18.5</v>
      </c>
      <c r="AP28" s="95">
        <v>24.2</v>
      </c>
      <c r="AQ28" s="95">
        <v>16.8</v>
      </c>
      <c r="AR28" s="95">
        <v>18.705699194295633</v>
      </c>
      <c r="AS28" s="95">
        <v>6.1111323163309885</v>
      </c>
      <c r="AT28" s="95">
        <v>7.32</v>
      </c>
      <c r="AU28" s="95">
        <v>30.77</v>
      </c>
      <c r="AV28" s="95">
        <v>531.55555555555554</v>
      </c>
      <c r="AW28" s="95">
        <v>40</v>
      </c>
      <c r="AX28" s="65"/>
      <c r="AY28" s="31">
        <v>597702</v>
      </c>
      <c r="AZ28" s="68">
        <v>91.986284757724334</v>
      </c>
      <c r="BA28" s="68">
        <v>74.898973901191198</v>
      </c>
      <c r="BB28" s="68">
        <v>94.492780771069846</v>
      </c>
      <c r="BC28" s="68">
        <v>76.298512465128198</v>
      </c>
      <c r="BD28" s="68">
        <v>76.5</v>
      </c>
      <c r="BE28" s="68">
        <v>53.1</v>
      </c>
      <c r="BF28" s="68">
        <v>3.0795028652371137</v>
      </c>
      <c r="BG28" s="68">
        <v>3.5267765851709889</v>
      </c>
      <c r="BH28" s="68">
        <v>2.6281183709121625</v>
      </c>
      <c r="BI28" s="68">
        <v>4.2586862316620255</v>
      </c>
      <c r="BJ28" s="68">
        <v>38.487944160300074</v>
      </c>
      <c r="BK28" s="68">
        <v>57.253369608037907</v>
      </c>
      <c r="BL28" s="68">
        <v>9.5623501199040764</v>
      </c>
      <c r="BM28" s="68">
        <v>5.1858513189448434</v>
      </c>
      <c r="BN28" s="68">
        <v>4.3764988009592329</v>
      </c>
      <c r="BO28" s="68">
        <v>33.0642060745867</v>
      </c>
      <c r="BP28" s="68">
        <v>26.835832372164553</v>
      </c>
      <c r="BQ28" s="68">
        <v>6.2283737024221466</v>
      </c>
      <c r="BR28" s="68">
        <v>3.9</v>
      </c>
      <c r="BS28" s="68">
        <v>2.9</v>
      </c>
      <c r="BT28" s="68">
        <v>2.7</v>
      </c>
      <c r="BU28" s="71">
        <v>185</v>
      </c>
      <c r="BV28" s="71">
        <v>175</v>
      </c>
      <c r="BW28" s="75">
        <v>17.657322093707116</v>
      </c>
      <c r="BX28" s="75">
        <v>52.505391099784362</v>
      </c>
      <c r="BY28" s="75">
        <v>3.6399150070607491</v>
      </c>
      <c r="BZ28" s="75">
        <v>49.422602314869806</v>
      </c>
      <c r="CA28" s="75">
        <v>7.8011376384104745</v>
      </c>
      <c r="CB28" s="75">
        <v>343</v>
      </c>
      <c r="CC28" s="75">
        <v>215.1</v>
      </c>
      <c r="CD28" s="68">
        <v>160.1</v>
      </c>
      <c r="CE28" s="68">
        <v>143.9</v>
      </c>
      <c r="CG28" s="68">
        <v>79.258285714285719</v>
      </c>
      <c r="CH28" s="68">
        <v>180.3</v>
      </c>
      <c r="CI28" s="71">
        <v>8341</v>
      </c>
      <c r="CJ28" s="71">
        <v>586908</v>
      </c>
      <c r="CK28" s="71">
        <v>343602</v>
      </c>
      <c r="CL28" s="71">
        <v>495259</v>
      </c>
      <c r="CM28" s="71">
        <v>389565</v>
      </c>
      <c r="CN28" s="71">
        <v>33186</v>
      </c>
      <c r="CO28" s="71">
        <v>13481</v>
      </c>
      <c r="CP28" s="75">
        <v>93.6</v>
      </c>
      <c r="CR28" s="71">
        <v>408</v>
      </c>
      <c r="CS28" s="71">
        <v>305</v>
      </c>
      <c r="CT28" s="71">
        <v>443</v>
      </c>
      <c r="CU28" s="71">
        <v>331</v>
      </c>
      <c r="CV28" s="71">
        <v>14</v>
      </c>
      <c r="CW28" s="71">
        <v>156</v>
      </c>
    </row>
    <row r="29" spans="1:101" x14ac:dyDescent="0.15">
      <c r="A29" s="13">
        <v>17</v>
      </c>
      <c r="B29" s="6" t="s">
        <v>18</v>
      </c>
      <c r="C29" s="10">
        <v>1.45</v>
      </c>
      <c r="D29" s="8">
        <v>30.138776799185933</v>
      </c>
      <c r="E29" s="9">
        <v>77.3</v>
      </c>
      <c r="F29" s="38">
        <v>42.850049436166366</v>
      </c>
      <c r="G29" s="19">
        <v>17</v>
      </c>
      <c r="H29" s="19">
        <v>1180977</v>
      </c>
      <c r="I29" s="179">
        <v>0.1</v>
      </c>
      <c r="J29" s="38">
        <v>41.9</v>
      </c>
      <c r="K29" s="95">
        <v>66.099999999999994</v>
      </c>
      <c r="L29" s="20">
        <v>94</v>
      </c>
      <c r="M29" s="21">
        <v>100.3</v>
      </c>
      <c r="N29" s="30">
        <v>2.83</v>
      </c>
      <c r="O29" s="98">
        <v>15.772789202642285</v>
      </c>
      <c r="P29" s="95">
        <v>37.07</v>
      </c>
      <c r="Q29" s="95">
        <v>56.653149276337302</v>
      </c>
      <c r="R29" s="95">
        <v>15.1</v>
      </c>
      <c r="S29" s="127"/>
      <c r="T29" s="95">
        <v>28.2</v>
      </c>
      <c r="U29" s="95">
        <v>26.7</v>
      </c>
      <c r="V29" s="98">
        <v>1.72</v>
      </c>
      <c r="W29" s="98">
        <v>77.959999999999994</v>
      </c>
      <c r="X29" s="98">
        <v>85.18</v>
      </c>
      <c r="Y29" s="98">
        <v>3.24</v>
      </c>
      <c r="Z29" s="95">
        <v>23.3</v>
      </c>
      <c r="AA29" s="127"/>
      <c r="AB29" s="116">
        <v>5013.3779999999997</v>
      </c>
      <c r="AC29" s="98">
        <v>1.7030648599139546</v>
      </c>
      <c r="AD29" s="98">
        <v>3.1908030744706743</v>
      </c>
      <c r="AE29" s="116">
        <v>3106.5956407279732</v>
      </c>
      <c r="AF29" s="95">
        <v>181.7</v>
      </c>
      <c r="AG29" s="116">
        <v>37660</v>
      </c>
      <c r="AH29" s="116">
        <v>24976</v>
      </c>
      <c r="AI29" s="116">
        <v>105865</v>
      </c>
      <c r="AJ29" s="120">
        <v>0.40200000000000002</v>
      </c>
      <c r="AK29" s="65"/>
      <c r="AL29" s="95">
        <v>51.5</v>
      </c>
      <c r="AM29" s="95">
        <v>51.4</v>
      </c>
      <c r="AN29" s="95">
        <v>15.2</v>
      </c>
      <c r="AO29" s="95">
        <v>15.2</v>
      </c>
      <c r="AP29" s="95">
        <v>23.1</v>
      </c>
      <c r="AQ29" s="95">
        <v>17.899999999999999</v>
      </c>
      <c r="AR29" s="95">
        <v>20.101436396919787</v>
      </c>
      <c r="AS29" s="95">
        <v>5.7440717848443175</v>
      </c>
      <c r="AT29" s="95">
        <v>5.98</v>
      </c>
      <c r="AU29" s="95">
        <v>24.64</v>
      </c>
      <c r="AV29" s="95">
        <v>609.61214165261379</v>
      </c>
      <c r="AW29" s="95">
        <v>41.5</v>
      </c>
      <c r="AX29" s="65"/>
      <c r="AY29" s="31">
        <v>614469</v>
      </c>
      <c r="AZ29" s="68">
        <v>88.99292559980961</v>
      </c>
      <c r="BA29" s="68">
        <v>72.924624339821293</v>
      </c>
      <c r="BB29" s="68">
        <v>94.151556635841274</v>
      </c>
      <c r="BC29" s="68">
        <v>74.893115606701556</v>
      </c>
      <c r="BD29" s="68">
        <v>75.400000000000006</v>
      </c>
      <c r="BE29" s="68">
        <v>53</v>
      </c>
      <c r="BF29" s="68">
        <v>5.3620896487243401</v>
      </c>
      <c r="BG29" s="68">
        <v>7.0774289855699539</v>
      </c>
      <c r="BH29" s="68">
        <v>3.6373998312030698</v>
      </c>
      <c r="BI29" s="68">
        <v>4.0267246563961043</v>
      </c>
      <c r="BJ29" s="68">
        <v>32.377999518208917</v>
      </c>
      <c r="BK29" s="68">
        <v>63.595275825394978</v>
      </c>
      <c r="BL29" s="68">
        <v>11.256024950382763</v>
      </c>
      <c r="BM29" s="68">
        <v>6.2659483980720161</v>
      </c>
      <c r="BN29" s="68">
        <v>4.9900765523107466</v>
      </c>
      <c r="BO29" s="68">
        <v>34.725196288365453</v>
      </c>
      <c r="BP29" s="68">
        <v>27.944325481798714</v>
      </c>
      <c r="BQ29" s="68">
        <v>6.7808708065667389</v>
      </c>
      <c r="BR29" s="68">
        <v>3.9</v>
      </c>
      <c r="BS29" s="68">
        <v>3.3</v>
      </c>
      <c r="BT29" s="68">
        <v>2.9</v>
      </c>
      <c r="BU29" s="71">
        <v>185</v>
      </c>
      <c r="BV29" s="71">
        <v>176</v>
      </c>
      <c r="BW29" s="75">
        <v>21.295808980360658</v>
      </c>
      <c r="BX29" s="75">
        <v>48.183337488342893</v>
      </c>
      <c r="BY29" s="75">
        <v>4.0408450362608841</v>
      </c>
      <c r="BZ29" s="75">
        <v>48.043852628004558</v>
      </c>
      <c r="CA29" s="75">
        <v>8.0477333915447868</v>
      </c>
      <c r="CB29" s="75">
        <v>340.3</v>
      </c>
      <c r="CC29" s="75">
        <v>216.1</v>
      </c>
      <c r="CD29" s="68">
        <v>154.80000000000001</v>
      </c>
      <c r="CE29" s="68">
        <v>148.30000000000001</v>
      </c>
      <c r="CG29" s="68">
        <v>69.948350612629596</v>
      </c>
      <c r="CH29" s="68">
        <v>166.1</v>
      </c>
      <c r="CI29" s="71">
        <v>8139</v>
      </c>
      <c r="CJ29" s="71">
        <v>565774</v>
      </c>
      <c r="CK29" s="71">
        <v>351821</v>
      </c>
      <c r="CL29" s="71">
        <v>468756</v>
      </c>
      <c r="CM29" s="71">
        <v>363984</v>
      </c>
      <c r="CN29" s="71">
        <v>36287</v>
      </c>
      <c r="CO29" s="71">
        <v>12718</v>
      </c>
      <c r="CP29" s="75">
        <v>92.8</v>
      </c>
      <c r="CR29" s="71">
        <v>429</v>
      </c>
      <c r="CS29" s="71">
        <v>308</v>
      </c>
      <c r="CT29" s="71">
        <v>463</v>
      </c>
      <c r="CU29" s="71">
        <v>335</v>
      </c>
      <c r="CV29" s="71">
        <v>13</v>
      </c>
      <c r="CW29" s="71">
        <v>166</v>
      </c>
    </row>
    <row r="30" spans="1:101" x14ac:dyDescent="0.15">
      <c r="A30" s="13">
        <v>18</v>
      </c>
      <c r="B30" s="6" t="s">
        <v>19</v>
      </c>
      <c r="C30" s="10">
        <v>1.6</v>
      </c>
      <c r="D30" s="8">
        <v>26.311933145867162</v>
      </c>
      <c r="E30" s="9">
        <v>76.7</v>
      </c>
      <c r="F30" s="38">
        <v>39.820247321117719</v>
      </c>
      <c r="G30" s="19">
        <v>18</v>
      </c>
      <c r="H30" s="19">
        <v>828944</v>
      </c>
      <c r="I30" s="179">
        <v>0.2</v>
      </c>
      <c r="J30" s="38">
        <v>42.5</v>
      </c>
      <c r="K30" s="95">
        <v>63.8</v>
      </c>
      <c r="L30" s="20">
        <v>94.3</v>
      </c>
      <c r="M30" s="21">
        <v>100.3</v>
      </c>
      <c r="N30" s="30">
        <v>3.14</v>
      </c>
      <c r="O30" s="98">
        <v>23.064863274596636</v>
      </c>
      <c r="P30" s="95">
        <v>42.61</v>
      </c>
      <c r="Q30" s="95">
        <v>60.464311416061925</v>
      </c>
      <c r="R30" s="95">
        <v>14.9</v>
      </c>
      <c r="S30" s="127"/>
      <c r="T30" s="95">
        <v>28.6</v>
      </c>
      <c r="U30" s="95">
        <v>26.7</v>
      </c>
      <c r="V30" s="98">
        <v>1.6</v>
      </c>
      <c r="W30" s="98">
        <v>78.55</v>
      </c>
      <c r="X30" s="98">
        <v>85.39</v>
      </c>
      <c r="Y30" s="98">
        <v>2.29</v>
      </c>
      <c r="Z30" s="95">
        <v>23.4</v>
      </c>
      <c r="AA30" s="127"/>
      <c r="AB30" s="116">
        <v>3426.6819999999998</v>
      </c>
      <c r="AC30" s="98">
        <v>5.4939981674685407</v>
      </c>
      <c r="AD30" s="98">
        <v>3.0983911394347863</v>
      </c>
      <c r="AE30" s="116">
        <v>2941.2264278407229</v>
      </c>
      <c r="AF30" s="95">
        <v>144.9</v>
      </c>
      <c r="AG30" s="116">
        <v>41486</v>
      </c>
      <c r="AH30" s="116">
        <v>19743</v>
      </c>
      <c r="AI30" s="116">
        <v>86918</v>
      </c>
      <c r="AJ30" s="120">
        <v>0.35099999999999998</v>
      </c>
      <c r="AK30" s="65"/>
      <c r="AL30" s="95">
        <v>47.7</v>
      </c>
      <c r="AM30" s="95">
        <v>50.8</v>
      </c>
      <c r="AN30" s="95">
        <v>17.2</v>
      </c>
      <c r="AO30" s="95">
        <v>17.2</v>
      </c>
      <c r="AP30" s="95">
        <v>24</v>
      </c>
      <c r="AQ30" s="95">
        <v>22.9</v>
      </c>
      <c r="AR30" s="95">
        <v>18.091152780084879</v>
      </c>
      <c r="AS30" s="95">
        <v>5.200767640980219</v>
      </c>
      <c r="AT30" s="95">
        <v>7.74</v>
      </c>
      <c r="AU30" s="95">
        <v>29.33</v>
      </c>
      <c r="AV30" s="95">
        <v>636.58243080625755</v>
      </c>
      <c r="AW30" s="95">
        <v>41.3</v>
      </c>
      <c r="AX30" s="65"/>
      <c r="AY30" s="31">
        <v>439618</v>
      </c>
      <c r="AZ30" s="68">
        <v>91.830869758294739</v>
      </c>
      <c r="BA30" s="68">
        <v>75.364822358582998</v>
      </c>
      <c r="BB30" s="68">
        <v>94.92732048457421</v>
      </c>
      <c r="BC30" s="68">
        <v>76.694747666508462</v>
      </c>
      <c r="BD30" s="68">
        <v>76.7</v>
      </c>
      <c r="BE30" s="68">
        <v>54</v>
      </c>
      <c r="BF30" s="68">
        <v>3.1738571620403229</v>
      </c>
      <c r="BG30" s="68">
        <v>4.1153333756264665</v>
      </c>
      <c r="BH30" s="68">
        <v>2.2172949002217295</v>
      </c>
      <c r="BI30" s="68">
        <v>4.9160095989029822</v>
      </c>
      <c r="BJ30" s="68">
        <v>37.451262712832822</v>
      </c>
      <c r="BK30" s="68">
        <v>57.632727688264197</v>
      </c>
      <c r="BL30" s="68">
        <v>9.8597194388777556</v>
      </c>
      <c r="BM30" s="68">
        <v>5.2905811623246493</v>
      </c>
      <c r="BN30" s="68">
        <v>4.5691382765531063</v>
      </c>
      <c r="BO30" s="68">
        <v>30.620549338758902</v>
      </c>
      <c r="BP30" s="68">
        <v>25.4323499491353</v>
      </c>
      <c r="BQ30" s="68">
        <v>5.1881993896236018</v>
      </c>
      <c r="BR30" s="68">
        <v>3.4</v>
      </c>
      <c r="BS30" s="68">
        <v>2.7</v>
      </c>
      <c r="BT30" s="68">
        <v>2.6</v>
      </c>
      <c r="BU30" s="71">
        <v>186</v>
      </c>
      <c r="BV30" s="71">
        <v>178</v>
      </c>
      <c r="BW30" s="75">
        <v>17.974412217831066</v>
      </c>
      <c r="BX30" s="75">
        <v>52.397347444570975</v>
      </c>
      <c r="BY30" s="75">
        <v>3.821231865797905</v>
      </c>
      <c r="BZ30" s="75">
        <v>49.956801900716371</v>
      </c>
      <c r="CA30" s="75">
        <v>7.3652759278591748</v>
      </c>
      <c r="CB30" s="75">
        <v>346.6</v>
      </c>
      <c r="CC30" s="75">
        <v>215.4</v>
      </c>
      <c r="CD30" s="68">
        <v>166.2</v>
      </c>
      <c r="CE30" s="68">
        <v>146.80000000000001</v>
      </c>
      <c r="CG30" s="68">
        <v>75.428589561533641</v>
      </c>
      <c r="CH30" s="68">
        <v>169.3</v>
      </c>
      <c r="CI30" s="71">
        <v>8423</v>
      </c>
      <c r="CJ30" s="71">
        <v>562111</v>
      </c>
      <c r="CK30" s="71">
        <v>346270</v>
      </c>
      <c r="CL30" s="71">
        <v>472045</v>
      </c>
      <c r="CM30" s="71">
        <v>323589</v>
      </c>
      <c r="CN30" s="71">
        <v>30864</v>
      </c>
      <c r="CO30" s="71">
        <v>14501</v>
      </c>
      <c r="CP30" s="75">
        <v>92.6</v>
      </c>
      <c r="CR30" s="71">
        <v>415</v>
      </c>
      <c r="CS30" s="71">
        <v>323</v>
      </c>
      <c r="CT30" s="71">
        <v>448</v>
      </c>
      <c r="CU30" s="71">
        <v>348</v>
      </c>
      <c r="CV30" s="71">
        <v>14</v>
      </c>
      <c r="CW30" s="71">
        <v>153</v>
      </c>
    </row>
    <row r="31" spans="1:101" x14ac:dyDescent="0.15">
      <c r="A31" s="13">
        <v>19</v>
      </c>
      <c r="B31" s="6" t="s">
        <v>20</v>
      </c>
      <c r="C31" s="10">
        <v>1.51</v>
      </c>
      <c r="D31" s="8">
        <v>30.31110518952768</v>
      </c>
      <c r="E31" s="9">
        <v>78</v>
      </c>
      <c r="F31" s="38">
        <v>44.014394745574585</v>
      </c>
      <c r="G31" s="19">
        <v>19</v>
      </c>
      <c r="H31" s="19">
        <v>888172</v>
      </c>
      <c r="I31" s="179">
        <v>0.7</v>
      </c>
      <c r="J31" s="38">
        <v>42</v>
      </c>
      <c r="K31" s="95">
        <v>64.900000000000006</v>
      </c>
      <c r="L31" s="20">
        <v>96.8</v>
      </c>
      <c r="M31" s="21">
        <v>99.2</v>
      </c>
      <c r="N31" s="30">
        <v>2.84</v>
      </c>
      <c r="O31" s="98">
        <v>14.176268852544199</v>
      </c>
      <c r="P31" s="95">
        <v>34.31</v>
      </c>
      <c r="Q31" s="95">
        <v>51.747734508939502</v>
      </c>
      <c r="R31" s="95">
        <v>15.1</v>
      </c>
      <c r="S31" s="127"/>
      <c r="T31" s="95">
        <v>29.3</v>
      </c>
      <c r="U31" s="95">
        <v>27.2</v>
      </c>
      <c r="V31" s="98">
        <v>1.84</v>
      </c>
      <c r="W31" s="98">
        <v>77.900000000000006</v>
      </c>
      <c r="X31" s="98">
        <v>85.21</v>
      </c>
      <c r="Y31" s="98">
        <v>2.82</v>
      </c>
      <c r="Z31" s="95">
        <v>19.5</v>
      </c>
      <c r="AA31" s="127"/>
      <c r="AB31" s="116">
        <v>3263.2269999999999</v>
      </c>
      <c r="AC31" s="98">
        <v>3.6203874909048444</v>
      </c>
      <c r="AD31" s="98">
        <v>7.0437469675321385</v>
      </c>
      <c r="AE31" s="116">
        <v>2927.1402386024329</v>
      </c>
      <c r="AF31" s="95">
        <v>197</v>
      </c>
      <c r="AG31" s="116">
        <v>47694</v>
      </c>
      <c r="AH31" s="116">
        <v>26301</v>
      </c>
      <c r="AI31" s="116">
        <v>83204</v>
      </c>
      <c r="AJ31" s="120">
        <v>0.32500000000000001</v>
      </c>
      <c r="AK31" s="65"/>
      <c r="AL31" s="95">
        <v>46.8</v>
      </c>
      <c r="AM31" s="95">
        <v>53.5</v>
      </c>
      <c r="AN31" s="95">
        <v>21</v>
      </c>
      <c r="AO31" s="95">
        <v>21</v>
      </c>
      <c r="AP31" s="95">
        <v>20.100000000000001</v>
      </c>
      <c r="AQ31" s="95">
        <v>15.8</v>
      </c>
      <c r="AR31" s="95">
        <v>19.200779141141176</v>
      </c>
      <c r="AS31" s="95">
        <v>6.0656748696893663</v>
      </c>
      <c r="AT31" s="95">
        <v>11.11</v>
      </c>
      <c r="AU31" s="95">
        <v>36.49</v>
      </c>
      <c r="AV31" s="95">
        <v>789.47368421052636</v>
      </c>
      <c r="AW31" s="95">
        <v>46.1</v>
      </c>
      <c r="AX31" s="65"/>
      <c r="AY31" s="31">
        <v>457688</v>
      </c>
      <c r="AZ31" s="68">
        <v>89.89234483418403</v>
      </c>
      <c r="BA31" s="68">
        <v>66.501327247896796</v>
      </c>
      <c r="BB31" s="68">
        <v>93.578900577863394</v>
      </c>
      <c r="BC31" s="68">
        <v>68.175893572884092</v>
      </c>
      <c r="BD31" s="68">
        <v>76.900000000000006</v>
      </c>
      <c r="BE31" s="68">
        <v>50.6</v>
      </c>
      <c r="BF31" s="68">
        <v>4.2387932326925073</v>
      </c>
      <c r="BG31" s="68">
        <v>5.049044159439946</v>
      </c>
      <c r="BH31" s="68">
        <v>3.3875859459523374</v>
      </c>
      <c r="BI31" s="68">
        <v>8.8726986444763067</v>
      </c>
      <c r="BJ31" s="68">
        <v>34.095687130001849</v>
      </c>
      <c r="BK31" s="68">
        <v>57.031614225521849</v>
      </c>
      <c r="BL31" s="68">
        <v>10.365178900774621</v>
      </c>
      <c r="BM31" s="68">
        <v>5.8649944669863521</v>
      </c>
      <c r="BN31" s="68">
        <v>4.5001844337882693</v>
      </c>
      <c r="BO31" s="68">
        <v>38.370293965961835</v>
      </c>
      <c r="BP31" s="68">
        <v>32.233109850438368</v>
      </c>
      <c r="BQ31" s="68">
        <v>6.1371841155234677</v>
      </c>
      <c r="BR31" s="68">
        <v>4.2</v>
      </c>
      <c r="BS31" s="68">
        <v>3.2</v>
      </c>
      <c r="BT31" s="68">
        <v>2.9</v>
      </c>
      <c r="BU31" s="71">
        <v>187</v>
      </c>
      <c r="BV31" s="71">
        <v>174</v>
      </c>
      <c r="BW31" s="75">
        <v>19.648305385397695</v>
      </c>
      <c r="BX31" s="75">
        <v>48.310115654785839</v>
      </c>
      <c r="BY31" s="75">
        <v>4.2680531916883311</v>
      </c>
      <c r="BZ31" s="75">
        <v>43.774664746479139</v>
      </c>
      <c r="CA31" s="75">
        <v>7.6720219948753439</v>
      </c>
      <c r="CB31" s="75">
        <v>360.4</v>
      </c>
      <c r="CC31" s="75">
        <v>229.3</v>
      </c>
      <c r="CD31" s="68">
        <v>157.4</v>
      </c>
      <c r="CE31" s="68">
        <v>150.69999999999999</v>
      </c>
      <c r="CG31" s="68">
        <v>68.497064954198748</v>
      </c>
      <c r="CH31" s="68">
        <v>138.19999999999999</v>
      </c>
      <c r="CI31" s="71">
        <v>7168</v>
      </c>
      <c r="CJ31" s="71">
        <v>482887</v>
      </c>
      <c r="CK31" s="71">
        <v>340054</v>
      </c>
      <c r="CL31" s="71">
        <v>402560</v>
      </c>
      <c r="CM31" s="71">
        <v>318514</v>
      </c>
      <c r="CN31" s="71">
        <v>33372</v>
      </c>
      <c r="CO31" s="71">
        <v>9703</v>
      </c>
      <c r="CP31" s="75">
        <v>92.5</v>
      </c>
      <c r="CR31" s="71">
        <v>390</v>
      </c>
      <c r="CS31" s="71">
        <v>277</v>
      </c>
      <c r="CT31" s="71">
        <v>424</v>
      </c>
      <c r="CU31" s="71">
        <v>300</v>
      </c>
      <c r="CV31" s="71">
        <v>12</v>
      </c>
      <c r="CW31" s="71">
        <v>156</v>
      </c>
    </row>
    <row r="32" spans="1:101" x14ac:dyDescent="0.15">
      <c r="A32" s="13">
        <v>20</v>
      </c>
      <c r="B32" s="6" t="s">
        <v>21</v>
      </c>
      <c r="C32" s="10">
        <v>1.59</v>
      </c>
      <c r="D32" s="8">
        <v>30.120411872817961</v>
      </c>
      <c r="E32" s="9">
        <v>82</v>
      </c>
      <c r="F32" s="38">
        <v>43.320117513423703</v>
      </c>
      <c r="G32" s="19">
        <v>20</v>
      </c>
      <c r="H32" s="19">
        <v>2215168</v>
      </c>
      <c r="I32" s="179">
        <v>1</v>
      </c>
      <c r="J32" s="38">
        <v>43.2</v>
      </c>
      <c r="K32" s="95">
        <v>63.4</v>
      </c>
      <c r="L32" s="20">
        <v>95.3</v>
      </c>
      <c r="M32" s="21">
        <v>100</v>
      </c>
      <c r="N32" s="30">
        <v>2.89</v>
      </c>
      <c r="O32" s="98">
        <v>16.574539585097376</v>
      </c>
      <c r="P32" s="95">
        <v>38.08</v>
      </c>
      <c r="Q32" s="95">
        <v>55.937664578843346</v>
      </c>
      <c r="R32" s="95">
        <v>12.2</v>
      </c>
      <c r="S32" s="127"/>
      <c r="T32" s="95">
        <v>29.2</v>
      </c>
      <c r="U32" s="95">
        <v>27.2</v>
      </c>
      <c r="V32" s="98">
        <v>1.69</v>
      </c>
      <c r="W32" s="98">
        <v>78.900000000000006</v>
      </c>
      <c r="X32" s="98">
        <v>85.31</v>
      </c>
      <c r="Y32" s="98">
        <v>2.4300000000000002</v>
      </c>
      <c r="Z32" s="95">
        <v>24.2</v>
      </c>
      <c r="AA32" s="127"/>
      <c r="AB32" s="116">
        <v>8900.6959999999999</v>
      </c>
      <c r="AC32" s="98">
        <v>5.5341698621165207</v>
      </c>
      <c r="AD32" s="98">
        <v>5.2428325065982886</v>
      </c>
      <c r="AE32" s="116">
        <v>3130.8966182248928</v>
      </c>
      <c r="AF32" s="95">
        <v>173.2</v>
      </c>
      <c r="AG32" s="116">
        <v>155620</v>
      </c>
      <c r="AH32" s="116">
        <v>70168</v>
      </c>
      <c r="AI32" s="116">
        <v>238666</v>
      </c>
      <c r="AJ32" s="120">
        <v>0.44</v>
      </c>
      <c r="AK32" s="65"/>
      <c r="AL32" s="95">
        <v>38.5</v>
      </c>
      <c r="AM32" s="95">
        <v>46.9</v>
      </c>
      <c r="AN32" s="95">
        <v>23.5</v>
      </c>
      <c r="AO32" s="95">
        <v>23.5</v>
      </c>
      <c r="AP32" s="95">
        <v>18.899999999999999</v>
      </c>
      <c r="AQ32" s="95">
        <v>16</v>
      </c>
      <c r="AR32" s="95">
        <v>17.646523361812246</v>
      </c>
      <c r="AS32" s="95">
        <v>4.8180060944854022</v>
      </c>
      <c r="AT32" s="95">
        <v>13.3</v>
      </c>
      <c r="AU32" s="95">
        <v>35.26</v>
      </c>
      <c r="AV32" s="95">
        <v>989.20377867746288</v>
      </c>
      <c r="AW32" s="95">
        <v>40.9</v>
      </c>
      <c r="AX32" s="65"/>
      <c r="AY32" s="31">
        <v>1200281</v>
      </c>
      <c r="AZ32" s="68">
        <v>92.811432033550119</v>
      </c>
      <c r="BA32" s="68">
        <v>71.071378718381368</v>
      </c>
      <c r="BB32" s="68">
        <v>94.648633683372026</v>
      </c>
      <c r="BC32" s="68">
        <v>72.102947426314344</v>
      </c>
      <c r="BD32" s="68">
        <v>78.599999999999994</v>
      </c>
      <c r="BE32" s="68">
        <v>54</v>
      </c>
      <c r="BF32" s="68">
        <v>2.2989017601925679</v>
      </c>
      <c r="BG32" s="68">
        <v>2.5484460348565317</v>
      </c>
      <c r="BH32" s="68">
        <v>2.0406863837509155</v>
      </c>
      <c r="BI32" s="68">
        <v>11.344356806522068</v>
      </c>
      <c r="BJ32" s="68">
        <v>34.89960675863211</v>
      </c>
      <c r="BK32" s="68">
        <v>53.756036434845832</v>
      </c>
      <c r="BL32" s="68">
        <v>11.2824314306894</v>
      </c>
      <c r="BM32" s="68">
        <v>6.2268346923647151</v>
      </c>
      <c r="BN32" s="68">
        <v>5.0555967383246845</v>
      </c>
      <c r="BO32" s="68">
        <v>38.792936153696878</v>
      </c>
      <c r="BP32" s="68">
        <v>31.554434310110612</v>
      </c>
      <c r="BQ32" s="68">
        <v>7.2385018435862669</v>
      </c>
      <c r="BR32" s="68">
        <v>3.4</v>
      </c>
      <c r="BS32" s="68">
        <v>2.7</v>
      </c>
      <c r="BT32" s="68">
        <v>3.1</v>
      </c>
      <c r="BU32" s="71">
        <v>184</v>
      </c>
      <c r="BV32" s="71">
        <v>174</v>
      </c>
      <c r="BW32" s="75">
        <v>21.139105544242518</v>
      </c>
      <c r="BX32" s="75">
        <v>47.066988127713529</v>
      </c>
      <c r="BY32" s="75">
        <v>5.4305016742141516</v>
      </c>
      <c r="BZ32" s="75">
        <v>43.683713657752278</v>
      </c>
      <c r="CA32" s="75">
        <v>7.5605150974289383</v>
      </c>
      <c r="CB32" s="75">
        <v>347.7</v>
      </c>
      <c r="CC32" s="75">
        <v>220.3</v>
      </c>
      <c r="CD32" s="68">
        <v>156.1</v>
      </c>
      <c r="CE32" s="68">
        <v>152.6</v>
      </c>
      <c r="CG32" s="68">
        <v>70.634744177218622</v>
      </c>
      <c r="CH32" s="68">
        <v>154.9</v>
      </c>
      <c r="CI32" s="71">
        <v>7461</v>
      </c>
      <c r="CJ32" s="71">
        <v>527882</v>
      </c>
      <c r="CK32" s="71">
        <v>323914</v>
      </c>
      <c r="CL32" s="71">
        <v>445149</v>
      </c>
      <c r="CM32" s="71">
        <v>341638</v>
      </c>
      <c r="CN32" s="71">
        <v>37021</v>
      </c>
      <c r="CO32" s="71">
        <v>11369</v>
      </c>
      <c r="CP32" s="75">
        <v>91.8</v>
      </c>
      <c r="CR32" s="71">
        <v>416</v>
      </c>
      <c r="CS32" s="71">
        <v>297</v>
      </c>
      <c r="CT32" s="71">
        <v>449</v>
      </c>
      <c r="CU32" s="71">
        <v>322</v>
      </c>
      <c r="CV32" s="71">
        <v>18</v>
      </c>
      <c r="CW32" s="71">
        <v>157</v>
      </c>
    </row>
    <row r="33" spans="1:101" x14ac:dyDescent="0.15">
      <c r="A33" s="13">
        <v>21</v>
      </c>
      <c r="B33" s="6" t="s">
        <v>22</v>
      </c>
      <c r="C33" s="10">
        <v>1.47</v>
      </c>
      <c r="D33" s="8">
        <v>29.75918179423228</v>
      </c>
      <c r="E33" s="9">
        <v>75.8</v>
      </c>
      <c r="F33" s="38">
        <v>41.02505827064347</v>
      </c>
      <c r="G33" s="19">
        <v>21</v>
      </c>
      <c r="H33" s="19">
        <v>2107700</v>
      </c>
      <c r="I33" s="179">
        <v>0.4</v>
      </c>
      <c r="J33" s="38">
        <v>41.7</v>
      </c>
      <c r="K33" s="95">
        <v>66.5</v>
      </c>
      <c r="L33" s="20">
        <v>94.2</v>
      </c>
      <c r="M33" s="21">
        <v>96.1</v>
      </c>
      <c r="N33" s="30">
        <v>3.07</v>
      </c>
      <c r="O33" s="98">
        <v>18.769799833637151</v>
      </c>
      <c r="P33" s="95">
        <v>37.08</v>
      </c>
      <c r="Q33" s="95">
        <v>51.634784215876536</v>
      </c>
      <c r="R33" s="95">
        <v>16.2</v>
      </c>
      <c r="S33" s="127"/>
      <c r="T33" s="95">
        <v>28.4</v>
      </c>
      <c r="U33" s="95">
        <v>26.6</v>
      </c>
      <c r="V33" s="98">
        <v>1.65</v>
      </c>
      <c r="W33" s="98">
        <v>78.099999999999994</v>
      </c>
      <c r="X33" s="98">
        <v>84.33</v>
      </c>
      <c r="Y33" s="98">
        <v>2.16</v>
      </c>
      <c r="Z33" s="95">
        <v>18.7</v>
      </c>
      <c r="AA33" s="127"/>
      <c r="AB33" s="116">
        <v>7594.7110000000002</v>
      </c>
      <c r="AC33" s="98">
        <v>1.651245477370036</v>
      </c>
      <c r="AD33" s="98">
        <v>1.9142430481454757</v>
      </c>
      <c r="AE33" s="116">
        <v>2854.2415903591595</v>
      </c>
      <c r="AF33" s="95">
        <v>164.6</v>
      </c>
      <c r="AG33" s="116">
        <v>79746</v>
      </c>
      <c r="AH33" s="116">
        <v>50858</v>
      </c>
      <c r="AI33" s="116">
        <v>211738</v>
      </c>
      <c r="AJ33" s="120">
        <v>0.45700000000000002</v>
      </c>
      <c r="AK33" s="65"/>
      <c r="AL33" s="95">
        <v>46.9</v>
      </c>
      <c r="AM33" s="95">
        <v>47.5</v>
      </c>
      <c r="AN33" s="95">
        <v>15.3</v>
      </c>
      <c r="AO33" s="95">
        <v>15.3</v>
      </c>
      <c r="AP33" s="95">
        <v>25.9</v>
      </c>
      <c r="AQ33" s="95">
        <v>24.9</v>
      </c>
      <c r="AR33" s="95">
        <v>18.210436806073581</v>
      </c>
      <c r="AS33" s="95">
        <v>5.4963584372270864</v>
      </c>
      <c r="AT33" s="95">
        <v>9.42</v>
      </c>
      <c r="AU33" s="95">
        <v>34.090000000000003</v>
      </c>
      <c r="AV33" s="95">
        <v>558.07365439093485</v>
      </c>
      <c r="AW33" s="95">
        <v>48</v>
      </c>
      <c r="AX33" s="65"/>
      <c r="AY33" s="31">
        <v>1092373</v>
      </c>
      <c r="AZ33" s="68">
        <v>91.278399154629824</v>
      </c>
      <c r="BA33" s="68">
        <v>67.695436646264369</v>
      </c>
      <c r="BB33" s="68">
        <v>94.161582566731241</v>
      </c>
      <c r="BC33" s="68">
        <v>69.105628507114119</v>
      </c>
      <c r="BD33" s="68">
        <v>77</v>
      </c>
      <c r="BE33" s="68">
        <v>51.2</v>
      </c>
      <c r="BF33" s="68">
        <v>3.6025994288874532</v>
      </c>
      <c r="BG33" s="68">
        <v>4.0864520001885216</v>
      </c>
      <c r="BH33" s="68">
        <v>3.1336695787636488</v>
      </c>
      <c r="BI33" s="68">
        <v>3.7544025971878496</v>
      </c>
      <c r="BJ33" s="68">
        <v>38.608733356483143</v>
      </c>
      <c r="BK33" s="68">
        <v>57.636864046329016</v>
      </c>
      <c r="BL33" s="68">
        <v>10.651450309082264</v>
      </c>
      <c r="BM33" s="68">
        <v>6.6888571881439205</v>
      </c>
      <c r="BN33" s="68">
        <v>3.9625931209383438</v>
      </c>
      <c r="BO33" s="68">
        <v>40.901502504173621</v>
      </c>
      <c r="BP33" s="68">
        <v>34.870617696160267</v>
      </c>
      <c r="BQ33" s="68">
        <v>6.0308848080133544</v>
      </c>
      <c r="BR33" s="68">
        <v>4.0999999999999996</v>
      </c>
      <c r="BS33" s="68">
        <v>3.1</v>
      </c>
      <c r="BT33" s="68">
        <v>3.2</v>
      </c>
      <c r="BU33" s="71">
        <v>185</v>
      </c>
      <c r="BV33" s="71">
        <v>177</v>
      </c>
      <c r="BW33" s="75">
        <v>21.651761524607675</v>
      </c>
      <c r="BX33" s="75">
        <v>46.708397624122078</v>
      </c>
      <c r="BY33" s="75">
        <v>4.3858435910439049</v>
      </c>
      <c r="BZ33" s="75">
        <v>40.356983695234582</v>
      </c>
      <c r="CA33" s="75">
        <v>8.0855347071750181</v>
      </c>
      <c r="CB33" s="75">
        <v>340.5</v>
      </c>
      <c r="CC33" s="75">
        <v>215.7</v>
      </c>
      <c r="CD33" s="68">
        <v>157.69999999999999</v>
      </c>
      <c r="CE33" s="68">
        <v>155</v>
      </c>
      <c r="CG33" s="68">
        <v>73.083395942900069</v>
      </c>
      <c r="CH33" s="68">
        <v>146.5</v>
      </c>
      <c r="CI33" s="71">
        <v>7849</v>
      </c>
      <c r="CJ33" s="71">
        <v>544057</v>
      </c>
      <c r="CK33" s="71">
        <v>356734</v>
      </c>
      <c r="CL33" s="71">
        <v>454539</v>
      </c>
      <c r="CM33" s="71">
        <v>344270</v>
      </c>
      <c r="CN33" s="71">
        <v>29610</v>
      </c>
      <c r="CO33" s="71">
        <v>13646</v>
      </c>
      <c r="CP33" s="75">
        <v>93</v>
      </c>
      <c r="CR33" s="71">
        <v>422</v>
      </c>
      <c r="CS33" s="71">
        <v>294</v>
      </c>
      <c r="CT33" s="71">
        <v>465</v>
      </c>
      <c r="CU33" s="71">
        <v>321</v>
      </c>
      <c r="CV33" s="71">
        <v>16</v>
      </c>
      <c r="CW33" s="71">
        <v>157</v>
      </c>
    </row>
    <row r="34" spans="1:101" x14ac:dyDescent="0.15">
      <c r="A34" s="13">
        <v>22</v>
      </c>
      <c r="B34" s="11" t="s">
        <v>23</v>
      </c>
      <c r="C34" s="10">
        <v>1.47</v>
      </c>
      <c r="D34" s="8">
        <v>29.921994836807738</v>
      </c>
      <c r="E34" s="9">
        <v>76.400000000000006</v>
      </c>
      <c r="F34" s="38">
        <v>43.315528081788941</v>
      </c>
      <c r="G34" s="19">
        <v>22</v>
      </c>
      <c r="H34" s="19">
        <v>3767393</v>
      </c>
      <c r="I34" s="179">
        <v>0.8</v>
      </c>
      <c r="J34" s="38">
        <v>41.7</v>
      </c>
      <c r="K34" s="95">
        <v>67.2</v>
      </c>
      <c r="L34" s="20">
        <v>97.2</v>
      </c>
      <c r="M34" s="21">
        <v>99.9</v>
      </c>
      <c r="N34" s="30">
        <v>2.91</v>
      </c>
      <c r="O34" s="98">
        <v>15.690468518802378</v>
      </c>
      <c r="P34" s="95">
        <v>35.06</v>
      </c>
      <c r="Q34" s="95">
        <v>51.754112554112552</v>
      </c>
      <c r="R34" s="95">
        <v>16.8</v>
      </c>
      <c r="S34" s="127"/>
      <c r="T34" s="95">
        <v>28.7</v>
      </c>
      <c r="U34" s="95">
        <v>26.8</v>
      </c>
      <c r="V34" s="98">
        <v>1.96</v>
      </c>
      <c r="W34" s="98">
        <v>78.150000000000006</v>
      </c>
      <c r="X34" s="98">
        <v>84.95</v>
      </c>
      <c r="Y34" s="98">
        <v>2.98</v>
      </c>
      <c r="Z34" s="95">
        <v>17.600000000000001</v>
      </c>
      <c r="AA34" s="127"/>
      <c r="AB34" s="116">
        <v>16822.424999999999</v>
      </c>
      <c r="AC34" s="98">
        <v>7.2333363879830497</v>
      </c>
      <c r="AD34" s="98">
        <v>4.8930952711666951</v>
      </c>
      <c r="AE34" s="116">
        <v>3400.970379251647</v>
      </c>
      <c r="AF34" s="95">
        <v>255.1</v>
      </c>
      <c r="AG34" s="116">
        <v>112274</v>
      </c>
      <c r="AH34" s="116">
        <v>166108</v>
      </c>
      <c r="AI34" s="116">
        <v>461184</v>
      </c>
      <c r="AJ34" s="120">
        <v>0.67700000000000005</v>
      </c>
      <c r="AK34" s="65"/>
      <c r="AL34" s="95">
        <v>46.9</v>
      </c>
      <c r="AM34" s="95">
        <v>49.6</v>
      </c>
      <c r="AN34" s="95">
        <v>17.600000000000001</v>
      </c>
      <c r="AO34" s="95">
        <v>17.600000000000001</v>
      </c>
      <c r="AP34" s="95">
        <v>23.1</v>
      </c>
      <c r="AQ34" s="95">
        <v>19.7</v>
      </c>
      <c r="AR34" s="95">
        <v>18.836909726453605</v>
      </c>
      <c r="AS34" s="95">
        <v>5.5166168803470601</v>
      </c>
      <c r="AT34" s="95">
        <v>8.75</v>
      </c>
      <c r="AU34" s="95">
        <v>29.38</v>
      </c>
      <c r="AV34" s="95">
        <v>312.5</v>
      </c>
      <c r="AW34" s="95">
        <v>43.4</v>
      </c>
      <c r="AX34" s="65"/>
      <c r="AY34" s="31">
        <v>2013164</v>
      </c>
      <c r="AZ34" s="68">
        <v>92.453951433372723</v>
      </c>
      <c r="BA34" s="68">
        <v>68.179949188126471</v>
      </c>
      <c r="BB34" s="68">
        <v>94.379953458568011</v>
      </c>
      <c r="BC34" s="68">
        <v>69.132554758741577</v>
      </c>
      <c r="BD34" s="68">
        <v>78.3</v>
      </c>
      <c r="BE34" s="68">
        <v>53.1</v>
      </c>
      <c r="BF34" s="68">
        <v>2.4490785807009372</v>
      </c>
      <c r="BG34" s="68">
        <v>2.7572075304377712</v>
      </c>
      <c r="BH34" s="68">
        <v>2.129278912527877</v>
      </c>
      <c r="BI34" s="68">
        <v>5.5095218700018878</v>
      </c>
      <c r="BJ34" s="68">
        <v>37.610194411054707</v>
      </c>
      <c r="BK34" s="68">
        <v>56.88028371894341</v>
      </c>
      <c r="BL34" s="68">
        <v>11.565609320520451</v>
      </c>
      <c r="BM34" s="68">
        <v>6.7012501063015568</v>
      </c>
      <c r="BN34" s="68">
        <v>4.8643592142188945</v>
      </c>
      <c r="BO34" s="68">
        <v>41.665705387011187</v>
      </c>
      <c r="BP34" s="68">
        <v>34.386895835736532</v>
      </c>
      <c r="BQ34" s="68">
        <v>7.2788095512746551</v>
      </c>
      <c r="BR34" s="68">
        <v>4.2</v>
      </c>
      <c r="BS34" s="68">
        <v>3.2</v>
      </c>
      <c r="BT34" s="68">
        <v>3.2</v>
      </c>
      <c r="BU34" s="71">
        <v>185</v>
      </c>
      <c r="BV34" s="71">
        <v>176</v>
      </c>
      <c r="BW34" s="75">
        <v>18.819347595950006</v>
      </c>
      <c r="BX34" s="75">
        <v>49.510550300922901</v>
      </c>
      <c r="BY34" s="75">
        <v>3.6323940604930862</v>
      </c>
      <c r="BZ34" s="75">
        <v>44.064110584800545</v>
      </c>
      <c r="CA34" s="75">
        <v>8.3100323872510842</v>
      </c>
      <c r="CB34" s="75">
        <v>365.6</v>
      </c>
      <c r="CC34" s="75">
        <v>227.3</v>
      </c>
      <c r="CD34" s="68">
        <v>164.5</v>
      </c>
      <c r="CE34" s="68">
        <v>150.5</v>
      </c>
      <c r="CG34" s="68">
        <v>65.526221595879406</v>
      </c>
      <c r="CH34" s="68">
        <v>128.9</v>
      </c>
      <c r="CI34" s="71">
        <v>7341</v>
      </c>
      <c r="CJ34" s="71">
        <v>511986</v>
      </c>
      <c r="CK34" s="71">
        <v>343342</v>
      </c>
      <c r="CL34" s="71">
        <v>423534</v>
      </c>
      <c r="CM34" s="71">
        <v>320461</v>
      </c>
      <c r="CN34" s="71">
        <v>32202</v>
      </c>
      <c r="CO34" s="71">
        <v>11523</v>
      </c>
      <c r="CP34" s="75">
        <v>96</v>
      </c>
      <c r="CR34" s="71">
        <v>401</v>
      </c>
      <c r="CS34" s="71">
        <v>290</v>
      </c>
      <c r="CT34" s="71">
        <v>439</v>
      </c>
      <c r="CU34" s="71">
        <v>319</v>
      </c>
      <c r="CV34" s="71">
        <v>12</v>
      </c>
      <c r="CW34" s="71">
        <v>155</v>
      </c>
    </row>
    <row r="35" spans="1:101" x14ac:dyDescent="0.15">
      <c r="A35" s="13">
        <v>23</v>
      </c>
      <c r="B35" s="6" t="s">
        <v>24</v>
      </c>
      <c r="C35" s="10">
        <v>1.44</v>
      </c>
      <c r="D35" s="8">
        <v>31.820250941771533</v>
      </c>
      <c r="E35" s="9">
        <v>82.4</v>
      </c>
      <c r="F35" s="38">
        <v>45.537078154675896</v>
      </c>
      <c r="G35" s="19">
        <v>23</v>
      </c>
      <c r="H35" s="19">
        <v>7043300</v>
      </c>
      <c r="I35" s="179">
        <v>2.5</v>
      </c>
      <c r="J35" s="38">
        <v>39.799999999999997</v>
      </c>
      <c r="K35" s="95">
        <v>69.8</v>
      </c>
      <c r="L35" s="20">
        <v>100.2</v>
      </c>
      <c r="M35" s="21">
        <v>101.6</v>
      </c>
      <c r="N35" s="30">
        <v>2.75</v>
      </c>
      <c r="O35" s="98">
        <v>10.550478352830003</v>
      </c>
      <c r="P35" s="95">
        <v>30.66</v>
      </c>
      <c r="Q35" s="95">
        <v>47.027734256491257</v>
      </c>
      <c r="R35" s="95">
        <v>16.2</v>
      </c>
      <c r="S35" s="127"/>
      <c r="T35" s="95">
        <v>28.6</v>
      </c>
      <c r="U35" s="95">
        <v>26.8</v>
      </c>
      <c r="V35" s="98">
        <v>1.97</v>
      </c>
      <c r="W35" s="98">
        <v>78.010000000000005</v>
      </c>
      <c r="X35" s="98">
        <v>84.22</v>
      </c>
      <c r="Y35" s="98">
        <v>4.07</v>
      </c>
      <c r="Z35" s="95">
        <v>14.7</v>
      </c>
      <c r="AA35" s="127"/>
      <c r="AB35" s="116">
        <v>33197.718000000001</v>
      </c>
      <c r="AC35" s="98">
        <v>1.3901354302223266</v>
      </c>
      <c r="AD35" s="98">
        <v>1.8229661396436083</v>
      </c>
      <c r="AE35" s="116">
        <v>3433.1520736018624</v>
      </c>
      <c r="AF35" s="95">
        <v>277.39999999999998</v>
      </c>
      <c r="AG35" s="116">
        <v>122155</v>
      </c>
      <c r="AH35" s="116">
        <v>343361</v>
      </c>
      <c r="AI35" s="116">
        <v>820981</v>
      </c>
      <c r="AJ35" s="120">
        <v>0.88400000000000001</v>
      </c>
      <c r="AK35" s="65"/>
      <c r="AL35" s="95">
        <v>52.9</v>
      </c>
      <c r="AM35" s="95">
        <v>54.7</v>
      </c>
      <c r="AN35" s="95">
        <v>13.8</v>
      </c>
      <c r="AO35" s="95">
        <v>13.8</v>
      </c>
      <c r="AP35" s="95">
        <v>19.2</v>
      </c>
      <c r="AQ35" s="95">
        <v>17.399999999999999</v>
      </c>
      <c r="AR35" s="95">
        <v>23.718709920812621</v>
      </c>
      <c r="AS35" s="95">
        <v>7.4490087006133212</v>
      </c>
      <c r="AT35" s="95">
        <v>8.99</v>
      </c>
      <c r="AU35" s="95">
        <v>36.14</v>
      </c>
      <c r="AV35" s="95">
        <v>247.57420091324201</v>
      </c>
      <c r="AW35" s="95">
        <v>51.7</v>
      </c>
      <c r="AX35" s="65"/>
      <c r="AY35" s="31">
        <v>3687238</v>
      </c>
      <c r="AZ35" s="68">
        <v>90.769009263928268</v>
      </c>
      <c r="BA35" s="68">
        <v>63.29779716184045</v>
      </c>
      <c r="BB35" s="68">
        <v>94.203565315351312</v>
      </c>
      <c r="BC35" s="68">
        <v>64.603322310622332</v>
      </c>
      <c r="BD35" s="68">
        <v>78.5</v>
      </c>
      <c r="BE35" s="68">
        <v>51.1</v>
      </c>
      <c r="BF35" s="68">
        <v>4.6710289859559522</v>
      </c>
      <c r="BG35" s="68">
        <v>5.4003093893012837</v>
      </c>
      <c r="BH35" s="68">
        <v>3.9062440751023648</v>
      </c>
      <c r="BI35" s="68">
        <v>3.0511213174276262</v>
      </c>
      <c r="BJ35" s="68">
        <v>37.027136200866423</v>
      </c>
      <c r="BK35" s="68">
        <v>59.921742481705955</v>
      </c>
      <c r="BL35" s="68">
        <v>11.66791985492503</v>
      </c>
      <c r="BM35" s="68">
        <v>7.3864390287053823</v>
      </c>
      <c r="BN35" s="68">
        <v>4.2814808262196475</v>
      </c>
      <c r="BO35" s="68">
        <v>43.915993537964461</v>
      </c>
      <c r="BP35" s="68">
        <v>37.764135702746366</v>
      </c>
      <c r="BQ35" s="68">
        <v>6.1518578352180953</v>
      </c>
      <c r="BR35" s="68">
        <v>4.3</v>
      </c>
      <c r="BS35" s="68">
        <v>3.6</v>
      </c>
      <c r="BT35" s="68">
        <v>2.5</v>
      </c>
      <c r="BU35" s="71">
        <v>185</v>
      </c>
      <c r="BV35" s="71">
        <v>173</v>
      </c>
      <c r="BW35" s="75">
        <v>22.366494140901473</v>
      </c>
      <c r="BX35" s="75">
        <v>43.641983728872887</v>
      </c>
      <c r="BY35" s="75">
        <v>4.2341492719277518</v>
      </c>
      <c r="BZ35" s="75">
        <v>38.618418582462219</v>
      </c>
      <c r="CA35" s="75">
        <v>8.6677371121383651</v>
      </c>
      <c r="CB35" s="75">
        <v>384.9</v>
      </c>
      <c r="CC35" s="75">
        <v>235.4</v>
      </c>
      <c r="CD35" s="68">
        <v>163.30000000000001</v>
      </c>
      <c r="CE35" s="68">
        <v>152.80000000000001</v>
      </c>
      <c r="CG35" s="68">
        <v>59.318561649741916</v>
      </c>
      <c r="CH35" s="68">
        <v>127.8</v>
      </c>
      <c r="CI35" s="71">
        <v>7127</v>
      </c>
      <c r="CJ35" s="71">
        <v>494267</v>
      </c>
      <c r="CK35" s="71">
        <v>368914</v>
      </c>
      <c r="CL35" s="71">
        <v>411477</v>
      </c>
      <c r="CM35" s="71">
        <v>310367</v>
      </c>
      <c r="CN35" s="71">
        <v>24253</v>
      </c>
      <c r="CO35" s="71">
        <v>11488</v>
      </c>
      <c r="CP35" s="75">
        <v>95.6</v>
      </c>
      <c r="CR35" s="71">
        <v>415</v>
      </c>
      <c r="CS35" s="71">
        <v>282</v>
      </c>
      <c r="CT35" s="71">
        <v>461</v>
      </c>
      <c r="CU35" s="71">
        <v>313</v>
      </c>
      <c r="CV35" s="71">
        <v>11</v>
      </c>
      <c r="CW35" s="71">
        <v>146</v>
      </c>
    </row>
    <row r="36" spans="1:101" s="44" customFormat="1" x14ac:dyDescent="0.15">
      <c r="A36" s="62">
        <v>24</v>
      </c>
      <c r="B36" s="40" t="s">
        <v>25</v>
      </c>
      <c r="C36" s="41">
        <v>1.48</v>
      </c>
      <c r="D36" s="42">
        <v>28.28372071949617</v>
      </c>
      <c r="E36" s="43">
        <v>75</v>
      </c>
      <c r="F36" s="39">
        <v>39.880189499702482</v>
      </c>
      <c r="G36" s="22">
        <v>24</v>
      </c>
      <c r="H36" s="22">
        <v>1857339</v>
      </c>
      <c r="I36" s="180">
        <v>0.9</v>
      </c>
      <c r="J36" s="39">
        <v>42.1</v>
      </c>
      <c r="K36" s="96">
        <v>65.8</v>
      </c>
      <c r="L36" s="23">
        <v>94.3</v>
      </c>
      <c r="M36" s="24">
        <v>97.6</v>
      </c>
      <c r="N36" s="32">
        <v>2.88</v>
      </c>
      <c r="O36" s="99">
        <v>14.325240563944211</v>
      </c>
      <c r="P36" s="96">
        <v>33.909999999999997</v>
      </c>
      <c r="Q36" s="96">
        <v>48.702368761909931</v>
      </c>
      <c r="R36" s="96">
        <v>16.399999999999999</v>
      </c>
      <c r="S36" s="128"/>
      <c r="T36" s="96">
        <v>28.3</v>
      </c>
      <c r="U36" s="96">
        <v>26.5</v>
      </c>
      <c r="V36" s="99">
        <v>1.91</v>
      </c>
      <c r="W36" s="99">
        <v>77.900000000000006</v>
      </c>
      <c r="X36" s="99">
        <v>84.49</v>
      </c>
      <c r="Y36" s="99">
        <v>5.32</v>
      </c>
      <c r="Z36" s="96">
        <v>21.2</v>
      </c>
      <c r="AA36" s="128"/>
      <c r="AB36" s="129">
        <v>7391.36</v>
      </c>
      <c r="AC36" s="99">
        <v>5.6845905555399527</v>
      </c>
      <c r="AD36" s="99">
        <v>4.8158423121436584</v>
      </c>
      <c r="AE36" s="129">
        <v>2981.4600350286082</v>
      </c>
      <c r="AF36" s="96">
        <v>197.7</v>
      </c>
      <c r="AG36" s="129">
        <v>69615</v>
      </c>
      <c r="AH36" s="129">
        <v>80937</v>
      </c>
      <c r="AI36" s="129">
        <v>196195</v>
      </c>
      <c r="AJ36" s="130">
        <v>0.48299999999999998</v>
      </c>
      <c r="AK36" s="66"/>
      <c r="AL36" s="96">
        <v>45.8</v>
      </c>
      <c r="AM36" s="96">
        <v>49.7</v>
      </c>
      <c r="AN36" s="96">
        <v>15.9</v>
      </c>
      <c r="AO36" s="96">
        <v>15.9</v>
      </c>
      <c r="AP36" s="96">
        <v>27.4</v>
      </c>
      <c r="AQ36" s="96">
        <v>21.8</v>
      </c>
      <c r="AR36" s="96">
        <v>17.593885985939377</v>
      </c>
      <c r="AS36" s="96">
        <v>5.7466402175483768</v>
      </c>
      <c r="AT36" s="96">
        <v>8.74</v>
      </c>
      <c r="AU36" s="96">
        <v>31.46</v>
      </c>
      <c r="AV36" s="96">
        <v>348.17596566523605</v>
      </c>
      <c r="AW36" s="96">
        <v>44.7</v>
      </c>
      <c r="AX36" s="66"/>
      <c r="AY36" s="33">
        <v>929866</v>
      </c>
      <c r="AZ36" s="69">
        <v>91.355923621347316</v>
      </c>
      <c r="BA36" s="69">
        <v>66.325504939718229</v>
      </c>
      <c r="BB36" s="69">
        <v>93.937978567195728</v>
      </c>
      <c r="BC36" s="69">
        <v>67.529920848544705</v>
      </c>
      <c r="BD36" s="69">
        <v>75.3</v>
      </c>
      <c r="BE36" s="69">
        <v>48.7</v>
      </c>
      <c r="BF36" s="69">
        <v>3.1767635411397448</v>
      </c>
      <c r="BG36" s="69">
        <v>3.6380565526087789</v>
      </c>
      <c r="BH36" s="69">
        <v>2.7214265484170133</v>
      </c>
      <c r="BI36" s="69">
        <v>5.2277050271531325</v>
      </c>
      <c r="BJ36" s="69">
        <v>35.91171408322365</v>
      </c>
      <c r="BK36" s="69">
        <v>58.860580889623222</v>
      </c>
      <c r="BL36" s="69">
        <v>11.611289746337977</v>
      </c>
      <c r="BM36" s="69">
        <v>6.0557341907824229</v>
      </c>
      <c r="BN36" s="69">
        <v>5.5555555555555545</v>
      </c>
      <c r="BO36" s="69">
        <v>43.461351482741854</v>
      </c>
      <c r="BP36" s="69">
        <v>36.363636363636367</v>
      </c>
      <c r="BQ36" s="69">
        <v>7.0977151191054872</v>
      </c>
      <c r="BR36" s="69">
        <v>4.3</v>
      </c>
      <c r="BS36" s="69">
        <v>3.3</v>
      </c>
      <c r="BT36" s="69">
        <v>4</v>
      </c>
      <c r="BU36" s="72">
        <v>183</v>
      </c>
      <c r="BV36" s="72">
        <v>174</v>
      </c>
      <c r="BW36" s="76">
        <v>18.183555298204979</v>
      </c>
      <c r="BX36" s="76">
        <v>49.673422119281987</v>
      </c>
      <c r="BY36" s="76">
        <v>3.562223367758679</v>
      </c>
      <c r="BZ36" s="76">
        <v>41.444620225038662</v>
      </c>
      <c r="CA36" s="76">
        <v>8.0247791385960863</v>
      </c>
      <c r="CB36" s="76">
        <v>365.7</v>
      </c>
      <c r="CC36" s="76">
        <v>225</v>
      </c>
      <c r="CD36" s="69">
        <v>158.5</v>
      </c>
      <c r="CE36" s="69">
        <v>152.80000000000001</v>
      </c>
      <c r="CG36" s="69">
        <v>75.383810188415907</v>
      </c>
      <c r="CH36" s="69">
        <v>132.9</v>
      </c>
      <c r="CI36" s="72">
        <v>7750</v>
      </c>
      <c r="CJ36" s="72">
        <v>526761</v>
      </c>
      <c r="CK36" s="72">
        <v>355749</v>
      </c>
      <c r="CL36" s="72">
        <v>437129</v>
      </c>
      <c r="CM36" s="72">
        <v>324859</v>
      </c>
      <c r="CN36" s="72">
        <v>31102</v>
      </c>
      <c r="CO36" s="72">
        <v>12141</v>
      </c>
      <c r="CP36" s="76">
        <v>92.1</v>
      </c>
      <c r="CR36" s="72">
        <v>404</v>
      </c>
      <c r="CS36" s="72">
        <v>280</v>
      </c>
      <c r="CT36" s="72">
        <v>447</v>
      </c>
      <c r="CU36" s="72">
        <v>310</v>
      </c>
      <c r="CV36" s="72">
        <v>13</v>
      </c>
      <c r="CW36" s="72">
        <v>173</v>
      </c>
    </row>
    <row r="37" spans="1:101" x14ac:dyDescent="0.15">
      <c r="A37" s="13">
        <v>25</v>
      </c>
      <c r="B37" s="6" t="s">
        <v>26</v>
      </c>
      <c r="C37" s="10">
        <v>1.53</v>
      </c>
      <c r="D37" s="8">
        <v>29.782445049491972</v>
      </c>
      <c r="E37" s="9">
        <v>79.3</v>
      </c>
      <c r="F37" s="38">
        <v>42.40224831613839</v>
      </c>
      <c r="G37" s="19">
        <v>25</v>
      </c>
      <c r="H37" s="19">
        <v>1342832</v>
      </c>
      <c r="I37" s="179">
        <v>4.3</v>
      </c>
      <c r="J37" s="38">
        <v>39.9</v>
      </c>
      <c r="K37" s="95">
        <v>67.5</v>
      </c>
      <c r="L37" s="20">
        <v>97.6</v>
      </c>
      <c r="M37" s="21">
        <v>96.1</v>
      </c>
      <c r="N37" s="30">
        <v>3.02</v>
      </c>
      <c r="O37" s="98">
        <v>16.431253840726495</v>
      </c>
      <c r="P37" s="95">
        <v>33.520000000000003</v>
      </c>
      <c r="Q37" s="95">
        <v>48.061975029858438</v>
      </c>
      <c r="R37" s="95">
        <v>15.1</v>
      </c>
      <c r="S37" s="127"/>
      <c r="T37" s="95">
        <v>28.5</v>
      </c>
      <c r="U37" s="95">
        <v>26.7</v>
      </c>
      <c r="V37" s="98">
        <v>1.67</v>
      </c>
      <c r="W37" s="98">
        <v>78.19</v>
      </c>
      <c r="X37" s="98">
        <v>84.92</v>
      </c>
      <c r="Y37" s="98">
        <v>4.7300000000000004</v>
      </c>
      <c r="Z37" s="95">
        <v>17.2</v>
      </c>
      <c r="AA37" s="127"/>
      <c r="AB37" s="116">
        <v>5987.8630000000003</v>
      </c>
      <c r="AC37" s="98">
        <v>4.9438122816985395</v>
      </c>
      <c r="AD37" s="98">
        <v>5.0572549008363641</v>
      </c>
      <c r="AE37" s="116">
        <v>3321.1652686263064</v>
      </c>
      <c r="AF37" s="95">
        <v>144.9</v>
      </c>
      <c r="AG37" s="116">
        <v>52914</v>
      </c>
      <c r="AH37" s="116">
        <v>63964</v>
      </c>
      <c r="AI37" s="116">
        <v>155143</v>
      </c>
      <c r="AJ37" s="120">
        <v>0.46500000000000002</v>
      </c>
      <c r="AK37" s="65"/>
      <c r="AL37" s="95">
        <v>47.7</v>
      </c>
      <c r="AM37" s="95">
        <v>54.1</v>
      </c>
      <c r="AN37" s="95">
        <v>15.5</v>
      </c>
      <c r="AO37" s="95">
        <v>15.5</v>
      </c>
      <c r="AP37" s="95">
        <v>19.600000000000001</v>
      </c>
      <c r="AQ37" s="95">
        <v>15.6</v>
      </c>
      <c r="AR37" s="95">
        <v>22.169696211875227</v>
      </c>
      <c r="AS37" s="95">
        <v>7.0968136248431453</v>
      </c>
      <c r="AT37" s="95">
        <v>11.37</v>
      </c>
      <c r="AU37" s="95">
        <v>32.380000000000003</v>
      </c>
      <c r="AV37" s="95">
        <v>400.60015003750937</v>
      </c>
      <c r="AW37" s="95">
        <v>50.2</v>
      </c>
      <c r="AX37" s="65"/>
      <c r="AY37" s="31">
        <v>669487</v>
      </c>
      <c r="AZ37" s="68">
        <v>90.518989858818856</v>
      </c>
      <c r="BA37" s="68">
        <v>63.921292991146018</v>
      </c>
      <c r="BB37" s="68">
        <v>94.580773560475947</v>
      </c>
      <c r="BC37" s="68">
        <v>65.476495980205527</v>
      </c>
      <c r="BD37" s="68">
        <v>76.2</v>
      </c>
      <c r="BE37" s="68">
        <v>48.2</v>
      </c>
      <c r="BF37" s="68">
        <v>4.919784730922772</v>
      </c>
      <c r="BG37" s="68">
        <v>5.8996004989244204</v>
      </c>
      <c r="BH37" s="68">
        <v>3.9224705787106884</v>
      </c>
      <c r="BI37" s="68">
        <v>3.5700839435075555</v>
      </c>
      <c r="BJ37" s="68">
        <v>38.684041697664824</v>
      </c>
      <c r="BK37" s="68">
        <v>57.745874358827621</v>
      </c>
      <c r="BL37" s="68">
        <v>12.1256038647343</v>
      </c>
      <c r="BM37" s="68">
        <v>6.4009661835748801</v>
      </c>
      <c r="BN37" s="68">
        <v>5.72463768115942</v>
      </c>
      <c r="BO37" s="68">
        <v>45.781032078103209</v>
      </c>
      <c r="BP37" s="68">
        <v>38.005578800557885</v>
      </c>
      <c r="BQ37" s="68">
        <v>7.7754532775453242</v>
      </c>
      <c r="BR37" s="68">
        <v>3.9</v>
      </c>
      <c r="BS37" s="68">
        <v>3.3</v>
      </c>
      <c r="BT37" s="68">
        <v>3.9</v>
      </c>
      <c r="BU37" s="71">
        <v>185</v>
      </c>
      <c r="BV37" s="71">
        <v>176</v>
      </c>
      <c r="BW37" s="75">
        <v>21.46705908988001</v>
      </c>
      <c r="BX37" s="75">
        <v>44.839634744547581</v>
      </c>
      <c r="BY37" s="75">
        <v>3.968352853227012</v>
      </c>
      <c r="BZ37" s="75">
        <v>41.809120358833788</v>
      </c>
      <c r="CA37" s="75">
        <v>8.8263144779466725</v>
      </c>
      <c r="CB37" s="75">
        <v>370.4</v>
      </c>
      <c r="CC37" s="75">
        <v>234.9</v>
      </c>
      <c r="CD37" s="68">
        <v>159.6</v>
      </c>
      <c r="CE37" s="68">
        <v>152.19999999999999</v>
      </c>
      <c r="CG37" s="68">
        <v>73.008858947725841</v>
      </c>
      <c r="CH37" s="68">
        <v>144.69999999999999</v>
      </c>
      <c r="CI37" s="71">
        <v>7732</v>
      </c>
      <c r="CJ37" s="71">
        <v>528489</v>
      </c>
      <c r="CK37" s="71">
        <v>370006</v>
      </c>
      <c r="CL37" s="71">
        <v>438824</v>
      </c>
      <c r="CM37" s="71">
        <v>359519</v>
      </c>
      <c r="CN37" s="71">
        <v>28749</v>
      </c>
      <c r="CO37" s="71">
        <v>12150</v>
      </c>
      <c r="CP37" s="75">
        <v>91.8</v>
      </c>
      <c r="CR37" s="71">
        <v>397</v>
      </c>
      <c r="CS37" s="71">
        <v>286</v>
      </c>
      <c r="CT37" s="71">
        <v>445</v>
      </c>
      <c r="CU37" s="71">
        <v>320</v>
      </c>
      <c r="CV37" s="71">
        <v>15</v>
      </c>
      <c r="CW37" s="71">
        <v>148</v>
      </c>
    </row>
    <row r="38" spans="1:101" x14ac:dyDescent="0.15">
      <c r="A38" s="13">
        <v>26</v>
      </c>
      <c r="B38" s="6" t="s">
        <v>27</v>
      </c>
      <c r="C38" s="10">
        <v>1.28</v>
      </c>
      <c r="D38" s="8">
        <v>38.642422715727079</v>
      </c>
      <c r="E38" s="9">
        <v>80.5</v>
      </c>
      <c r="F38" s="38">
        <v>48.855774142866778</v>
      </c>
      <c r="G38" s="19">
        <v>26</v>
      </c>
      <c r="H38" s="19">
        <v>2644391</v>
      </c>
      <c r="I38" s="179">
        <v>0.6</v>
      </c>
      <c r="J38" s="38">
        <v>41.5</v>
      </c>
      <c r="K38" s="95">
        <v>68.5</v>
      </c>
      <c r="L38" s="20">
        <v>93.6</v>
      </c>
      <c r="M38" s="21">
        <v>100.5</v>
      </c>
      <c r="N38" s="30">
        <v>2.5499999999999998</v>
      </c>
      <c r="O38" s="98">
        <v>7.85578669145655</v>
      </c>
      <c r="P38" s="95">
        <v>25.27</v>
      </c>
      <c r="Q38" s="95">
        <v>42.45057980843989</v>
      </c>
      <c r="R38" s="95">
        <v>16.2</v>
      </c>
      <c r="S38" s="127"/>
      <c r="T38" s="95">
        <v>28.8</v>
      </c>
      <c r="U38" s="95">
        <v>27.2</v>
      </c>
      <c r="V38" s="98">
        <v>2.04</v>
      </c>
      <c r="W38" s="98">
        <v>78.150000000000006</v>
      </c>
      <c r="X38" s="98">
        <v>84.81</v>
      </c>
      <c r="Y38" s="98">
        <v>14.26</v>
      </c>
      <c r="Z38" s="95">
        <v>22.1</v>
      </c>
      <c r="AA38" s="127"/>
      <c r="AB38" s="116">
        <v>10118.648999999999</v>
      </c>
      <c r="AC38" s="98">
        <v>4.7031562303903325</v>
      </c>
      <c r="AD38" s="98">
        <v>3.0296092537081631</v>
      </c>
      <c r="AE38" s="116">
        <v>2949.0824163295065</v>
      </c>
      <c r="AF38" s="95">
        <v>167.1</v>
      </c>
      <c r="AG38" s="116">
        <v>45732</v>
      </c>
      <c r="AH38" s="116">
        <v>58858</v>
      </c>
      <c r="AI38" s="116">
        <v>176457</v>
      </c>
      <c r="AJ38" s="120">
        <v>0.54700000000000004</v>
      </c>
      <c r="AK38" s="65"/>
      <c r="AL38" s="95">
        <v>51.6</v>
      </c>
      <c r="AM38" s="95">
        <v>60.6</v>
      </c>
      <c r="AN38" s="95">
        <v>12.6</v>
      </c>
      <c r="AO38" s="95">
        <v>12.6</v>
      </c>
      <c r="AP38" s="95">
        <v>14</v>
      </c>
      <c r="AQ38" s="95">
        <v>11.1</v>
      </c>
      <c r="AR38" s="95">
        <v>25.167365394323841</v>
      </c>
      <c r="AS38" s="95">
        <v>9.2909277875720075</v>
      </c>
      <c r="AT38" s="95">
        <v>11.66</v>
      </c>
      <c r="AU38" s="95">
        <v>38.56</v>
      </c>
      <c r="AV38" s="95">
        <v>244.96771743258643</v>
      </c>
      <c r="AW38" s="95">
        <v>52.1</v>
      </c>
      <c r="AX38" s="65"/>
      <c r="AY38" s="31">
        <v>1270485</v>
      </c>
      <c r="AZ38" s="68">
        <v>84.535405175989055</v>
      </c>
      <c r="BA38" s="68">
        <v>60.615686792951706</v>
      </c>
      <c r="BB38" s="68">
        <v>91.907367377206754</v>
      </c>
      <c r="BC38" s="68">
        <v>63.396140314421977</v>
      </c>
      <c r="BD38" s="68">
        <v>72.5</v>
      </c>
      <c r="BE38" s="68">
        <v>46.4</v>
      </c>
      <c r="BF38" s="68">
        <v>9.065718592657209</v>
      </c>
      <c r="BG38" s="68">
        <v>10.883763115360912</v>
      </c>
      <c r="BH38" s="68">
        <v>7.2939998866834124</v>
      </c>
      <c r="BI38" s="68">
        <v>2.8107215186628385</v>
      </c>
      <c r="BJ38" s="68">
        <v>29.011196421246922</v>
      </c>
      <c r="BK38" s="68">
        <v>68.178082060090233</v>
      </c>
      <c r="BL38" s="68">
        <v>14.603468820336291</v>
      </c>
      <c r="BM38" s="68">
        <v>8.8176883357606251</v>
      </c>
      <c r="BN38" s="68">
        <v>5.7857804845756657</v>
      </c>
      <c r="BO38" s="68">
        <v>43.924050632911396</v>
      </c>
      <c r="BP38" s="68">
        <v>36.256781193490056</v>
      </c>
      <c r="BQ38" s="68">
        <v>7.6672694394213394</v>
      </c>
      <c r="BR38" s="68">
        <v>5.2</v>
      </c>
      <c r="BS38" s="68">
        <v>4.4000000000000004</v>
      </c>
      <c r="BT38" s="68">
        <v>3.9</v>
      </c>
      <c r="BU38" s="71">
        <v>184</v>
      </c>
      <c r="BV38" s="71">
        <v>171</v>
      </c>
      <c r="BW38" s="75">
        <v>23.81236587131265</v>
      </c>
      <c r="BX38" s="75">
        <v>41.700423709084141</v>
      </c>
      <c r="BY38" s="75">
        <v>4.5847247520744787</v>
      </c>
      <c r="BZ38" s="75">
        <v>41.37573365715442</v>
      </c>
      <c r="CA38" s="75">
        <v>9.5438676381299317</v>
      </c>
      <c r="CB38" s="75">
        <v>375.3</v>
      </c>
      <c r="CC38" s="75">
        <v>254</v>
      </c>
      <c r="CD38" s="68">
        <v>173.3</v>
      </c>
      <c r="CE38" s="68">
        <v>155.4</v>
      </c>
      <c r="CG38" s="68">
        <v>61.030667818887032</v>
      </c>
      <c r="CH38" s="68">
        <v>111.7</v>
      </c>
      <c r="CI38" s="71">
        <v>6908</v>
      </c>
      <c r="CJ38" s="71">
        <v>464765</v>
      </c>
      <c r="CK38" s="71">
        <v>338059</v>
      </c>
      <c r="CL38" s="71">
        <v>390603</v>
      </c>
      <c r="CM38" s="71">
        <v>301069</v>
      </c>
      <c r="CN38" s="71">
        <v>26672</v>
      </c>
      <c r="CO38" s="71">
        <v>10740</v>
      </c>
      <c r="CP38" s="75">
        <v>95.6</v>
      </c>
      <c r="CR38" s="71">
        <v>405</v>
      </c>
      <c r="CS38" s="71">
        <v>272</v>
      </c>
      <c r="CT38" s="71">
        <v>450</v>
      </c>
      <c r="CU38" s="71">
        <v>301</v>
      </c>
      <c r="CV38" s="71">
        <v>13</v>
      </c>
      <c r="CW38" s="71">
        <v>149</v>
      </c>
    </row>
    <row r="39" spans="1:101" x14ac:dyDescent="0.15">
      <c r="A39" s="13">
        <v>27</v>
      </c>
      <c r="B39" s="6" t="s">
        <v>28</v>
      </c>
      <c r="C39" s="10">
        <v>1.31</v>
      </c>
      <c r="D39" s="8">
        <v>37.229645731502181</v>
      </c>
      <c r="E39" s="9">
        <v>85.1</v>
      </c>
      <c r="F39" s="38">
        <v>47.209468797302279</v>
      </c>
      <c r="G39" s="19">
        <v>27</v>
      </c>
      <c r="H39" s="19">
        <v>8805081</v>
      </c>
      <c r="I39" s="179">
        <v>0.1</v>
      </c>
      <c r="J39" s="38">
        <v>40.6</v>
      </c>
      <c r="K39" s="95">
        <v>70.7</v>
      </c>
      <c r="L39" s="20">
        <v>95.6</v>
      </c>
      <c r="M39" s="21">
        <v>105.9</v>
      </c>
      <c r="N39" s="30">
        <v>2.5099999999999998</v>
      </c>
      <c r="O39" s="98">
        <v>5.2345405286496627</v>
      </c>
      <c r="P39" s="95">
        <v>21.33</v>
      </c>
      <c r="Q39" s="95">
        <v>35.866289652218775</v>
      </c>
      <c r="R39" s="95">
        <v>17.2</v>
      </c>
      <c r="S39" s="127"/>
      <c r="T39" s="95">
        <v>28.8</v>
      </c>
      <c r="U39" s="95">
        <v>27.1</v>
      </c>
      <c r="V39" s="98">
        <v>2.58</v>
      </c>
      <c r="W39" s="98">
        <v>76.97</v>
      </c>
      <c r="X39" s="98">
        <v>84.01</v>
      </c>
      <c r="Y39" s="98">
        <v>15.63</v>
      </c>
      <c r="Z39" s="95">
        <v>17.8</v>
      </c>
      <c r="AA39" s="127"/>
      <c r="AB39" s="116">
        <v>39349.199000000001</v>
      </c>
      <c r="AC39" s="98">
        <v>0.23501655856906109</v>
      </c>
      <c r="AD39" s="98">
        <v>-1.2209766399573376</v>
      </c>
      <c r="AE39" s="116">
        <v>3180.1526868407004</v>
      </c>
      <c r="AF39" s="95">
        <v>140.30000000000001</v>
      </c>
      <c r="AG39" s="116">
        <v>27516</v>
      </c>
      <c r="AH39" s="116">
        <v>180197</v>
      </c>
      <c r="AI39" s="116">
        <v>636743</v>
      </c>
      <c r="AJ39" s="120">
        <v>0.78</v>
      </c>
      <c r="AK39" s="65"/>
      <c r="AL39" s="95">
        <v>47.9</v>
      </c>
      <c r="AM39" s="95">
        <v>53.3</v>
      </c>
      <c r="AN39" s="95">
        <v>13.1</v>
      </c>
      <c r="AO39" s="95">
        <v>13.1</v>
      </c>
      <c r="AP39" s="95">
        <v>15.4</v>
      </c>
      <c r="AQ39" s="95">
        <v>11.7</v>
      </c>
      <c r="AR39" s="95">
        <v>23.735379487083694</v>
      </c>
      <c r="AS39" s="95">
        <v>7.9929122021501096</v>
      </c>
      <c r="AT39" s="95">
        <v>14.51</v>
      </c>
      <c r="AU39" s="95">
        <v>52.14</v>
      </c>
      <c r="AV39" s="95">
        <v>128.73537098057039</v>
      </c>
      <c r="AW39" s="95">
        <v>52</v>
      </c>
      <c r="AX39" s="65"/>
      <c r="AY39" s="31">
        <v>4134181</v>
      </c>
      <c r="AZ39" s="68">
        <v>85.406870181557323</v>
      </c>
      <c r="BA39" s="68">
        <v>56.426447294969165</v>
      </c>
      <c r="BB39" s="68">
        <v>89.863659247848915</v>
      </c>
      <c r="BC39" s="68">
        <v>57.915630424527222</v>
      </c>
      <c r="BD39" s="68">
        <v>74.099999999999994</v>
      </c>
      <c r="BE39" s="68">
        <v>44.7</v>
      </c>
      <c r="BF39" s="68">
        <v>5.6296819264015969</v>
      </c>
      <c r="BG39" s="68">
        <v>6.7878056825353621</v>
      </c>
      <c r="BH39" s="68">
        <v>4.4989532422698755</v>
      </c>
      <c r="BI39" s="68">
        <v>0.56871052975492709</v>
      </c>
      <c r="BJ39" s="68">
        <v>30.321131928265483</v>
      </c>
      <c r="BK39" s="68">
        <v>69.110157541979589</v>
      </c>
      <c r="BL39" s="68">
        <v>15.534693246793385</v>
      </c>
      <c r="BM39" s="68">
        <v>8.893524957502704</v>
      </c>
      <c r="BN39" s="68">
        <v>6.6411682892906807</v>
      </c>
      <c r="BO39" s="68">
        <v>45.240538075695397</v>
      </c>
      <c r="BP39" s="68">
        <v>37.351801185590517</v>
      </c>
      <c r="BQ39" s="68">
        <v>7.8887368901048802</v>
      </c>
      <c r="BR39" s="68">
        <v>7.5</v>
      </c>
      <c r="BS39" s="68">
        <v>6.1</v>
      </c>
      <c r="BT39" s="68">
        <v>2.6</v>
      </c>
      <c r="BU39" s="71">
        <v>183</v>
      </c>
      <c r="BV39" s="71">
        <v>172</v>
      </c>
      <c r="BW39" s="75">
        <v>24.836710052744991</v>
      </c>
      <c r="BX39" s="75">
        <v>40.568814017573963</v>
      </c>
      <c r="BY39" s="75">
        <v>4.6014081308198955</v>
      </c>
      <c r="BZ39" s="75">
        <v>41.182716329775154</v>
      </c>
      <c r="CA39" s="75">
        <v>11.211106064047241</v>
      </c>
      <c r="CB39" s="75">
        <v>387.5</v>
      </c>
      <c r="CC39" s="75">
        <v>252.8</v>
      </c>
      <c r="CD39" s="68">
        <v>162.4</v>
      </c>
      <c r="CE39" s="68">
        <v>154.4</v>
      </c>
      <c r="CG39" s="68">
        <v>51.436345247756918</v>
      </c>
      <c r="CH39" s="68">
        <v>101.2</v>
      </c>
      <c r="CI39" s="71">
        <v>6650</v>
      </c>
      <c r="CJ39" s="71">
        <v>454666</v>
      </c>
      <c r="CK39" s="71">
        <v>336014</v>
      </c>
      <c r="CL39" s="71">
        <v>379218</v>
      </c>
      <c r="CM39" s="71">
        <v>291281</v>
      </c>
      <c r="CN39" s="71">
        <v>21282</v>
      </c>
      <c r="CO39" s="71">
        <v>10871</v>
      </c>
      <c r="CP39" s="75">
        <v>98.4</v>
      </c>
      <c r="CR39" s="71">
        <v>424</v>
      </c>
      <c r="CS39" s="71">
        <v>277</v>
      </c>
      <c r="CT39" s="71">
        <v>482</v>
      </c>
      <c r="CU39" s="71">
        <v>314</v>
      </c>
      <c r="CV39" s="71">
        <v>10</v>
      </c>
      <c r="CW39" s="71">
        <v>134</v>
      </c>
    </row>
    <row r="40" spans="1:101" x14ac:dyDescent="0.15">
      <c r="A40" s="13">
        <v>28</v>
      </c>
      <c r="B40" s="6" t="s">
        <v>29</v>
      </c>
      <c r="C40" s="10">
        <v>1.38</v>
      </c>
      <c r="D40" s="8">
        <v>33.618414993656074</v>
      </c>
      <c r="E40" s="9">
        <v>78.8</v>
      </c>
      <c r="F40" s="38">
        <v>42.469201008560823</v>
      </c>
      <c r="G40" s="19">
        <v>28</v>
      </c>
      <c r="H40" s="19">
        <v>5550574</v>
      </c>
      <c r="I40" s="179">
        <v>2.8</v>
      </c>
      <c r="J40" s="38">
        <v>41.2</v>
      </c>
      <c r="K40" s="95">
        <v>68</v>
      </c>
      <c r="L40" s="20">
        <v>93</v>
      </c>
      <c r="M40" s="21">
        <v>95.1</v>
      </c>
      <c r="N40" s="30">
        <v>2.69</v>
      </c>
      <c r="O40" s="98">
        <v>8.3875117500541752</v>
      </c>
      <c r="P40" s="95">
        <v>25.1</v>
      </c>
      <c r="Q40" s="95">
        <v>38.469435792756187</v>
      </c>
      <c r="R40" s="95">
        <v>17</v>
      </c>
      <c r="S40" s="127"/>
      <c r="T40" s="95">
        <v>28.6</v>
      </c>
      <c r="U40" s="95">
        <v>27</v>
      </c>
      <c r="V40" s="98">
        <v>2.14</v>
      </c>
      <c r="W40" s="98">
        <v>77.569999999999993</v>
      </c>
      <c r="X40" s="98">
        <v>84.34</v>
      </c>
      <c r="Y40" s="98">
        <v>9.94</v>
      </c>
      <c r="Z40" s="95">
        <v>19.899999999999999</v>
      </c>
      <c r="AA40" s="127"/>
      <c r="AB40" s="116">
        <v>20336.615000000002</v>
      </c>
      <c r="AC40" s="98">
        <v>1.5680766328925444</v>
      </c>
      <c r="AD40" s="98">
        <v>-5.4777022684189181</v>
      </c>
      <c r="AE40" s="116">
        <v>2929.2946999715705</v>
      </c>
      <c r="AF40" s="95">
        <v>153.5</v>
      </c>
      <c r="AG40" s="116">
        <v>108980</v>
      </c>
      <c r="AH40" s="116">
        <v>140700</v>
      </c>
      <c r="AI40" s="116">
        <v>401224</v>
      </c>
      <c r="AJ40" s="120">
        <v>0.54800000000000004</v>
      </c>
      <c r="AK40" s="65"/>
      <c r="AL40" s="95">
        <v>52.2</v>
      </c>
      <c r="AM40" s="95">
        <v>59.1</v>
      </c>
      <c r="AN40" s="95">
        <v>13.9</v>
      </c>
      <c r="AO40" s="95">
        <v>13.9</v>
      </c>
      <c r="AP40" s="95">
        <v>17.100000000000001</v>
      </c>
      <c r="AQ40" s="95">
        <v>12.3</v>
      </c>
      <c r="AR40" s="95">
        <v>25.671023515064849</v>
      </c>
      <c r="AS40" s="95">
        <v>9.5841375958070341</v>
      </c>
      <c r="AT40" s="95">
        <v>10.4</v>
      </c>
      <c r="AU40" s="95">
        <v>40.409999999999997</v>
      </c>
      <c r="AV40" s="95">
        <v>202.04230488694384</v>
      </c>
      <c r="AW40" s="95">
        <v>51.2</v>
      </c>
      <c r="AX40" s="65"/>
      <c r="AY40" s="31">
        <v>2598880</v>
      </c>
      <c r="AZ40" s="68">
        <v>88.244276659435485</v>
      </c>
      <c r="BA40" s="68">
        <v>58.164986508421975</v>
      </c>
      <c r="BB40" s="68">
        <v>91.863923988251301</v>
      </c>
      <c r="BC40" s="68">
        <v>59.652208759692925</v>
      </c>
      <c r="BD40" s="68">
        <v>73.8</v>
      </c>
      <c r="BE40" s="68">
        <v>44</v>
      </c>
      <c r="BF40" s="68">
        <v>4.8971752785412388</v>
      </c>
      <c r="BG40" s="68">
        <v>5.4153704451233322</v>
      </c>
      <c r="BH40" s="68">
        <v>4.4065426871410303</v>
      </c>
      <c r="BI40" s="68">
        <v>2.5701531387980001</v>
      </c>
      <c r="BJ40" s="68">
        <v>30.577967615984129</v>
      </c>
      <c r="BK40" s="68">
        <v>66.851879245217859</v>
      </c>
      <c r="BL40" s="68">
        <v>12.562015010812875</v>
      </c>
      <c r="BM40" s="68">
        <v>7.2255438239409751</v>
      </c>
      <c r="BN40" s="68">
        <v>5.3364711868718997</v>
      </c>
      <c r="BO40" s="68">
        <v>45.971783924262112</v>
      </c>
      <c r="BP40" s="68">
        <v>37.803972526452576</v>
      </c>
      <c r="BQ40" s="68">
        <v>8.1678113978095368</v>
      </c>
      <c r="BR40" s="68">
        <v>5.8</v>
      </c>
      <c r="BS40" s="68">
        <v>4.7</v>
      </c>
      <c r="BT40" s="68">
        <v>4.5999999999999996</v>
      </c>
      <c r="BU40" s="71">
        <v>183</v>
      </c>
      <c r="BV40" s="71">
        <v>172</v>
      </c>
      <c r="BW40" s="75">
        <v>22.345382935579472</v>
      </c>
      <c r="BX40" s="75">
        <v>43.536499766027141</v>
      </c>
      <c r="BY40" s="75">
        <v>4.0769610323096428</v>
      </c>
      <c r="BZ40" s="75">
        <v>41.722098346730625</v>
      </c>
      <c r="CA40" s="75">
        <v>9.7125672206711755</v>
      </c>
      <c r="CB40" s="75">
        <v>383.1</v>
      </c>
      <c r="CC40" s="75">
        <v>236.9</v>
      </c>
      <c r="CD40" s="68">
        <v>158.69999999999999</v>
      </c>
      <c r="CE40" s="68">
        <v>147.19999999999999</v>
      </c>
      <c r="CG40" s="68">
        <v>62.766696747266558</v>
      </c>
      <c r="CH40" s="68">
        <v>118.6</v>
      </c>
      <c r="CI40" s="71">
        <v>7206</v>
      </c>
      <c r="CJ40" s="71">
        <v>484357</v>
      </c>
      <c r="CK40" s="71">
        <v>356986</v>
      </c>
      <c r="CL40" s="71">
        <v>402399</v>
      </c>
      <c r="CM40" s="71">
        <v>313960</v>
      </c>
      <c r="CN40" s="71">
        <v>26694</v>
      </c>
      <c r="CO40" s="71">
        <v>10557</v>
      </c>
      <c r="CP40" s="75">
        <v>95</v>
      </c>
      <c r="CR40" s="71">
        <v>412</v>
      </c>
      <c r="CS40" s="71">
        <v>284</v>
      </c>
      <c r="CT40" s="71">
        <v>462</v>
      </c>
      <c r="CU40" s="71">
        <v>320</v>
      </c>
      <c r="CV40" s="71">
        <v>10</v>
      </c>
      <c r="CW40" s="71">
        <v>151</v>
      </c>
    </row>
    <row r="41" spans="1:101" x14ac:dyDescent="0.15">
      <c r="A41" s="13">
        <v>29</v>
      </c>
      <c r="B41" s="6" t="s">
        <v>30</v>
      </c>
      <c r="C41" s="10">
        <v>1.3</v>
      </c>
      <c r="D41" s="8">
        <v>33.793745661412387</v>
      </c>
      <c r="E41" s="9">
        <v>72.599999999999994</v>
      </c>
      <c r="F41" s="38">
        <v>41.618317938320274</v>
      </c>
      <c r="G41" s="19">
        <v>29</v>
      </c>
      <c r="H41" s="19">
        <v>1442795</v>
      </c>
      <c r="I41" s="179">
        <v>0.8</v>
      </c>
      <c r="J41" s="38">
        <v>41.2</v>
      </c>
      <c r="K41" s="95">
        <v>68.400000000000006</v>
      </c>
      <c r="L41" s="20">
        <v>91.9</v>
      </c>
      <c r="M41" s="21">
        <v>87.6</v>
      </c>
      <c r="N41" s="30">
        <v>2.93</v>
      </c>
      <c r="O41" s="98">
        <v>12.144863224140847</v>
      </c>
      <c r="P41" s="95">
        <v>25.55</v>
      </c>
      <c r="Q41" s="95">
        <v>35.642892079293382</v>
      </c>
      <c r="R41" s="95">
        <v>15.1</v>
      </c>
      <c r="S41" s="127"/>
      <c r="T41" s="95">
        <v>28.7</v>
      </c>
      <c r="U41" s="95">
        <v>27.1</v>
      </c>
      <c r="V41" s="98">
        <v>1.91</v>
      </c>
      <c r="W41" s="98">
        <v>78.36</v>
      </c>
      <c r="X41" s="98">
        <v>84.8</v>
      </c>
      <c r="Y41" s="98">
        <v>8.61</v>
      </c>
      <c r="Z41" s="95">
        <v>18.600000000000001</v>
      </c>
      <c r="AA41" s="127"/>
      <c r="AB41" s="116">
        <v>3903.9679999999998</v>
      </c>
      <c r="AC41" s="98">
        <v>1.7239996168024345</v>
      </c>
      <c r="AD41" s="98">
        <v>3.3983706125886504</v>
      </c>
      <c r="AE41" s="116">
        <v>2878.8289396622527</v>
      </c>
      <c r="AF41" s="95">
        <v>165.8</v>
      </c>
      <c r="AG41" s="116">
        <v>34255</v>
      </c>
      <c r="AH41" s="116">
        <v>24183</v>
      </c>
      <c r="AI41" s="116">
        <v>80203</v>
      </c>
      <c r="AJ41" s="120">
        <v>0.34599999999999997</v>
      </c>
      <c r="AK41" s="65"/>
      <c r="AL41" s="95">
        <v>51.6</v>
      </c>
      <c r="AM41" s="95">
        <v>57.8</v>
      </c>
      <c r="AN41" s="95">
        <v>13.1</v>
      </c>
      <c r="AO41" s="95">
        <v>13.1</v>
      </c>
      <c r="AP41" s="95">
        <v>14.2</v>
      </c>
      <c r="AQ41" s="95">
        <v>11</v>
      </c>
      <c r="AR41" s="95">
        <v>29.779114610996928</v>
      </c>
      <c r="AS41" s="95">
        <v>10.345846479892133</v>
      </c>
      <c r="AT41" s="95">
        <v>12.06</v>
      </c>
      <c r="AU41" s="95">
        <v>42.58</v>
      </c>
      <c r="AV41" s="95">
        <v>306.41821946169773</v>
      </c>
      <c r="AW41" s="95">
        <v>57.8</v>
      </c>
      <c r="AX41" s="65"/>
      <c r="AY41" s="31">
        <v>655663</v>
      </c>
      <c r="AZ41" s="68">
        <v>86.825996329361075</v>
      </c>
      <c r="BA41" s="68">
        <v>54.854280571417014</v>
      </c>
      <c r="BB41" s="68">
        <v>91.90108839128338</v>
      </c>
      <c r="BC41" s="68">
        <v>56.593746885544661</v>
      </c>
      <c r="BD41" s="68">
        <v>73.400000000000006</v>
      </c>
      <c r="BE41" s="68">
        <v>40.799999999999997</v>
      </c>
      <c r="BF41" s="68">
        <v>6.2602366745487972</v>
      </c>
      <c r="BG41" s="68">
        <v>7.3057437073453082</v>
      </c>
      <c r="BH41" s="68">
        <v>5.2982141532902327</v>
      </c>
      <c r="BI41" s="68">
        <v>3.3659349551824773</v>
      </c>
      <c r="BJ41" s="68">
        <v>28.97086666884114</v>
      </c>
      <c r="BK41" s="68">
        <v>67.663198375976378</v>
      </c>
      <c r="BL41" s="68">
        <v>12.316715542521994</v>
      </c>
      <c r="BM41" s="68">
        <v>7.1114369501466284</v>
      </c>
      <c r="BN41" s="68">
        <v>5.2052785923753655</v>
      </c>
      <c r="BO41" s="68">
        <v>41.666666666666671</v>
      </c>
      <c r="BP41" s="68">
        <v>34.797297297297298</v>
      </c>
      <c r="BQ41" s="68">
        <v>6.8693693693693731</v>
      </c>
      <c r="BR41" s="68">
        <v>5.3</v>
      </c>
      <c r="BS41" s="68">
        <v>4.4000000000000004</v>
      </c>
      <c r="BT41" s="68">
        <v>5.9</v>
      </c>
      <c r="BU41" s="71">
        <v>186</v>
      </c>
      <c r="BV41" s="71">
        <v>174</v>
      </c>
      <c r="BW41" s="75">
        <v>22.383978186862688</v>
      </c>
      <c r="BX41" s="75">
        <v>44.295976209648487</v>
      </c>
      <c r="BY41" s="75">
        <v>4.1818205184223718</v>
      </c>
      <c r="BZ41" s="75">
        <v>43.911685708043642</v>
      </c>
      <c r="CA41" s="75">
        <v>8.5397041625435328</v>
      </c>
      <c r="CB41" s="75">
        <v>372.2</v>
      </c>
      <c r="CC41" s="75">
        <v>235.7</v>
      </c>
      <c r="CD41" s="68">
        <v>166.3</v>
      </c>
      <c r="CE41" s="68">
        <v>145.6</v>
      </c>
      <c r="CG41" s="68">
        <v>71.094656305332322</v>
      </c>
      <c r="CH41" s="68">
        <v>129.19999999999999</v>
      </c>
      <c r="CI41" s="71">
        <v>7346</v>
      </c>
      <c r="CJ41" s="71">
        <v>485193</v>
      </c>
      <c r="CK41" s="71">
        <v>380692</v>
      </c>
      <c r="CL41" s="71">
        <v>400718</v>
      </c>
      <c r="CM41" s="71">
        <v>309308</v>
      </c>
      <c r="CN41" s="71">
        <v>30362</v>
      </c>
      <c r="CO41" s="71">
        <v>13819</v>
      </c>
      <c r="CP41" s="75">
        <v>93.2</v>
      </c>
      <c r="CR41" s="71">
        <v>411</v>
      </c>
      <c r="CS41" s="71">
        <v>291</v>
      </c>
      <c r="CT41" s="71">
        <v>472</v>
      </c>
      <c r="CU41" s="71">
        <v>334</v>
      </c>
      <c r="CV41" s="71">
        <v>12</v>
      </c>
      <c r="CW41" s="71">
        <v>146</v>
      </c>
    </row>
    <row r="42" spans="1:101" x14ac:dyDescent="0.15">
      <c r="A42" s="13">
        <v>30</v>
      </c>
      <c r="B42" s="6" t="s">
        <v>31</v>
      </c>
      <c r="C42" s="10">
        <v>1.45</v>
      </c>
      <c r="D42" s="8">
        <v>28.889601989550844</v>
      </c>
      <c r="E42" s="9">
        <v>73.8</v>
      </c>
      <c r="F42" s="38">
        <v>38.268767199266165</v>
      </c>
      <c r="G42" s="19">
        <v>30</v>
      </c>
      <c r="H42" s="19">
        <v>1069912</v>
      </c>
      <c r="I42" s="179">
        <v>-1</v>
      </c>
      <c r="J42" s="38">
        <v>43.4</v>
      </c>
      <c r="K42" s="95">
        <v>63.9</v>
      </c>
      <c r="L42" s="20">
        <v>90</v>
      </c>
      <c r="M42" s="21">
        <v>97.8</v>
      </c>
      <c r="N42" s="30">
        <v>2.77</v>
      </c>
      <c r="O42" s="98">
        <v>11.638091074988216</v>
      </c>
      <c r="P42" s="95">
        <v>28.42</v>
      </c>
      <c r="Q42" s="95">
        <v>41.928915863955517</v>
      </c>
      <c r="R42" s="95">
        <v>16.8</v>
      </c>
      <c r="S42" s="127"/>
      <c r="T42" s="95">
        <v>28.2</v>
      </c>
      <c r="U42" s="95">
        <v>26.5</v>
      </c>
      <c r="V42" s="98">
        <v>2.25</v>
      </c>
      <c r="W42" s="98">
        <v>77.010000000000005</v>
      </c>
      <c r="X42" s="98">
        <v>84.23</v>
      </c>
      <c r="Y42" s="98">
        <v>7.81</v>
      </c>
      <c r="Z42" s="95">
        <v>27.3</v>
      </c>
      <c r="AA42" s="127"/>
      <c r="AB42" s="116">
        <v>3416.7860000000001</v>
      </c>
      <c r="AC42" s="98">
        <v>2.9189573688271606</v>
      </c>
      <c r="AD42" s="98">
        <v>1.4370486370600521</v>
      </c>
      <c r="AE42" s="116">
        <v>2518.4790898690731</v>
      </c>
      <c r="AF42" s="95">
        <v>205.9</v>
      </c>
      <c r="AG42" s="116">
        <v>58281</v>
      </c>
      <c r="AH42" s="116">
        <v>22654</v>
      </c>
      <c r="AI42" s="116">
        <v>59634</v>
      </c>
      <c r="AJ42" s="120">
        <v>0.26100000000000001</v>
      </c>
      <c r="AK42" s="65"/>
      <c r="AL42" s="95">
        <v>41.6</v>
      </c>
      <c r="AM42" s="95">
        <v>48.5</v>
      </c>
      <c r="AN42" s="95">
        <v>16.600000000000001</v>
      </c>
      <c r="AO42" s="95">
        <v>16.600000000000001</v>
      </c>
      <c r="AP42" s="95">
        <v>22.2</v>
      </c>
      <c r="AQ42" s="95">
        <v>19.100000000000001</v>
      </c>
      <c r="AR42" s="95">
        <v>16.332187887226784</v>
      </c>
      <c r="AS42" s="95">
        <v>5.4547897057333756</v>
      </c>
      <c r="AT42" s="95">
        <v>14</v>
      </c>
      <c r="AU42" s="95">
        <v>40.53</v>
      </c>
      <c r="AV42" s="95">
        <v>454.37616387337061</v>
      </c>
      <c r="AW42" s="95">
        <v>40.700000000000003</v>
      </c>
      <c r="AX42" s="65"/>
      <c r="AY42" s="31">
        <v>499157</v>
      </c>
      <c r="AZ42" s="68">
        <v>88.916657785356506</v>
      </c>
      <c r="BA42" s="68">
        <v>60.452685956582762</v>
      </c>
      <c r="BB42" s="68">
        <v>91.425166089125298</v>
      </c>
      <c r="BC42" s="68">
        <v>61.462340825592243</v>
      </c>
      <c r="BD42" s="68">
        <v>72.900000000000006</v>
      </c>
      <c r="BE42" s="68">
        <v>44.4</v>
      </c>
      <c r="BF42" s="68">
        <v>2.8613411426836235</v>
      </c>
      <c r="BG42" s="68">
        <v>3.4274752211446233</v>
      </c>
      <c r="BH42" s="68">
        <v>2.3326067265868398</v>
      </c>
      <c r="BI42" s="68">
        <v>10.730742708798118</v>
      </c>
      <c r="BJ42" s="68">
        <v>26.508944144728837</v>
      </c>
      <c r="BK42" s="68">
        <v>62.760313146473038</v>
      </c>
      <c r="BL42" s="68">
        <v>9.4962559564329467</v>
      </c>
      <c r="BM42" s="68">
        <v>5.7862491490810077</v>
      </c>
      <c r="BN42" s="68">
        <v>3.710006807351939</v>
      </c>
      <c r="BO42" s="68">
        <v>36.104731281580158</v>
      </c>
      <c r="BP42" s="68">
        <v>32.016536518144235</v>
      </c>
      <c r="BQ42" s="68">
        <v>4.0881947634359221</v>
      </c>
      <c r="BR42" s="68">
        <v>5.7</v>
      </c>
      <c r="BS42" s="68">
        <v>3.9</v>
      </c>
      <c r="BT42" s="68">
        <v>4.5999999999999996</v>
      </c>
      <c r="BU42" s="71">
        <v>184</v>
      </c>
      <c r="BV42" s="71">
        <v>176</v>
      </c>
      <c r="BW42" s="75">
        <v>18.305484522600157</v>
      </c>
      <c r="BX42" s="75">
        <v>49.138847047558997</v>
      </c>
      <c r="BY42" s="75">
        <v>3.5577074890795224</v>
      </c>
      <c r="BZ42" s="75">
        <v>41.599564935178854</v>
      </c>
      <c r="CA42" s="75">
        <v>8.3364033471922525</v>
      </c>
      <c r="CB42" s="75">
        <v>346.5</v>
      </c>
      <c r="CC42" s="75">
        <v>229.1</v>
      </c>
      <c r="CD42" s="68">
        <v>156.19999999999999</v>
      </c>
      <c r="CE42" s="68">
        <v>143.9</v>
      </c>
      <c r="CG42" s="68">
        <v>72.511855942941779</v>
      </c>
      <c r="CH42" s="68">
        <v>121.4</v>
      </c>
      <c r="CI42" s="71">
        <v>6736</v>
      </c>
      <c r="CJ42" s="71">
        <v>453429</v>
      </c>
      <c r="CK42" s="71">
        <v>320785</v>
      </c>
      <c r="CL42" s="71">
        <v>379532</v>
      </c>
      <c r="CM42" s="71">
        <v>298747</v>
      </c>
      <c r="CN42" s="71">
        <v>35074</v>
      </c>
      <c r="CO42" s="71">
        <v>10518</v>
      </c>
      <c r="CP42" s="75">
        <v>93.2</v>
      </c>
      <c r="CR42" s="71">
        <v>413</v>
      </c>
      <c r="CS42" s="71">
        <v>294</v>
      </c>
      <c r="CT42" s="71">
        <v>450</v>
      </c>
      <c r="CU42" s="71">
        <v>319</v>
      </c>
      <c r="CV42" s="71">
        <v>12</v>
      </c>
      <c r="CW42" s="71">
        <v>158</v>
      </c>
    </row>
    <row r="43" spans="1:101" x14ac:dyDescent="0.15">
      <c r="A43" s="13">
        <v>31</v>
      </c>
      <c r="B43" s="6" t="s">
        <v>32</v>
      </c>
      <c r="C43" s="10">
        <v>1.62</v>
      </c>
      <c r="D43" s="8">
        <v>27.626335521000701</v>
      </c>
      <c r="E43" s="9">
        <v>77.3</v>
      </c>
      <c r="F43" s="38">
        <v>40.58207509952301</v>
      </c>
      <c r="G43" s="19">
        <v>31</v>
      </c>
      <c r="H43" s="19">
        <v>613289</v>
      </c>
      <c r="I43" s="179">
        <v>-0.3</v>
      </c>
      <c r="J43" s="38">
        <v>43.3</v>
      </c>
      <c r="K43" s="95">
        <v>62.6</v>
      </c>
      <c r="L43" s="20">
        <v>91.7</v>
      </c>
      <c r="M43" s="21">
        <v>100.2</v>
      </c>
      <c r="N43" s="30">
        <v>3</v>
      </c>
      <c r="O43" s="98">
        <v>19.982698961937718</v>
      </c>
      <c r="P43" s="95">
        <v>38.51</v>
      </c>
      <c r="Q43" s="95">
        <v>57.761310452418101</v>
      </c>
      <c r="R43" s="95">
        <v>15.1</v>
      </c>
      <c r="S43" s="127"/>
      <c r="T43" s="95">
        <v>28</v>
      </c>
      <c r="U43" s="95">
        <v>26.4</v>
      </c>
      <c r="V43" s="98">
        <v>1.94</v>
      </c>
      <c r="W43" s="98">
        <v>77.39</v>
      </c>
      <c r="X43" s="98">
        <v>84.91</v>
      </c>
      <c r="Y43" s="98">
        <v>5.9</v>
      </c>
      <c r="Z43" s="95">
        <v>29.2</v>
      </c>
      <c r="AA43" s="127"/>
      <c r="AB43" s="116">
        <v>2203.5790000000002</v>
      </c>
      <c r="AC43" s="98">
        <v>2.1011592316108749</v>
      </c>
      <c r="AD43" s="98">
        <v>3.6627060695304832</v>
      </c>
      <c r="AE43" s="116">
        <v>2602.7761789303249</v>
      </c>
      <c r="AF43" s="95">
        <v>168.5</v>
      </c>
      <c r="AG43" s="116">
        <v>46572</v>
      </c>
      <c r="AH43" s="116">
        <v>12003</v>
      </c>
      <c r="AI43" s="116">
        <v>47079</v>
      </c>
      <c r="AJ43" s="120">
        <v>0.22700000000000001</v>
      </c>
      <c r="AK43" s="65"/>
      <c r="AL43" s="95">
        <v>34.5</v>
      </c>
      <c r="AM43" s="95">
        <v>41.5</v>
      </c>
      <c r="AN43" s="95">
        <v>20.100000000000001</v>
      </c>
      <c r="AO43" s="95">
        <v>20.100000000000001</v>
      </c>
      <c r="AP43" s="95">
        <v>32.6</v>
      </c>
      <c r="AQ43" s="95">
        <v>23.3</v>
      </c>
      <c r="AR43" s="95">
        <v>16.718528368794328</v>
      </c>
      <c r="AS43" s="95">
        <v>5.3967495781342381</v>
      </c>
      <c r="AT43" s="95">
        <v>12.87</v>
      </c>
      <c r="AU43" s="95">
        <v>43.23</v>
      </c>
      <c r="AV43" s="95">
        <v>838.76221498371342</v>
      </c>
      <c r="AW43" s="95">
        <v>37.6</v>
      </c>
      <c r="AX43" s="65"/>
      <c r="AY43" s="31">
        <v>319442</v>
      </c>
      <c r="AZ43" s="68">
        <v>91.068677677068038</v>
      </c>
      <c r="BA43" s="68">
        <v>74.686262003790901</v>
      </c>
      <c r="BB43" s="68">
        <v>93.256137100509491</v>
      </c>
      <c r="BC43" s="68">
        <v>75.836971005835593</v>
      </c>
      <c r="BD43" s="68">
        <v>75.3</v>
      </c>
      <c r="BE43" s="68">
        <v>53.6</v>
      </c>
      <c r="BF43" s="68">
        <v>2.7833215978759571</v>
      </c>
      <c r="BG43" s="68">
        <v>3.3156593701859345</v>
      </c>
      <c r="BH43" s="68">
        <v>2.2493913887117203</v>
      </c>
      <c r="BI43" s="68">
        <v>11.417775793887802</v>
      </c>
      <c r="BJ43" s="68">
        <v>29.639001879805605</v>
      </c>
      <c r="BK43" s="68">
        <v>58.943222326306596</v>
      </c>
      <c r="BL43" s="68">
        <v>10.12514220705347</v>
      </c>
      <c r="BM43" s="68">
        <v>5.4038680318543797</v>
      </c>
      <c r="BN43" s="68">
        <v>4.7212741751990901</v>
      </c>
      <c r="BO43" s="68">
        <v>33.213256484149852</v>
      </c>
      <c r="BP43" s="68">
        <v>25</v>
      </c>
      <c r="BQ43" s="68">
        <v>8.2132564841498521</v>
      </c>
      <c r="BR43" s="68">
        <v>4</v>
      </c>
      <c r="BS43" s="68">
        <v>3</v>
      </c>
      <c r="BT43" s="68">
        <v>3.5</v>
      </c>
      <c r="BU43" s="71">
        <v>183</v>
      </c>
      <c r="BV43" s="71">
        <v>177</v>
      </c>
      <c r="BW43" s="75">
        <v>17.450515295272371</v>
      </c>
      <c r="BX43" s="75">
        <v>52.089808604613118</v>
      </c>
      <c r="BY43" s="75">
        <v>3.8101533580116342</v>
      </c>
      <c r="BZ43" s="75">
        <v>49.635113696456898</v>
      </c>
      <c r="CA43" s="75">
        <v>8.1068217874140664</v>
      </c>
      <c r="CB43" s="75">
        <v>304.3</v>
      </c>
      <c r="CC43" s="75">
        <v>203.4</v>
      </c>
      <c r="CD43" s="68">
        <v>150.1</v>
      </c>
      <c r="CE43" s="68">
        <v>141.1</v>
      </c>
      <c r="CG43" s="68">
        <v>71.555344187317232</v>
      </c>
      <c r="CH43" s="68">
        <v>152.5</v>
      </c>
      <c r="CI43" s="71">
        <v>6757</v>
      </c>
      <c r="CJ43" s="71">
        <v>468093</v>
      </c>
      <c r="CK43" s="71">
        <v>290408</v>
      </c>
      <c r="CL43" s="71">
        <v>394023</v>
      </c>
      <c r="CM43" s="71">
        <v>302025</v>
      </c>
      <c r="CN43" s="71">
        <v>30560</v>
      </c>
      <c r="CO43" s="71">
        <v>10179</v>
      </c>
      <c r="CP43" s="75">
        <v>90.9</v>
      </c>
      <c r="CR43" s="71">
        <v>410</v>
      </c>
      <c r="CS43" s="71">
        <v>307</v>
      </c>
      <c r="CT43" s="71">
        <v>440</v>
      </c>
      <c r="CU43" s="71">
        <v>331</v>
      </c>
      <c r="CV43" s="71">
        <v>13</v>
      </c>
      <c r="CW43" s="71">
        <v>149</v>
      </c>
    </row>
    <row r="44" spans="1:101" x14ac:dyDescent="0.15">
      <c r="A44" s="13">
        <v>32</v>
      </c>
      <c r="B44" s="6" t="s">
        <v>33</v>
      </c>
      <c r="C44" s="10">
        <v>1.65</v>
      </c>
      <c r="D44" s="8">
        <v>26.615852210666286</v>
      </c>
      <c r="E44" s="9">
        <v>75.8</v>
      </c>
      <c r="F44" s="38">
        <v>39.680086546634726</v>
      </c>
      <c r="G44" s="19">
        <v>32</v>
      </c>
      <c r="H44" s="19">
        <v>761503</v>
      </c>
      <c r="I44" s="179">
        <v>-1.3</v>
      </c>
      <c r="J44" s="38">
        <v>44.9</v>
      </c>
      <c r="K44" s="95">
        <v>60.4</v>
      </c>
      <c r="L44" s="20">
        <v>91.6</v>
      </c>
      <c r="M44" s="21">
        <v>99.9</v>
      </c>
      <c r="N44" s="30">
        <v>2.9</v>
      </c>
      <c r="O44" s="98">
        <v>18.767055998253465</v>
      </c>
      <c r="P44" s="95">
        <v>37.69</v>
      </c>
      <c r="Q44" s="95">
        <v>56.460487121079375</v>
      </c>
      <c r="R44" s="95">
        <v>15.3</v>
      </c>
      <c r="S44" s="127"/>
      <c r="T44" s="95">
        <v>28.3</v>
      </c>
      <c r="U44" s="95">
        <v>26.6</v>
      </c>
      <c r="V44" s="98">
        <v>1.44</v>
      </c>
      <c r="W44" s="98">
        <v>77.540000000000006</v>
      </c>
      <c r="X44" s="98">
        <v>85.3</v>
      </c>
      <c r="Y44" s="98">
        <v>4.41</v>
      </c>
      <c r="Z44" s="95">
        <v>33.700000000000003</v>
      </c>
      <c r="AA44" s="127"/>
      <c r="AB44" s="116">
        <v>2654.9749999999999</v>
      </c>
      <c r="AC44" s="98">
        <v>3.4273693140173025</v>
      </c>
      <c r="AD44" s="98">
        <v>9.0456881104760445</v>
      </c>
      <c r="AE44" s="116">
        <v>2584.5019651925204</v>
      </c>
      <c r="AF44" s="95">
        <v>135.69999999999999</v>
      </c>
      <c r="AG44" s="116">
        <v>51293</v>
      </c>
      <c r="AH44" s="116">
        <v>12263</v>
      </c>
      <c r="AI44" s="116">
        <v>52692</v>
      </c>
      <c r="AJ44" s="120">
        <v>0.21299999999999999</v>
      </c>
      <c r="AK44" s="65"/>
      <c r="AL44" s="95">
        <v>41.9</v>
      </c>
      <c r="AM44" s="95">
        <v>43.1</v>
      </c>
      <c r="AN44" s="95">
        <v>20.100000000000001</v>
      </c>
      <c r="AO44" s="95">
        <v>20.100000000000001</v>
      </c>
      <c r="AP44" s="95">
        <v>28.1</v>
      </c>
      <c r="AQ44" s="95">
        <v>22.4</v>
      </c>
      <c r="AR44" s="95">
        <v>14.715998982935924</v>
      </c>
      <c r="AS44" s="95">
        <v>4.6777692799950055</v>
      </c>
      <c r="AT44" s="95">
        <v>9.65</v>
      </c>
      <c r="AU44" s="95">
        <v>31.02</v>
      </c>
      <c r="AV44" s="95">
        <v>764.39790575916231</v>
      </c>
      <c r="AW44" s="95">
        <v>28.1</v>
      </c>
      <c r="AX44" s="65"/>
      <c r="AY44" s="31">
        <v>389849</v>
      </c>
      <c r="AZ44" s="68">
        <v>92.445193929173698</v>
      </c>
      <c r="BA44" s="68">
        <v>75.54521504622052</v>
      </c>
      <c r="BB44" s="68">
        <v>94.320808450548668</v>
      </c>
      <c r="BC44" s="68">
        <v>76.67209528827577</v>
      </c>
      <c r="BD44" s="68">
        <v>74.400000000000006</v>
      </c>
      <c r="BE44" s="68">
        <v>50.7</v>
      </c>
      <c r="BF44" s="68">
        <v>2.6028180771222531</v>
      </c>
      <c r="BG44" s="68">
        <v>2.8353518319791506</v>
      </c>
      <c r="BH44" s="68">
        <v>2.3663658046111395</v>
      </c>
      <c r="BI44" s="68">
        <v>10.656701333924584</v>
      </c>
      <c r="BJ44" s="68">
        <v>29.182887402740036</v>
      </c>
      <c r="BK44" s="68">
        <v>60.160411263335376</v>
      </c>
      <c r="BL44" s="68">
        <v>10.275229357798166</v>
      </c>
      <c r="BM44" s="68">
        <v>4.5412844036697253</v>
      </c>
      <c r="BN44" s="68">
        <v>5.7339449541284404</v>
      </c>
      <c r="BO44" s="68">
        <v>34.443783462224864</v>
      </c>
      <c r="BP44" s="68">
        <v>25.10410469958358</v>
      </c>
      <c r="BQ44" s="68">
        <v>9.3396787626412845</v>
      </c>
      <c r="BR44" s="68">
        <v>3.2</v>
      </c>
      <c r="BS44" s="68">
        <v>2.6</v>
      </c>
      <c r="BT44" s="68">
        <v>3.5</v>
      </c>
      <c r="BU44" s="71">
        <v>184</v>
      </c>
      <c r="BV44" s="71">
        <v>175</v>
      </c>
      <c r="BW44" s="75">
        <v>16.564257446365342</v>
      </c>
      <c r="BX44" s="75">
        <v>54.257793515239882</v>
      </c>
      <c r="BY44" s="75">
        <v>3.5362028998681878</v>
      </c>
      <c r="BZ44" s="75">
        <v>51.890823144402532</v>
      </c>
      <c r="CA44" s="75">
        <v>8.1632653061224492</v>
      </c>
      <c r="CB44" s="75">
        <v>301</v>
      </c>
      <c r="CC44" s="75">
        <v>196.8</v>
      </c>
      <c r="CD44" s="68">
        <v>148.69999999999999</v>
      </c>
      <c r="CE44" s="68">
        <v>139.9</v>
      </c>
      <c r="CG44" s="68">
        <v>72.404035433070874</v>
      </c>
      <c r="CH44" s="68">
        <v>151.9</v>
      </c>
      <c r="CI44" s="71">
        <v>7819</v>
      </c>
      <c r="CJ44" s="71">
        <v>520089</v>
      </c>
      <c r="CK44" s="71">
        <v>319397</v>
      </c>
      <c r="CL44" s="71">
        <v>435761</v>
      </c>
      <c r="CM44" s="71">
        <v>311589</v>
      </c>
      <c r="CN44" s="71">
        <v>32015</v>
      </c>
      <c r="CO44" s="71">
        <v>10095</v>
      </c>
      <c r="CP44" s="75">
        <v>94.9</v>
      </c>
      <c r="CR44" s="71">
        <v>383</v>
      </c>
      <c r="CS44" s="71">
        <v>306</v>
      </c>
      <c r="CT44" s="71">
        <v>411</v>
      </c>
      <c r="CU44" s="71">
        <v>328</v>
      </c>
      <c r="CV44" s="71">
        <v>18</v>
      </c>
      <c r="CW44" s="71">
        <v>159</v>
      </c>
    </row>
    <row r="45" spans="1:101" x14ac:dyDescent="0.15">
      <c r="A45" s="13">
        <v>33</v>
      </c>
      <c r="B45" s="6" t="s">
        <v>34</v>
      </c>
      <c r="C45" s="10">
        <v>1.51</v>
      </c>
      <c r="D45" s="8">
        <v>31.134733187014774</v>
      </c>
      <c r="E45" s="9">
        <v>81.599999999999994</v>
      </c>
      <c r="F45" s="38">
        <v>41.144473394546544</v>
      </c>
      <c r="G45" s="19">
        <v>33</v>
      </c>
      <c r="H45" s="19">
        <v>1950828</v>
      </c>
      <c r="I45" s="179">
        <v>0</v>
      </c>
      <c r="J45" s="38">
        <v>42.5</v>
      </c>
      <c r="K45" s="95">
        <v>64.900000000000006</v>
      </c>
      <c r="L45" s="20">
        <v>92.2</v>
      </c>
      <c r="M45" s="21">
        <v>99.9</v>
      </c>
      <c r="N45" s="30">
        <v>2.77</v>
      </c>
      <c r="O45" s="98">
        <v>12.898759375004531</v>
      </c>
      <c r="P45" s="95">
        <v>31.71</v>
      </c>
      <c r="Q45" s="95">
        <v>48.043577120034797</v>
      </c>
      <c r="R45" s="95">
        <v>16.5</v>
      </c>
      <c r="S45" s="127"/>
      <c r="T45" s="95">
        <v>27.9</v>
      </c>
      <c r="U45" s="95">
        <v>26.3</v>
      </c>
      <c r="V45" s="98">
        <v>1.99</v>
      </c>
      <c r="W45" s="98">
        <v>77.8</v>
      </c>
      <c r="X45" s="98">
        <v>85.25</v>
      </c>
      <c r="Y45" s="98">
        <v>7.86</v>
      </c>
      <c r="Z45" s="95">
        <v>28.1</v>
      </c>
      <c r="AA45" s="127"/>
      <c r="AB45" s="116">
        <v>7307.6679999999997</v>
      </c>
      <c r="AC45" s="98">
        <v>-1.1267543289055968</v>
      </c>
      <c r="AD45" s="98">
        <v>-4.6530357288245083</v>
      </c>
      <c r="AE45" s="116">
        <v>2749.706278564794</v>
      </c>
      <c r="AF45" s="95">
        <v>150.19999999999999</v>
      </c>
      <c r="AG45" s="116">
        <v>93415</v>
      </c>
      <c r="AH45" s="116">
        <v>63695</v>
      </c>
      <c r="AI45" s="116">
        <v>165262</v>
      </c>
      <c r="AJ45" s="120">
        <v>0.42</v>
      </c>
      <c r="AK45" s="65"/>
      <c r="AL45" s="95">
        <v>43.6</v>
      </c>
      <c r="AM45" s="95">
        <v>53.3</v>
      </c>
      <c r="AN45" s="95">
        <v>16.2</v>
      </c>
      <c r="AO45" s="95">
        <v>16.2</v>
      </c>
      <c r="AP45" s="95">
        <v>25.5</v>
      </c>
      <c r="AQ45" s="95">
        <v>15.5</v>
      </c>
      <c r="AR45" s="95">
        <v>18.394495796795351</v>
      </c>
      <c r="AS45" s="95">
        <v>7.6145167257764932</v>
      </c>
      <c r="AT45" s="95">
        <v>15.92</v>
      </c>
      <c r="AU45" s="95">
        <v>46.97</v>
      </c>
      <c r="AV45" s="95">
        <v>393.05768249106688</v>
      </c>
      <c r="AW45" s="95">
        <v>37.9</v>
      </c>
      <c r="AX45" s="65"/>
      <c r="AY45" s="31">
        <v>955507</v>
      </c>
      <c r="AZ45" s="68">
        <v>89.017033850674181</v>
      </c>
      <c r="BA45" s="68">
        <v>65.775123063343102</v>
      </c>
      <c r="BB45" s="68">
        <v>92.57606800476691</v>
      </c>
      <c r="BC45" s="68">
        <v>67.727881752746981</v>
      </c>
      <c r="BD45" s="68">
        <v>73.599999999999994</v>
      </c>
      <c r="BE45" s="68">
        <v>48.1</v>
      </c>
      <c r="BF45" s="68">
        <v>4.8055230786964609</v>
      </c>
      <c r="BG45" s="68">
        <v>5.2086521499602121</v>
      </c>
      <c r="BH45" s="68">
        <v>4.4132220663810982</v>
      </c>
      <c r="BI45" s="68">
        <v>6.5850551610542496</v>
      </c>
      <c r="BJ45" s="68">
        <v>32.310078729197286</v>
      </c>
      <c r="BK45" s="68">
        <v>61.104866109748464</v>
      </c>
      <c r="BL45" s="68">
        <v>10.452644973641156</v>
      </c>
      <c r="BM45" s="68">
        <v>5.8898382112343208</v>
      </c>
      <c r="BN45" s="68">
        <v>4.5628067624068356</v>
      </c>
      <c r="BO45" s="68">
        <v>36.856106408706168</v>
      </c>
      <c r="BP45" s="68">
        <v>30.471584038694076</v>
      </c>
      <c r="BQ45" s="68">
        <v>6.3845223700120926</v>
      </c>
      <c r="BR45" s="68">
        <v>4.9000000000000004</v>
      </c>
      <c r="BS45" s="68">
        <v>3.6</v>
      </c>
      <c r="BT45" s="68">
        <v>3.7</v>
      </c>
      <c r="BU45" s="71">
        <v>187</v>
      </c>
      <c r="BV45" s="71">
        <v>175</v>
      </c>
      <c r="BW45" s="75">
        <v>21.023967784192905</v>
      </c>
      <c r="BX45" s="75">
        <v>47.329702585997765</v>
      </c>
      <c r="BY45" s="75">
        <v>4.1909257802255437</v>
      </c>
      <c r="BZ45" s="75">
        <v>44.241629513069327</v>
      </c>
      <c r="CA45" s="75">
        <v>8.5846664918262086</v>
      </c>
      <c r="CB45" s="75">
        <v>339.5</v>
      </c>
      <c r="CC45" s="75">
        <v>223.4</v>
      </c>
      <c r="CD45" s="68">
        <v>156.6</v>
      </c>
      <c r="CE45" s="68">
        <v>137.19999999999999</v>
      </c>
      <c r="CG45" s="68">
        <v>67.49011697313027</v>
      </c>
      <c r="CH45" s="68">
        <v>136.6</v>
      </c>
      <c r="CI45" s="71">
        <v>7228</v>
      </c>
      <c r="CJ45" s="71">
        <v>493649</v>
      </c>
      <c r="CK45" s="71">
        <v>324811</v>
      </c>
      <c r="CL45" s="71">
        <v>412742</v>
      </c>
      <c r="CM45" s="71">
        <v>319041</v>
      </c>
      <c r="CN45" s="71">
        <v>31939</v>
      </c>
      <c r="CO45" s="71">
        <v>11366</v>
      </c>
      <c r="CP45" s="75">
        <v>92.8</v>
      </c>
      <c r="CR45" s="71">
        <v>422</v>
      </c>
      <c r="CS45" s="71">
        <v>292</v>
      </c>
      <c r="CT45" s="71">
        <v>462</v>
      </c>
      <c r="CU45" s="71">
        <v>321</v>
      </c>
      <c r="CV45" s="71">
        <v>17</v>
      </c>
      <c r="CW45" s="71">
        <v>150</v>
      </c>
    </row>
    <row r="46" spans="1:101" x14ac:dyDescent="0.15">
      <c r="A46" s="13">
        <v>34</v>
      </c>
      <c r="B46" s="6" t="s">
        <v>35</v>
      </c>
      <c r="C46" s="10">
        <v>1.41</v>
      </c>
      <c r="D46" s="8">
        <v>31.707269035605705</v>
      </c>
      <c r="E46" s="9">
        <v>77.3</v>
      </c>
      <c r="F46" s="38">
        <v>42.081287708906665</v>
      </c>
      <c r="G46" s="19">
        <v>34</v>
      </c>
      <c r="H46" s="19">
        <v>2878915</v>
      </c>
      <c r="I46" s="179">
        <v>-0.1</v>
      </c>
      <c r="J46" s="38">
        <v>42</v>
      </c>
      <c r="K46" s="95">
        <v>66.599999999999994</v>
      </c>
      <c r="L46" s="20">
        <v>93.7</v>
      </c>
      <c r="M46" s="21">
        <v>100.3</v>
      </c>
      <c r="N46" s="30">
        <v>2.57</v>
      </c>
      <c r="O46" s="98">
        <v>8.0990596812679936</v>
      </c>
      <c r="P46" s="95">
        <v>29.25</v>
      </c>
      <c r="Q46" s="95">
        <v>46.481497592947044</v>
      </c>
      <c r="R46" s="95">
        <v>16.5</v>
      </c>
      <c r="S46" s="127"/>
      <c r="T46" s="95">
        <v>28.3</v>
      </c>
      <c r="U46" s="95">
        <v>26.7</v>
      </c>
      <c r="V46" s="98">
        <v>1.98</v>
      </c>
      <c r="W46" s="98">
        <v>77.760000000000005</v>
      </c>
      <c r="X46" s="98">
        <v>85.09</v>
      </c>
      <c r="Y46" s="98">
        <v>8.0299999999999994</v>
      </c>
      <c r="Z46" s="95">
        <v>25.8</v>
      </c>
      <c r="AA46" s="127"/>
      <c r="AB46" s="116">
        <v>11727.332</v>
      </c>
      <c r="AC46" s="98">
        <v>4.6527606414214429</v>
      </c>
      <c r="AD46" s="98">
        <v>1.1114145180237616</v>
      </c>
      <c r="AE46" s="116">
        <v>3129.5703416043889</v>
      </c>
      <c r="AF46" s="95">
        <v>154.19999999999999</v>
      </c>
      <c r="AG46" s="116">
        <v>78000</v>
      </c>
      <c r="AH46" s="116">
        <v>72177</v>
      </c>
      <c r="AI46" s="116">
        <v>225361</v>
      </c>
      <c r="AJ46" s="120">
        <v>0.47899999999999998</v>
      </c>
      <c r="AK46" s="65"/>
      <c r="AL46" s="95">
        <v>51.9</v>
      </c>
      <c r="AM46" s="95">
        <v>53.7</v>
      </c>
      <c r="AN46" s="95">
        <v>15.7</v>
      </c>
      <c r="AO46" s="95">
        <v>15.7</v>
      </c>
      <c r="AP46" s="95">
        <v>16.2</v>
      </c>
      <c r="AQ46" s="95">
        <v>12</v>
      </c>
      <c r="AR46" s="95">
        <v>23.349885229774674</v>
      </c>
      <c r="AS46" s="95">
        <v>7.6545632141415716</v>
      </c>
      <c r="AT46" s="95">
        <v>9.27</v>
      </c>
      <c r="AU46" s="95">
        <v>36.07</v>
      </c>
      <c r="AV46" s="95">
        <v>371.14117238987166</v>
      </c>
      <c r="AW46" s="95">
        <v>39.6</v>
      </c>
      <c r="AX46" s="65"/>
      <c r="AY46" s="31">
        <v>1428326</v>
      </c>
      <c r="AZ46" s="68">
        <v>89.616416635068759</v>
      </c>
      <c r="BA46" s="68">
        <v>64.767514632567867</v>
      </c>
      <c r="BB46" s="68">
        <v>93.017353819791083</v>
      </c>
      <c r="BC46" s="68">
        <v>66.29763998149005</v>
      </c>
      <c r="BD46" s="68">
        <v>74.3</v>
      </c>
      <c r="BE46" s="68">
        <v>48.6</v>
      </c>
      <c r="BF46" s="68">
        <v>4.5354831583966462</v>
      </c>
      <c r="BG46" s="68">
        <v>5.1370018341899542</v>
      </c>
      <c r="BH46" s="68">
        <v>3.9459928455099531</v>
      </c>
      <c r="BI46" s="68">
        <v>4.6764978561896822</v>
      </c>
      <c r="BJ46" s="68">
        <v>29.997645097028368</v>
      </c>
      <c r="BK46" s="68">
        <v>65.325857046781948</v>
      </c>
      <c r="BL46" s="68">
        <v>11.768918596323704</v>
      </c>
      <c r="BM46" s="68">
        <v>7.3645261398901889</v>
      </c>
      <c r="BN46" s="68">
        <v>4.4043924564335155</v>
      </c>
      <c r="BO46" s="68">
        <v>41.963566016443657</v>
      </c>
      <c r="BP46" s="68">
        <v>33.983556343704656</v>
      </c>
      <c r="BQ46" s="68">
        <v>7.9800096727390013</v>
      </c>
      <c r="BR46" s="68">
        <v>4.7</v>
      </c>
      <c r="BS46" s="68">
        <v>3.7</v>
      </c>
      <c r="BT46" s="68">
        <v>3.6</v>
      </c>
      <c r="BU46" s="71">
        <v>186</v>
      </c>
      <c r="BV46" s="71">
        <v>175</v>
      </c>
      <c r="BW46" s="75">
        <v>22.249295725930736</v>
      </c>
      <c r="BX46" s="75">
        <v>46.186158948796489</v>
      </c>
      <c r="BY46" s="75">
        <v>4.1915168943206327</v>
      </c>
      <c r="BZ46" s="75">
        <v>43.159166067577281</v>
      </c>
      <c r="CA46" s="75">
        <v>8.3151689432063254</v>
      </c>
      <c r="CB46" s="75">
        <v>360.9</v>
      </c>
      <c r="CC46" s="75">
        <v>231.2</v>
      </c>
      <c r="CD46" s="68">
        <v>154.19999999999999</v>
      </c>
      <c r="CE46" s="68">
        <v>139.4</v>
      </c>
      <c r="CG46" s="68">
        <v>60.865172222408468</v>
      </c>
      <c r="CH46" s="68">
        <v>125.9</v>
      </c>
      <c r="CI46" s="71">
        <v>6644</v>
      </c>
      <c r="CJ46" s="71">
        <v>470402</v>
      </c>
      <c r="CK46" s="71">
        <v>312442</v>
      </c>
      <c r="CL46" s="71">
        <v>392785</v>
      </c>
      <c r="CM46" s="71">
        <v>297245</v>
      </c>
      <c r="CN46" s="71">
        <v>24920</v>
      </c>
      <c r="CO46" s="71">
        <v>10556</v>
      </c>
      <c r="CP46" s="75">
        <v>90.4</v>
      </c>
      <c r="CR46" s="71">
        <v>415</v>
      </c>
      <c r="CS46" s="71">
        <v>297</v>
      </c>
      <c r="CT46" s="71">
        <v>459</v>
      </c>
      <c r="CU46" s="71">
        <v>328</v>
      </c>
      <c r="CV46" s="71">
        <v>12</v>
      </c>
      <c r="CW46" s="71">
        <v>150</v>
      </c>
    </row>
    <row r="47" spans="1:101" x14ac:dyDescent="0.15">
      <c r="A47" s="13">
        <v>35</v>
      </c>
      <c r="B47" s="6" t="s">
        <v>36</v>
      </c>
      <c r="C47" s="10">
        <v>1.47</v>
      </c>
      <c r="D47" s="8">
        <v>29.86539385779222</v>
      </c>
      <c r="E47" s="9">
        <v>75.2</v>
      </c>
      <c r="F47" s="38">
        <v>40.788840606613959</v>
      </c>
      <c r="G47" s="19">
        <v>35</v>
      </c>
      <c r="H47" s="19">
        <v>1527964</v>
      </c>
      <c r="I47" s="179">
        <v>-1.8</v>
      </c>
      <c r="J47" s="38">
        <v>44.2</v>
      </c>
      <c r="K47" s="95">
        <v>63.8</v>
      </c>
      <c r="L47" s="20">
        <v>89.7</v>
      </c>
      <c r="M47" s="21">
        <v>99.4</v>
      </c>
      <c r="N47" s="30">
        <v>2.56</v>
      </c>
      <c r="O47" s="98">
        <v>8.8816472854574826</v>
      </c>
      <c r="P47" s="95">
        <v>29.23</v>
      </c>
      <c r="Q47" s="95">
        <v>46.004134073683787</v>
      </c>
      <c r="R47" s="95">
        <v>15.7</v>
      </c>
      <c r="S47" s="127"/>
      <c r="T47" s="95">
        <v>28</v>
      </c>
      <c r="U47" s="95">
        <v>26.5</v>
      </c>
      <c r="V47" s="98">
        <v>1.96</v>
      </c>
      <c r="W47" s="98">
        <v>77.03</v>
      </c>
      <c r="X47" s="98">
        <v>84.61</v>
      </c>
      <c r="Y47" s="98">
        <v>8.5399999999999991</v>
      </c>
      <c r="Z47" s="95">
        <v>28.7</v>
      </c>
      <c r="AA47" s="127"/>
      <c r="AB47" s="116">
        <v>5850.09</v>
      </c>
      <c r="AC47" s="98">
        <v>3.1964433179404472</v>
      </c>
      <c r="AD47" s="98">
        <v>0.40668867686063942</v>
      </c>
      <c r="AE47" s="116">
        <v>2881.5057161032591</v>
      </c>
      <c r="AF47" s="95">
        <v>150.5</v>
      </c>
      <c r="AG47" s="116">
        <v>57820</v>
      </c>
      <c r="AH47" s="116">
        <v>48380</v>
      </c>
      <c r="AI47" s="116">
        <v>106562</v>
      </c>
      <c r="AJ47" s="120">
        <v>0.378</v>
      </c>
      <c r="AK47" s="65"/>
      <c r="AL47" s="95">
        <v>37</v>
      </c>
      <c r="AM47" s="95">
        <v>46</v>
      </c>
      <c r="AN47" s="95">
        <v>13.4</v>
      </c>
      <c r="AO47" s="95">
        <v>13.4</v>
      </c>
      <c r="AP47" s="95">
        <v>29.5</v>
      </c>
      <c r="AQ47" s="95">
        <v>20.2</v>
      </c>
      <c r="AR47" s="95">
        <v>18.07699963035628</v>
      </c>
      <c r="AS47" s="95">
        <v>5.0448066012464343</v>
      </c>
      <c r="AT47" s="95">
        <v>9.0399999999999991</v>
      </c>
      <c r="AU47" s="95">
        <v>30.94</v>
      </c>
      <c r="AV47" s="95">
        <v>516.25487646293891</v>
      </c>
      <c r="AW47" s="95">
        <v>36.1</v>
      </c>
      <c r="AX47" s="65"/>
      <c r="AY47" s="31">
        <v>746704</v>
      </c>
      <c r="AZ47" s="68">
        <v>89.60088960164606</v>
      </c>
      <c r="BA47" s="68">
        <v>65.894322069873851</v>
      </c>
      <c r="BB47" s="68">
        <v>92.776283744655203</v>
      </c>
      <c r="BC47" s="68">
        <v>66.977057021149392</v>
      </c>
      <c r="BD47" s="68">
        <v>72.7</v>
      </c>
      <c r="BE47" s="68">
        <v>47.4</v>
      </c>
      <c r="BF47" s="68">
        <v>3.7527847273791251</v>
      </c>
      <c r="BG47" s="68">
        <v>4.6424194744088236</v>
      </c>
      <c r="BH47" s="68">
        <v>2.899376294850351</v>
      </c>
      <c r="BI47" s="68">
        <v>7.219908610460525</v>
      </c>
      <c r="BJ47" s="68">
        <v>29.782730481853712</v>
      </c>
      <c r="BK47" s="68">
        <v>62.997360907685767</v>
      </c>
      <c r="BL47" s="68">
        <v>10.820983298047517</v>
      </c>
      <c r="BM47" s="68">
        <v>6.3514467184191954</v>
      </c>
      <c r="BN47" s="68">
        <v>4.469536579628322</v>
      </c>
      <c r="BO47" s="68">
        <v>39.85307621671258</v>
      </c>
      <c r="BP47" s="68">
        <v>33.792470156106518</v>
      </c>
      <c r="BQ47" s="68">
        <v>6.0606060606060623</v>
      </c>
      <c r="BR47" s="68">
        <v>4.5999999999999996</v>
      </c>
      <c r="BS47" s="68">
        <v>3.3</v>
      </c>
      <c r="BT47" s="68">
        <v>3.7</v>
      </c>
      <c r="BU47" s="71">
        <v>182</v>
      </c>
      <c r="BV47" s="71">
        <v>173</v>
      </c>
      <c r="BW47" s="75">
        <v>18.771118998374316</v>
      </c>
      <c r="BX47" s="75">
        <v>50.583458877001256</v>
      </c>
      <c r="BY47" s="75">
        <v>3.530661327538426</v>
      </c>
      <c r="BZ47" s="75">
        <v>44.466555163531154</v>
      </c>
      <c r="CA47" s="75">
        <v>8.0746175727313805</v>
      </c>
      <c r="CB47" s="75">
        <v>345.6</v>
      </c>
      <c r="CC47" s="75">
        <v>209.5</v>
      </c>
      <c r="CD47" s="68">
        <v>150.69999999999999</v>
      </c>
      <c r="CE47" s="68">
        <v>132.4</v>
      </c>
      <c r="CG47" s="68">
        <v>66.142419813108262</v>
      </c>
      <c r="CH47" s="68">
        <v>127.5</v>
      </c>
      <c r="CI47" s="71">
        <v>6679</v>
      </c>
      <c r="CJ47" s="71">
        <v>464776</v>
      </c>
      <c r="CK47" s="71">
        <v>325851</v>
      </c>
      <c r="CL47" s="71">
        <v>387934</v>
      </c>
      <c r="CM47" s="71">
        <v>303536</v>
      </c>
      <c r="CN47" s="71">
        <v>27997</v>
      </c>
      <c r="CO47" s="71">
        <v>9593</v>
      </c>
      <c r="CP47" s="75">
        <v>91.1</v>
      </c>
      <c r="CR47" s="71">
        <v>391</v>
      </c>
      <c r="CS47" s="71">
        <v>289</v>
      </c>
      <c r="CT47" s="71">
        <v>427</v>
      </c>
      <c r="CU47" s="71">
        <v>316</v>
      </c>
      <c r="CV47" s="71">
        <v>15</v>
      </c>
      <c r="CW47" s="71">
        <v>160</v>
      </c>
    </row>
    <row r="48" spans="1:101" x14ac:dyDescent="0.15">
      <c r="A48" s="13">
        <v>36</v>
      </c>
      <c r="B48" s="6" t="s">
        <v>37</v>
      </c>
      <c r="C48" s="10">
        <v>1.45</v>
      </c>
      <c r="D48" s="8">
        <v>29.346500296778487</v>
      </c>
      <c r="E48" s="9">
        <v>72.3</v>
      </c>
      <c r="F48" s="38">
        <v>39.058828323440324</v>
      </c>
      <c r="G48" s="19">
        <v>36</v>
      </c>
      <c r="H48" s="19">
        <v>824108</v>
      </c>
      <c r="I48" s="179">
        <v>-1</v>
      </c>
      <c r="J48" s="38">
        <v>43.7</v>
      </c>
      <c r="K48" s="95">
        <v>63.8</v>
      </c>
      <c r="L48" s="20">
        <v>90.6</v>
      </c>
      <c r="M48" s="21">
        <v>99.8</v>
      </c>
      <c r="N48" s="30">
        <v>2.78</v>
      </c>
      <c r="O48" s="98">
        <v>14.659756788017935</v>
      </c>
      <c r="P48" s="95">
        <v>32.24</v>
      </c>
      <c r="Q48" s="95">
        <v>48.975941753719532</v>
      </c>
      <c r="R48" s="95">
        <v>16.7</v>
      </c>
      <c r="S48" s="127"/>
      <c r="T48" s="95">
        <v>28</v>
      </c>
      <c r="U48" s="95">
        <v>26.3</v>
      </c>
      <c r="V48" s="98">
        <v>1.94</v>
      </c>
      <c r="W48" s="98">
        <v>77.19</v>
      </c>
      <c r="X48" s="98">
        <v>84.49</v>
      </c>
      <c r="Y48" s="98">
        <v>11</v>
      </c>
      <c r="Z48" s="95">
        <v>31.7</v>
      </c>
      <c r="AA48" s="127"/>
      <c r="AB48" s="116">
        <v>2811.933</v>
      </c>
      <c r="AC48" s="98">
        <v>2.5805820767809773</v>
      </c>
      <c r="AD48" s="98">
        <v>3.4001967843960443</v>
      </c>
      <c r="AE48" s="116">
        <v>2765.6884777237933</v>
      </c>
      <c r="AF48" s="95">
        <v>248.5</v>
      </c>
      <c r="AG48" s="116">
        <v>50669</v>
      </c>
      <c r="AH48" s="116">
        <v>15052</v>
      </c>
      <c r="AI48" s="116">
        <v>58088</v>
      </c>
      <c r="AJ48" s="120">
        <v>0.25700000000000001</v>
      </c>
      <c r="AK48" s="65"/>
      <c r="AL48" s="95">
        <v>43.7</v>
      </c>
      <c r="AM48" s="95">
        <v>50.9</v>
      </c>
      <c r="AN48" s="95">
        <v>17.5</v>
      </c>
      <c r="AO48" s="95">
        <v>17.5</v>
      </c>
      <c r="AP48" s="95">
        <v>26.4</v>
      </c>
      <c r="AQ48" s="95">
        <v>18.899999999999999</v>
      </c>
      <c r="AR48" s="95">
        <v>15.970811953012115</v>
      </c>
      <c r="AS48" s="95">
        <v>7.3236978519541616</v>
      </c>
      <c r="AT48" s="95">
        <v>11.09</v>
      </c>
      <c r="AU48" s="95">
        <v>38.65</v>
      </c>
      <c r="AV48" s="95">
        <v>480.72289156626505</v>
      </c>
      <c r="AW48" s="95">
        <v>34.799999999999997</v>
      </c>
      <c r="AX48" s="65"/>
      <c r="AY48" s="31">
        <v>390509</v>
      </c>
      <c r="AZ48" s="68">
        <v>87.309432123171547</v>
      </c>
      <c r="BA48" s="68">
        <v>65.637809210269495</v>
      </c>
      <c r="BB48" s="68">
        <v>90.499400604420458</v>
      </c>
      <c r="BC48" s="68">
        <v>67.597136737073299</v>
      </c>
      <c r="BD48" s="68">
        <v>70.7</v>
      </c>
      <c r="BE48" s="68">
        <v>47.1</v>
      </c>
      <c r="BF48" s="68">
        <v>4.1919827911590914</v>
      </c>
      <c r="BG48" s="68">
        <v>4.3766259618486716</v>
      </c>
      <c r="BH48" s="68">
        <v>4.0169683405119132</v>
      </c>
      <c r="BI48" s="68">
        <v>10.279428862558621</v>
      </c>
      <c r="BJ48" s="68">
        <v>29.120955205162705</v>
      </c>
      <c r="BK48" s="68">
        <v>60.599615932278667</v>
      </c>
      <c r="BL48" s="68">
        <v>8.6292134831460672</v>
      </c>
      <c r="BM48" s="68">
        <v>4.4943820224719104</v>
      </c>
      <c r="BN48" s="68">
        <v>4.1348314606741567</v>
      </c>
      <c r="BO48" s="68">
        <v>29.337899543378999</v>
      </c>
      <c r="BP48" s="68">
        <v>22.831050228310502</v>
      </c>
      <c r="BQ48" s="68">
        <v>6.5068493150684965</v>
      </c>
      <c r="BR48" s="68">
        <v>5.5</v>
      </c>
      <c r="BS48" s="68">
        <v>4.2</v>
      </c>
      <c r="BT48" s="68">
        <v>4.5999999999999996</v>
      </c>
      <c r="BU48" s="71">
        <v>182</v>
      </c>
      <c r="BV48" s="71">
        <v>174</v>
      </c>
      <c r="BW48" s="75">
        <v>16.737739872068229</v>
      </c>
      <c r="BX48" s="75">
        <v>52.873618918395039</v>
      </c>
      <c r="BY48" s="75">
        <v>3.7901439050097872</v>
      </c>
      <c r="BZ48" s="75">
        <v>49.046010884295214</v>
      </c>
      <c r="CA48" s="75">
        <v>8.1352578029211209</v>
      </c>
      <c r="CB48" s="75">
        <v>326.10000000000002</v>
      </c>
      <c r="CC48" s="75">
        <v>210.9</v>
      </c>
      <c r="CD48" s="68">
        <v>150.19999999999999</v>
      </c>
      <c r="CE48" s="68">
        <v>141</v>
      </c>
      <c r="CG48" s="68">
        <v>70.564916106792367</v>
      </c>
      <c r="CH48" s="68">
        <v>132.4</v>
      </c>
      <c r="CI48" s="71">
        <v>7145</v>
      </c>
      <c r="CJ48" s="71">
        <v>493175</v>
      </c>
      <c r="CK48" s="71">
        <v>301861</v>
      </c>
      <c r="CL48" s="71">
        <v>407308</v>
      </c>
      <c r="CM48" s="71">
        <v>352871</v>
      </c>
      <c r="CN48" s="71">
        <v>29000</v>
      </c>
      <c r="CO48" s="71">
        <v>9985</v>
      </c>
      <c r="CP48" s="75">
        <v>89.5</v>
      </c>
      <c r="CR48" s="71">
        <v>406</v>
      </c>
      <c r="CS48" s="71">
        <v>319</v>
      </c>
      <c r="CT48" s="71">
        <v>441</v>
      </c>
      <c r="CU48" s="71">
        <v>345</v>
      </c>
      <c r="CV48" s="71">
        <v>15</v>
      </c>
      <c r="CW48" s="71">
        <v>142</v>
      </c>
    </row>
    <row r="49" spans="1:101" x14ac:dyDescent="0.15">
      <c r="A49" s="13">
        <v>37</v>
      </c>
      <c r="B49" s="6" t="s">
        <v>38</v>
      </c>
      <c r="C49" s="10">
        <v>1.53</v>
      </c>
      <c r="D49" s="8">
        <v>28.715996900718277</v>
      </c>
      <c r="E49" s="9">
        <v>78</v>
      </c>
      <c r="F49" s="38">
        <v>39.614050188352437</v>
      </c>
      <c r="G49" s="19">
        <v>37</v>
      </c>
      <c r="H49" s="19">
        <v>1022890</v>
      </c>
      <c r="I49" s="179">
        <v>-0.4</v>
      </c>
      <c r="J49" s="38">
        <v>43.2</v>
      </c>
      <c r="K49" s="95">
        <v>64.5</v>
      </c>
      <c r="L49" s="20">
        <v>92.6</v>
      </c>
      <c r="M49" s="21">
        <v>100.2</v>
      </c>
      <c r="N49" s="30">
        <v>2.75</v>
      </c>
      <c r="O49" s="98">
        <v>12.900221181189982</v>
      </c>
      <c r="P49" s="95">
        <v>32.92</v>
      </c>
      <c r="Q49" s="95">
        <v>49.370995323155533</v>
      </c>
      <c r="R49" s="95">
        <v>16.7</v>
      </c>
      <c r="S49" s="127"/>
      <c r="T49" s="95">
        <v>27.9</v>
      </c>
      <c r="U49" s="95">
        <v>26.2</v>
      </c>
      <c r="V49" s="98">
        <v>1.98</v>
      </c>
      <c r="W49" s="98">
        <v>77.989999999999995</v>
      </c>
      <c r="X49" s="98">
        <v>84.85</v>
      </c>
      <c r="Y49" s="98">
        <v>8.65</v>
      </c>
      <c r="Z49" s="95">
        <v>25.1</v>
      </c>
      <c r="AA49" s="127"/>
      <c r="AB49" s="116">
        <v>3820.116</v>
      </c>
      <c r="AC49" s="98">
        <v>2.8983809966874721</v>
      </c>
      <c r="AD49" s="98">
        <v>-1.052183160029613</v>
      </c>
      <c r="AE49" s="116">
        <v>2816.703653374263</v>
      </c>
      <c r="AF49" s="95">
        <v>154.6</v>
      </c>
      <c r="AG49" s="116">
        <v>55023</v>
      </c>
      <c r="AH49" s="116">
        <v>21459</v>
      </c>
      <c r="AI49" s="116">
        <v>76416</v>
      </c>
      <c r="AJ49" s="120">
        <v>0.375</v>
      </c>
      <c r="AK49" s="65"/>
      <c r="AL49" s="95">
        <v>43.5</v>
      </c>
      <c r="AM49" s="95">
        <v>52.7</v>
      </c>
      <c r="AN49" s="95">
        <v>17.2</v>
      </c>
      <c r="AO49" s="95">
        <v>17.2</v>
      </c>
      <c r="AP49" s="95">
        <v>19.8</v>
      </c>
      <c r="AQ49" s="95">
        <v>13.1</v>
      </c>
      <c r="AR49" s="95">
        <v>20.071090603983059</v>
      </c>
      <c r="AS49" s="95">
        <v>7.4414446379301484</v>
      </c>
      <c r="AT49" s="95">
        <v>9.14</v>
      </c>
      <c r="AU49" s="95">
        <v>38.47</v>
      </c>
      <c r="AV49" s="95">
        <v>415.93780369290573</v>
      </c>
      <c r="AW49" s="95">
        <v>38.1</v>
      </c>
      <c r="AX49" s="65"/>
      <c r="AY49" s="31">
        <v>511354</v>
      </c>
      <c r="AZ49" s="68">
        <v>89.365120607464988</v>
      </c>
      <c r="BA49" s="68">
        <v>67.181369118889535</v>
      </c>
      <c r="BB49" s="68">
        <v>91.847873981053098</v>
      </c>
      <c r="BC49" s="68">
        <v>68.399456449335219</v>
      </c>
      <c r="BD49" s="68">
        <v>74.5</v>
      </c>
      <c r="BE49" s="68">
        <v>49.6</v>
      </c>
      <c r="BF49" s="68">
        <v>3.2237349088106861</v>
      </c>
      <c r="BG49" s="68">
        <v>3.7261317057909609</v>
      </c>
      <c r="BH49" s="68">
        <v>2.7326398067662896</v>
      </c>
      <c r="BI49" s="68">
        <v>7.3585558522036933</v>
      </c>
      <c r="BJ49" s="68">
        <v>29.35912206131573</v>
      </c>
      <c r="BK49" s="68">
        <v>63.282322086480569</v>
      </c>
      <c r="BL49" s="68">
        <v>9.5646211861501538</v>
      </c>
      <c r="BM49" s="68">
        <v>5.3136784367500853</v>
      </c>
      <c r="BN49" s="68">
        <v>4.2509427494000684</v>
      </c>
      <c r="BO49" s="68">
        <v>36.693914623069936</v>
      </c>
      <c r="BP49" s="68">
        <v>29.881925522252502</v>
      </c>
      <c r="BQ49" s="68">
        <v>6.8119891008174349</v>
      </c>
      <c r="BR49" s="68">
        <v>5.3</v>
      </c>
      <c r="BS49" s="68">
        <v>3.9</v>
      </c>
      <c r="BT49" s="68">
        <v>3.3</v>
      </c>
      <c r="BU49" s="71">
        <v>184</v>
      </c>
      <c r="BV49" s="71">
        <v>176</v>
      </c>
      <c r="BW49" s="75">
        <v>20.036273164833631</v>
      </c>
      <c r="BX49" s="75">
        <v>48.789731904108635</v>
      </c>
      <c r="BY49" s="75">
        <v>3.7786997702365404</v>
      </c>
      <c r="BZ49" s="75">
        <v>45.772517645503079</v>
      </c>
      <c r="CA49" s="75">
        <v>8.2433839694530295</v>
      </c>
      <c r="CB49" s="75">
        <v>338.8</v>
      </c>
      <c r="CC49" s="75">
        <v>217.4</v>
      </c>
      <c r="CD49" s="68">
        <v>159.1</v>
      </c>
      <c r="CE49" s="68">
        <v>140.1</v>
      </c>
      <c r="CG49" s="68">
        <v>69.516153792477837</v>
      </c>
      <c r="CH49" s="68">
        <v>138.5</v>
      </c>
      <c r="CI49" s="71">
        <v>7443</v>
      </c>
      <c r="CJ49" s="71">
        <v>495991</v>
      </c>
      <c r="CK49" s="71">
        <v>332081</v>
      </c>
      <c r="CL49" s="71">
        <v>412857</v>
      </c>
      <c r="CM49" s="71">
        <v>329451</v>
      </c>
      <c r="CN49" s="71">
        <v>42423</v>
      </c>
      <c r="CO49" s="71">
        <v>12546</v>
      </c>
      <c r="CP49" s="75">
        <v>91.7</v>
      </c>
      <c r="CR49" s="71">
        <v>402</v>
      </c>
      <c r="CS49" s="71">
        <v>294</v>
      </c>
      <c r="CT49" s="71">
        <v>433</v>
      </c>
      <c r="CU49" s="71">
        <v>318</v>
      </c>
      <c r="CV49" s="71">
        <v>16</v>
      </c>
      <c r="CW49" s="71">
        <v>145</v>
      </c>
    </row>
    <row r="50" spans="1:101" x14ac:dyDescent="0.15">
      <c r="A50" s="13">
        <v>38</v>
      </c>
      <c r="B50" s="6" t="s">
        <v>39</v>
      </c>
      <c r="C50" s="10">
        <v>1.45</v>
      </c>
      <c r="D50" s="8">
        <v>30.447615588928528</v>
      </c>
      <c r="E50" s="9">
        <v>74.400000000000006</v>
      </c>
      <c r="F50" s="38">
        <v>39.537091451561864</v>
      </c>
      <c r="G50" s="19">
        <v>38</v>
      </c>
      <c r="H50" s="19">
        <v>1493092</v>
      </c>
      <c r="I50" s="179">
        <v>-0.9</v>
      </c>
      <c r="J50" s="38">
        <v>43.5</v>
      </c>
      <c r="K50" s="95">
        <v>63.8</v>
      </c>
      <c r="L50" s="20">
        <v>89.3</v>
      </c>
      <c r="M50" s="21">
        <v>100.1</v>
      </c>
      <c r="N50" s="30">
        <v>2.59</v>
      </c>
      <c r="O50" s="98">
        <v>8.7829382309158728</v>
      </c>
      <c r="P50" s="95">
        <v>28.19</v>
      </c>
      <c r="Q50" s="95">
        <v>44.459925060169645</v>
      </c>
      <c r="R50" s="95">
        <v>16.7</v>
      </c>
      <c r="S50" s="127"/>
      <c r="T50" s="95">
        <v>28</v>
      </c>
      <c r="U50" s="95">
        <v>26.6</v>
      </c>
      <c r="V50" s="98">
        <v>2.08</v>
      </c>
      <c r="W50" s="98">
        <v>77.3</v>
      </c>
      <c r="X50" s="98">
        <v>84.57</v>
      </c>
      <c r="Y50" s="98">
        <v>8.4</v>
      </c>
      <c r="Z50" s="95">
        <v>27.7</v>
      </c>
      <c r="AA50" s="127"/>
      <c r="AB50" s="116">
        <v>5297.3609999999999</v>
      </c>
      <c r="AC50" s="98">
        <v>3.6443676017626716</v>
      </c>
      <c r="AD50" s="98">
        <v>-1.0266087476406731</v>
      </c>
      <c r="AE50" s="116">
        <v>2641.0321668055285</v>
      </c>
      <c r="AF50" s="95">
        <v>188.5</v>
      </c>
      <c r="AG50" s="116">
        <v>77587</v>
      </c>
      <c r="AH50" s="116">
        <v>34671</v>
      </c>
      <c r="AI50" s="116">
        <v>100617</v>
      </c>
      <c r="AJ50" s="120">
        <v>0.34699999999999998</v>
      </c>
      <c r="AK50" s="65"/>
      <c r="AL50" s="95">
        <v>45.9</v>
      </c>
      <c r="AM50" s="95">
        <v>50.9</v>
      </c>
      <c r="AN50" s="95">
        <v>17.8</v>
      </c>
      <c r="AO50" s="95">
        <v>17.8</v>
      </c>
      <c r="AP50" s="95">
        <v>25.1</v>
      </c>
      <c r="AQ50" s="95">
        <v>20.399999999999999</v>
      </c>
      <c r="AR50" s="95">
        <v>18.063419121015233</v>
      </c>
      <c r="AS50" s="95">
        <v>6.3330322324792352</v>
      </c>
      <c r="AT50" s="95">
        <v>10.26</v>
      </c>
      <c r="AU50" s="95">
        <v>36.119999999999997</v>
      </c>
      <c r="AV50" s="95">
        <v>350.03340013360054</v>
      </c>
      <c r="AW50" s="95">
        <v>30.7</v>
      </c>
      <c r="AX50" s="65"/>
      <c r="AY50" s="31">
        <v>709607</v>
      </c>
      <c r="AZ50" s="68">
        <v>88.7193766437329</v>
      </c>
      <c r="BA50" s="68">
        <v>63.988448103174292</v>
      </c>
      <c r="BB50" s="68">
        <v>90.969034239261745</v>
      </c>
      <c r="BC50" s="68">
        <v>65.056801631226335</v>
      </c>
      <c r="BD50" s="68">
        <v>72.599999999999994</v>
      </c>
      <c r="BE50" s="68">
        <v>46.6</v>
      </c>
      <c r="BF50" s="68">
        <v>3.0489841282007766</v>
      </c>
      <c r="BG50" s="68">
        <v>3.3142176773347605</v>
      </c>
      <c r="BH50" s="68">
        <v>2.799848522921526</v>
      </c>
      <c r="BI50" s="68">
        <v>9.8953338766010273</v>
      </c>
      <c r="BJ50" s="68">
        <v>29.121078551141778</v>
      </c>
      <c r="BK50" s="68">
        <v>60.983587572257186</v>
      </c>
      <c r="BL50" s="68">
        <v>9.4031668696711321</v>
      </c>
      <c r="BM50" s="68">
        <v>5.4567600487210717</v>
      </c>
      <c r="BN50" s="68">
        <v>3.9464068209500605</v>
      </c>
      <c r="BO50" s="68">
        <v>35.689491953297569</v>
      </c>
      <c r="BP50" s="68">
        <v>29.630798359103817</v>
      </c>
      <c r="BQ50" s="68">
        <v>6.0586935941937519</v>
      </c>
      <c r="BR50" s="68">
        <v>5.6</v>
      </c>
      <c r="BS50" s="68">
        <v>4.2</v>
      </c>
      <c r="BT50" s="68">
        <v>3.9</v>
      </c>
      <c r="BU50" s="71">
        <v>183</v>
      </c>
      <c r="BV50" s="71">
        <v>174</v>
      </c>
      <c r="BW50" s="75">
        <v>19.029790965739966</v>
      </c>
      <c r="BX50" s="75">
        <v>49.706137799026919</v>
      </c>
      <c r="BY50" s="75">
        <v>3.827250608272506</v>
      </c>
      <c r="BZ50" s="75">
        <v>44.637469586374692</v>
      </c>
      <c r="CA50" s="75">
        <v>8.1557177615571774</v>
      </c>
      <c r="CB50" s="75">
        <v>322.60000000000002</v>
      </c>
      <c r="CC50" s="75">
        <v>206.1</v>
      </c>
      <c r="CD50" s="68">
        <v>151</v>
      </c>
      <c r="CE50" s="68">
        <v>138.30000000000001</v>
      </c>
      <c r="CG50" s="68">
        <v>66.106097869886483</v>
      </c>
      <c r="CH50" s="68">
        <v>123.3</v>
      </c>
      <c r="CI50" s="71">
        <v>6406</v>
      </c>
      <c r="CJ50" s="71">
        <v>437682</v>
      </c>
      <c r="CK50" s="71">
        <v>306007</v>
      </c>
      <c r="CL50" s="71">
        <v>366484</v>
      </c>
      <c r="CM50" s="71">
        <v>283817</v>
      </c>
      <c r="CN50" s="71">
        <v>30933</v>
      </c>
      <c r="CO50" s="71">
        <v>8878</v>
      </c>
      <c r="CP50" s="75">
        <v>89.5</v>
      </c>
      <c r="CR50" s="71">
        <v>382</v>
      </c>
      <c r="CS50" s="71">
        <v>293</v>
      </c>
      <c r="CT50" s="71">
        <v>410</v>
      </c>
      <c r="CU50" s="71">
        <v>315</v>
      </c>
      <c r="CV50" s="71">
        <v>12</v>
      </c>
      <c r="CW50" s="71">
        <v>140</v>
      </c>
    </row>
    <row r="51" spans="1:101" x14ac:dyDescent="0.15">
      <c r="A51" s="13">
        <v>39</v>
      </c>
      <c r="B51" s="6" t="s">
        <v>40</v>
      </c>
      <c r="C51" s="10">
        <v>1.45</v>
      </c>
      <c r="D51" s="8">
        <v>31.823146368776872</v>
      </c>
      <c r="E51" s="9">
        <v>77.5</v>
      </c>
      <c r="F51" s="38">
        <v>42.346213976199486</v>
      </c>
      <c r="G51" s="19">
        <v>39</v>
      </c>
      <c r="H51" s="19">
        <v>813949</v>
      </c>
      <c r="I51" s="179">
        <v>-0.3</v>
      </c>
      <c r="J51" s="38">
        <v>44.7</v>
      </c>
      <c r="K51" s="95">
        <v>62.5</v>
      </c>
      <c r="L51" s="20">
        <v>89.3</v>
      </c>
      <c r="M51" s="21">
        <v>99.9</v>
      </c>
      <c r="N51" s="30">
        <v>2.4700000000000002</v>
      </c>
      <c r="O51" s="98">
        <v>7.8036818270079991</v>
      </c>
      <c r="P51" s="95">
        <v>29.54</v>
      </c>
      <c r="Q51" s="95">
        <v>50.266162937543626</v>
      </c>
      <c r="R51" s="95">
        <v>17.100000000000001</v>
      </c>
      <c r="S51" s="127"/>
      <c r="T51" s="95">
        <v>28.2</v>
      </c>
      <c r="U51" s="95">
        <v>26.7</v>
      </c>
      <c r="V51" s="98">
        <v>2.2799999999999998</v>
      </c>
      <c r="W51" s="98">
        <v>76.849999999999994</v>
      </c>
      <c r="X51" s="98">
        <v>84.76</v>
      </c>
      <c r="Y51" s="98">
        <v>15.65</v>
      </c>
      <c r="Z51" s="95">
        <v>30</v>
      </c>
      <c r="AA51" s="127"/>
      <c r="AB51" s="116">
        <v>2575.3440000000001</v>
      </c>
      <c r="AC51" s="98">
        <v>4.4332191718529774</v>
      </c>
      <c r="AD51" s="98">
        <v>2.264617035262221</v>
      </c>
      <c r="AE51" s="116">
        <v>2422.137013498389</v>
      </c>
      <c r="AF51" s="95">
        <v>235.4</v>
      </c>
      <c r="AG51" s="116">
        <v>47019</v>
      </c>
      <c r="AH51" s="116">
        <v>6417</v>
      </c>
      <c r="AI51" s="116">
        <v>33102</v>
      </c>
      <c r="AJ51" s="120">
        <v>0.20499999999999999</v>
      </c>
      <c r="AK51" s="65"/>
      <c r="AL51" s="95">
        <v>35.1</v>
      </c>
      <c r="AM51" s="95">
        <v>45.6</v>
      </c>
      <c r="AN51" s="95">
        <v>18.5</v>
      </c>
      <c r="AO51" s="95">
        <v>18.5</v>
      </c>
      <c r="AP51" s="95">
        <v>26.3</v>
      </c>
      <c r="AQ51" s="95">
        <v>16</v>
      </c>
      <c r="AR51" s="95">
        <v>13.229655939320509</v>
      </c>
      <c r="AS51" s="95">
        <v>5.2503160773230961</v>
      </c>
      <c r="AT51" s="95">
        <v>12.31</v>
      </c>
      <c r="AU51" s="95">
        <v>38.29</v>
      </c>
      <c r="AV51" s="95">
        <v>506.17283950617286</v>
      </c>
      <c r="AW51" s="95">
        <v>27</v>
      </c>
      <c r="AX51" s="65"/>
      <c r="AY51" s="31">
        <v>393820</v>
      </c>
      <c r="AZ51" s="68">
        <v>87.721010955635109</v>
      </c>
      <c r="BA51" s="68">
        <v>70.824924667569732</v>
      </c>
      <c r="BB51" s="68">
        <v>90.083659758682415</v>
      </c>
      <c r="BC51" s="68">
        <v>72.355136319203126</v>
      </c>
      <c r="BD51" s="68">
        <v>70.2</v>
      </c>
      <c r="BE51" s="68">
        <v>49.9</v>
      </c>
      <c r="BF51" s="68">
        <v>3.2903734225749797</v>
      </c>
      <c r="BG51" s="68">
        <v>3.4479516939653614</v>
      </c>
      <c r="BH51" s="68">
        <v>3.1397727586874189</v>
      </c>
      <c r="BI51" s="68">
        <v>12.896364451509038</v>
      </c>
      <c r="BJ51" s="68">
        <v>22.107252756210386</v>
      </c>
      <c r="BK51" s="68">
        <v>64.996382792280571</v>
      </c>
      <c r="BL51" s="68">
        <v>12.079927338782923</v>
      </c>
      <c r="BM51" s="68">
        <v>5.8583106267029974</v>
      </c>
      <c r="BN51" s="68">
        <v>6.2216167120799257</v>
      </c>
      <c r="BO51" s="68">
        <v>31.395348837209301</v>
      </c>
      <c r="BP51" s="68">
        <v>24.841437632135307</v>
      </c>
      <c r="BQ51" s="68">
        <v>6.5539112050739945</v>
      </c>
      <c r="BR51" s="68">
        <v>6</v>
      </c>
      <c r="BS51" s="68">
        <v>4.4000000000000004</v>
      </c>
      <c r="BT51" s="68">
        <v>4.7</v>
      </c>
      <c r="BU51" s="71">
        <v>184</v>
      </c>
      <c r="BV51" s="71">
        <v>175</v>
      </c>
      <c r="BW51" s="75">
        <v>16.821458507963118</v>
      </c>
      <c r="BX51" s="75">
        <v>52.353730092204529</v>
      </c>
      <c r="BY51" s="75">
        <v>3.8928387429160232</v>
      </c>
      <c r="BZ51" s="75">
        <v>48.762493560020609</v>
      </c>
      <c r="CA51" s="75">
        <v>8.7460072127769202</v>
      </c>
      <c r="CB51" s="75">
        <v>310.5</v>
      </c>
      <c r="CC51" s="75">
        <v>214.3</v>
      </c>
      <c r="CD51" s="68">
        <v>143.30000000000001</v>
      </c>
      <c r="CE51" s="68">
        <v>137</v>
      </c>
      <c r="CG51" s="68">
        <v>66.410853818965649</v>
      </c>
      <c r="CH51" s="68">
        <v>114</v>
      </c>
      <c r="CI51" s="71">
        <v>6384</v>
      </c>
      <c r="CJ51" s="71">
        <v>439886</v>
      </c>
      <c r="CK51" s="71">
        <v>261516</v>
      </c>
      <c r="CL51" s="71">
        <v>366999</v>
      </c>
      <c r="CM51" s="71">
        <v>272583</v>
      </c>
      <c r="CN51" s="71">
        <v>23790</v>
      </c>
      <c r="CO51" s="71">
        <v>10927</v>
      </c>
      <c r="CP51" s="75">
        <v>92.3</v>
      </c>
      <c r="CR51" s="71">
        <v>392</v>
      </c>
      <c r="CS51" s="71">
        <v>286</v>
      </c>
      <c r="CT51" s="71">
        <v>425</v>
      </c>
      <c r="CU51" s="71">
        <v>310</v>
      </c>
      <c r="CV51" s="71">
        <v>12</v>
      </c>
      <c r="CW51" s="71">
        <v>138</v>
      </c>
    </row>
    <row r="52" spans="1:101" x14ac:dyDescent="0.15">
      <c r="A52" s="13">
        <v>40</v>
      </c>
      <c r="B52" s="6" t="s">
        <v>41</v>
      </c>
      <c r="C52" s="10">
        <v>1.36</v>
      </c>
      <c r="D52" s="8">
        <v>36.295100673431868</v>
      </c>
      <c r="E52" s="9">
        <v>80.2</v>
      </c>
      <c r="F52" s="38">
        <v>44.75640447328297</v>
      </c>
      <c r="G52" s="19">
        <v>40</v>
      </c>
      <c r="H52" s="19">
        <v>5015699</v>
      </c>
      <c r="I52" s="179">
        <v>1.7</v>
      </c>
      <c r="J52" s="38">
        <v>41.1</v>
      </c>
      <c r="K52" s="95">
        <v>67.599999999999994</v>
      </c>
      <c r="L52" s="20">
        <v>90.9</v>
      </c>
      <c r="M52" s="21">
        <v>100.2</v>
      </c>
      <c r="N52" s="30">
        <v>2.57</v>
      </c>
      <c r="O52" s="98">
        <v>8.1966078300369922</v>
      </c>
      <c r="P52" s="95">
        <v>24.3</v>
      </c>
      <c r="Q52" s="95">
        <v>41.522007596057506</v>
      </c>
      <c r="R52" s="95">
        <v>17.2</v>
      </c>
      <c r="S52" s="127"/>
      <c r="T52" s="95">
        <v>28.4</v>
      </c>
      <c r="U52" s="95">
        <v>27</v>
      </c>
      <c r="V52" s="98">
        <v>2.4</v>
      </c>
      <c r="W52" s="98">
        <v>77.209999999999994</v>
      </c>
      <c r="X52" s="98">
        <v>84.62</v>
      </c>
      <c r="Y52" s="98">
        <v>15.88</v>
      </c>
      <c r="Z52" s="95">
        <v>23.1</v>
      </c>
      <c r="AA52" s="127"/>
      <c r="AB52" s="116">
        <v>17983.904999999999</v>
      </c>
      <c r="AC52" s="98">
        <v>2.1655185112667503</v>
      </c>
      <c r="AD52" s="98">
        <v>2.8740878740499256</v>
      </c>
      <c r="AE52" s="116">
        <v>2742.0212018304924</v>
      </c>
      <c r="AF52" s="95">
        <v>221.4</v>
      </c>
      <c r="AG52" s="116">
        <v>110607</v>
      </c>
      <c r="AH52" s="116">
        <v>73679</v>
      </c>
      <c r="AI52" s="116">
        <v>252420</v>
      </c>
      <c r="AJ52" s="120">
        <v>0.53800000000000003</v>
      </c>
      <c r="AK52" s="65"/>
      <c r="AL52" s="95">
        <v>43.6</v>
      </c>
      <c r="AM52" s="95">
        <v>45.9</v>
      </c>
      <c r="AN52" s="95">
        <v>16.600000000000001</v>
      </c>
      <c r="AO52" s="95">
        <v>16.600000000000001</v>
      </c>
      <c r="AP52" s="95">
        <v>20.399999999999999</v>
      </c>
      <c r="AQ52" s="95">
        <v>14.9</v>
      </c>
      <c r="AR52" s="95">
        <v>22.397473522461798</v>
      </c>
      <c r="AS52" s="95">
        <v>6.2614954866135548</v>
      </c>
      <c r="AT52" s="95">
        <v>10.86</v>
      </c>
      <c r="AU52" s="95">
        <v>33.770000000000003</v>
      </c>
      <c r="AV52" s="95">
        <v>285</v>
      </c>
      <c r="AW52" s="95">
        <v>48.9</v>
      </c>
      <c r="AX52" s="65"/>
      <c r="AY52" s="31">
        <v>2323182</v>
      </c>
      <c r="AZ52" s="68">
        <v>85.708341288881883</v>
      </c>
      <c r="BA52" s="68">
        <v>63.138395160155703</v>
      </c>
      <c r="BB52" s="68">
        <v>90.644527902884548</v>
      </c>
      <c r="BC52" s="68">
        <v>64.820685707405516</v>
      </c>
      <c r="BD52" s="68">
        <v>70.8</v>
      </c>
      <c r="BE52" s="68">
        <v>46.4</v>
      </c>
      <c r="BF52" s="68">
        <v>5.7548540855639514</v>
      </c>
      <c r="BG52" s="68">
        <v>7.3566340973427087</v>
      </c>
      <c r="BH52" s="68">
        <v>4.2466858947302599</v>
      </c>
      <c r="BI52" s="68">
        <v>3.7729796733424039</v>
      </c>
      <c r="BJ52" s="68">
        <v>24.52434611464092</v>
      </c>
      <c r="BK52" s="68">
        <v>71.702674212016674</v>
      </c>
      <c r="BL52" s="68">
        <v>12.670074148729393</v>
      </c>
      <c r="BM52" s="68">
        <v>7.5300554315744002</v>
      </c>
      <c r="BN52" s="68">
        <v>5.1400187171549927</v>
      </c>
      <c r="BO52" s="68">
        <v>42.341754451384354</v>
      </c>
      <c r="BP52" s="68">
        <v>35.042416332618629</v>
      </c>
      <c r="BQ52" s="68">
        <v>7.2993381187657249</v>
      </c>
      <c r="BR52" s="68">
        <v>6.4</v>
      </c>
      <c r="BS52" s="68">
        <v>5.2</v>
      </c>
      <c r="BT52" s="68">
        <v>3.8</v>
      </c>
      <c r="BU52" s="71">
        <v>184</v>
      </c>
      <c r="BV52" s="71">
        <v>172</v>
      </c>
      <c r="BW52" s="75">
        <v>24.835034428637737</v>
      </c>
      <c r="BX52" s="75">
        <v>42.496997363421904</v>
      </c>
      <c r="BY52" s="75">
        <v>4.9727087361690767</v>
      </c>
      <c r="BZ52" s="75">
        <v>43.589600002635251</v>
      </c>
      <c r="CA52" s="75">
        <v>9.4519677050632946</v>
      </c>
      <c r="CB52" s="75">
        <v>351.3</v>
      </c>
      <c r="CC52" s="75">
        <v>230.7</v>
      </c>
      <c r="CD52" s="68">
        <v>146.6</v>
      </c>
      <c r="CE52" s="68">
        <v>136.30000000000001</v>
      </c>
      <c r="CG52" s="68">
        <v>54.389394299890661</v>
      </c>
      <c r="CH52" s="68">
        <v>117.8</v>
      </c>
      <c r="CI52" s="71">
        <v>6510</v>
      </c>
      <c r="CJ52" s="71">
        <v>437595</v>
      </c>
      <c r="CK52" s="71">
        <v>312236</v>
      </c>
      <c r="CL52" s="71">
        <v>364966</v>
      </c>
      <c r="CM52" s="71">
        <v>297587</v>
      </c>
      <c r="CN52" s="71">
        <v>27348</v>
      </c>
      <c r="CO52" s="71">
        <v>9003</v>
      </c>
      <c r="CP52" s="75">
        <v>95.3</v>
      </c>
      <c r="CR52" s="71">
        <v>411</v>
      </c>
      <c r="CS52" s="71">
        <v>307</v>
      </c>
      <c r="CT52" s="71">
        <v>454</v>
      </c>
      <c r="CU52" s="71">
        <v>341</v>
      </c>
      <c r="CV52" s="71">
        <v>12</v>
      </c>
      <c r="CW52" s="71">
        <v>138</v>
      </c>
    </row>
    <row r="53" spans="1:101" x14ac:dyDescent="0.15">
      <c r="A53" s="13">
        <v>41</v>
      </c>
      <c r="B53" s="6" t="s">
        <v>42</v>
      </c>
      <c r="C53" s="10">
        <v>1.67</v>
      </c>
      <c r="D53" s="8">
        <v>30.508341865927846</v>
      </c>
      <c r="E53" s="9">
        <v>83</v>
      </c>
      <c r="F53" s="38">
        <v>39.569128009209479</v>
      </c>
      <c r="G53" s="19">
        <v>41</v>
      </c>
      <c r="H53" s="19">
        <v>876654</v>
      </c>
      <c r="I53" s="179">
        <v>-0.9</v>
      </c>
      <c r="J53" s="38">
        <v>42.1</v>
      </c>
      <c r="K53" s="95">
        <v>63.1</v>
      </c>
      <c r="L53" s="20">
        <v>89.6</v>
      </c>
      <c r="M53" s="21">
        <v>99.6</v>
      </c>
      <c r="N53" s="30">
        <v>3.08</v>
      </c>
      <c r="O53" s="98">
        <v>19.265073521465677</v>
      </c>
      <c r="P53" s="95">
        <v>36.119999999999997</v>
      </c>
      <c r="Q53" s="95">
        <v>52.9397166678107</v>
      </c>
      <c r="R53" s="95">
        <v>16.7</v>
      </c>
      <c r="S53" s="127"/>
      <c r="T53" s="95">
        <v>28</v>
      </c>
      <c r="U53" s="95">
        <v>26.5</v>
      </c>
      <c r="V53" s="98">
        <v>1.87</v>
      </c>
      <c r="W53" s="98">
        <v>76.95</v>
      </c>
      <c r="X53" s="98">
        <v>85.07</v>
      </c>
      <c r="Y53" s="98">
        <v>5.89</v>
      </c>
      <c r="Z53" s="95">
        <v>27.2</v>
      </c>
      <c r="AA53" s="127"/>
      <c r="AB53" s="116">
        <v>3000.739</v>
      </c>
      <c r="AC53" s="98">
        <v>0.72759995460451188</v>
      </c>
      <c r="AD53" s="98">
        <v>1.4359213942087601</v>
      </c>
      <c r="AE53" s="116">
        <v>2560.7902319501195</v>
      </c>
      <c r="AF53" s="95">
        <v>251.2</v>
      </c>
      <c r="AG53" s="116">
        <v>59374</v>
      </c>
      <c r="AH53" s="116">
        <v>16109</v>
      </c>
      <c r="AI53" s="116">
        <v>63436</v>
      </c>
      <c r="AJ53" s="120">
        <v>0.28399999999999997</v>
      </c>
      <c r="AK53" s="65"/>
      <c r="AL53" s="95">
        <v>33.1</v>
      </c>
      <c r="AM53" s="95">
        <v>40.1</v>
      </c>
      <c r="AN53" s="95">
        <v>15.5</v>
      </c>
      <c r="AO53" s="95">
        <v>15.5</v>
      </c>
      <c r="AP53" s="95">
        <v>34.200000000000003</v>
      </c>
      <c r="AQ53" s="95">
        <v>30.9</v>
      </c>
      <c r="AR53" s="95">
        <v>16.203171610470445</v>
      </c>
      <c r="AS53" s="95">
        <v>4.3572792632417254</v>
      </c>
      <c r="AT53" s="95">
        <v>10.82</v>
      </c>
      <c r="AU53" s="95">
        <v>32.36</v>
      </c>
      <c r="AV53" s="95">
        <v>548.6425339366516</v>
      </c>
      <c r="AW53" s="95">
        <v>38.9</v>
      </c>
      <c r="AX53" s="65"/>
      <c r="AY53" s="31">
        <v>431457</v>
      </c>
      <c r="AZ53" s="68">
        <v>89.492856556626705</v>
      </c>
      <c r="BA53" s="68">
        <v>70.555186587926983</v>
      </c>
      <c r="BB53" s="68">
        <v>92.040909984921001</v>
      </c>
      <c r="BC53" s="68">
        <v>71.780221404031579</v>
      </c>
      <c r="BD53" s="68">
        <v>74.099999999999994</v>
      </c>
      <c r="BE53" s="68">
        <v>50.8</v>
      </c>
      <c r="BF53" s="68">
        <v>3.2506988603200933</v>
      </c>
      <c r="BG53" s="68">
        <v>3.7039842926318047</v>
      </c>
      <c r="BH53" s="68">
        <v>2.8211065438901954</v>
      </c>
      <c r="BI53" s="68">
        <v>11.660612942482251</v>
      </c>
      <c r="BJ53" s="68">
        <v>27.533082187158968</v>
      </c>
      <c r="BK53" s="68">
        <v>60.80630487035878</v>
      </c>
      <c r="BL53" s="68">
        <v>11.715828832571667</v>
      </c>
      <c r="BM53" s="68">
        <v>5.8579144162858334</v>
      </c>
      <c r="BN53" s="68">
        <v>5.8579144162858334</v>
      </c>
      <c r="BO53" s="68">
        <v>35.667174023338404</v>
      </c>
      <c r="BP53" s="68">
        <v>29.37595129375951</v>
      </c>
      <c r="BQ53" s="68">
        <v>6.2912227295788945</v>
      </c>
      <c r="BR53" s="68">
        <v>4.9000000000000004</v>
      </c>
      <c r="BS53" s="68">
        <v>3.8</v>
      </c>
      <c r="BT53" s="68">
        <v>4.3</v>
      </c>
      <c r="BU53" s="71">
        <v>185</v>
      </c>
      <c r="BV53" s="71">
        <v>175</v>
      </c>
      <c r="BW53" s="75">
        <v>19.213386896673953</v>
      </c>
      <c r="BX53" s="75">
        <v>49.79913747267679</v>
      </c>
      <c r="BY53" s="75">
        <v>4.4466478529479065</v>
      </c>
      <c r="BZ53" s="75">
        <v>48.56418274731142</v>
      </c>
      <c r="CA53" s="75">
        <v>7.7892609259400505</v>
      </c>
      <c r="CB53" s="75">
        <v>316.8</v>
      </c>
      <c r="CC53" s="75">
        <v>207.5</v>
      </c>
      <c r="CD53" s="68">
        <v>145.6</v>
      </c>
      <c r="CE53" s="68">
        <v>139.19999999999999</v>
      </c>
      <c r="CG53" s="68">
        <v>71.101794915018218</v>
      </c>
      <c r="CH53" s="68">
        <v>143.30000000000001</v>
      </c>
      <c r="CI53" s="71">
        <v>7490</v>
      </c>
      <c r="CJ53" s="71">
        <v>514436</v>
      </c>
      <c r="CK53" s="71">
        <v>323292</v>
      </c>
      <c r="CL53" s="71">
        <v>424192</v>
      </c>
      <c r="CM53" s="71">
        <v>331136</v>
      </c>
      <c r="CN53" s="71">
        <v>34628</v>
      </c>
      <c r="CO53" s="71">
        <v>10050</v>
      </c>
      <c r="CP53" s="75">
        <v>90.3</v>
      </c>
      <c r="CR53" s="71">
        <v>407</v>
      </c>
      <c r="CS53" s="71">
        <v>298</v>
      </c>
      <c r="CT53" s="71">
        <v>437</v>
      </c>
      <c r="CU53" s="71">
        <v>323</v>
      </c>
      <c r="CV53" s="71">
        <v>11</v>
      </c>
      <c r="CW53" s="71">
        <v>149</v>
      </c>
    </row>
    <row r="54" spans="1:101" x14ac:dyDescent="0.15">
      <c r="A54" s="13">
        <v>42</v>
      </c>
      <c r="B54" s="6" t="s">
        <v>43</v>
      </c>
      <c r="C54" s="10">
        <v>1.57</v>
      </c>
      <c r="D54" s="8">
        <v>30.732342812436698</v>
      </c>
      <c r="E54" s="9">
        <v>78.599999999999994</v>
      </c>
      <c r="F54" s="38">
        <v>38.47555047289822</v>
      </c>
      <c r="G54" s="19">
        <v>42</v>
      </c>
      <c r="H54" s="19">
        <v>1516523</v>
      </c>
      <c r="I54" s="179">
        <v>-1.8</v>
      </c>
      <c r="J54" s="38">
        <v>42.7</v>
      </c>
      <c r="K54" s="95">
        <v>63.1</v>
      </c>
      <c r="L54" s="20">
        <v>88.6</v>
      </c>
      <c r="M54" s="21">
        <v>99.8</v>
      </c>
      <c r="N54" s="30">
        <v>2.71</v>
      </c>
      <c r="O54" s="98">
        <v>10.715028960284354</v>
      </c>
      <c r="P54" s="95">
        <v>28.81</v>
      </c>
      <c r="Q54" s="95">
        <v>45.400213633038817</v>
      </c>
      <c r="R54" s="95">
        <v>17.3</v>
      </c>
      <c r="S54" s="127"/>
      <c r="T54" s="95">
        <v>28.3</v>
      </c>
      <c r="U54" s="95">
        <v>26.9</v>
      </c>
      <c r="V54" s="98">
        <v>1.92</v>
      </c>
      <c r="W54" s="98">
        <v>77.209999999999994</v>
      </c>
      <c r="X54" s="98">
        <v>84.81</v>
      </c>
      <c r="Y54" s="98">
        <v>11.51</v>
      </c>
      <c r="Z54" s="95">
        <v>31.4</v>
      </c>
      <c r="AA54" s="127"/>
      <c r="AB54" s="116">
        <v>4544.549</v>
      </c>
      <c r="AC54" s="98">
        <v>0.94712022818074759</v>
      </c>
      <c r="AD54" s="98">
        <v>-2.7678700505400222</v>
      </c>
      <c r="AE54" s="116">
        <v>2283.6831356992279</v>
      </c>
      <c r="AF54" s="95">
        <v>228</v>
      </c>
      <c r="AG54" s="116">
        <v>60558</v>
      </c>
      <c r="AH54" s="116">
        <v>15371</v>
      </c>
      <c r="AI54" s="116">
        <v>69374</v>
      </c>
      <c r="AJ54" s="120">
        <v>0.26300000000000001</v>
      </c>
      <c r="AK54" s="65"/>
      <c r="AL54" s="95">
        <v>36.1</v>
      </c>
      <c r="AM54" s="95">
        <v>39.9</v>
      </c>
      <c r="AN54" s="95">
        <v>17.7</v>
      </c>
      <c r="AO54" s="95">
        <v>17.7</v>
      </c>
      <c r="AP54" s="95">
        <v>30.5</v>
      </c>
      <c r="AQ54" s="95">
        <v>27.7</v>
      </c>
      <c r="AR54" s="95">
        <v>14.858715562208854</v>
      </c>
      <c r="AS54" s="95">
        <v>3.7884285136383742</v>
      </c>
      <c r="AT54" s="95">
        <v>10.08</v>
      </c>
      <c r="AU54" s="95">
        <v>30.27</v>
      </c>
      <c r="AV54" s="95">
        <v>613.77049180327867</v>
      </c>
      <c r="AW54" s="95">
        <v>32.1</v>
      </c>
      <c r="AX54" s="65"/>
      <c r="AY54" s="31">
        <v>702091</v>
      </c>
      <c r="AZ54" s="68">
        <v>89.11888767380097</v>
      </c>
      <c r="BA54" s="68">
        <v>66.532539690812996</v>
      </c>
      <c r="BB54" s="68">
        <v>91.114699272055049</v>
      </c>
      <c r="BC54" s="68">
        <v>67.627695314450378</v>
      </c>
      <c r="BD54" s="68">
        <v>71.3</v>
      </c>
      <c r="BE54" s="68">
        <v>46.5</v>
      </c>
      <c r="BF54" s="68">
        <v>2.7847992109645743</v>
      </c>
      <c r="BG54" s="68">
        <v>3.0158978135856751</v>
      </c>
      <c r="BH54" s="68">
        <v>2.568913814731034</v>
      </c>
      <c r="BI54" s="68">
        <v>9.4622749356959126</v>
      </c>
      <c r="BJ54" s="68">
        <v>23.760217204915691</v>
      </c>
      <c r="BK54" s="68">
        <v>66.777507859388407</v>
      </c>
      <c r="BL54" s="68">
        <v>10.861805201427844</v>
      </c>
      <c r="BM54" s="68">
        <v>6.4252932177460478</v>
      </c>
      <c r="BN54" s="68">
        <v>4.4365119836817959</v>
      </c>
      <c r="BO54" s="68">
        <v>39.198717948717949</v>
      </c>
      <c r="BP54" s="68">
        <v>33.108974358974358</v>
      </c>
      <c r="BQ54" s="68">
        <v>6.0897435897435912</v>
      </c>
      <c r="BR54" s="68">
        <v>5.3</v>
      </c>
      <c r="BS54" s="68">
        <v>4.3</v>
      </c>
      <c r="BT54" s="68">
        <v>4.0999999999999996</v>
      </c>
      <c r="BU54" s="71">
        <v>186</v>
      </c>
      <c r="BV54" s="71">
        <v>171</v>
      </c>
      <c r="BW54" s="75">
        <v>20.181115924630721</v>
      </c>
      <c r="BX54" s="75">
        <v>48.915218261217532</v>
      </c>
      <c r="BY54" s="75">
        <v>4.1593155060481317</v>
      </c>
      <c r="BZ54" s="75">
        <v>48.187866837328905</v>
      </c>
      <c r="CA54" s="75">
        <v>8.5077432225181902</v>
      </c>
      <c r="CB54" s="75">
        <v>314.39999999999998</v>
      </c>
      <c r="CC54" s="75">
        <v>207.9</v>
      </c>
      <c r="CD54" s="68">
        <v>145.4</v>
      </c>
      <c r="CE54" s="68">
        <v>129</v>
      </c>
      <c r="CG54" s="68">
        <v>65.509003628496089</v>
      </c>
      <c r="CH54" s="68">
        <v>119.2</v>
      </c>
      <c r="CI54" s="71">
        <v>6343</v>
      </c>
      <c r="CJ54" s="71">
        <v>433344</v>
      </c>
      <c r="CK54" s="71">
        <v>312178</v>
      </c>
      <c r="CL54" s="71">
        <v>363541</v>
      </c>
      <c r="CM54" s="71">
        <v>274036</v>
      </c>
      <c r="CN54" s="71">
        <v>27403</v>
      </c>
      <c r="CO54" s="71">
        <v>9165</v>
      </c>
      <c r="CP54" s="75">
        <v>94.1</v>
      </c>
      <c r="CR54" s="71">
        <v>409</v>
      </c>
      <c r="CS54" s="71">
        <v>331</v>
      </c>
      <c r="CT54" s="71">
        <v>443</v>
      </c>
      <c r="CU54" s="71">
        <v>362</v>
      </c>
      <c r="CV54" s="71">
        <v>14</v>
      </c>
      <c r="CW54" s="71">
        <v>139</v>
      </c>
    </row>
    <row r="55" spans="1:101" x14ac:dyDescent="0.15">
      <c r="A55" s="13">
        <v>43</v>
      </c>
      <c r="B55" s="6" t="s">
        <v>44</v>
      </c>
      <c r="C55" s="10">
        <v>1.56</v>
      </c>
      <c r="D55" s="8">
        <v>30.903177895572458</v>
      </c>
      <c r="E55" s="9">
        <v>78.2</v>
      </c>
      <c r="F55" s="38">
        <v>39.711831565370822</v>
      </c>
      <c r="G55" s="19">
        <v>43</v>
      </c>
      <c r="H55" s="19">
        <v>1859344</v>
      </c>
      <c r="I55" s="179">
        <v>0</v>
      </c>
      <c r="J55" s="38">
        <v>42.8</v>
      </c>
      <c r="K55" s="95">
        <v>63.1</v>
      </c>
      <c r="L55" s="20">
        <v>89.5</v>
      </c>
      <c r="M55" s="21">
        <v>99.6</v>
      </c>
      <c r="N55" s="30">
        <v>2.81</v>
      </c>
      <c r="O55" s="98">
        <v>13.723577941680375</v>
      </c>
      <c r="P55" s="95">
        <v>32.270000000000003</v>
      </c>
      <c r="Q55" s="95">
        <v>50.195856147036835</v>
      </c>
      <c r="R55" s="95">
        <v>17.100000000000001</v>
      </c>
      <c r="S55" s="127"/>
      <c r="T55" s="95">
        <v>28.1</v>
      </c>
      <c r="U55" s="95">
        <v>26.7</v>
      </c>
      <c r="V55" s="98">
        <v>2</v>
      </c>
      <c r="W55" s="98">
        <v>78.290000000000006</v>
      </c>
      <c r="X55" s="98">
        <v>85.3</v>
      </c>
      <c r="Y55" s="98">
        <v>7.93</v>
      </c>
      <c r="Z55" s="95">
        <v>29.7</v>
      </c>
      <c r="AA55" s="127"/>
      <c r="AB55" s="116">
        <v>5782.3280000000004</v>
      </c>
      <c r="AC55" s="98">
        <v>5.8717715618863826</v>
      </c>
      <c r="AD55" s="98">
        <v>4.9661519962249372</v>
      </c>
      <c r="AE55" s="116">
        <v>2385.7118424562641</v>
      </c>
      <c r="AF55" s="95">
        <v>284.89999999999998</v>
      </c>
      <c r="AG55" s="116">
        <v>122020</v>
      </c>
      <c r="AH55" s="116">
        <v>28170</v>
      </c>
      <c r="AI55" s="116">
        <v>101477</v>
      </c>
      <c r="AJ55" s="120">
        <v>0.32800000000000001</v>
      </c>
      <c r="AK55" s="65"/>
      <c r="AL55" s="95">
        <v>34.5</v>
      </c>
      <c r="AM55" s="95">
        <v>36.299999999999997</v>
      </c>
      <c r="AN55" s="95">
        <v>18.100000000000001</v>
      </c>
      <c r="AO55" s="95">
        <v>18.100000000000001</v>
      </c>
      <c r="AP55" s="95">
        <v>31.3</v>
      </c>
      <c r="AQ55" s="95">
        <v>25.2</v>
      </c>
      <c r="AR55" s="95">
        <v>16.524683333837178</v>
      </c>
      <c r="AS55" s="95">
        <v>4.467362786673883</v>
      </c>
      <c r="AT55" s="95">
        <v>7.08</v>
      </c>
      <c r="AU55" s="95">
        <v>32.85</v>
      </c>
      <c r="AV55" s="95">
        <v>447.18498659517422</v>
      </c>
      <c r="AW55" s="95">
        <v>38.5</v>
      </c>
      <c r="AX55" s="65"/>
      <c r="AY55" s="31">
        <v>886887</v>
      </c>
      <c r="AZ55" s="68">
        <v>88.587820847511537</v>
      </c>
      <c r="BA55" s="68">
        <v>70.33533695460919</v>
      </c>
      <c r="BB55" s="68">
        <v>91.958632134552829</v>
      </c>
      <c r="BC55" s="68">
        <v>71.833111589114807</v>
      </c>
      <c r="BD55" s="68">
        <v>70.7</v>
      </c>
      <c r="BE55" s="68">
        <v>49</v>
      </c>
      <c r="BF55" s="68">
        <v>4.0000291706776343</v>
      </c>
      <c r="BG55" s="68">
        <v>4.8902051863721203</v>
      </c>
      <c r="BH55" s="68">
        <v>3.1581158013633703</v>
      </c>
      <c r="BI55" s="68">
        <v>12.3721967386017</v>
      </c>
      <c r="BJ55" s="68">
        <v>24.541749444234817</v>
      </c>
      <c r="BK55" s="68">
        <v>63.086053817163481</v>
      </c>
      <c r="BL55" s="68">
        <v>11.086248982912936</v>
      </c>
      <c r="BM55" s="68">
        <v>6.3873067534580956</v>
      </c>
      <c r="BN55" s="68">
        <v>4.6989422294548406</v>
      </c>
      <c r="BO55" s="68">
        <v>37.420770355923935</v>
      </c>
      <c r="BP55" s="68">
        <v>30.107264748902974</v>
      </c>
      <c r="BQ55" s="68">
        <v>7.3135056070209608</v>
      </c>
      <c r="BR55" s="68">
        <v>4.9000000000000004</v>
      </c>
      <c r="BS55" s="68">
        <v>3.8</v>
      </c>
      <c r="BT55" s="68">
        <v>4</v>
      </c>
      <c r="BU55" s="71">
        <v>188</v>
      </c>
      <c r="BV55" s="71">
        <v>176</v>
      </c>
      <c r="BW55" s="75">
        <v>20.543152755503201</v>
      </c>
      <c r="BX55" s="75">
        <v>49.307398628989908</v>
      </c>
      <c r="BY55" s="75">
        <v>4.9330570608861972</v>
      </c>
      <c r="BZ55" s="75">
        <v>47.224878688060073</v>
      </c>
      <c r="CA55" s="75">
        <v>7.9614281160344271</v>
      </c>
      <c r="CB55" s="75">
        <v>314.2</v>
      </c>
      <c r="CC55" s="75">
        <v>205.3</v>
      </c>
      <c r="CD55" s="68">
        <v>147.80000000000001</v>
      </c>
      <c r="CE55" s="68">
        <v>140.69999999999999</v>
      </c>
      <c r="CG55" s="68">
        <v>65.057883426497185</v>
      </c>
      <c r="CH55" s="68">
        <v>123.4</v>
      </c>
      <c r="CI55" s="71">
        <v>6362</v>
      </c>
      <c r="CJ55" s="71">
        <v>425163</v>
      </c>
      <c r="CK55" s="71">
        <v>275733</v>
      </c>
      <c r="CL55" s="71">
        <v>352668</v>
      </c>
      <c r="CM55" s="71">
        <v>271512</v>
      </c>
      <c r="CN55" s="71">
        <v>22840</v>
      </c>
      <c r="CO55" s="71">
        <v>8200</v>
      </c>
      <c r="CP55" s="75">
        <v>91.3</v>
      </c>
      <c r="CR55" s="71">
        <v>417</v>
      </c>
      <c r="CS55" s="71">
        <v>332</v>
      </c>
      <c r="CT55" s="71">
        <v>448</v>
      </c>
      <c r="CU55" s="71">
        <v>357</v>
      </c>
      <c r="CV55" s="71">
        <v>11</v>
      </c>
      <c r="CW55" s="71">
        <v>143</v>
      </c>
    </row>
    <row r="56" spans="1:101" x14ac:dyDescent="0.15">
      <c r="A56" s="13">
        <v>44</v>
      </c>
      <c r="B56" s="6" t="s">
        <v>45</v>
      </c>
      <c r="C56" s="10">
        <v>1.51</v>
      </c>
      <c r="D56" s="8">
        <v>30.501695274422545</v>
      </c>
      <c r="E56" s="9">
        <v>76.2</v>
      </c>
      <c r="F56" s="38">
        <v>39.232363595623113</v>
      </c>
      <c r="G56" s="19">
        <v>44</v>
      </c>
      <c r="H56" s="19">
        <v>1221140</v>
      </c>
      <c r="I56" s="179">
        <v>-0.8</v>
      </c>
      <c r="J56" s="38">
        <v>43.6</v>
      </c>
      <c r="K56" s="95">
        <v>63.4</v>
      </c>
      <c r="L56" s="20">
        <v>89.3</v>
      </c>
      <c r="M56" s="21">
        <v>100</v>
      </c>
      <c r="N56" s="30">
        <v>2.64</v>
      </c>
      <c r="O56" s="98">
        <v>10.69455852042409</v>
      </c>
      <c r="P56" s="95">
        <v>29.71</v>
      </c>
      <c r="Q56" s="95">
        <v>46.47050472803825</v>
      </c>
      <c r="R56" s="95">
        <v>16.8</v>
      </c>
      <c r="S56" s="127"/>
      <c r="T56" s="95">
        <v>28.1</v>
      </c>
      <c r="U56" s="95">
        <v>26.7</v>
      </c>
      <c r="V56" s="98">
        <v>1.93</v>
      </c>
      <c r="W56" s="98">
        <v>77.91</v>
      </c>
      <c r="X56" s="98">
        <v>84.69</v>
      </c>
      <c r="Y56" s="98">
        <v>10.35</v>
      </c>
      <c r="Z56" s="95">
        <v>31.4</v>
      </c>
      <c r="AA56" s="127"/>
      <c r="AB56" s="116">
        <v>4649.8239999999996</v>
      </c>
      <c r="AC56" s="98">
        <v>6.598709670328966</v>
      </c>
      <c r="AD56" s="98">
        <v>6.28900399797846</v>
      </c>
      <c r="AE56" s="116">
        <v>2801.0326416299526</v>
      </c>
      <c r="AF56" s="95">
        <v>234.1</v>
      </c>
      <c r="AG56" s="116">
        <v>65150</v>
      </c>
      <c r="AH56" s="116">
        <v>30875</v>
      </c>
      <c r="AI56" s="116">
        <v>72114</v>
      </c>
      <c r="AJ56" s="120">
        <v>0.28699999999999998</v>
      </c>
      <c r="AK56" s="65"/>
      <c r="AL56" s="95">
        <v>38.6</v>
      </c>
      <c r="AM56" s="95">
        <v>44.9</v>
      </c>
      <c r="AN56" s="95">
        <v>19.5</v>
      </c>
      <c r="AO56" s="95">
        <v>19.5</v>
      </c>
      <c r="AP56" s="95">
        <v>30</v>
      </c>
      <c r="AQ56" s="95">
        <v>25</v>
      </c>
      <c r="AR56" s="95">
        <v>16.997128154687108</v>
      </c>
      <c r="AS56" s="95">
        <v>4.5719067653471734</v>
      </c>
      <c r="AT56" s="95">
        <v>8.91</v>
      </c>
      <c r="AU56" s="95">
        <v>33.32</v>
      </c>
      <c r="AV56" s="95">
        <v>460.84828711256114</v>
      </c>
      <c r="AW56" s="95">
        <v>38.200000000000003</v>
      </c>
      <c r="AX56" s="65"/>
      <c r="AY56" s="31">
        <v>583294</v>
      </c>
      <c r="AZ56" s="68">
        <v>89.206735836241421</v>
      </c>
      <c r="BA56" s="68">
        <v>66.774902236477871</v>
      </c>
      <c r="BB56" s="68">
        <v>91.989831449456744</v>
      </c>
      <c r="BC56" s="68">
        <v>67.843724831157843</v>
      </c>
      <c r="BD56" s="68">
        <v>71.900000000000006</v>
      </c>
      <c r="BE56" s="68">
        <v>47.3</v>
      </c>
      <c r="BF56" s="68">
        <v>3.057756617355325</v>
      </c>
      <c r="BG56" s="68">
        <v>3.8157247581797318</v>
      </c>
      <c r="BH56" s="68">
        <v>2.3467639175710708</v>
      </c>
      <c r="BI56" s="68">
        <v>9.9240547469672897</v>
      </c>
      <c r="BJ56" s="68">
        <v>26.949587081181722</v>
      </c>
      <c r="BK56" s="68">
        <v>63.126358171850988</v>
      </c>
      <c r="BL56" s="68">
        <v>9.2924385059216519</v>
      </c>
      <c r="BM56" s="68">
        <v>4.5854843607652596</v>
      </c>
      <c r="BN56" s="68">
        <v>4.7069541451563923</v>
      </c>
      <c r="BO56" s="68">
        <v>38.618827160493829</v>
      </c>
      <c r="BP56" s="68">
        <v>31.52006172839506</v>
      </c>
      <c r="BQ56" s="68">
        <v>7.0987654320987694</v>
      </c>
      <c r="BR56" s="68">
        <v>4.9000000000000004</v>
      </c>
      <c r="BS56" s="68">
        <v>3.9</v>
      </c>
      <c r="BT56" s="68">
        <v>4.4000000000000004</v>
      </c>
      <c r="BU56" s="71">
        <v>184</v>
      </c>
      <c r="BV56" s="71">
        <v>174</v>
      </c>
      <c r="BW56" s="75">
        <v>19.433620249867033</v>
      </c>
      <c r="BX56" s="75">
        <v>50.415178716799268</v>
      </c>
      <c r="BY56" s="75">
        <v>4.0284149770608257</v>
      </c>
      <c r="BZ56" s="75">
        <v>48.007991712298356</v>
      </c>
      <c r="CA56" s="75">
        <v>8.3010211632381239</v>
      </c>
      <c r="CB56" s="75">
        <v>315.10000000000002</v>
      </c>
      <c r="CC56" s="75">
        <v>194.6</v>
      </c>
      <c r="CD56" s="68">
        <v>147.30000000000001</v>
      </c>
      <c r="CE56" s="68">
        <v>136.1</v>
      </c>
      <c r="CG56" s="68">
        <v>64.432357105931544</v>
      </c>
      <c r="CH56" s="68">
        <v>125.9</v>
      </c>
      <c r="CI56" s="71">
        <v>6811</v>
      </c>
      <c r="CJ56" s="71">
        <v>466975</v>
      </c>
      <c r="CK56" s="71">
        <v>325473</v>
      </c>
      <c r="CL56" s="71">
        <v>385209</v>
      </c>
      <c r="CM56" s="71">
        <v>288710</v>
      </c>
      <c r="CN56" s="71">
        <v>32617</v>
      </c>
      <c r="CO56" s="71">
        <v>7994</v>
      </c>
      <c r="CP56" s="75">
        <v>90.9</v>
      </c>
      <c r="CR56" s="71">
        <v>410</v>
      </c>
      <c r="CS56" s="71">
        <v>313</v>
      </c>
      <c r="CT56" s="71">
        <v>444</v>
      </c>
      <c r="CU56" s="71">
        <v>338</v>
      </c>
      <c r="CV56" s="71">
        <v>14</v>
      </c>
      <c r="CW56" s="71">
        <v>145</v>
      </c>
    </row>
    <row r="57" spans="1:101" x14ac:dyDescent="0.15">
      <c r="A57" s="13">
        <v>45</v>
      </c>
      <c r="B57" s="6" t="s">
        <v>46</v>
      </c>
      <c r="C57" s="10">
        <v>1.62</v>
      </c>
      <c r="D57" s="8">
        <v>28.546247921301731</v>
      </c>
      <c r="E57" s="9">
        <v>78.2</v>
      </c>
      <c r="F57" s="38">
        <v>37.49572999109914</v>
      </c>
      <c r="G57" s="19">
        <v>45</v>
      </c>
      <c r="H57" s="19">
        <v>1170007</v>
      </c>
      <c r="I57" s="179">
        <v>-0.5</v>
      </c>
      <c r="J57" s="38">
        <v>42.6</v>
      </c>
      <c r="K57" s="95">
        <v>63.3</v>
      </c>
      <c r="L57" s="20">
        <v>89.4</v>
      </c>
      <c r="M57" s="21">
        <v>100</v>
      </c>
      <c r="N57" s="30">
        <v>2.61</v>
      </c>
      <c r="O57" s="98">
        <v>7.9843563211297095</v>
      </c>
      <c r="P57" s="95">
        <v>32.26</v>
      </c>
      <c r="Q57" s="95">
        <v>50.605144535410375</v>
      </c>
      <c r="R57" s="95">
        <v>17.899999999999999</v>
      </c>
      <c r="S57" s="127"/>
      <c r="T57" s="95">
        <v>27.9</v>
      </c>
      <c r="U57" s="95">
        <v>26.4</v>
      </c>
      <c r="V57" s="98">
        <v>2.3199999999999998</v>
      </c>
      <c r="W57" s="98">
        <v>77.42</v>
      </c>
      <c r="X57" s="98">
        <v>85.09</v>
      </c>
      <c r="Y57" s="98">
        <v>9.3000000000000007</v>
      </c>
      <c r="Z57" s="95">
        <v>26.9</v>
      </c>
      <c r="AA57" s="127"/>
      <c r="AB57" s="116">
        <v>3680.027</v>
      </c>
      <c r="AC57" s="98">
        <v>1.0372572223927412</v>
      </c>
      <c r="AD57" s="98">
        <v>5.9656823331306885</v>
      </c>
      <c r="AE57" s="116">
        <v>2327.6612874965704</v>
      </c>
      <c r="AF57" s="95">
        <v>398.8</v>
      </c>
      <c r="AG57" s="116">
        <v>77916</v>
      </c>
      <c r="AH57" s="116">
        <v>13192</v>
      </c>
      <c r="AI57" s="116">
        <v>64340</v>
      </c>
      <c r="AJ57" s="120">
        <v>0.26</v>
      </c>
      <c r="AK57" s="65"/>
      <c r="AL57" s="95">
        <v>33.9</v>
      </c>
      <c r="AM57" s="95">
        <v>38.1</v>
      </c>
      <c r="AN57" s="95">
        <v>19.399999999999999</v>
      </c>
      <c r="AO57" s="95">
        <v>19.399999999999999</v>
      </c>
      <c r="AP57" s="95">
        <v>33.799999999999997</v>
      </c>
      <c r="AQ57" s="95">
        <v>29.6</v>
      </c>
      <c r="AR57" s="95">
        <v>14.688827649557929</v>
      </c>
      <c r="AS57" s="95">
        <v>3.7975329403889169</v>
      </c>
      <c r="AT57" s="95">
        <v>8.11</v>
      </c>
      <c r="AU57" s="95">
        <v>28.85</v>
      </c>
      <c r="AV57" s="95">
        <v>597.78911564625844</v>
      </c>
      <c r="AW57" s="95">
        <v>28.6</v>
      </c>
      <c r="AX57" s="65"/>
      <c r="AY57" s="31">
        <v>566981</v>
      </c>
      <c r="AZ57" s="68">
        <v>89.45358387678445</v>
      </c>
      <c r="BA57" s="68">
        <v>70.702928756670147</v>
      </c>
      <c r="BB57" s="68">
        <v>91.64354577935687</v>
      </c>
      <c r="BC57" s="68">
        <v>71.627084035903849</v>
      </c>
      <c r="BD57" s="68">
        <v>72.3</v>
      </c>
      <c r="BE57" s="68">
        <v>50.7</v>
      </c>
      <c r="BF57" s="68">
        <v>2.5574795934586869</v>
      </c>
      <c r="BG57" s="68">
        <v>3.123413759263646</v>
      </c>
      <c r="BH57" s="68">
        <v>2.0276355868149376</v>
      </c>
      <c r="BI57" s="68">
        <v>13.120699225530192</v>
      </c>
      <c r="BJ57" s="68">
        <v>24.940571116417175</v>
      </c>
      <c r="BK57" s="68">
        <v>61.938729658052623</v>
      </c>
      <c r="BL57" s="68">
        <v>11.153601019757806</v>
      </c>
      <c r="BM57" s="68">
        <v>5.2899936265137031</v>
      </c>
      <c r="BN57" s="68">
        <v>5.8636073932441031</v>
      </c>
      <c r="BO57" s="68">
        <v>35.336629897299353</v>
      </c>
      <c r="BP57" s="68">
        <v>27.691137314568277</v>
      </c>
      <c r="BQ57" s="68">
        <v>7.6454925827310767</v>
      </c>
      <c r="BR57" s="68">
        <v>5.6</v>
      </c>
      <c r="BS57" s="68">
        <v>4.3</v>
      </c>
      <c r="BT57" s="68">
        <v>4.9000000000000004</v>
      </c>
      <c r="BU57" s="71">
        <v>186</v>
      </c>
      <c r="BV57" s="71">
        <v>174</v>
      </c>
      <c r="BW57" s="75">
        <v>19.752732772647068</v>
      </c>
      <c r="BX57" s="75">
        <v>49.563443866443613</v>
      </c>
      <c r="BY57" s="75">
        <v>3.9183909709159312</v>
      </c>
      <c r="BZ57" s="75">
        <v>47.053971928809148</v>
      </c>
      <c r="CA57" s="75">
        <v>8.7642888149327156</v>
      </c>
      <c r="CB57" s="75">
        <v>306.39999999999998</v>
      </c>
      <c r="CC57" s="75">
        <v>191.1</v>
      </c>
      <c r="CD57" s="68">
        <v>142.5</v>
      </c>
      <c r="CE57" s="68">
        <v>132.19999999999999</v>
      </c>
      <c r="CG57" s="68">
        <v>67.225352112676049</v>
      </c>
      <c r="CH57" s="68">
        <v>113.5</v>
      </c>
      <c r="CI57" s="71">
        <v>6068</v>
      </c>
      <c r="CJ57" s="71">
        <v>415035</v>
      </c>
      <c r="CK57" s="71">
        <v>303780</v>
      </c>
      <c r="CL57" s="71">
        <v>345494</v>
      </c>
      <c r="CM57" s="71">
        <v>272075</v>
      </c>
      <c r="CN57" s="71">
        <v>24871</v>
      </c>
      <c r="CO57" s="71">
        <v>6222</v>
      </c>
      <c r="CP57" s="75">
        <v>89.1</v>
      </c>
      <c r="CR57" s="71">
        <v>380</v>
      </c>
      <c r="CS57" s="71">
        <v>292</v>
      </c>
      <c r="CT57" s="71">
        <v>408</v>
      </c>
      <c r="CU57" s="71">
        <v>314</v>
      </c>
      <c r="CV57" s="71">
        <v>16</v>
      </c>
      <c r="CW57" s="71">
        <v>146</v>
      </c>
    </row>
    <row r="58" spans="1:101" x14ac:dyDescent="0.15">
      <c r="A58" s="13">
        <v>46</v>
      </c>
      <c r="B58" s="6" t="s">
        <v>47</v>
      </c>
      <c r="C58" s="10">
        <v>1.58</v>
      </c>
      <c r="D58" s="8">
        <v>30.812941676795891</v>
      </c>
      <c r="E58" s="9">
        <v>78.400000000000006</v>
      </c>
      <c r="F58" s="38">
        <v>39.401664948963479</v>
      </c>
      <c r="G58" s="19">
        <v>46</v>
      </c>
      <c r="H58" s="19">
        <v>1786194</v>
      </c>
      <c r="I58" s="179">
        <v>-0.4</v>
      </c>
      <c r="J58" s="38">
        <v>43.2</v>
      </c>
      <c r="K58" s="95">
        <v>61.7</v>
      </c>
      <c r="L58" s="20">
        <v>88.4</v>
      </c>
      <c r="M58" s="21">
        <v>99.9</v>
      </c>
      <c r="N58" s="30">
        <v>2.4300000000000002</v>
      </c>
      <c r="O58" s="98">
        <v>4.1851142126473064</v>
      </c>
      <c r="P58" s="95">
        <v>27.65</v>
      </c>
      <c r="Q58" s="95">
        <v>46.385175828071908</v>
      </c>
      <c r="R58" s="95">
        <v>18.8</v>
      </c>
      <c r="S58" s="127"/>
      <c r="T58" s="95">
        <v>28.4</v>
      </c>
      <c r="U58" s="95">
        <v>26.7</v>
      </c>
      <c r="V58" s="98">
        <v>1.94</v>
      </c>
      <c r="W58" s="98">
        <v>76.98</v>
      </c>
      <c r="X58" s="98">
        <v>84.68</v>
      </c>
      <c r="Y58" s="98">
        <v>11.09</v>
      </c>
      <c r="Z58" s="95">
        <v>35.9</v>
      </c>
      <c r="AA58" s="127"/>
      <c r="AB58" s="116">
        <v>5604.4949999999999</v>
      </c>
      <c r="AC58" s="98">
        <v>2.7171264260238699</v>
      </c>
      <c r="AD58" s="98">
        <v>8.1225051497316425</v>
      </c>
      <c r="AE58" s="116">
        <v>2395.4861565988913</v>
      </c>
      <c r="AF58" s="95">
        <v>396.8</v>
      </c>
      <c r="AG58" s="116">
        <v>107189</v>
      </c>
      <c r="AH58" s="116">
        <v>20145</v>
      </c>
      <c r="AI58" s="116">
        <v>89157</v>
      </c>
      <c r="AJ58" s="120">
        <v>0.28100000000000003</v>
      </c>
      <c r="AK58" s="65"/>
      <c r="AL58" s="95">
        <v>33</v>
      </c>
      <c r="AM58" s="95">
        <v>41.2</v>
      </c>
      <c r="AN58" s="95">
        <v>18.2</v>
      </c>
      <c r="AO58" s="95">
        <v>18.2</v>
      </c>
      <c r="AP58" s="95">
        <v>30.6</v>
      </c>
      <c r="AQ58" s="95">
        <v>25.2</v>
      </c>
      <c r="AR58" s="95">
        <v>15.721856278879484</v>
      </c>
      <c r="AS58" s="95">
        <v>3.1477576081153229</v>
      </c>
      <c r="AT58" s="95">
        <v>8.6199999999999992</v>
      </c>
      <c r="AU58" s="95">
        <v>26.31</v>
      </c>
      <c r="AV58" s="95">
        <v>595.6375838926175</v>
      </c>
      <c r="AW58" s="95">
        <v>31</v>
      </c>
      <c r="AX58" s="65"/>
      <c r="AY58" s="31">
        <v>828957</v>
      </c>
      <c r="AZ58" s="68">
        <v>87.669739162040912</v>
      </c>
      <c r="BA58" s="68">
        <v>66.280629623516347</v>
      </c>
      <c r="BB58" s="68">
        <v>90.62814388412518</v>
      </c>
      <c r="BC58" s="68">
        <v>67.554981233442405</v>
      </c>
      <c r="BD58" s="68">
        <v>71.2</v>
      </c>
      <c r="BE58" s="68">
        <v>46.6</v>
      </c>
      <c r="BF58" s="68">
        <v>3.466757773730865</v>
      </c>
      <c r="BG58" s="68">
        <v>4.2905468956743809</v>
      </c>
      <c r="BH58" s="68">
        <v>2.6913554311780685</v>
      </c>
      <c r="BI58" s="68">
        <v>12.067599267823809</v>
      </c>
      <c r="BJ58" s="68">
        <v>23.969212789613067</v>
      </c>
      <c r="BK58" s="68">
        <v>63.963187942563124</v>
      </c>
      <c r="BL58" s="68">
        <v>10.008536064874093</v>
      </c>
      <c r="BM58" s="68">
        <v>5.5271020059752454</v>
      </c>
      <c r="BN58" s="68">
        <v>4.4814340588988477</v>
      </c>
      <c r="BO58" s="68">
        <v>37.737362931265046</v>
      </c>
      <c r="BP58" s="68">
        <v>32.468574485156459</v>
      </c>
      <c r="BQ58" s="68">
        <v>5.2687884461085872</v>
      </c>
      <c r="BR58" s="68">
        <v>5.5</v>
      </c>
      <c r="BS58" s="68">
        <v>4.2</v>
      </c>
      <c r="BT58" s="68">
        <v>4</v>
      </c>
      <c r="BU58" s="71">
        <v>185</v>
      </c>
      <c r="BV58" s="71">
        <v>174</v>
      </c>
      <c r="BW58" s="75">
        <v>18.947120849829485</v>
      </c>
      <c r="BX58" s="75">
        <v>50.022343302888949</v>
      </c>
      <c r="BY58" s="75">
        <v>3.9915150114988398</v>
      </c>
      <c r="BZ58" s="75">
        <v>45.083852268789315</v>
      </c>
      <c r="CA58" s="75">
        <v>8.6330557509949912</v>
      </c>
      <c r="CB58" s="75">
        <v>306.7</v>
      </c>
      <c r="CC58" s="75">
        <v>205.2</v>
      </c>
      <c r="CD58" s="68">
        <v>140.1</v>
      </c>
      <c r="CE58" s="68">
        <v>136.80000000000001</v>
      </c>
      <c r="CG58" s="68">
        <v>66.944808221374387</v>
      </c>
      <c r="CH58" s="68">
        <v>103.3</v>
      </c>
      <c r="CI58" s="71">
        <v>5671</v>
      </c>
      <c r="CJ58" s="71">
        <v>392553</v>
      </c>
      <c r="CK58" s="71">
        <v>273836</v>
      </c>
      <c r="CL58" s="71">
        <v>330550</v>
      </c>
      <c r="CM58" s="71">
        <v>274948</v>
      </c>
      <c r="CN58" s="71">
        <v>27913</v>
      </c>
      <c r="CO58" s="71">
        <v>7148</v>
      </c>
      <c r="CP58" s="75">
        <v>92.4</v>
      </c>
      <c r="CR58" s="71">
        <v>409</v>
      </c>
      <c r="CS58" s="71">
        <v>318</v>
      </c>
      <c r="CT58" s="71">
        <v>442</v>
      </c>
      <c r="CU58" s="71">
        <v>343</v>
      </c>
      <c r="CV58" s="71">
        <v>17</v>
      </c>
      <c r="CW58" s="71">
        <v>141</v>
      </c>
    </row>
    <row r="59" spans="1:101" x14ac:dyDescent="0.15">
      <c r="A59" s="13">
        <v>47</v>
      </c>
      <c r="B59" s="6" t="s">
        <v>48</v>
      </c>
      <c r="C59" s="10">
        <v>1.82</v>
      </c>
      <c r="D59" s="8">
        <v>33.158395020497146</v>
      </c>
      <c r="E59" s="9">
        <v>105</v>
      </c>
      <c r="F59" s="38">
        <v>45.126880468593669</v>
      </c>
      <c r="G59" s="19">
        <v>47</v>
      </c>
      <c r="H59" s="19">
        <v>1318220</v>
      </c>
      <c r="I59" s="179">
        <v>3.5</v>
      </c>
      <c r="J59" s="38">
        <v>37.5</v>
      </c>
      <c r="K59" s="95">
        <v>65.400000000000006</v>
      </c>
      <c r="L59" s="20">
        <v>96.6</v>
      </c>
      <c r="M59" s="21">
        <v>100</v>
      </c>
      <c r="N59" s="30">
        <v>2.91</v>
      </c>
      <c r="O59" s="98">
        <v>7.1629988979652115</v>
      </c>
      <c r="P59" s="95">
        <v>24.07</v>
      </c>
      <c r="Q59" s="95">
        <v>40.364626990779549</v>
      </c>
      <c r="R59" s="95">
        <v>23</v>
      </c>
      <c r="S59" s="127"/>
      <c r="T59" s="95">
        <v>28.3</v>
      </c>
      <c r="U59" s="95">
        <v>26.5</v>
      </c>
      <c r="V59" s="98">
        <v>2.72</v>
      </c>
      <c r="W59" s="98">
        <v>77.64</v>
      </c>
      <c r="X59" s="98">
        <v>86.01</v>
      </c>
      <c r="Y59" s="98">
        <v>13.52</v>
      </c>
      <c r="Z59" s="95">
        <v>23.5</v>
      </c>
      <c r="AA59" s="127"/>
      <c r="AB59" s="116">
        <v>3573.3939999999998</v>
      </c>
      <c r="AC59" s="98">
        <v>3.1845549387764973</v>
      </c>
      <c r="AD59" s="98">
        <v>8.2179967026150713</v>
      </c>
      <c r="AE59" s="116">
        <v>2097.5095204138916</v>
      </c>
      <c r="AF59" s="95">
        <v>264.10000000000002</v>
      </c>
      <c r="AG59" s="116">
        <v>34005</v>
      </c>
      <c r="AH59" s="116">
        <v>6465</v>
      </c>
      <c r="AI59" s="116">
        <v>25364</v>
      </c>
      <c r="AJ59" s="120">
        <v>0.23599999999999999</v>
      </c>
      <c r="AK59" s="65"/>
      <c r="AL59" s="95">
        <v>26.4</v>
      </c>
      <c r="AM59" s="95">
        <v>33.1</v>
      </c>
      <c r="AN59" s="95">
        <v>21.2</v>
      </c>
      <c r="AO59" s="95">
        <v>21.2</v>
      </c>
      <c r="AP59" s="95">
        <v>16.3</v>
      </c>
      <c r="AQ59" s="95">
        <v>12.3</v>
      </c>
      <c r="AR59" s="95">
        <v>15.80805991691896</v>
      </c>
      <c r="AS59" s="95">
        <v>6.1945045331471453</v>
      </c>
      <c r="AT59" s="95">
        <v>10.039999999999999</v>
      </c>
      <c r="AU59" s="95">
        <v>34.340000000000003</v>
      </c>
      <c r="AV59" s="95">
        <v>188.26219512195121</v>
      </c>
      <c r="AW59" s="95">
        <v>33.299999999999997</v>
      </c>
      <c r="AX59" s="65"/>
      <c r="AY59" s="31">
        <v>555562</v>
      </c>
      <c r="AZ59" s="68">
        <v>82.31132593650446</v>
      </c>
      <c r="BA59" s="68">
        <v>60.120325656038631</v>
      </c>
      <c r="BB59" s="68">
        <v>84.896833792231689</v>
      </c>
      <c r="BC59" s="68">
        <v>61.574214830804777</v>
      </c>
      <c r="BD59" s="68">
        <v>71.599999999999994</v>
      </c>
      <c r="BE59" s="68">
        <v>46.5</v>
      </c>
      <c r="BF59" s="68">
        <v>3.8513523413233308</v>
      </c>
      <c r="BG59" s="68">
        <v>4.1125636237137941</v>
      </c>
      <c r="BH59" s="68">
        <v>3.5899840982537392</v>
      </c>
      <c r="BI59" s="68">
        <v>6.2123310170103645</v>
      </c>
      <c r="BJ59" s="68">
        <v>18.640804185714778</v>
      </c>
      <c r="BK59" s="68">
        <v>75.146864797274858</v>
      </c>
      <c r="BL59" s="68">
        <v>16.97459584295612</v>
      </c>
      <c r="BM59" s="68">
        <v>9.7575057736720545</v>
      </c>
      <c r="BN59" s="68">
        <v>7.2170900692840654</v>
      </c>
      <c r="BO59" s="68">
        <v>43.93040727560301</v>
      </c>
      <c r="BP59" s="68">
        <v>32.937920126532227</v>
      </c>
      <c r="BQ59" s="68">
        <v>10.992487149070783</v>
      </c>
      <c r="BR59" s="68">
        <v>10.3</v>
      </c>
      <c r="BS59" s="68">
        <v>8.1</v>
      </c>
      <c r="BT59" s="68">
        <v>3.8</v>
      </c>
      <c r="BU59" s="71">
        <v>187</v>
      </c>
      <c r="BV59" s="71">
        <v>176</v>
      </c>
      <c r="BW59" s="75">
        <v>14.814653064076586</v>
      </c>
      <c r="BX59" s="75">
        <v>56.651352106771014</v>
      </c>
      <c r="BY59" s="75">
        <v>3.798239097872548</v>
      </c>
      <c r="BZ59" s="75">
        <v>51.629991353800065</v>
      </c>
      <c r="CA59" s="75">
        <v>8.1688322758990228</v>
      </c>
      <c r="CB59" s="75">
        <v>281.10000000000002</v>
      </c>
      <c r="CC59" s="75">
        <v>195.2</v>
      </c>
      <c r="CD59" s="68">
        <v>126.7</v>
      </c>
      <c r="CE59" s="68">
        <v>121.6</v>
      </c>
      <c r="CG59" s="68">
        <v>54.253806036980457</v>
      </c>
      <c r="CH59" s="68">
        <v>100.3</v>
      </c>
      <c r="CI59" s="71">
        <v>5203</v>
      </c>
      <c r="CJ59" s="71">
        <v>364804</v>
      </c>
      <c r="CK59" s="71">
        <v>241657</v>
      </c>
      <c r="CL59" s="71">
        <v>309533</v>
      </c>
      <c r="CM59" s="71">
        <v>244574</v>
      </c>
      <c r="CN59" s="71">
        <v>25383</v>
      </c>
      <c r="CO59" s="71">
        <v>4744</v>
      </c>
      <c r="CP59" s="75">
        <v>88.8</v>
      </c>
      <c r="CR59" s="71">
        <v>401</v>
      </c>
      <c r="CS59" s="71">
        <v>310</v>
      </c>
      <c r="CT59" s="71">
        <v>438</v>
      </c>
      <c r="CU59" s="71">
        <v>342</v>
      </c>
      <c r="CV59" s="71">
        <v>22</v>
      </c>
      <c r="CW59" s="71">
        <v>167</v>
      </c>
    </row>
    <row r="60" spans="1:101" x14ac:dyDescent="0.15">
      <c r="R60" s="63"/>
      <c r="CP60" s="63"/>
      <c r="CR60" s="63"/>
      <c r="CS60" s="63"/>
      <c r="CT60" s="63"/>
      <c r="CU60" s="63"/>
      <c r="CV60" s="63"/>
      <c r="CW60" s="63"/>
    </row>
    <row r="61" spans="1:101" x14ac:dyDescent="0.15">
      <c r="R61" s="63"/>
      <c r="CP61" s="63"/>
      <c r="CR61" s="63"/>
      <c r="CS61" s="63"/>
      <c r="CT61" s="63"/>
      <c r="CU61" s="63"/>
      <c r="CV61" s="63"/>
      <c r="CW61" s="63"/>
    </row>
  </sheetData>
  <phoneticPr fontId="18"/>
  <conditionalFormatting sqref="D3:CW6">
    <cfRule type="cellIs" dxfId="18" priority="7" stopIfTrue="1" operator="notBetween">
      <formula>-0.7</formula>
      <formula>0.7</formula>
    </cfRule>
    <cfRule type="cellIs" dxfId="17" priority="8" stopIfTrue="1" operator="notBetween">
      <formula>-0.6</formula>
      <formula>0.6</formula>
    </cfRule>
    <cfRule type="cellIs" dxfId="16" priority="9" stopIfTrue="1" operator="notBetween">
      <formula>-0.5</formula>
      <formula>0.5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W61"/>
  <sheetViews>
    <sheetView showGridLines="0" zoomScale="90" zoomScaleNormal="90" workbookViewId="0">
      <pane xSplit="6" ySplit="12" topLeftCell="AX13" activePane="bottomRight" state="frozen"/>
      <selection activeCell="BX46" sqref="BX46"/>
      <selection pane="topRight" activeCell="BX46" sqref="BX46"/>
      <selection pane="bottomLeft" activeCell="BX46" sqref="BX46"/>
      <selection pane="bottomRight" activeCell="Q2" sqref="Q2"/>
    </sheetView>
  </sheetViews>
  <sheetFormatPr defaultRowHeight="12" x14ac:dyDescent="0.15"/>
  <cols>
    <col min="1" max="1" width="4.42578125" style="3" customWidth="1"/>
    <col min="2" max="2" width="8.85546875" style="2" customWidth="1"/>
    <col min="3" max="3" width="8.5703125" style="3" customWidth="1"/>
    <col min="4" max="4" width="7" style="3" customWidth="1"/>
    <col min="5" max="6" width="6.85546875" style="3" customWidth="1"/>
    <col min="7" max="7" width="7.7109375" customWidth="1"/>
    <col min="8" max="8" width="10.28515625" customWidth="1"/>
    <col min="9" max="9" width="9.5703125" style="5" customWidth="1"/>
    <col min="10" max="10" width="6.85546875" style="5" customWidth="1"/>
    <col min="11" max="11" width="9.140625" style="5"/>
    <col min="12" max="12" width="10.28515625" style="5" customWidth="1"/>
    <col min="13" max="13" width="8.28515625" style="5" customWidth="1"/>
    <col min="14" max="14" width="8.5703125" style="5" customWidth="1"/>
    <col min="15" max="15" width="7" style="5" customWidth="1"/>
    <col min="16" max="17" width="7.85546875" style="5" customWidth="1"/>
    <col min="18" max="18" width="8.85546875" style="5" customWidth="1"/>
    <col min="19" max="19" width="1.28515625" style="5" customWidth="1"/>
    <col min="20" max="21" width="7.5703125" style="5" customWidth="1"/>
    <col min="22" max="22" width="8.85546875" style="5" customWidth="1"/>
    <col min="23" max="24" width="7.85546875" style="5" customWidth="1"/>
    <col min="25" max="26" width="8.85546875" style="5" customWidth="1"/>
    <col min="27" max="27" width="1.28515625" style="5" customWidth="1"/>
    <col min="28" max="31" width="8.85546875" style="5" customWidth="1"/>
    <col min="32" max="32" width="10" style="5" customWidth="1"/>
    <col min="33" max="36" width="8.85546875" style="5" customWidth="1"/>
    <col min="37" max="37" width="1.5703125" customWidth="1"/>
    <col min="38" max="43" width="8.85546875" style="5" customWidth="1"/>
    <col min="44" max="45" width="9.5703125" style="5" customWidth="1"/>
    <col min="46" max="46" width="11.5703125" style="5" customWidth="1"/>
    <col min="47" max="47" width="11.42578125" style="5" customWidth="1"/>
    <col min="48" max="48" width="10.28515625" style="5" customWidth="1"/>
    <col min="49" max="49" width="10.140625" style="5" customWidth="1"/>
    <col min="50" max="50" width="1.42578125" customWidth="1"/>
    <col min="51" max="51" width="9.140625" style="5"/>
    <col min="52" max="53" width="7.7109375" style="5" customWidth="1"/>
    <col min="54" max="55" width="8" style="5" customWidth="1"/>
    <col min="56" max="58" width="7.42578125" style="5" customWidth="1"/>
    <col min="59" max="60" width="8.42578125" style="5" customWidth="1"/>
    <col min="61" max="63" width="8.140625" style="5" customWidth="1"/>
    <col min="64" max="65" width="8.5703125" style="5" customWidth="1"/>
    <col min="66" max="66" width="10.28515625" style="5" customWidth="1"/>
    <col min="67" max="68" width="8.5703125" style="5" customWidth="1"/>
    <col min="69" max="69" width="10.28515625" style="5" customWidth="1"/>
    <col min="70" max="72" width="7.42578125" style="5" customWidth="1"/>
    <col min="73" max="74" width="9" style="5" customWidth="1"/>
    <col min="75" max="79" width="10.140625" style="5" customWidth="1"/>
    <col min="80" max="81" width="9.42578125" style="5" customWidth="1"/>
    <col min="82" max="83" width="9.140625" style="5"/>
    <col min="84" max="84" width="1.28515625" style="5" customWidth="1"/>
    <col min="85" max="85" width="7.42578125" style="5" customWidth="1"/>
    <col min="86" max="86" width="10.28515625" style="5" customWidth="1"/>
    <col min="87" max="87" width="8.5703125" style="5" customWidth="1"/>
    <col min="88" max="89" width="8.7109375" style="5" customWidth="1"/>
    <col min="90" max="94" width="9" style="5" customWidth="1"/>
    <col min="95" max="95" width="1.42578125" style="5" customWidth="1"/>
    <col min="96" max="97" width="8.85546875" style="5" customWidth="1"/>
    <col min="98" max="101" width="9.85546875" style="5" customWidth="1"/>
  </cols>
  <sheetData>
    <row r="1" spans="1:101" x14ac:dyDescent="0.15">
      <c r="A1" s="1" t="s">
        <v>272</v>
      </c>
      <c r="C1" s="4"/>
      <c r="R1" s="111"/>
    </row>
    <row r="2" spans="1:101" s="154" customFormat="1" x14ac:dyDescent="0.15">
      <c r="A2" s="1"/>
      <c r="B2" s="158"/>
      <c r="C2" s="1"/>
      <c r="D2" s="1"/>
      <c r="E2" s="1"/>
      <c r="F2" s="1"/>
      <c r="G2" s="154" t="s">
        <v>183</v>
      </c>
      <c r="T2" s="154" t="s">
        <v>185</v>
      </c>
      <c r="AB2" s="154" t="s">
        <v>186</v>
      </c>
      <c r="AL2" s="154" t="s">
        <v>165</v>
      </c>
      <c r="AY2" s="154" t="s">
        <v>170</v>
      </c>
      <c r="BW2" s="5" t="s">
        <v>403</v>
      </c>
      <c r="CB2" s="92" t="s">
        <v>116</v>
      </c>
      <c r="CC2" s="157"/>
      <c r="CD2" s="157"/>
      <c r="CG2" s="154" t="s">
        <v>187</v>
      </c>
      <c r="CI2" s="159"/>
      <c r="CJ2" s="92"/>
      <c r="CK2" s="92"/>
      <c r="CL2" s="92"/>
      <c r="CR2" s="154" t="s">
        <v>188</v>
      </c>
    </row>
    <row r="3" spans="1:101" s="169" customFormat="1" x14ac:dyDescent="0.15">
      <c r="A3" s="166"/>
      <c r="B3" s="167"/>
      <c r="C3" s="168" t="s">
        <v>51</v>
      </c>
      <c r="D3" s="83">
        <f t="shared" ref="D3:M3" si="0">CORREL($C13:$C59,D13:D59)</f>
        <v>-0.47758972880415629</v>
      </c>
      <c r="E3" s="83">
        <f t="shared" si="0"/>
        <v>0.71857475050456898</v>
      </c>
      <c r="F3" s="83">
        <f>CORREL($C13:$C59,F13:F59)</f>
        <v>-0.63768857100081866</v>
      </c>
      <c r="G3" s="83">
        <f>CORREL($C13:$C59,G13:G59)</f>
        <v>0.60791858282202293</v>
      </c>
      <c r="H3" s="83">
        <f t="shared" si="0"/>
        <v>-0.56221762257198793</v>
      </c>
      <c r="I3" s="83">
        <f t="shared" si="0"/>
        <v>-0.21029446766052143</v>
      </c>
      <c r="J3" s="83">
        <f t="shared" si="0"/>
        <v>4.3805634158244559E-2</v>
      </c>
      <c r="K3" s="83">
        <f t="shared" si="0"/>
        <v>-0.48184495206795724</v>
      </c>
      <c r="L3" s="83">
        <f t="shared" si="0"/>
        <v>-0.21732810427225008</v>
      </c>
      <c r="M3" s="83">
        <f t="shared" si="0"/>
        <v>-3.7553860452951213E-2</v>
      </c>
      <c r="N3" s="83">
        <f>CORREL($C13:$C59,N13:N59)</f>
        <v>0.33464876073476346</v>
      </c>
      <c r="O3" s="83">
        <f>CORREL($C13:$C59,O13:O59)</f>
        <v>0.18122481074883023</v>
      </c>
      <c r="P3" s="83">
        <f>CORREL($C13:$C59,P13:P59)</f>
        <v>0.38473901951580713</v>
      </c>
      <c r="Q3" s="83">
        <f>CORREL($C13:$C59,Q13:Q59)</f>
        <v>0.41228171169199279</v>
      </c>
      <c r="R3" s="83">
        <f>CORREL($C13:$C59,R13:R59)</f>
        <v>0.45424711742373569</v>
      </c>
      <c r="S3" s="83"/>
      <c r="T3" s="83">
        <f>CORREL($C13:$C59,T13:T59)</f>
        <v>-0.64310912953531707</v>
      </c>
      <c r="U3" s="83">
        <f t="shared" ref="U3:Z3" si="1">CORREL($C13:$C59,U13:U59)</f>
        <v>-0.61523389183294497</v>
      </c>
      <c r="V3" s="83">
        <f t="shared" si="1"/>
        <v>9.2961991219813588E-3</v>
      </c>
      <c r="W3" s="83">
        <f t="shared" si="1"/>
        <v>8.603998194731656E-2</v>
      </c>
      <c r="X3" s="83">
        <f t="shared" si="1"/>
        <v>0.3566180340746733</v>
      </c>
      <c r="Y3" s="83">
        <f t="shared" si="1"/>
        <v>-0.25640617790219816</v>
      </c>
      <c r="Z3" s="83">
        <f t="shared" si="1"/>
        <v>0.24023540008183572</v>
      </c>
      <c r="AA3" s="83"/>
      <c r="AB3" s="83">
        <f t="shared" ref="AB3:AJ3" si="2">CORREL($C13:$C59,AB13:AB59)</f>
        <v>-0.53376884176571393</v>
      </c>
      <c r="AC3" s="83">
        <f t="shared" si="2"/>
        <v>0.10334539437144158</v>
      </c>
      <c r="AD3" s="83">
        <f t="shared" si="2"/>
        <v>0.31731565415890028</v>
      </c>
      <c r="AE3" s="83">
        <f t="shared" si="2"/>
        <v>-0.44085618128388859</v>
      </c>
      <c r="AF3" s="83">
        <f t="shared" si="2"/>
        <v>3.571096298744246E-2</v>
      </c>
      <c r="AG3" s="83">
        <f t="shared" si="2"/>
        <v>-8.1450384491783059E-2</v>
      </c>
      <c r="AH3" s="83">
        <f t="shared" si="2"/>
        <v>-0.2150375489111632</v>
      </c>
      <c r="AI3" s="83">
        <f t="shared" si="2"/>
        <v>-0.30421560891367838</v>
      </c>
      <c r="AJ3" s="83">
        <f t="shared" si="2"/>
        <v>-0.49638792352768663</v>
      </c>
      <c r="AK3" s="83"/>
      <c r="AL3" s="83">
        <f t="shared" ref="AL3:AW3" si="3">CORREL($C13:$C59,AL13:AL59)</f>
        <v>-0.50209425499219229</v>
      </c>
      <c r="AM3" s="83">
        <f>CORREL($C13:$C59,AM13:AM59)</f>
        <v>-0.43458115315392259</v>
      </c>
      <c r="AN3" s="83">
        <f>CORREL($C13:$C59,AN13:AN59)</f>
        <v>0.43645344382959322</v>
      </c>
      <c r="AO3" s="83">
        <f>CORREL($C13:$C59,AO13:AO59)</f>
        <v>0.38580769810928428</v>
      </c>
      <c r="AP3" s="83">
        <f>CORREL($C13:$C59,AP13:AP59)</f>
        <v>0.45375212549573207</v>
      </c>
      <c r="AQ3" s="83">
        <f>CORREL($C13:$C59,AQ13:AQ59)</f>
        <v>0.4325036624692406</v>
      </c>
      <c r="AR3" s="83">
        <f t="shared" si="3"/>
        <v>-0.45621878065626437</v>
      </c>
      <c r="AS3" s="83">
        <f>CORREL($C13:$C59,AS13:AS59)</f>
        <v>-0.47393269617633432</v>
      </c>
      <c r="AT3" s="83">
        <f t="shared" si="3"/>
        <v>-6.4912649751262749E-2</v>
      </c>
      <c r="AU3" s="83">
        <f t="shared" si="3"/>
        <v>-0.14775731076197754</v>
      </c>
      <c r="AV3" s="83">
        <f t="shared" si="3"/>
        <v>0.297493376642889</v>
      </c>
      <c r="AW3" s="83">
        <f t="shared" si="3"/>
        <v>-0.45955301907897794</v>
      </c>
      <c r="AX3" s="83"/>
      <c r="AY3" s="83">
        <f t="shared" ref="AY3:CE3" si="4">CORREL($C13:$C59,AY13:AY59)</f>
        <v>-0.55597400919542961</v>
      </c>
      <c r="AZ3" s="83">
        <f t="shared" si="4"/>
        <v>0.20102129205823796</v>
      </c>
      <c r="BA3" s="83">
        <f t="shared" si="4"/>
        <v>0.37851397939119097</v>
      </c>
      <c r="BB3" s="83">
        <f t="shared" ref="BB3:BC3" si="5">CORREL($C13:$C59,BB13:BB59)</f>
        <v>-0.1022832538708949</v>
      </c>
      <c r="BC3" s="83">
        <f t="shared" si="5"/>
        <v>0.34890926442684428</v>
      </c>
      <c r="BD3" s="83">
        <f t="shared" si="4"/>
        <v>0.25976873974005804</v>
      </c>
      <c r="BE3" s="83">
        <f t="shared" si="4"/>
        <v>0.4276631876110274</v>
      </c>
      <c r="BF3" s="83">
        <f t="shared" ref="BF3:BH3" si="6">CORREL($C13:$C59,BF13:BF59)</f>
        <v>-0.52936973612846661</v>
      </c>
      <c r="BG3" s="83">
        <f t="shared" si="6"/>
        <v>-0.53888931175011323</v>
      </c>
      <c r="BH3" s="83">
        <f t="shared" si="6"/>
        <v>-0.49962943440420821</v>
      </c>
      <c r="BI3" s="83">
        <f>CORREL($C13:$C59,BI13:BI59)</f>
        <v>0.35995215359370808</v>
      </c>
      <c r="BJ3" s="83">
        <f>CORREL($C13:$C59,BJ13:BJ59)</f>
        <v>7.4997628807677644E-2</v>
      </c>
      <c r="BK3" s="83">
        <f>CORREL($C13:$C59,BK13:BK59)</f>
        <v>-0.31305071378895144</v>
      </c>
      <c r="BL3" s="83">
        <f t="shared" si="4"/>
        <v>-0.22363285297105814</v>
      </c>
      <c r="BM3" s="83">
        <f>CORREL($C13:$C59,BM13:BM59)</f>
        <v>-0.21884195580979629</v>
      </c>
      <c r="BN3" s="83">
        <f t="shared" ref="BN3:BQ3" si="7">CORREL($C13:$C59,BN13:BN59)</f>
        <v>-0.14124861267006514</v>
      </c>
      <c r="BO3" s="83">
        <f t="shared" si="7"/>
        <v>-0.23146583029142692</v>
      </c>
      <c r="BP3" s="83">
        <f t="shared" si="7"/>
        <v>-0.24553375829277133</v>
      </c>
      <c r="BQ3" s="83">
        <f t="shared" si="7"/>
        <v>5.1383429387372483E-2</v>
      </c>
      <c r="BR3" s="83">
        <f t="shared" si="4"/>
        <v>0.13323808286984412</v>
      </c>
      <c r="BS3" s="83">
        <f t="shared" si="4"/>
        <v>-6.820993318056659E-2</v>
      </c>
      <c r="BT3" s="83">
        <f>CORREL($C13:$C59,BT13:BT59)</f>
        <v>4.4187013565955648E-2</v>
      </c>
      <c r="BU3" s="83">
        <f t="shared" si="4"/>
        <v>0.41338317686490744</v>
      </c>
      <c r="BV3" s="83">
        <f t="shared" si="4"/>
        <v>0.1394584732632328</v>
      </c>
      <c r="BW3" s="335">
        <v>-0.63296884071479043</v>
      </c>
      <c r="BX3" s="336">
        <v>0.7037342653084685</v>
      </c>
      <c r="BY3" s="336">
        <v>-0.44877196498511868</v>
      </c>
      <c r="BZ3" s="336">
        <v>0.55355479173963096</v>
      </c>
      <c r="CA3" s="337">
        <v>-0.70733987587967806</v>
      </c>
      <c r="CB3" s="83">
        <f t="shared" si="4"/>
        <v>-0.53120624804130834</v>
      </c>
      <c r="CC3" s="83">
        <f t="shared" si="4"/>
        <v>-0.57877095382742183</v>
      </c>
      <c r="CD3" s="83">
        <f t="shared" si="4"/>
        <v>-0.46708098106125556</v>
      </c>
      <c r="CE3" s="83">
        <f t="shared" si="4"/>
        <v>-0.47996689212774862</v>
      </c>
      <c r="CF3" s="83"/>
      <c r="CG3" s="83">
        <f t="shared" ref="CG3:CP3" si="8">CORREL($C13:$C59,CG13:CG59)</f>
        <v>0.1359636680142951</v>
      </c>
      <c r="CH3" s="83">
        <f>CORREL($C13:$C59,CH13:CH59)</f>
        <v>0.18667296993665969</v>
      </c>
      <c r="CI3" s="83">
        <f t="shared" si="8"/>
        <v>-0.35919660415423771</v>
      </c>
      <c r="CJ3" s="83">
        <f>CORREL($C13:$C59,CJ13:CJ59)</f>
        <v>-0.35652515689316122</v>
      </c>
      <c r="CK3" s="83">
        <f>CORREL($C13:$C59,CK13:CK59)</f>
        <v>-0.47663747525445777</v>
      </c>
      <c r="CL3" s="83">
        <f t="shared" si="8"/>
        <v>-0.34873526783701242</v>
      </c>
      <c r="CM3" s="83">
        <f t="shared" si="8"/>
        <v>-0.35984677706322155</v>
      </c>
      <c r="CN3" s="83">
        <f t="shared" si="8"/>
        <v>-0.11034779051133248</v>
      </c>
      <c r="CO3" s="83">
        <f t="shared" si="8"/>
        <v>-0.22023831743363317</v>
      </c>
      <c r="CP3" s="83">
        <f t="shared" si="8"/>
        <v>-0.23687773720434888</v>
      </c>
      <c r="CQ3" s="83"/>
      <c r="CR3" s="83">
        <f t="shared" ref="CR3:CW3" si="9">CORREL($C13:$C59,CR13:CR59)</f>
        <v>0.22200522453495833</v>
      </c>
      <c r="CS3" s="83">
        <f t="shared" si="9"/>
        <v>0.43425333667190985</v>
      </c>
      <c r="CT3" s="83">
        <f t="shared" si="9"/>
        <v>-0.2434216648745661</v>
      </c>
      <c r="CU3" s="83">
        <f t="shared" si="9"/>
        <v>0.25154340701579392</v>
      </c>
      <c r="CV3" s="83">
        <f t="shared" si="9"/>
        <v>0.32736656094328653</v>
      </c>
      <c r="CW3" s="83">
        <f t="shared" si="9"/>
        <v>-5.1497150027948392E-2</v>
      </c>
    </row>
    <row r="4" spans="1:101" s="169" customFormat="1" x14ac:dyDescent="0.15">
      <c r="A4" s="166"/>
      <c r="B4" s="170"/>
      <c r="C4" s="168" t="s">
        <v>112</v>
      </c>
      <c r="D4" s="83"/>
      <c r="E4" s="83">
        <f>CORREL($D13:$D59,E13:E59)</f>
        <v>0.24590048160279726</v>
      </c>
      <c r="F4" s="83">
        <f t="shared" ref="F4:R4" si="10">CORREL($D$13:$D$59,F$13:F$59)</f>
        <v>0.64712279615859414</v>
      </c>
      <c r="G4" s="83">
        <f t="shared" si="10"/>
        <v>0.16589932155994172</v>
      </c>
      <c r="H4" s="83">
        <f t="shared" si="10"/>
        <v>0.64043686422186241</v>
      </c>
      <c r="I4" s="83">
        <f t="shared" si="10"/>
        <v>0.52621728644549071</v>
      </c>
      <c r="J4" s="83">
        <f t="shared" si="10"/>
        <v>-0.43928989957240261</v>
      </c>
      <c r="K4" s="83">
        <f t="shared" si="10"/>
        <v>0.59357728570950286</v>
      </c>
      <c r="L4" s="83">
        <f t="shared" si="10"/>
        <v>2.7500268288188207E-2</v>
      </c>
      <c r="M4" s="83">
        <f t="shared" si="10"/>
        <v>0.25732115927204263</v>
      </c>
      <c r="N4" s="83">
        <f t="shared" si="10"/>
        <v>-0.72962195600961732</v>
      </c>
      <c r="O4" s="83">
        <f t="shared" si="10"/>
        <v>-0.7087881835440184</v>
      </c>
      <c r="P4" s="83">
        <f t="shared" si="10"/>
        <v>-0.83597314239164322</v>
      </c>
      <c r="Q4" s="83">
        <f t="shared" si="10"/>
        <v>-0.70913321833094678</v>
      </c>
      <c r="R4" s="83">
        <f t="shared" si="10"/>
        <v>0.31802992078826742</v>
      </c>
      <c r="S4" s="83"/>
      <c r="T4" s="83">
        <f t="shared" ref="T4:Z4" si="11">CORREL($D$13:$D$59,T$13:T$59)</f>
        <v>0.43984112793344543</v>
      </c>
      <c r="U4" s="83">
        <f t="shared" si="11"/>
        <v>0.66098385320846686</v>
      </c>
      <c r="V4" s="83">
        <f t="shared" si="11"/>
        <v>0.53280047209450376</v>
      </c>
      <c r="W4" s="83">
        <f t="shared" si="11"/>
        <v>6.8711132348814749E-2</v>
      </c>
      <c r="X4" s="83">
        <f t="shared" si="11"/>
        <v>7.1903728116332416E-2</v>
      </c>
      <c r="Y4" s="83">
        <f t="shared" si="11"/>
        <v>0.70280612221625816</v>
      </c>
      <c r="Z4" s="83">
        <f t="shared" si="11"/>
        <v>-0.25213710060895372</v>
      </c>
      <c r="AA4" s="83"/>
      <c r="AB4" s="83">
        <f t="shared" ref="AB4:AW4" si="12">CORREL($D$13:$D$59,AB$13:AB$59)</f>
        <v>0.6390864906555771</v>
      </c>
      <c r="AC4" s="83">
        <f t="shared" si="12"/>
        <v>-0.24859751635290869</v>
      </c>
      <c r="AD4" s="83">
        <f t="shared" si="12"/>
        <v>7.7561626969060632E-2</v>
      </c>
      <c r="AE4" s="83">
        <f t="shared" si="12"/>
        <v>0.28411273366849338</v>
      </c>
      <c r="AF4" s="83">
        <f t="shared" si="12"/>
        <v>0.16732796491747984</v>
      </c>
      <c r="AG4" s="83">
        <f t="shared" si="12"/>
        <v>-0.18912783244898279</v>
      </c>
      <c r="AH4" s="83">
        <f t="shared" si="12"/>
        <v>0.13466364863608574</v>
      </c>
      <c r="AI4" s="83">
        <f t="shared" si="12"/>
        <v>0.20730881032746565</v>
      </c>
      <c r="AJ4" s="83">
        <f t="shared" si="12"/>
        <v>0.43037457245427024</v>
      </c>
      <c r="AK4" s="83"/>
      <c r="AL4" s="83">
        <f t="shared" si="12"/>
        <v>0.25009779525539899</v>
      </c>
      <c r="AM4" s="83">
        <f t="shared" si="12"/>
        <v>0.29011684695103285</v>
      </c>
      <c r="AN4" s="83">
        <f t="shared" si="12"/>
        <v>-0.19323894380809842</v>
      </c>
      <c r="AO4" s="83">
        <f t="shared" si="12"/>
        <v>-0.29798333911719216</v>
      </c>
      <c r="AP4" s="83">
        <f t="shared" si="12"/>
        <v>-0.52969956681732433</v>
      </c>
      <c r="AQ4" s="83">
        <f t="shared" si="12"/>
        <v>-0.56064238550710999</v>
      </c>
      <c r="AR4" s="83">
        <f t="shared" si="12"/>
        <v>0.51539320174922998</v>
      </c>
      <c r="AS4" s="83">
        <f t="shared" si="12"/>
        <v>0.57608316118562131</v>
      </c>
      <c r="AT4" s="83">
        <f t="shared" si="12"/>
        <v>0.30609176929969562</v>
      </c>
      <c r="AU4" s="83">
        <f t="shared" si="12"/>
        <v>0.25606425392809923</v>
      </c>
      <c r="AV4" s="83">
        <f t="shared" si="12"/>
        <v>-0.61127073340480909</v>
      </c>
      <c r="AW4" s="83">
        <f t="shared" si="12"/>
        <v>0.51482717089109442</v>
      </c>
      <c r="AX4" s="83"/>
      <c r="AY4" s="83">
        <f>CORREL($D$13:$D$59,AY$13:AY$59)</f>
        <v>0.61591044345789681</v>
      </c>
      <c r="AZ4" s="83">
        <f t="shared" ref="AZ4:CW4" si="13">CORREL($D$13:$D$59,AZ$13:AZ$59)</f>
        <v>-0.68114518449134931</v>
      </c>
      <c r="BA4" s="83">
        <f t="shared" si="13"/>
        <v>-0.59734823962722539</v>
      </c>
      <c r="BB4" s="83">
        <f t="shared" si="13"/>
        <v>-0.32463021344231324</v>
      </c>
      <c r="BC4" s="83">
        <f t="shared" si="13"/>
        <v>-0.5429081599405764</v>
      </c>
      <c r="BD4" s="83">
        <f t="shared" si="13"/>
        <v>-0.60093418056222958</v>
      </c>
      <c r="BE4" s="83">
        <f t="shared" si="13"/>
        <v>-0.55006616138212927</v>
      </c>
      <c r="BF4" s="83">
        <f t="shared" si="13"/>
        <v>0.82094391917917353</v>
      </c>
      <c r="BG4" s="83">
        <f t="shared" si="13"/>
        <v>0.80404633596710062</v>
      </c>
      <c r="BH4" s="83">
        <f t="shared" si="13"/>
        <v>0.82788503425434423</v>
      </c>
      <c r="BI4" s="83">
        <f t="shared" si="13"/>
        <v>-0.38604150975525614</v>
      </c>
      <c r="BJ4" s="83">
        <f t="shared" si="13"/>
        <v>-0.63190011556336878</v>
      </c>
      <c r="BK4" s="83">
        <f t="shared" si="13"/>
        <v>0.86805920533786274</v>
      </c>
      <c r="BL4" s="83">
        <f t="shared" si="13"/>
        <v>0.60519523992800983</v>
      </c>
      <c r="BM4" s="83">
        <f t="shared" si="13"/>
        <v>0.71822457046268173</v>
      </c>
      <c r="BN4" s="83">
        <f t="shared" si="13"/>
        <v>0.23293236107381576</v>
      </c>
      <c r="BO4" s="83">
        <f t="shared" si="13"/>
        <v>0.32260637971163131</v>
      </c>
      <c r="BP4" s="83">
        <f t="shared" si="13"/>
        <v>0.21537753042313934</v>
      </c>
      <c r="BQ4" s="83">
        <f t="shared" si="13"/>
        <v>0.28015709393371152</v>
      </c>
      <c r="BR4" s="83">
        <f t="shared" si="13"/>
        <v>0.28656138135729825</v>
      </c>
      <c r="BS4" s="83">
        <f t="shared" si="13"/>
        <v>0.50288060065071449</v>
      </c>
      <c r="BT4" s="83">
        <f t="shared" si="13"/>
        <v>2.1082540313548399E-2</v>
      </c>
      <c r="BU4" s="83">
        <f t="shared" si="13"/>
        <v>-0.37662490641954416</v>
      </c>
      <c r="BV4" s="83">
        <f t="shared" si="13"/>
        <v>-0.30816362870590602</v>
      </c>
      <c r="BW4" s="338">
        <v>0.66138848323566157</v>
      </c>
      <c r="BX4" s="339">
        <v>-0.7102586171195745</v>
      </c>
      <c r="BY4" s="339">
        <v>0.64105865456052957</v>
      </c>
      <c r="BZ4" s="339">
        <v>-0.50796973132716028</v>
      </c>
      <c r="CA4" s="340">
        <v>0.74427225468383518</v>
      </c>
      <c r="CB4" s="83">
        <f t="shared" si="13"/>
        <v>0.38618984948137869</v>
      </c>
      <c r="CC4" s="83">
        <f t="shared" si="13"/>
        <v>0.55064540095926207</v>
      </c>
      <c r="CD4" s="83">
        <f t="shared" si="13"/>
        <v>0.11232095855318236</v>
      </c>
      <c r="CE4" s="83">
        <f t="shared" si="13"/>
        <v>0.20640158036223724</v>
      </c>
      <c r="CF4" s="83"/>
      <c r="CG4" s="83">
        <f t="shared" si="13"/>
        <v>-0.80202237168686508</v>
      </c>
      <c r="CH4" s="83">
        <f t="shared" si="13"/>
        <v>-0.76083344975055234</v>
      </c>
      <c r="CI4" s="83">
        <f t="shared" si="13"/>
        <v>-0.27471872313190726</v>
      </c>
      <c r="CJ4" s="83">
        <f>CORREL($D$13:$D$59,CJ$13:CJ$59)</f>
        <v>-0.29387231810239012</v>
      </c>
      <c r="CK4" s="83">
        <f>CORREL($D$13:$D$59,CK$13:CK$59)</f>
        <v>1.9465764017811405E-3</v>
      </c>
      <c r="CL4" s="83">
        <f t="shared" si="13"/>
        <v>-0.28212160357893984</v>
      </c>
      <c r="CM4" s="83">
        <f t="shared" si="13"/>
        <v>-0.22969000348578272</v>
      </c>
      <c r="CN4" s="83">
        <f t="shared" si="13"/>
        <v>-0.37334382087597623</v>
      </c>
      <c r="CO4" s="83">
        <f t="shared" si="13"/>
        <v>-0.25008667942163976</v>
      </c>
      <c r="CP4" s="83">
        <f t="shared" si="13"/>
        <v>0.33173305477497655</v>
      </c>
      <c r="CQ4" s="83"/>
      <c r="CR4" s="83">
        <f t="shared" si="13"/>
        <v>9.1463179913165743E-2</v>
      </c>
      <c r="CS4" s="83">
        <f t="shared" si="13"/>
        <v>-0.19520808279833762</v>
      </c>
      <c r="CT4" s="83">
        <f t="shared" si="13"/>
        <v>0.44834181740761014</v>
      </c>
      <c r="CU4" s="83">
        <f t="shared" si="13"/>
        <v>5.1893051426124333E-2</v>
      </c>
      <c r="CV4" s="83">
        <f t="shared" si="13"/>
        <v>-0.12362038489902918</v>
      </c>
      <c r="CW4" s="83">
        <f t="shared" si="13"/>
        <v>3.8802502396612926E-2</v>
      </c>
    </row>
    <row r="5" spans="1:101" s="169" customFormat="1" x14ac:dyDescent="0.15">
      <c r="A5" s="166"/>
      <c r="B5" s="170"/>
      <c r="C5" s="168" t="s">
        <v>49</v>
      </c>
      <c r="D5" s="83">
        <f t="shared" ref="D5:M5" si="14">CORREL($E$13:$E$59,D$13:D$59)</f>
        <v>0.24590048160279726</v>
      </c>
      <c r="E5" s="83"/>
      <c r="F5" s="83">
        <f t="shared" si="14"/>
        <v>-0.15644944765513966</v>
      </c>
      <c r="G5" s="83">
        <f t="shared" si="14"/>
        <v>0.74452930196940992</v>
      </c>
      <c r="H5" s="83">
        <f t="shared" si="14"/>
        <v>-0.11872729410964621</v>
      </c>
      <c r="I5" s="83">
        <f t="shared" si="14"/>
        <v>0.19959339119021491</v>
      </c>
      <c r="J5" s="83">
        <f t="shared" si="14"/>
        <v>-0.3238385057946549</v>
      </c>
      <c r="K5" s="83">
        <f t="shared" si="14"/>
        <v>-3.2177653379991469E-2</v>
      </c>
      <c r="L5" s="83">
        <f t="shared" si="14"/>
        <v>-0.18142369093546507</v>
      </c>
      <c r="M5" s="83">
        <f t="shared" si="14"/>
        <v>0.19288816063538636</v>
      </c>
      <c r="N5" s="83">
        <f>CORREL($E$13:$E$59,N$13:N$59)</f>
        <v>-0.17422622443914726</v>
      </c>
      <c r="O5" s="83">
        <f>CORREL($E$13:$E$59,O$13:O$59)</f>
        <v>-0.31754342707450983</v>
      </c>
      <c r="P5" s="83">
        <f>CORREL($E$13:$E$59,P$13:P$59)</f>
        <v>-0.22352872678445856</v>
      </c>
      <c r="Q5" s="83">
        <f>CORREL($E$13:$E$59,Q$13:Q$59)</f>
        <v>-7.9404956975527671E-2</v>
      </c>
      <c r="R5" s="83">
        <f>CORREL($E$13:$E$59,R$13:R$59)</f>
        <v>0.72878300251708827</v>
      </c>
      <c r="S5" s="83"/>
      <c r="T5" s="83">
        <f>CORREL($E$13:$E$59,T$13:T$59)</f>
        <v>-0.37481897504147532</v>
      </c>
      <c r="U5" s="83">
        <f>CORREL($E$13:$E$59,U$13:U$59)</f>
        <v>-0.18715864892075088</v>
      </c>
      <c r="V5" s="83">
        <f>CORREL($E$13:$E$59,V$13:V$59)</f>
        <v>0.47062620658967685</v>
      </c>
      <c r="W5" s="83">
        <f t="shared" ref="W5:AW5" si="15">CORREL($E$13:$E$59,W$13:W$59)</f>
        <v>9.8177858505565957E-2</v>
      </c>
      <c r="X5" s="83">
        <f t="shared" si="15"/>
        <v>0.40780107445245894</v>
      </c>
      <c r="Y5" s="83">
        <f t="shared" si="15"/>
        <v>0.27134327270902331</v>
      </c>
      <c r="Z5" s="83">
        <f t="shared" si="15"/>
        <v>3.2512261996825297E-2</v>
      </c>
      <c r="AA5" s="83"/>
      <c r="AB5" s="83">
        <f t="shared" si="15"/>
        <v>-8.3632280526186611E-2</v>
      </c>
      <c r="AC5" s="83">
        <f t="shared" si="15"/>
        <v>-0.13354486425806425</v>
      </c>
      <c r="AD5" s="83">
        <f t="shared" si="15"/>
        <v>0.4052201876917621</v>
      </c>
      <c r="AE5" s="83">
        <f t="shared" si="15"/>
        <v>-0.2741238001950777</v>
      </c>
      <c r="AF5" s="83">
        <f t="shared" si="15"/>
        <v>0.18717653384090438</v>
      </c>
      <c r="AG5" s="83">
        <f t="shared" si="15"/>
        <v>-0.20396147351596652</v>
      </c>
      <c r="AH5" s="83">
        <f t="shared" si="15"/>
        <v>-0.13992059166823795</v>
      </c>
      <c r="AI5" s="83">
        <f t="shared" si="15"/>
        <v>-0.18218523552714652</v>
      </c>
      <c r="AJ5" s="83">
        <f t="shared" si="15"/>
        <v>-0.20798084592111091</v>
      </c>
      <c r="AK5" s="83"/>
      <c r="AL5" s="83">
        <f t="shared" si="15"/>
        <v>-0.4055127859847526</v>
      </c>
      <c r="AM5" s="83">
        <f t="shared" si="15"/>
        <v>-0.29911376218956875</v>
      </c>
      <c r="AN5" s="83">
        <f t="shared" si="15"/>
        <v>0.38073439204852827</v>
      </c>
      <c r="AO5" s="83">
        <f t="shared" si="15"/>
        <v>0.2266476663021762</v>
      </c>
      <c r="AP5" s="83">
        <f t="shared" si="15"/>
        <v>0.10267771254618689</v>
      </c>
      <c r="AQ5" s="83">
        <f t="shared" si="15"/>
        <v>5.3194547491511916E-2</v>
      </c>
      <c r="AR5" s="83">
        <f t="shared" si="15"/>
        <v>-0.15004784556615294</v>
      </c>
      <c r="AS5" s="83">
        <f t="shared" si="15"/>
        <v>-9.787837284239756E-2</v>
      </c>
      <c r="AT5" s="83">
        <f t="shared" si="15"/>
        <v>0.17432915896493137</v>
      </c>
      <c r="AU5" s="83">
        <f t="shared" si="15"/>
        <v>1.8778415518879345E-2</v>
      </c>
      <c r="AV5" s="83">
        <f t="shared" si="15"/>
        <v>-0.14038169078416851</v>
      </c>
      <c r="AW5" s="83">
        <f t="shared" si="15"/>
        <v>-0.14333305027783366</v>
      </c>
      <c r="AX5" s="83"/>
      <c r="AY5" s="83">
        <f>CORREL($E$13:$E$59,AY$13:AY$59)</f>
        <v>-0.13169239793211687</v>
      </c>
      <c r="AZ5" s="83">
        <f t="shared" ref="AZ5:CW5" si="16">CORREL($E$13:$E$59,AZ$13:AZ$59)</f>
        <v>-0.34857409946364787</v>
      </c>
      <c r="BA5" s="83">
        <f t="shared" si="16"/>
        <v>-3.0009033274453603E-2</v>
      </c>
      <c r="BB5" s="83">
        <f t="shared" si="16"/>
        <v>-0.41660974349299457</v>
      </c>
      <c r="BC5" s="83">
        <f t="shared" si="16"/>
        <v>-2.0100259042435478E-2</v>
      </c>
      <c r="BD5" s="83">
        <f t="shared" si="16"/>
        <v>-0.19290557075013209</v>
      </c>
      <c r="BE5" s="83">
        <f t="shared" si="16"/>
        <v>6.0771460889524634E-2</v>
      </c>
      <c r="BF5" s="83">
        <f t="shared" si="16"/>
        <v>3.4971367800857675E-2</v>
      </c>
      <c r="BG5" s="83">
        <f t="shared" si="16"/>
        <v>1.5251391220239913E-2</v>
      </c>
      <c r="BH5" s="83">
        <f t="shared" si="16"/>
        <v>6.7530824565672831E-2</v>
      </c>
      <c r="BI5" s="83">
        <f t="shared" si="16"/>
        <v>0.11117335318442953</v>
      </c>
      <c r="BJ5" s="83">
        <f t="shared" si="16"/>
        <v>-0.4232068438270396</v>
      </c>
      <c r="BK5" s="83">
        <f t="shared" si="16"/>
        <v>0.334183810201375</v>
      </c>
      <c r="BL5" s="83">
        <f t="shared" si="16"/>
        <v>0.27938504141005227</v>
      </c>
      <c r="BM5" s="83">
        <f t="shared" si="16"/>
        <v>0.33067015638456537</v>
      </c>
      <c r="BN5" s="83">
        <f t="shared" si="16"/>
        <v>0.10859170610156149</v>
      </c>
      <c r="BO5" s="83">
        <f t="shared" si="16"/>
        <v>-1.8729017843248805E-2</v>
      </c>
      <c r="BP5" s="83">
        <f t="shared" si="16"/>
        <v>-0.1424521083787349</v>
      </c>
      <c r="BQ5" s="83">
        <f t="shared" si="16"/>
        <v>0.34413990190561383</v>
      </c>
      <c r="BR5" s="83">
        <f t="shared" si="16"/>
        <v>0.43605179590912402</v>
      </c>
      <c r="BS5" s="83">
        <f t="shared" si="16"/>
        <v>0.38270876575151364</v>
      </c>
      <c r="BT5" s="83">
        <f t="shared" si="16"/>
        <v>4.4883114092728334E-2</v>
      </c>
      <c r="BU5" s="83">
        <f t="shared" si="16"/>
        <v>0.13345557056511556</v>
      </c>
      <c r="BV5" s="83">
        <f t="shared" si="16"/>
        <v>-6.5574163927665755E-2</v>
      </c>
      <c r="BW5" s="338">
        <v>-4.5141566082951994E-2</v>
      </c>
      <c r="BX5" s="339">
        <v>5.4809453918405429E-2</v>
      </c>
      <c r="BY5" s="339">
        <v>5.9028456219449799E-2</v>
      </c>
      <c r="BZ5" s="339">
        <v>2.5020438268578023E-2</v>
      </c>
      <c r="CA5" s="340">
        <v>-4.3979256402020321E-2</v>
      </c>
      <c r="CB5" s="83">
        <f t="shared" si="16"/>
        <v>-0.32110301773236571</v>
      </c>
      <c r="CC5" s="83">
        <f t="shared" si="16"/>
        <v>-0.24011722666288374</v>
      </c>
      <c r="CD5" s="83">
        <f t="shared" si="16"/>
        <v>-0.4894702068296557</v>
      </c>
      <c r="CE5" s="83">
        <f t="shared" si="16"/>
        <v>-0.41990204788181179</v>
      </c>
      <c r="CF5" s="83"/>
      <c r="CG5" s="83">
        <f t="shared" si="16"/>
        <v>-0.50124545820837541</v>
      </c>
      <c r="CH5" s="83">
        <f t="shared" si="16"/>
        <v>-0.3728901303074969</v>
      </c>
      <c r="CI5" s="83">
        <f t="shared" si="16"/>
        <v>-0.62026491118269134</v>
      </c>
      <c r="CJ5" s="83">
        <f>CORREL($E$13:$E$59,CJ$13:CJ$59)</f>
        <v>-0.63064453508875506</v>
      </c>
      <c r="CK5" s="83">
        <f>CORREL($E$13:$E$59,CK$13:CK$59)</f>
        <v>-0.54480808052025087</v>
      </c>
      <c r="CL5" s="83">
        <f t="shared" si="16"/>
        <v>-0.61621035550801329</v>
      </c>
      <c r="CM5" s="83">
        <f t="shared" si="16"/>
        <v>-0.58233468905533348</v>
      </c>
      <c r="CN5" s="83">
        <f t="shared" si="16"/>
        <v>-0.42925754424502355</v>
      </c>
      <c r="CO5" s="83">
        <f t="shared" si="16"/>
        <v>-0.47687363485404821</v>
      </c>
      <c r="CP5" s="83">
        <f t="shared" si="16"/>
        <v>-3.8653570942363678E-2</v>
      </c>
      <c r="CQ5" s="83"/>
      <c r="CR5" s="83">
        <f t="shared" si="16"/>
        <v>0.30855895918421239</v>
      </c>
      <c r="CS5" s="83">
        <f t="shared" si="16"/>
        <v>0.38393616368544559</v>
      </c>
      <c r="CT5" s="83">
        <f t="shared" si="16"/>
        <v>6.6881288736552871E-2</v>
      </c>
      <c r="CU5" s="83">
        <f t="shared" si="16"/>
        <v>0.38320560803746589</v>
      </c>
      <c r="CV5" s="83">
        <f t="shared" si="16"/>
        <v>0.29384100755662296</v>
      </c>
      <c r="CW5" s="83">
        <f t="shared" si="16"/>
        <v>-8.7367377987289579E-2</v>
      </c>
    </row>
    <row r="6" spans="1:101" s="169" customFormat="1" x14ac:dyDescent="0.15">
      <c r="A6" s="166"/>
      <c r="B6" s="170"/>
      <c r="C6" s="168" t="s">
        <v>113</v>
      </c>
      <c r="D6" s="83">
        <f>CORREL($F$13:$F$59,D$13:D$59)</f>
        <v>0.64712279615859414</v>
      </c>
      <c r="E6" s="83">
        <f>CORREL($F$13:$F$59,E$13:E$59)</f>
        <v>-0.15644944765513966</v>
      </c>
      <c r="F6" s="83"/>
      <c r="G6" s="83">
        <f>CORREL($F$13:$F$59,G$13:G$59)</f>
        <v>-0.43690577775031997</v>
      </c>
      <c r="H6" s="83">
        <f>CORREL($F$13:$F$59,H$13:H$59)</f>
        <v>0.69878472432502092</v>
      </c>
      <c r="I6" s="83">
        <f t="shared" ref="I6:CW6" si="17">CORREL($F$13:$F$59,I$13:I$59)</f>
        <v>0.58679169888988947</v>
      </c>
      <c r="J6" s="83">
        <f t="shared" si="17"/>
        <v>-0.49925544483578149</v>
      </c>
      <c r="K6" s="83">
        <f t="shared" si="17"/>
        <v>0.74927071159473557</v>
      </c>
      <c r="L6" s="83">
        <f t="shared" si="17"/>
        <v>0.58540845287254728</v>
      </c>
      <c r="M6" s="83">
        <f t="shared" si="17"/>
        <v>0.16253111809274193</v>
      </c>
      <c r="N6" s="83">
        <f t="shared" si="17"/>
        <v>-0.33265995227247908</v>
      </c>
      <c r="O6" s="83">
        <f t="shared" si="17"/>
        <v>-0.29355781779897316</v>
      </c>
      <c r="P6" s="83">
        <f t="shared" si="17"/>
        <v>-0.45641077979973849</v>
      </c>
      <c r="Q6" s="83">
        <f t="shared" si="17"/>
        <v>-0.37419775343850881</v>
      </c>
      <c r="R6" s="83">
        <f t="shared" si="17"/>
        <v>-6.8370559923623411E-2</v>
      </c>
      <c r="S6" s="83"/>
      <c r="T6" s="83">
        <f t="shared" si="17"/>
        <v>0.79853522106872155</v>
      </c>
      <c r="U6" s="83">
        <f t="shared" si="17"/>
        <v>0.74786365033621194</v>
      </c>
      <c r="V6" s="83">
        <f t="shared" si="17"/>
        <v>0.26304058531718116</v>
      </c>
      <c r="W6" s="83">
        <f t="shared" si="17"/>
        <v>1.3858742403205762E-3</v>
      </c>
      <c r="X6" s="83">
        <f t="shared" si="17"/>
        <v>-0.14605808756646937</v>
      </c>
      <c r="Y6" s="83">
        <f t="shared" si="17"/>
        <v>0.25127485106999287</v>
      </c>
      <c r="Z6" s="83">
        <f t="shared" si="17"/>
        <v>-0.58451085671923808</v>
      </c>
      <c r="AA6" s="83" t="e">
        <f t="shared" si="17"/>
        <v>#DIV/0!</v>
      </c>
      <c r="AB6" s="83">
        <f t="shared" si="17"/>
        <v>0.6835893694403975</v>
      </c>
      <c r="AC6" s="83">
        <f t="shared" si="17"/>
        <v>-0.22731675262090087</v>
      </c>
      <c r="AD6" s="83">
        <f t="shared" si="17"/>
        <v>-0.14670216206115005</v>
      </c>
      <c r="AE6" s="83">
        <f t="shared" si="17"/>
        <v>0.50468961982051208</v>
      </c>
      <c r="AF6" s="83">
        <f t="shared" si="17"/>
        <v>2.8217942997240234E-2</v>
      </c>
      <c r="AG6" s="83">
        <f t="shared" si="17"/>
        <v>1.8574546639302171E-2</v>
      </c>
      <c r="AH6" s="83">
        <f t="shared" si="17"/>
        <v>0.35248645549526386</v>
      </c>
      <c r="AI6" s="83">
        <f t="shared" si="17"/>
        <v>0.43170307212174147</v>
      </c>
      <c r="AJ6" s="83">
        <f t="shared" si="17"/>
        <v>0.64935870259940809</v>
      </c>
      <c r="AK6" s="83"/>
      <c r="AL6" s="83">
        <f t="shared" si="17"/>
        <v>0.42041803701385627</v>
      </c>
      <c r="AM6" s="83">
        <f t="shared" si="17"/>
        <v>0.3347603123684541</v>
      </c>
      <c r="AN6" s="83">
        <f t="shared" si="17"/>
        <v>-0.1639431717585699</v>
      </c>
      <c r="AO6" s="83">
        <f t="shared" si="17"/>
        <v>-0.20644187352130461</v>
      </c>
      <c r="AP6" s="83">
        <f t="shared" si="17"/>
        <v>-0.63863873902116364</v>
      </c>
      <c r="AQ6" s="83">
        <f t="shared" si="17"/>
        <v>-0.59141141529348618</v>
      </c>
      <c r="AR6" s="83">
        <f t="shared" si="17"/>
        <v>0.47992847916246939</v>
      </c>
      <c r="AS6" s="83">
        <f t="shared" si="17"/>
        <v>0.55763426779925829</v>
      </c>
      <c r="AT6" s="83">
        <f t="shared" si="17"/>
        <v>0.27698637287818817</v>
      </c>
      <c r="AU6" s="83">
        <f t="shared" si="17"/>
        <v>0.1489298333110203</v>
      </c>
      <c r="AV6" s="83">
        <f t="shared" si="17"/>
        <v>-0.42878279561009308</v>
      </c>
      <c r="AW6" s="83">
        <f t="shared" si="17"/>
        <v>0.58990770960427952</v>
      </c>
      <c r="AX6" s="83"/>
      <c r="AY6" s="83">
        <f t="shared" si="17"/>
        <v>0.70148307243253027</v>
      </c>
      <c r="AZ6" s="83">
        <f t="shared" si="17"/>
        <v>-0.31958776679823647</v>
      </c>
      <c r="BA6" s="83">
        <f t="shared" si="17"/>
        <v>-0.40564169033997177</v>
      </c>
      <c r="BB6" s="83">
        <f t="shared" si="17"/>
        <v>1.1948403817043778E-2</v>
      </c>
      <c r="BC6" s="83">
        <f t="shared" si="17"/>
        <v>-0.3559393268790057</v>
      </c>
      <c r="BD6" s="83">
        <f t="shared" si="17"/>
        <v>-0.15665067819183179</v>
      </c>
      <c r="BE6" s="83">
        <f t="shared" si="17"/>
        <v>-0.18368205407238877</v>
      </c>
      <c r="BF6" s="83">
        <f t="shared" si="17"/>
        <v>0.66158706185604887</v>
      </c>
      <c r="BG6" s="83">
        <f t="shared" si="17"/>
        <v>0.63889574046955944</v>
      </c>
      <c r="BH6" s="83">
        <f t="shared" si="17"/>
        <v>0.66588624824180331</v>
      </c>
      <c r="BI6" s="83">
        <f t="shared" si="17"/>
        <v>-0.44938226433215112</v>
      </c>
      <c r="BJ6" s="83">
        <f t="shared" si="17"/>
        <v>-0.20328267573986916</v>
      </c>
      <c r="BK6" s="83">
        <f t="shared" si="17"/>
        <v>0.49667270104907646</v>
      </c>
      <c r="BL6" s="83">
        <f>CORREL($F$13:$F$59,BL$13:BL$59)</f>
        <v>0.52685230237437675</v>
      </c>
      <c r="BM6" s="83">
        <f>CORREL($F$13:$F$59,BM$13:BM$59)</f>
        <v>0.56832289046118623</v>
      </c>
      <c r="BN6" s="83">
        <f t="shared" ref="BN6:BQ6" si="18">CORREL($F$13:$F$59,BN$13:BN$59)</f>
        <v>0.27024269009350554</v>
      </c>
      <c r="BO6" s="83">
        <f t="shared" si="18"/>
        <v>0.35918108961552486</v>
      </c>
      <c r="BP6" s="83">
        <f t="shared" si="18"/>
        <v>0.27686198290440817</v>
      </c>
      <c r="BQ6" s="83">
        <f t="shared" si="18"/>
        <v>0.20911716109330647</v>
      </c>
      <c r="BR6" s="83">
        <f t="shared" si="17"/>
        <v>6.5486455437775248E-4</v>
      </c>
      <c r="BS6" s="83">
        <f t="shared" si="17"/>
        <v>0.23945001143640712</v>
      </c>
      <c r="BT6" s="83">
        <f t="shared" si="17"/>
        <v>-0.21300161106014326</v>
      </c>
      <c r="BU6" s="83">
        <f t="shared" si="17"/>
        <v>-0.46018398228571639</v>
      </c>
      <c r="BV6" s="83">
        <f t="shared" si="17"/>
        <v>-0.18617427408966308</v>
      </c>
      <c r="BW6" s="341">
        <v>0.46042262989235078</v>
      </c>
      <c r="BX6" s="342">
        <v>-0.5949194902299153</v>
      </c>
      <c r="BY6" s="342">
        <v>0.54456701784648343</v>
      </c>
      <c r="BZ6" s="342">
        <v>-0.43144878925581298</v>
      </c>
      <c r="CA6" s="343">
        <v>0.74126779014756761</v>
      </c>
      <c r="CB6" s="83">
        <f t="shared" si="17"/>
        <v>0.52720445374492131</v>
      </c>
      <c r="CC6" s="83">
        <f t="shared" si="17"/>
        <v>0.60495905203439782</v>
      </c>
      <c r="CD6" s="83">
        <f t="shared" si="17"/>
        <v>0.2905162772431904</v>
      </c>
      <c r="CE6" s="83">
        <f t="shared" si="17"/>
        <v>0.35380763781277019</v>
      </c>
      <c r="CF6" s="83" t="e">
        <f t="shared" si="17"/>
        <v>#DIV/0!</v>
      </c>
      <c r="CG6" s="83">
        <f t="shared" si="17"/>
        <v>-0.52462107891268095</v>
      </c>
      <c r="CH6" s="83">
        <f t="shared" si="17"/>
        <v>-0.42963113742662429</v>
      </c>
      <c r="CI6" s="83">
        <f t="shared" si="17"/>
        <v>8.7507155626898467E-2</v>
      </c>
      <c r="CJ6" s="83">
        <f>CORREL($F$13:$F$59,CJ$13:CJ$59)</f>
        <v>9.2431770056623466E-2</v>
      </c>
      <c r="CK6" s="83">
        <f>CORREL($F$13:$F$59,CK$13:CK$59)</f>
        <v>0.30090118330604493</v>
      </c>
      <c r="CL6" s="83">
        <f t="shared" si="17"/>
        <v>9.0723091103160611E-2</v>
      </c>
      <c r="CM6" s="83">
        <f t="shared" si="17"/>
        <v>2.3898717451435125E-2</v>
      </c>
      <c r="CN6" s="83">
        <f t="shared" si="17"/>
        <v>-0.26625542728912904</v>
      </c>
      <c r="CO6" s="83">
        <f t="shared" si="17"/>
        <v>-2.6674468302673528E-2</v>
      </c>
      <c r="CP6" s="83">
        <f t="shared" si="17"/>
        <v>0.37181508461257856</v>
      </c>
      <c r="CQ6" s="83" t="e">
        <f t="shared" si="17"/>
        <v>#DIV/0!</v>
      </c>
      <c r="CR6" s="83">
        <f t="shared" si="17"/>
        <v>-0.10489561501732544</v>
      </c>
      <c r="CS6" s="83">
        <f t="shared" si="17"/>
        <v>-0.33018421622439431</v>
      </c>
      <c r="CT6" s="83">
        <f t="shared" si="17"/>
        <v>0.35299278287381514</v>
      </c>
      <c r="CU6" s="83">
        <f t="shared" si="17"/>
        <v>-0.10034681856467134</v>
      </c>
      <c r="CV6" s="83">
        <f t="shared" si="17"/>
        <v>-0.1672196978573503</v>
      </c>
      <c r="CW6" s="83">
        <f t="shared" si="17"/>
        <v>-9.5684273714121207E-2</v>
      </c>
    </row>
    <row r="7" spans="1:101" x14ac:dyDescent="0.15">
      <c r="A7" s="1"/>
      <c r="B7" s="46" t="s">
        <v>60</v>
      </c>
      <c r="C7" s="34">
        <f>MAX(C$13:C$59)</f>
        <v>1.87</v>
      </c>
      <c r="D7" s="35">
        <f>MAX(D$13:D$59)</f>
        <v>44.265947795070325</v>
      </c>
      <c r="E7" s="35">
        <f t="shared" ref="E7:CW7" si="19">MAX(E$13:E$59)</f>
        <v>119.6</v>
      </c>
      <c r="F7" s="35">
        <f t="shared" si="19"/>
        <v>53.098918435597277</v>
      </c>
      <c r="G7" s="36">
        <f t="shared" si="19"/>
        <v>47</v>
      </c>
      <c r="H7" s="36">
        <f t="shared" si="19"/>
        <v>13159388</v>
      </c>
      <c r="I7" s="34">
        <f t="shared" si="19"/>
        <v>4.6338158984</v>
      </c>
      <c r="J7" s="35">
        <f t="shared" si="19"/>
        <v>49.297385771599998</v>
      </c>
      <c r="K7" s="35">
        <f t="shared" si="19"/>
        <v>68.2</v>
      </c>
      <c r="L7" s="35">
        <f t="shared" si="19"/>
        <v>100.90499415380749</v>
      </c>
      <c r="M7" s="35">
        <f t="shared" si="19"/>
        <v>118.36515497529217</v>
      </c>
      <c r="N7" s="34">
        <f t="shared" si="19"/>
        <v>2.9435490943999998</v>
      </c>
      <c r="O7" s="34">
        <f t="shared" si="19"/>
        <v>21.493904798262495</v>
      </c>
      <c r="P7" s="34">
        <f t="shared" si="19"/>
        <v>36.44</v>
      </c>
      <c r="Q7" s="34">
        <f t="shared" si="19"/>
        <v>56.080339544884424</v>
      </c>
      <c r="R7" s="82">
        <f t="shared" si="19"/>
        <v>23.1</v>
      </c>
      <c r="S7" s="34"/>
      <c r="T7" s="35">
        <f t="shared" si="19"/>
        <v>31.8</v>
      </c>
      <c r="U7" s="35">
        <f t="shared" si="19"/>
        <v>29.9</v>
      </c>
      <c r="V7" s="34">
        <f t="shared" si="19"/>
        <v>2.57</v>
      </c>
      <c r="W7" s="34">
        <f t="shared" si="19"/>
        <v>80.88</v>
      </c>
      <c r="X7" s="34">
        <f t="shared" si="19"/>
        <v>87.18</v>
      </c>
      <c r="Y7" s="34">
        <f t="shared" si="19"/>
        <v>32.03</v>
      </c>
      <c r="Z7" s="35">
        <f t="shared" si="19"/>
        <v>58.6</v>
      </c>
      <c r="AA7" s="34"/>
      <c r="AB7" s="34">
        <f t="shared" si="19"/>
        <v>91139.263000000006</v>
      </c>
      <c r="AC7" s="34">
        <f t="shared" si="19"/>
        <v>9.2752953780373772</v>
      </c>
      <c r="AD7" s="34">
        <f t="shared" si="19"/>
        <v>2.6701404304576122</v>
      </c>
      <c r="AE7" s="34">
        <f t="shared" si="19"/>
        <v>4306.3074817765082</v>
      </c>
      <c r="AF7" s="36">
        <f t="shared" si="19"/>
        <v>893.4</v>
      </c>
      <c r="AG7" s="36">
        <f t="shared" si="19"/>
        <v>113287</v>
      </c>
      <c r="AH7" s="36">
        <f t="shared" si="19"/>
        <v>382108</v>
      </c>
      <c r="AI7" s="36">
        <f t="shared" si="19"/>
        <v>790778</v>
      </c>
      <c r="AJ7" s="107">
        <f t="shared" si="19"/>
        <v>1.1617</v>
      </c>
      <c r="AL7" s="35">
        <f t="shared" si="19"/>
        <v>64.8</v>
      </c>
      <c r="AM7" s="35">
        <f t="shared" si="19"/>
        <v>69.099999999999994</v>
      </c>
      <c r="AN7" s="35">
        <f t="shared" si="19"/>
        <v>24.7</v>
      </c>
      <c r="AO7" s="35">
        <f t="shared" si="19"/>
        <v>30.9</v>
      </c>
      <c r="AP7" s="35">
        <f t="shared" si="19"/>
        <v>35.200000000000003</v>
      </c>
      <c r="AQ7" s="35">
        <f t="shared" si="19"/>
        <v>24.3</v>
      </c>
      <c r="AR7" s="35">
        <f t="shared" si="19"/>
        <v>34.30979056947659</v>
      </c>
      <c r="AS7" s="35">
        <f t="shared" si="19"/>
        <v>17.40034088397362</v>
      </c>
      <c r="AT7" s="35">
        <f t="shared" si="19"/>
        <v>11.4</v>
      </c>
      <c r="AU7" s="35">
        <f t="shared" si="19"/>
        <v>48.62</v>
      </c>
      <c r="AV7" s="35">
        <f t="shared" si="19"/>
        <v>952.38095238095229</v>
      </c>
      <c r="AW7" s="35">
        <f t="shared" si="19"/>
        <v>51</v>
      </c>
      <c r="AY7" s="36">
        <f t="shared" si="19"/>
        <v>6012536</v>
      </c>
      <c r="AZ7" s="35">
        <f t="shared" si="19"/>
        <v>90.38201428868696</v>
      </c>
      <c r="BA7" s="35">
        <f t="shared" si="19"/>
        <v>78.9436869299211</v>
      </c>
      <c r="BB7" s="35">
        <f t="shared" si="19"/>
        <v>93.103773310777044</v>
      </c>
      <c r="BC7" s="35">
        <f t="shared" si="19"/>
        <v>80.259730309531108</v>
      </c>
      <c r="BD7" s="35">
        <f t="shared" si="19"/>
        <v>74</v>
      </c>
      <c r="BE7" s="35">
        <f t="shared" si="19"/>
        <v>52.2</v>
      </c>
      <c r="BF7" s="35">
        <f t="shared" si="19"/>
        <v>9.2789672809390193</v>
      </c>
      <c r="BG7" s="35">
        <f t="shared" si="19"/>
        <v>10.681617750435624</v>
      </c>
      <c r="BH7" s="35">
        <f t="shared" si="19"/>
        <v>7.9070949676440812</v>
      </c>
      <c r="BI7" s="35">
        <f t="shared" si="19"/>
        <v>13.022184086461056</v>
      </c>
      <c r="BJ7" s="35">
        <f t="shared" si="19"/>
        <v>34.501004122847078</v>
      </c>
      <c r="BK7" s="35">
        <f t="shared" si="19"/>
        <v>81.996821708398187</v>
      </c>
      <c r="BL7" s="35">
        <f t="shared" si="19"/>
        <v>23.680574744404531</v>
      </c>
      <c r="BM7" s="35">
        <f t="shared" si="19"/>
        <v>12.323846366399557</v>
      </c>
      <c r="BN7" s="35">
        <f t="shared" si="19"/>
        <v>11.483059444106308</v>
      </c>
      <c r="BO7" s="35">
        <f t="shared" si="19"/>
        <v>56.686678847994429</v>
      </c>
      <c r="BP7" s="35">
        <f t="shared" si="19"/>
        <v>45.213188559322035</v>
      </c>
      <c r="BQ7" s="35">
        <f t="shared" si="19"/>
        <v>15.653495440729486</v>
      </c>
      <c r="BR7" s="35">
        <f t="shared" si="19"/>
        <v>13.1</v>
      </c>
      <c r="BS7" s="35">
        <f t="shared" si="19"/>
        <v>8.1999999999999993</v>
      </c>
      <c r="BT7" s="35">
        <f t="shared" si="19"/>
        <v>3.7</v>
      </c>
      <c r="BU7" s="36">
        <f t="shared" si="19"/>
        <v>187</v>
      </c>
      <c r="BV7" s="36">
        <f t="shared" si="19"/>
        <v>176</v>
      </c>
      <c r="BW7" s="36">
        <f t="shared" si="19"/>
        <v>25.374162327333426</v>
      </c>
      <c r="BX7" s="36">
        <f t="shared" si="19"/>
        <v>57.305090649117339</v>
      </c>
      <c r="BY7" s="36">
        <f t="shared" si="19"/>
        <v>6.0390722026199315</v>
      </c>
      <c r="BZ7" s="36">
        <f t="shared" si="19"/>
        <v>53.17902331766534</v>
      </c>
      <c r="CA7" s="36">
        <f t="shared" si="19"/>
        <v>11.125949435121402</v>
      </c>
      <c r="CB7" s="36">
        <f t="shared" si="19"/>
        <v>429.8</v>
      </c>
      <c r="CC7" s="36">
        <f t="shared" si="19"/>
        <v>298.2</v>
      </c>
      <c r="CD7" s="36">
        <f t="shared" si="19"/>
        <v>174.4</v>
      </c>
      <c r="CE7" s="36">
        <f t="shared" si="19"/>
        <v>165.7</v>
      </c>
      <c r="CG7" s="36">
        <f t="shared" si="19"/>
        <v>78.3</v>
      </c>
      <c r="CH7" s="36">
        <f t="shared" si="19"/>
        <v>179.3</v>
      </c>
      <c r="CI7" s="36">
        <f t="shared" si="19"/>
        <v>7343</v>
      </c>
      <c r="CJ7" s="36">
        <f>MAX(CJ$13:CJ$59)</f>
        <v>501019</v>
      </c>
      <c r="CK7" s="36">
        <f>MAX(CK$13:CK$59)</f>
        <v>345954</v>
      </c>
      <c r="CL7" s="36">
        <f t="shared" si="19"/>
        <v>420230</v>
      </c>
      <c r="CM7" s="36">
        <f t="shared" si="19"/>
        <v>347832</v>
      </c>
      <c r="CN7" s="36">
        <f t="shared" si="19"/>
        <v>37455</v>
      </c>
      <c r="CO7" s="36">
        <f t="shared" si="19"/>
        <v>15405</v>
      </c>
      <c r="CP7" s="36">
        <f t="shared" si="19"/>
        <v>106.8</v>
      </c>
      <c r="CR7" s="36">
        <f t="shared" si="19"/>
        <v>445</v>
      </c>
      <c r="CS7" s="36">
        <f t="shared" si="19"/>
        <v>331</v>
      </c>
      <c r="CT7" s="36">
        <f t="shared" si="19"/>
        <v>486</v>
      </c>
      <c r="CU7" s="36">
        <f t="shared" si="19"/>
        <v>365</v>
      </c>
      <c r="CV7" s="36">
        <f t="shared" si="19"/>
        <v>25</v>
      </c>
      <c r="CW7" s="36">
        <f t="shared" si="19"/>
        <v>190</v>
      </c>
    </row>
    <row r="8" spans="1:101" x14ac:dyDescent="0.15">
      <c r="A8" s="1"/>
      <c r="B8" s="46" t="s">
        <v>61</v>
      </c>
      <c r="C8" s="34">
        <f>MIN(C$13:C$59)</f>
        <v>1.1200000000000001</v>
      </c>
      <c r="D8" s="35">
        <f>MIN(D$13:D$59)</f>
        <v>30.466484381473197</v>
      </c>
      <c r="E8" s="35">
        <f t="shared" ref="E8:CW8" si="20">MIN(E$13:E$59)</f>
        <v>67.900000000000006</v>
      </c>
      <c r="F8" s="35">
        <f t="shared" si="20"/>
        <v>41.436047872067206</v>
      </c>
      <c r="G8" s="36">
        <f t="shared" si="20"/>
        <v>1</v>
      </c>
      <c r="H8" s="36">
        <f t="shared" si="20"/>
        <v>588667</v>
      </c>
      <c r="I8" s="34">
        <f t="shared" si="20"/>
        <v>-5.1945829816</v>
      </c>
      <c r="J8" s="35">
        <f t="shared" si="20"/>
        <v>40.746192897100002</v>
      </c>
      <c r="K8" s="35">
        <f t="shared" si="20"/>
        <v>58</v>
      </c>
      <c r="L8" s="35">
        <f t="shared" si="20"/>
        <v>87.516954053201559</v>
      </c>
      <c r="M8" s="35">
        <f t="shared" si="20"/>
        <v>88.587662671608925</v>
      </c>
      <c r="N8" s="34">
        <f t="shared" si="20"/>
        <v>2.0336139694000002</v>
      </c>
      <c r="O8" s="34">
        <f t="shared" si="20"/>
        <v>2.2850968395886651</v>
      </c>
      <c r="P8" s="34">
        <f t="shared" si="20"/>
        <v>17.739999999999998</v>
      </c>
      <c r="Q8" s="34">
        <f t="shared" si="20"/>
        <v>35.485243663507653</v>
      </c>
      <c r="R8" s="82">
        <f t="shared" si="20"/>
        <v>9.8000000000000007</v>
      </c>
      <c r="S8" s="34"/>
      <c r="T8" s="35">
        <f t="shared" si="20"/>
        <v>29.5</v>
      </c>
      <c r="U8" s="35">
        <f t="shared" si="20"/>
        <v>27.9</v>
      </c>
      <c r="V8" s="34">
        <f t="shared" si="20"/>
        <v>1.44</v>
      </c>
      <c r="W8" s="34">
        <f t="shared" si="20"/>
        <v>77.28</v>
      </c>
      <c r="X8" s="34">
        <f t="shared" si="20"/>
        <v>85.34</v>
      </c>
      <c r="Y8" s="34">
        <f t="shared" si="20"/>
        <v>3</v>
      </c>
      <c r="Z8" s="35">
        <f t="shared" si="20"/>
        <v>28</v>
      </c>
      <c r="AA8" s="34"/>
      <c r="AB8" s="34">
        <f t="shared" si="20"/>
        <v>1836.172</v>
      </c>
      <c r="AC8" s="34">
        <f t="shared" si="20"/>
        <v>-1.9414200850776755</v>
      </c>
      <c r="AD8" s="34">
        <f t="shared" si="20"/>
        <v>-12.641236990782041</v>
      </c>
      <c r="AE8" s="34">
        <f t="shared" si="20"/>
        <v>2024.9867534738923</v>
      </c>
      <c r="AF8" s="36">
        <f t="shared" si="20"/>
        <v>171.1</v>
      </c>
      <c r="AG8" s="36">
        <f t="shared" si="20"/>
        <v>12965</v>
      </c>
      <c r="AH8" s="36">
        <f t="shared" si="20"/>
        <v>4681</v>
      </c>
      <c r="AI8" s="36">
        <f t="shared" si="20"/>
        <v>24325</v>
      </c>
      <c r="AJ8" s="107">
        <f t="shared" si="20"/>
        <v>0.23630000000000001</v>
      </c>
      <c r="AL8" s="35">
        <f t="shared" si="20"/>
        <v>34.9</v>
      </c>
      <c r="AM8" s="35">
        <f t="shared" si="20"/>
        <v>38.299999999999997</v>
      </c>
      <c r="AN8" s="35">
        <f t="shared" si="20"/>
        <v>8.6</v>
      </c>
      <c r="AO8" s="35">
        <f t="shared" si="20"/>
        <v>12.1</v>
      </c>
      <c r="AP8" s="35">
        <f t="shared" si="20"/>
        <v>7.1</v>
      </c>
      <c r="AQ8" s="35">
        <f t="shared" si="20"/>
        <v>4.4000000000000004</v>
      </c>
      <c r="AR8" s="35">
        <f t="shared" si="20"/>
        <v>13.573763650274746</v>
      </c>
      <c r="AS8" s="35">
        <f t="shared" si="20"/>
        <v>4.8591938155715075</v>
      </c>
      <c r="AT8" s="35">
        <f t="shared" si="20"/>
        <v>3.28</v>
      </c>
      <c r="AU8" s="35">
        <f t="shared" si="20"/>
        <v>23.91</v>
      </c>
      <c r="AV8" s="35">
        <f t="shared" si="20"/>
        <v>130.00789978557725</v>
      </c>
      <c r="AW8" s="35">
        <f t="shared" si="20"/>
        <v>13.8</v>
      </c>
      <c r="AY8" s="36">
        <f t="shared" si="20"/>
        <v>287332</v>
      </c>
      <c r="AZ8" s="35">
        <f t="shared" si="20"/>
        <v>81.320242862679237</v>
      </c>
      <c r="BA8" s="35">
        <f t="shared" si="20"/>
        <v>61.926634845250369</v>
      </c>
      <c r="BB8" s="35">
        <f t="shared" si="20"/>
        <v>84.372543270313571</v>
      </c>
      <c r="BC8" s="35">
        <f t="shared" si="20"/>
        <v>63.942128452804617</v>
      </c>
      <c r="BD8" s="35">
        <f t="shared" si="20"/>
        <v>63.9</v>
      </c>
      <c r="BE8" s="35">
        <f t="shared" si="20"/>
        <v>41.4</v>
      </c>
      <c r="BF8" s="35">
        <f t="shared" si="20"/>
        <v>2.3712077715927893</v>
      </c>
      <c r="BG8" s="35">
        <f t="shared" si="20"/>
        <v>2.6854306468775566</v>
      </c>
      <c r="BH8" s="35">
        <f t="shared" si="20"/>
        <v>2.0580193479566939</v>
      </c>
      <c r="BI8" s="35">
        <f t="shared" si="20"/>
        <v>0.43152946951350252</v>
      </c>
      <c r="BJ8" s="35">
        <f t="shared" si="20"/>
        <v>15.362682136257611</v>
      </c>
      <c r="BK8" s="35">
        <f t="shared" si="20"/>
        <v>60.513360830525478</v>
      </c>
      <c r="BL8" s="35">
        <f t="shared" si="20"/>
        <v>13.862514242309153</v>
      </c>
      <c r="BM8" s="35">
        <f t="shared" si="20"/>
        <v>6.238303181534623</v>
      </c>
      <c r="BN8" s="35">
        <f t="shared" si="20"/>
        <v>6.9122673756171666</v>
      </c>
      <c r="BO8" s="35">
        <f t="shared" si="20"/>
        <v>39.317773788150809</v>
      </c>
      <c r="BP8" s="35">
        <f t="shared" si="20"/>
        <v>27.127659574468083</v>
      </c>
      <c r="BQ8" s="35">
        <f t="shared" si="20"/>
        <v>8.0586859451413986</v>
      </c>
      <c r="BR8" s="35">
        <f t="shared" si="20"/>
        <v>5.6</v>
      </c>
      <c r="BS8" s="35">
        <f t="shared" si="20"/>
        <v>3.2</v>
      </c>
      <c r="BT8" s="35">
        <f t="shared" si="20"/>
        <v>0.9</v>
      </c>
      <c r="BU8" s="36">
        <f t="shared" si="20"/>
        <v>174</v>
      </c>
      <c r="BV8" s="36">
        <f t="shared" si="20"/>
        <v>168</v>
      </c>
      <c r="BW8" s="36">
        <f t="shared" si="20"/>
        <v>14.057487488771974</v>
      </c>
      <c r="BX8" s="36">
        <f t="shared" si="20"/>
        <v>40.73762764325442</v>
      </c>
      <c r="BY8" s="36">
        <f t="shared" si="20"/>
        <v>3.1563618499543824</v>
      </c>
      <c r="BZ8" s="36">
        <f t="shared" si="20"/>
        <v>39.917672489579779</v>
      </c>
      <c r="CA8" s="36">
        <f t="shared" si="20"/>
        <v>7.5514924389922564</v>
      </c>
      <c r="CB8" s="36">
        <f t="shared" si="20"/>
        <v>259.2</v>
      </c>
      <c r="CC8" s="36">
        <f t="shared" si="20"/>
        <v>188.1</v>
      </c>
      <c r="CD8" s="36">
        <f t="shared" si="20"/>
        <v>126.1</v>
      </c>
      <c r="CE8" s="36">
        <f t="shared" si="20"/>
        <v>121.7</v>
      </c>
      <c r="CG8" s="36">
        <f t="shared" si="20"/>
        <v>46.6</v>
      </c>
      <c r="CH8" s="36">
        <f t="shared" si="20"/>
        <v>92.4</v>
      </c>
      <c r="CI8" s="36">
        <f t="shared" si="20"/>
        <v>4062</v>
      </c>
      <c r="CJ8" s="36">
        <f>MIN(CJ$13:CJ$59)</f>
        <v>283694</v>
      </c>
      <c r="CK8" s="36">
        <f>MIN(CK$13:CK$59)</f>
        <v>179969</v>
      </c>
      <c r="CL8" s="36">
        <f t="shared" si="20"/>
        <v>244986</v>
      </c>
      <c r="CM8" s="36">
        <f t="shared" si="20"/>
        <v>202029</v>
      </c>
      <c r="CN8" s="36">
        <f t="shared" si="20"/>
        <v>16562</v>
      </c>
      <c r="CO8" s="36">
        <f t="shared" si="20"/>
        <v>4048</v>
      </c>
      <c r="CP8" s="36">
        <f t="shared" si="20"/>
        <v>96.9</v>
      </c>
      <c r="CR8" s="36">
        <f t="shared" si="20"/>
        <v>396</v>
      </c>
      <c r="CS8" s="36">
        <f t="shared" si="20"/>
        <v>265</v>
      </c>
      <c r="CT8" s="36">
        <f t="shared" si="20"/>
        <v>428</v>
      </c>
      <c r="CU8" s="36">
        <f t="shared" si="20"/>
        <v>296</v>
      </c>
      <c r="CV8" s="36">
        <f t="shared" si="20"/>
        <v>12</v>
      </c>
      <c r="CW8" s="36">
        <f t="shared" si="20"/>
        <v>155</v>
      </c>
    </row>
    <row r="9" spans="1:101" ht="48" x14ac:dyDescent="0.15">
      <c r="A9" s="48"/>
      <c r="B9" s="49" t="s">
        <v>0</v>
      </c>
      <c r="C9" s="84" t="s">
        <v>50</v>
      </c>
      <c r="D9" s="85" t="s">
        <v>221</v>
      </c>
      <c r="E9" s="86" t="s">
        <v>1</v>
      </c>
      <c r="F9" s="87" t="s">
        <v>223</v>
      </c>
      <c r="G9" s="50" t="s">
        <v>118</v>
      </c>
      <c r="H9" s="50" t="s">
        <v>52</v>
      </c>
      <c r="I9" s="81" t="s">
        <v>201</v>
      </c>
      <c r="J9" s="50" t="s">
        <v>53</v>
      </c>
      <c r="K9" s="81" t="s">
        <v>106</v>
      </c>
      <c r="L9" s="50" t="s">
        <v>54</v>
      </c>
      <c r="M9" s="50" t="s">
        <v>65</v>
      </c>
      <c r="N9" s="219" t="s">
        <v>58</v>
      </c>
      <c r="O9" s="52" t="s">
        <v>59</v>
      </c>
      <c r="P9" s="52" t="s">
        <v>259</v>
      </c>
      <c r="Q9" s="52" t="s">
        <v>260</v>
      </c>
      <c r="R9" s="52" t="s">
        <v>184</v>
      </c>
      <c r="S9" s="60"/>
      <c r="T9" s="52" t="s">
        <v>148</v>
      </c>
      <c r="U9" s="52" t="s">
        <v>64</v>
      </c>
      <c r="V9" s="52" t="s">
        <v>66</v>
      </c>
      <c r="W9" s="52" t="s">
        <v>67</v>
      </c>
      <c r="X9" s="52" t="s">
        <v>68</v>
      </c>
      <c r="Y9" s="80" t="s">
        <v>108</v>
      </c>
      <c r="Z9" s="52" t="s">
        <v>71</v>
      </c>
      <c r="AA9" s="60"/>
      <c r="AB9" s="52" t="s">
        <v>72</v>
      </c>
      <c r="AC9" s="52" t="s">
        <v>74</v>
      </c>
      <c r="AD9" s="52" t="s">
        <v>120</v>
      </c>
      <c r="AE9" s="52" t="s">
        <v>73</v>
      </c>
      <c r="AF9" s="80" t="s">
        <v>159</v>
      </c>
      <c r="AG9" s="52" t="s">
        <v>154</v>
      </c>
      <c r="AH9" s="52" t="s">
        <v>150</v>
      </c>
      <c r="AI9" s="52" t="s">
        <v>152</v>
      </c>
      <c r="AJ9" s="52" t="s">
        <v>75</v>
      </c>
      <c r="AL9" s="142" t="s">
        <v>173</v>
      </c>
      <c r="AM9" s="142" t="s">
        <v>174</v>
      </c>
      <c r="AN9" s="143" t="s">
        <v>175</v>
      </c>
      <c r="AO9" s="143" t="s">
        <v>176</v>
      </c>
      <c r="AP9" s="142" t="s">
        <v>177</v>
      </c>
      <c r="AQ9" s="142" t="s">
        <v>178</v>
      </c>
      <c r="AR9" s="143" t="s">
        <v>179</v>
      </c>
      <c r="AS9" s="143" t="s">
        <v>180</v>
      </c>
      <c r="AT9" s="143" t="s">
        <v>166</v>
      </c>
      <c r="AU9" s="143" t="s">
        <v>167</v>
      </c>
      <c r="AV9" s="143" t="s">
        <v>171</v>
      </c>
      <c r="AW9" s="143" t="s">
        <v>172</v>
      </c>
      <c r="AY9" s="53" t="s">
        <v>107</v>
      </c>
      <c r="AZ9" s="206" t="s">
        <v>232</v>
      </c>
      <c r="BA9" s="206" t="s">
        <v>233</v>
      </c>
      <c r="BB9" s="73" t="s">
        <v>230</v>
      </c>
      <c r="BC9" s="73" t="s">
        <v>231</v>
      </c>
      <c r="BD9" s="53" t="s">
        <v>76</v>
      </c>
      <c r="BE9" s="91" t="s">
        <v>77</v>
      </c>
      <c r="BF9" s="91" t="s">
        <v>224</v>
      </c>
      <c r="BG9" s="205" t="s">
        <v>225</v>
      </c>
      <c r="BH9" s="205" t="s">
        <v>226</v>
      </c>
      <c r="BI9" s="205" t="s">
        <v>227</v>
      </c>
      <c r="BJ9" s="205" t="s">
        <v>228</v>
      </c>
      <c r="BK9" s="205" t="s">
        <v>229</v>
      </c>
      <c r="BL9" s="242" t="s">
        <v>261</v>
      </c>
      <c r="BM9" s="242" t="s">
        <v>262</v>
      </c>
      <c r="BN9" s="242" t="s">
        <v>263</v>
      </c>
      <c r="BO9" s="243" t="s">
        <v>264</v>
      </c>
      <c r="BP9" s="242" t="s">
        <v>265</v>
      </c>
      <c r="BQ9" s="242" t="s">
        <v>266</v>
      </c>
      <c r="BR9" s="53" t="s">
        <v>78</v>
      </c>
      <c r="BS9" s="53" t="s">
        <v>79</v>
      </c>
      <c r="BT9" s="53" t="s">
        <v>109</v>
      </c>
      <c r="BU9" s="53" t="s">
        <v>80</v>
      </c>
      <c r="BV9" s="53" t="s">
        <v>81</v>
      </c>
      <c r="BW9" s="243" t="s">
        <v>234</v>
      </c>
      <c r="BX9" s="243" t="s">
        <v>235</v>
      </c>
      <c r="BY9" s="243" t="s">
        <v>236</v>
      </c>
      <c r="BZ9" s="243" t="s">
        <v>239</v>
      </c>
      <c r="CA9" s="243" t="s">
        <v>240</v>
      </c>
      <c r="CB9" s="73" t="s">
        <v>82</v>
      </c>
      <c r="CC9" s="73" t="s">
        <v>83</v>
      </c>
      <c r="CD9" s="73" t="s">
        <v>85</v>
      </c>
      <c r="CE9" s="73" t="s">
        <v>86</v>
      </c>
      <c r="CG9" s="73" t="s">
        <v>87</v>
      </c>
      <c r="CH9" s="73" t="s">
        <v>161</v>
      </c>
      <c r="CI9" s="53" t="s">
        <v>125</v>
      </c>
      <c r="CJ9" s="53" t="s">
        <v>88</v>
      </c>
      <c r="CK9" s="73" t="s">
        <v>124</v>
      </c>
      <c r="CL9" s="77" t="s">
        <v>91</v>
      </c>
      <c r="CM9" s="77" t="s">
        <v>123</v>
      </c>
      <c r="CN9" s="73" t="s">
        <v>126</v>
      </c>
      <c r="CO9" s="77" t="s">
        <v>127</v>
      </c>
      <c r="CP9" s="77" t="s">
        <v>92</v>
      </c>
      <c r="CR9" s="77" t="s">
        <v>93</v>
      </c>
      <c r="CS9" s="77" t="s">
        <v>94</v>
      </c>
      <c r="CT9" s="77" t="s">
        <v>96</v>
      </c>
      <c r="CU9" s="77" t="s">
        <v>97</v>
      </c>
      <c r="CV9" s="77" t="s">
        <v>98</v>
      </c>
      <c r="CW9" s="77" t="s">
        <v>158</v>
      </c>
    </row>
    <row r="10" spans="1:101" s="201" customFormat="1" ht="22.5" x14ac:dyDescent="0.15">
      <c r="A10" s="100"/>
      <c r="B10" s="101"/>
      <c r="C10" s="102"/>
      <c r="D10" s="103"/>
      <c r="E10" s="102"/>
      <c r="F10" s="104"/>
      <c r="G10" s="105"/>
      <c r="H10" s="105" t="s">
        <v>55</v>
      </c>
      <c r="I10" s="105" t="s">
        <v>99</v>
      </c>
      <c r="J10" s="105" t="s">
        <v>56</v>
      </c>
      <c r="K10" s="105" t="s">
        <v>99</v>
      </c>
      <c r="L10" s="105"/>
      <c r="M10" s="105" t="s">
        <v>99</v>
      </c>
      <c r="N10" s="105" t="s">
        <v>218</v>
      </c>
      <c r="O10" s="105" t="s">
        <v>99</v>
      </c>
      <c r="P10" s="105" t="s">
        <v>99</v>
      </c>
      <c r="Q10" s="105" t="s">
        <v>99</v>
      </c>
      <c r="R10" s="199" t="s">
        <v>216</v>
      </c>
      <c r="S10" s="200"/>
      <c r="T10" s="199" t="s">
        <v>217</v>
      </c>
      <c r="U10" s="199" t="s">
        <v>217</v>
      </c>
      <c r="V10" s="199" t="s">
        <v>100</v>
      </c>
      <c r="W10" s="199" t="s">
        <v>217</v>
      </c>
      <c r="X10" s="199" t="s">
        <v>217</v>
      </c>
      <c r="Y10" s="199" t="s">
        <v>69</v>
      </c>
      <c r="Z10" s="199" t="s">
        <v>101</v>
      </c>
      <c r="AA10" s="200"/>
      <c r="AB10" s="199" t="s">
        <v>102</v>
      </c>
      <c r="AC10" s="199" t="s">
        <v>110</v>
      </c>
      <c r="AD10" s="199" t="s">
        <v>110</v>
      </c>
      <c r="AE10" s="199" t="s">
        <v>103</v>
      </c>
      <c r="AF10" s="199" t="s">
        <v>160</v>
      </c>
      <c r="AG10" s="199" t="s">
        <v>153</v>
      </c>
      <c r="AH10" s="199" t="s">
        <v>151</v>
      </c>
      <c r="AI10" s="199" t="s">
        <v>153</v>
      </c>
      <c r="AJ10" s="199"/>
      <c r="AL10" s="202" t="s">
        <v>157</v>
      </c>
      <c r="AM10" s="202" t="s">
        <v>157</v>
      </c>
      <c r="AN10" s="202" t="s">
        <v>157</v>
      </c>
      <c r="AO10" s="202" t="s">
        <v>157</v>
      </c>
      <c r="AP10" s="202" t="s">
        <v>157</v>
      </c>
      <c r="AQ10" s="202" t="s">
        <v>157</v>
      </c>
      <c r="AR10" s="202" t="s">
        <v>157</v>
      </c>
      <c r="AS10" s="202" t="s">
        <v>157</v>
      </c>
      <c r="AT10" s="202" t="s">
        <v>168</v>
      </c>
      <c r="AU10" s="202" t="s">
        <v>169</v>
      </c>
      <c r="AV10" s="202"/>
      <c r="AW10" s="202"/>
      <c r="AY10" s="203" t="s">
        <v>55</v>
      </c>
      <c r="AZ10" s="204" t="s">
        <v>157</v>
      </c>
      <c r="BA10" s="204" t="s">
        <v>157</v>
      </c>
      <c r="BB10" s="204" t="s">
        <v>157</v>
      </c>
      <c r="BC10" s="204" t="s">
        <v>157</v>
      </c>
      <c r="BD10" s="204" t="s">
        <v>157</v>
      </c>
      <c r="BE10" s="204" t="s">
        <v>157</v>
      </c>
      <c r="BF10" s="204" t="s">
        <v>157</v>
      </c>
      <c r="BG10" s="204" t="s">
        <v>157</v>
      </c>
      <c r="BH10" s="204" t="s">
        <v>157</v>
      </c>
      <c r="BI10" s="204" t="s">
        <v>157</v>
      </c>
      <c r="BJ10" s="204" t="s">
        <v>157</v>
      </c>
      <c r="BK10" s="204" t="s">
        <v>157</v>
      </c>
      <c r="BL10" s="244" t="s">
        <v>157</v>
      </c>
      <c r="BM10" s="244" t="s">
        <v>157</v>
      </c>
      <c r="BN10" s="244" t="s">
        <v>157</v>
      </c>
      <c r="BO10" s="244" t="s">
        <v>157</v>
      </c>
      <c r="BP10" s="244" t="s">
        <v>157</v>
      </c>
      <c r="BQ10" s="244" t="s">
        <v>157</v>
      </c>
      <c r="BR10" s="204" t="s">
        <v>157</v>
      </c>
      <c r="BS10" s="204" t="s">
        <v>157</v>
      </c>
      <c r="BT10" s="203" t="s">
        <v>110</v>
      </c>
      <c r="BU10" s="203" t="s">
        <v>219</v>
      </c>
      <c r="BV10" s="203" t="s">
        <v>219</v>
      </c>
      <c r="BW10" s="353" t="s">
        <v>220</v>
      </c>
      <c r="BX10" s="353" t="s">
        <v>220</v>
      </c>
      <c r="BY10" s="353" t="s">
        <v>220</v>
      </c>
      <c r="BZ10" s="353" t="s">
        <v>220</v>
      </c>
      <c r="CA10" s="353" t="s">
        <v>220</v>
      </c>
      <c r="CB10" s="203" t="s">
        <v>84</v>
      </c>
      <c r="CC10" s="203" t="s">
        <v>84</v>
      </c>
      <c r="CD10" s="203" t="s">
        <v>84</v>
      </c>
      <c r="CE10" s="203" t="s">
        <v>84</v>
      </c>
      <c r="CF10" s="106"/>
      <c r="CG10" s="203" t="s">
        <v>110</v>
      </c>
      <c r="CH10" s="203" t="s">
        <v>162</v>
      </c>
      <c r="CI10" s="203" t="s">
        <v>84</v>
      </c>
      <c r="CJ10" s="203" t="s">
        <v>104</v>
      </c>
      <c r="CK10" s="203" t="s">
        <v>104</v>
      </c>
      <c r="CL10" s="203" t="s">
        <v>104</v>
      </c>
      <c r="CM10" s="203" t="s">
        <v>122</v>
      </c>
      <c r="CN10" s="203" t="s">
        <v>104</v>
      </c>
      <c r="CO10" s="203" t="s">
        <v>84</v>
      </c>
      <c r="CP10" s="203" t="s">
        <v>105</v>
      </c>
      <c r="CQ10" s="106"/>
      <c r="CR10" s="203" t="s">
        <v>95</v>
      </c>
      <c r="CS10" s="203" t="s">
        <v>95</v>
      </c>
      <c r="CT10" s="203" t="s">
        <v>95</v>
      </c>
      <c r="CU10" s="203" t="s">
        <v>95</v>
      </c>
      <c r="CV10" s="203" t="s">
        <v>95</v>
      </c>
      <c r="CW10" s="203" t="s">
        <v>95</v>
      </c>
    </row>
    <row r="11" spans="1:101" x14ac:dyDescent="0.15">
      <c r="A11" s="55"/>
      <c r="B11" s="54"/>
      <c r="C11" s="88" t="s">
        <v>63</v>
      </c>
      <c r="D11" s="89" t="s">
        <v>63</v>
      </c>
      <c r="E11" s="88" t="s">
        <v>62</v>
      </c>
      <c r="F11" s="90" t="s">
        <v>62</v>
      </c>
      <c r="G11" s="56"/>
      <c r="H11" s="56" t="s">
        <v>62</v>
      </c>
      <c r="I11" s="56" t="s">
        <v>62</v>
      </c>
      <c r="J11" s="56" t="s">
        <v>62</v>
      </c>
      <c r="K11" s="56" t="s">
        <v>62</v>
      </c>
      <c r="L11" s="56" t="s">
        <v>62</v>
      </c>
      <c r="M11" s="56" t="s">
        <v>62</v>
      </c>
      <c r="N11" s="57" t="s">
        <v>62</v>
      </c>
      <c r="O11" s="58" t="s">
        <v>62</v>
      </c>
      <c r="P11" s="58" t="s">
        <v>62</v>
      </c>
      <c r="Q11" s="58" t="s">
        <v>62</v>
      </c>
      <c r="R11" s="58" t="s">
        <v>62</v>
      </c>
      <c r="S11" s="61"/>
      <c r="T11" s="58" t="s">
        <v>62</v>
      </c>
      <c r="U11" s="58" t="s">
        <v>62</v>
      </c>
      <c r="V11" s="58" t="s">
        <v>62</v>
      </c>
      <c r="W11" s="58" t="s">
        <v>70</v>
      </c>
      <c r="X11" s="58" t="s">
        <v>70</v>
      </c>
      <c r="Y11" s="58" t="s">
        <v>70</v>
      </c>
      <c r="Z11" s="58" t="s">
        <v>70</v>
      </c>
      <c r="AA11" s="61"/>
      <c r="AB11" s="58" t="s">
        <v>70</v>
      </c>
      <c r="AC11" s="58" t="s">
        <v>70</v>
      </c>
      <c r="AD11" s="58" t="s">
        <v>70</v>
      </c>
      <c r="AE11" s="58" t="s">
        <v>70</v>
      </c>
      <c r="AF11" s="58" t="s">
        <v>70</v>
      </c>
      <c r="AG11" s="58" t="s">
        <v>156</v>
      </c>
      <c r="AH11" s="58" t="s">
        <v>70</v>
      </c>
      <c r="AI11" s="58" t="s">
        <v>70</v>
      </c>
      <c r="AJ11" s="58" t="s">
        <v>70</v>
      </c>
      <c r="AL11" s="155" t="s">
        <v>70</v>
      </c>
      <c r="AM11" s="155" t="s">
        <v>70</v>
      </c>
      <c r="AN11" s="155" t="s">
        <v>70</v>
      </c>
      <c r="AO11" s="155" t="s">
        <v>70</v>
      </c>
      <c r="AP11" s="155" t="s">
        <v>70</v>
      </c>
      <c r="AQ11" s="155" t="s">
        <v>70</v>
      </c>
      <c r="AR11" s="155" t="s">
        <v>70</v>
      </c>
      <c r="AS11" s="155" t="s">
        <v>70</v>
      </c>
      <c r="AT11" s="155" t="s">
        <v>70</v>
      </c>
      <c r="AU11" s="155" t="s">
        <v>70</v>
      </c>
      <c r="AV11" s="155" t="s">
        <v>181</v>
      </c>
      <c r="AW11" s="155" t="s">
        <v>70</v>
      </c>
      <c r="AY11" s="59" t="s">
        <v>62</v>
      </c>
      <c r="AZ11" s="59" t="s">
        <v>62</v>
      </c>
      <c r="BA11" s="59" t="s">
        <v>62</v>
      </c>
      <c r="BB11" s="59" t="s">
        <v>62</v>
      </c>
      <c r="BC11" s="59" t="s">
        <v>62</v>
      </c>
      <c r="BD11" s="59" t="s">
        <v>62</v>
      </c>
      <c r="BE11" s="59" t="s">
        <v>62</v>
      </c>
      <c r="BF11" s="59" t="s">
        <v>62</v>
      </c>
      <c r="BG11" s="59" t="s">
        <v>62</v>
      </c>
      <c r="BH11" s="59" t="s">
        <v>62</v>
      </c>
      <c r="BI11" s="59" t="s">
        <v>62</v>
      </c>
      <c r="BJ11" s="59" t="s">
        <v>62</v>
      </c>
      <c r="BK11" s="59" t="s">
        <v>62</v>
      </c>
      <c r="BL11" s="59" t="s">
        <v>111</v>
      </c>
      <c r="BM11" s="59" t="s">
        <v>111</v>
      </c>
      <c r="BN11" s="59" t="s">
        <v>111</v>
      </c>
      <c r="BO11" s="59" t="s">
        <v>111</v>
      </c>
      <c r="BP11" s="59" t="s">
        <v>111</v>
      </c>
      <c r="BQ11" s="59" t="s">
        <v>111</v>
      </c>
      <c r="BR11" s="59" t="s">
        <v>62</v>
      </c>
      <c r="BS11" s="59" t="s">
        <v>62</v>
      </c>
      <c r="BT11" s="59" t="s">
        <v>62</v>
      </c>
      <c r="BU11" s="59" t="s">
        <v>62</v>
      </c>
      <c r="BV11" s="59" t="s">
        <v>62</v>
      </c>
      <c r="BW11" s="207" t="s">
        <v>237</v>
      </c>
      <c r="BX11" s="207" t="s">
        <v>237</v>
      </c>
      <c r="BY11" s="59" t="s">
        <v>238</v>
      </c>
      <c r="BZ11" s="207" t="s">
        <v>237</v>
      </c>
      <c r="CA11" s="207" t="s">
        <v>237</v>
      </c>
      <c r="CB11" s="59" t="s">
        <v>62</v>
      </c>
      <c r="CC11" s="59" t="s">
        <v>62</v>
      </c>
      <c r="CD11" s="59" t="s">
        <v>62</v>
      </c>
      <c r="CE11" s="59" t="s">
        <v>62</v>
      </c>
      <c r="CF11" s="47"/>
      <c r="CG11" s="59" t="s">
        <v>62</v>
      </c>
      <c r="CH11" s="59" t="s">
        <v>163</v>
      </c>
      <c r="CI11" s="59" t="s">
        <v>89</v>
      </c>
      <c r="CJ11" s="59" t="s">
        <v>89</v>
      </c>
      <c r="CK11" s="59" t="s">
        <v>89</v>
      </c>
      <c r="CL11" s="59" t="s">
        <v>89</v>
      </c>
      <c r="CM11" s="59" t="s">
        <v>89</v>
      </c>
      <c r="CN11" s="59" t="s">
        <v>89</v>
      </c>
      <c r="CO11" s="59" t="s">
        <v>89</v>
      </c>
      <c r="CP11" s="59" t="s">
        <v>90</v>
      </c>
      <c r="CQ11" s="47"/>
      <c r="CR11" s="59" t="s">
        <v>130</v>
      </c>
      <c r="CS11" s="59" t="s">
        <v>130</v>
      </c>
      <c r="CT11" s="59" t="s">
        <v>130</v>
      </c>
      <c r="CU11" s="59" t="s">
        <v>130</v>
      </c>
      <c r="CV11" s="59" t="s">
        <v>130</v>
      </c>
      <c r="CW11" s="59" t="s">
        <v>130</v>
      </c>
    </row>
    <row r="12" spans="1:101" x14ac:dyDescent="0.15">
      <c r="A12" s="25"/>
      <c r="B12" s="26" t="s">
        <v>57</v>
      </c>
      <c r="C12" s="27">
        <v>1.39</v>
      </c>
      <c r="D12" s="93">
        <v>36.469109129822222</v>
      </c>
      <c r="E12" s="27">
        <v>81.5</v>
      </c>
      <c r="F12" s="37">
        <v>47.157815737160043</v>
      </c>
      <c r="G12" s="16"/>
      <c r="H12" s="16">
        <v>128057352</v>
      </c>
      <c r="I12" s="178">
        <v>0.2264714276</v>
      </c>
      <c r="J12" s="37">
        <v>44.958783079900002</v>
      </c>
      <c r="K12" s="94">
        <v>63.8</v>
      </c>
      <c r="L12" s="17">
        <v>94.824436443146666</v>
      </c>
      <c r="M12" s="18">
        <v>100</v>
      </c>
      <c r="N12" s="28">
        <v>2.4216824108999999</v>
      </c>
      <c r="O12" s="97">
        <v>7.0554556918155669</v>
      </c>
      <c r="P12" s="94">
        <v>24.45</v>
      </c>
      <c r="Q12" s="94">
        <v>43.507177560802795</v>
      </c>
      <c r="R12" s="94"/>
      <c r="S12" s="125"/>
      <c r="T12" s="94">
        <v>30.5</v>
      </c>
      <c r="U12" s="94">
        <v>28.8</v>
      </c>
      <c r="V12" s="97">
        <v>1.96</v>
      </c>
      <c r="W12" s="97">
        <v>79.59</v>
      </c>
      <c r="X12" s="97">
        <v>86.35</v>
      </c>
      <c r="Y12" s="97">
        <v>15.24</v>
      </c>
      <c r="Z12" s="94">
        <v>39.5</v>
      </c>
      <c r="AA12" s="125"/>
      <c r="AB12" s="126"/>
      <c r="AC12" s="126"/>
      <c r="AD12" s="126"/>
      <c r="AE12" s="126"/>
      <c r="AF12" s="94">
        <v>316.8</v>
      </c>
      <c r="AG12" s="126">
        <v>2605736</v>
      </c>
      <c r="AH12" s="126">
        <v>2891077</v>
      </c>
      <c r="AI12" s="126">
        <v>7663847</v>
      </c>
      <c r="AJ12" s="126"/>
      <c r="AL12" s="94">
        <v>52.712482999999999</v>
      </c>
      <c r="AM12" s="94">
        <v>55.932716999999997</v>
      </c>
      <c r="AN12" s="94">
        <v>12.742513000000001</v>
      </c>
      <c r="AO12" s="94">
        <v>19.168025</v>
      </c>
      <c r="AP12" s="94">
        <v>18.384197</v>
      </c>
      <c r="AQ12" s="94">
        <v>13.107642</v>
      </c>
      <c r="AR12" s="94">
        <v>24.799544074298737</v>
      </c>
      <c r="AS12" s="94">
        <v>10.395685005506937</v>
      </c>
      <c r="AT12" s="94">
        <v>7.52</v>
      </c>
      <c r="AU12" s="94">
        <v>35</v>
      </c>
      <c r="AV12" s="94">
        <v>372.23295956932373</v>
      </c>
      <c r="AW12" s="94">
        <v>32.700000000000003</v>
      </c>
      <c r="AY12" s="29">
        <v>59611311</v>
      </c>
      <c r="AZ12" s="67">
        <v>86.980164981166524</v>
      </c>
      <c r="BA12" s="67">
        <v>67.937220614549801</v>
      </c>
      <c r="BB12" s="67">
        <v>90.593036851611345</v>
      </c>
      <c r="BC12" s="67">
        <v>69.735770544298447</v>
      </c>
      <c r="BD12" s="67">
        <v>69.3</v>
      </c>
      <c r="BE12" s="67">
        <v>47</v>
      </c>
      <c r="BF12" s="67">
        <v>5.1227663872176432</v>
      </c>
      <c r="BG12" s="67">
        <v>5.7789445150857102</v>
      </c>
      <c r="BH12" s="67">
        <v>4.4632330042717943</v>
      </c>
      <c r="BI12" s="67">
        <v>4.241090004912289</v>
      </c>
      <c r="BJ12" s="67">
        <v>25.152319157625886</v>
      </c>
      <c r="BK12" s="67">
        <v>70.606590837461823</v>
      </c>
      <c r="BL12" s="67">
        <v>17.64264039516118</v>
      </c>
      <c r="BM12" s="67">
        <v>8.7308304644232475</v>
      </c>
      <c r="BN12" s="67">
        <v>8.9118099307379328</v>
      </c>
      <c r="BO12" s="67">
        <v>50.384084520273746</v>
      </c>
      <c r="BP12" s="67">
        <v>38.822526213858836</v>
      </c>
      <c r="BQ12" s="67">
        <v>11.561558306414909</v>
      </c>
      <c r="BR12" s="67">
        <v>7.4</v>
      </c>
      <c r="BS12" s="67">
        <v>5</v>
      </c>
      <c r="BT12" s="67">
        <v>1.9</v>
      </c>
      <c r="BU12" s="70">
        <v>181</v>
      </c>
      <c r="BV12" s="70">
        <v>171</v>
      </c>
      <c r="BW12" s="74">
        <v>20.449597985193606</v>
      </c>
      <c r="BX12" s="74">
        <v>46.8344431006226</v>
      </c>
      <c r="BY12" s="74">
        <v>4.234729290044446</v>
      </c>
      <c r="BZ12" s="74">
        <v>43.623277851076281</v>
      </c>
      <c r="CA12" s="74">
        <v>9.2908485303043147</v>
      </c>
      <c r="CB12" s="74">
        <v>360</v>
      </c>
      <c r="CC12" s="74">
        <v>243.6</v>
      </c>
      <c r="CD12" s="67">
        <v>160.69999999999999</v>
      </c>
      <c r="CE12" s="67">
        <v>153.19999999999999</v>
      </c>
      <c r="CF12" s="45"/>
      <c r="CG12" s="67">
        <v>61.9</v>
      </c>
      <c r="CH12" s="67">
        <v>122.6</v>
      </c>
      <c r="CI12" s="70">
        <v>6317</v>
      </c>
      <c r="CJ12" s="70">
        <v>429445</v>
      </c>
      <c r="CK12" s="70">
        <v>301213</v>
      </c>
      <c r="CL12" s="70">
        <v>356405</v>
      </c>
      <c r="CM12" s="70">
        <v>287744</v>
      </c>
      <c r="CN12" s="70">
        <v>24606</v>
      </c>
      <c r="CO12" s="70">
        <v>10838</v>
      </c>
      <c r="CP12" s="70"/>
      <c r="CQ12" s="45"/>
      <c r="CR12" s="70">
        <v>416</v>
      </c>
      <c r="CS12" s="70">
        <v>290</v>
      </c>
      <c r="CT12" s="70">
        <v>466</v>
      </c>
      <c r="CU12" s="70">
        <v>326</v>
      </c>
      <c r="CV12" s="70">
        <v>18</v>
      </c>
      <c r="CW12" s="70">
        <v>175</v>
      </c>
    </row>
    <row r="13" spans="1:101" x14ac:dyDescent="0.15">
      <c r="A13" s="13">
        <v>1</v>
      </c>
      <c r="B13" s="12" t="s">
        <v>2</v>
      </c>
      <c r="C13" s="14">
        <v>1.26</v>
      </c>
      <c r="D13" s="7">
        <v>37.518855970554519</v>
      </c>
      <c r="E13" s="15">
        <v>74.7</v>
      </c>
      <c r="F13" s="38">
        <v>46.640350070632685</v>
      </c>
      <c r="G13" s="19">
        <v>1</v>
      </c>
      <c r="H13" s="19">
        <v>5506419</v>
      </c>
      <c r="I13" s="179">
        <v>-2.1557155211999999</v>
      </c>
      <c r="J13" s="38">
        <v>46.493788686599999</v>
      </c>
      <c r="K13" s="95">
        <v>63.3</v>
      </c>
      <c r="L13" s="20">
        <v>89.675461252451711</v>
      </c>
      <c r="M13" s="21">
        <v>99.963660593209497</v>
      </c>
      <c r="N13" s="30">
        <v>2.2101112142999999</v>
      </c>
      <c r="O13" s="98">
        <v>3.9448291261854895</v>
      </c>
      <c r="P13" s="95">
        <v>21.24</v>
      </c>
      <c r="Q13" s="95">
        <v>39.649673416521679</v>
      </c>
      <c r="R13" s="95">
        <v>9.8000000000000007</v>
      </c>
      <c r="S13" s="127"/>
      <c r="T13" s="95">
        <v>30.1</v>
      </c>
      <c r="U13" s="95">
        <v>28.7</v>
      </c>
      <c r="V13" s="98">
        <v>2.29</v>
      </c>
      <c r="W13" s="98">
        <v>79.17</v>
      </c>
      <c r="X13" s="98">
        <v>86.3</v>
      </c>
      <c r="Y13" s="98">
        <v>28.97</v>
      </c>
      <c r="Z13" s="95">
        <v>44.6</v>
      </c>
      <c r="AA13" s="127"/>
      <c r="AB13" s="116">
        <v>18428.392</v>
      </c>
      <c r="AC13" s="98">
        <v>1.1075275239724056</v>
      </c>
      <c r="AD13" s="98">
        <v>-5.3973785138340817</v>
      </c>
      <c r="AE13" s="116">
        <v>2440.3867558934398</v>
      </c>
      <c r="AF13" s="95">
        <v>893.4</v>
      </c>
      <c r="AG13" s="116">
        <v>111324</v>
      </c>
      <c r="AH13" s="116">
        <v>59529</v>
      </c>
      <c r="AI13" s="116">
        <v>173973</v>
      </c>
      <c r="AJ13" s="120">
        <v>0.38762999999999997</v>
      </c>
      <c r="AL13" s="95">
        <v>43.3</v>
      </c>
      <c r="AM13" s="95">
        <v>38.799999999999997</v>
      </c>
      <c r="AN13" s="95">
        <v>17.399999999999999</v>
      </c>
      <c r="AO13" s="95">
        <v>26.5</v>
      </c>
      <c r="AP13" s="95">
        <v>19.600000000000001</v>
      </c>
      <c r="AQ13" s="95">
        <v>16.899999999999999</v>
      </c>
      <c r="AR13" s="95">
        <v>18.25292092410805</v>
      </c>
      <c r="AS13" s="95">
        <v>5.3949424165914053</v>
      </c>
      <c r="AT13" s="95">
        <v>7.55</v>
      </c>
      <c r="AU13" s="95">
        <v>29.79</v>
      </c>
      <c r="AV13" s="95">
        <v>738.97192854538832</v>
      </c>
      <c r="AW13" s="95">
        <v>20</v>
      </c>
      <c r="AY13" s="31">
        <v>2509464</v>
      </c>
      <c r="AZ13" s="68">
        <v>85.502856913666037</v>
      </c>
      <c r="BA13" s="68">
        <v>66.566582678660239</v>
      </c>
      <c r="BB13" s="68">
        <v>89.043927530014201</v>
      </c>
      <c r="BC13" s="68">
        <v>68.069167348816805</v>
      </c>
      <c r="BD13" s="68">
        <v>67.900000000000006</v>
      </c>
      <c r="BE13" s="68">
        <v>45.2</v>
      </c>
      <c r="BF13" s="68">
        <v>4.5137536111984815</v>
      </c>
      <c r="BG13" s="68">
        <v>5.500818971077476</v>
      </c>
      <c r="BH13" s="68">
        <v>3.5742365242585015</v>
      </c>
      <c r="BI13" s="68">
        <v>7.652132346215244</v>
      </c>
      <c r="BJ13" s="68">
        <v>18.099619229159302</v>
      </c>
      <c r="BK13" s="68">
        <v>74.248248424625459</v>
      </c>
      <c r="BL13" s="68">
        <v>20.646513829715289</v>
      </c>
      <c r="BM13" s="68">
        <v>9.163454385608981</v>
      </c>
      <c r="BN13" s="68">
        <v>11.483059444106308</v>
      </c>
      <c r="BO13" s="68">
        <v>56.686678847994429</v>
      </c>
      <c r="BP13" s="68">
        <v>41.773253284608018</v>
      </c>
      <c r="BQ13" s="68">
        <v>14.913425563386411</v>
      </c>
      <c r="BR13" s="68">
        <v>8</v>
      </c>
      <c r="BS13" s="68">
        <v>5.9</v>
      </c>
      <c r="BT13" s="68">
        <v>2.5</v>
      </c>
      <c r="BU13" s="71">
        <v>182</v>
      </c>
      <c r="BV13" s="71">
        <v>172</v>
      </c>
      <c r="BW13" s="75">
        <v>25.374162327333426</v>
      </c>
      <c r="BX13" s="75">
        <v>43.652533265728728</v>
      </c>
      <c r="BY13" s="75">
        <v>5.493764332225588</v>
      </c>
      <c r="BZ13" s="75">
        <v>42.00522398126234</v>
      </c>
      <c r="CA13" s="75">
        <v>9.3979545538155911</v>
      </c>
      <c r="CB13" s="75">
        <v>314.60000000000002</v>
      </c>
      <c r="CC13" s="75">
        <v>225.2</v>
      </c>
      <c r="CD13" s="68">
        <v>147.9</v>
      </c>
      <c r="CE13" s="68">
        <v>148.69999999999999</v>
      </c>
      <c r="CG13" s="68">
        <v>56.2</v>
      </c>
      <c r="CH13" s="68">
        <v>120.2</v>
      </c>
      <c r="CI13" s="71">
        <v>5286</v>
      </c>
      <c r="CJ13" s="71">
        <v>373232</v>
      </c>
      <c r="CK13" s="71">
        <v>259607</v>
      </c>
      <c r="CL13" s="71">
        <v>309421</v>
      </c>
      <c r="CM13" s="71">
        <v>254120</v>
      </c>
      <c r="CN13" s="71">
        <v>18725</v>
      </c>
      <c r="CO13" s="71">
        <v>8064</v>
      </c>
      <c r="CP13" s="75">
        <v>99.3</v>
      </c>
      <c r="CR13" s="71">
        <v>429</v>
      </c>
      <c r="CS13" s="71">
        <v>302</v>
      </c>
      <c r="CT13" s="71">
        <v>467</v>
      </c>
      <c r="CU13" s="71">
        <v>333</v>
      </c>
      <c r="CV13" s="71">
        <v>14</v>
      </c>
      <c r="CW13" s="71">
        <v>170</v>
      </c>
    </row>
    <row r="14" spans="1:101" x14ac:dyDescent="0.15">
      <c r="A14" s="13">
        <v>2</v>
      </c>
      <c r="B14" s="6" t="s">
        <v>3</v>
      </c>
      <c r="C14" s="10">
        <v>1.38</v>
      </c>
      <c r="D14" s="8">
        <v>33.445882573625966</v>
      </c>
      <c r="E14" s="9">
        <v>74.5</v>
      </c>
      <c r="F14" s="38">
        <v>46.316304103664095</v>
      </c>
      <c r="G14" s="19">
        <v>2</v>
      </c>
      <c r="H14" s="19">
        <v>1373339</v>
      </c>
      <c r="I14" s="179">
        <v>-4.4073150376000001</v>
      </c>
      <c r="J14" s="38">
        <v>46.9977696925</v>
      </c>
      <c r="K14" s="95">
        <v>61.7</v>
      </c>
      <c r="L14" s="20">
        <v>88.853517198892177</v>
      </c>
      <c r="M14" s="21">
        <v>100.04871339123116</v>
      </c>
      <c r="N14" s="30">
        <v>2.6107753404</v>
      </c>
      <c r="O14" s="98">
        <v>13.129342017531339</v>
      </c>
      <c r="P14" s="95">
        <v>27.31</v>
      </c>
      <c r="Q14" s="95">
        <v>47.180270167106357</v>
      </c>
      <c r="R14" s="95">
        <v>11.1</v>
      </c>
      <c r="S14" s="127"/>
      <c r="T14" s="95">
        <v>29.9</v>
      </c>
      <c r="U14" s="95">
        <v>28.1</v>
      </c>
      <c r="V14" s="98">
        <v>1.95</v>
      </c>
      <c r="W14" s="98">
        <v>77.28</v>
      </c>
      <c r="X14" s="98">
        <v>85.34</v>
      </c>
      <c r="Y14" s="98">
        <v>20.76</v>
      </c>
      <c r="Z14" s="95">
        <v>48.9</v>
      </c>
      <c r="AA14" s="127"/>
      <c r="AB14" s="116">
        <v>4474.76</v>
      </c>
      <c r="AC14" s="98">
        <v>0.91171020268253911</v>
      </c>
      <c r="AD14" s="98">
        <v>2.6701404304576122</v>
      </c>
      <c r="AE14" s="116">
        <v>2344.5544035376552</v>
      </c>
      <c r="AF14" s="95">
        <v>341.8</v>
      </c>
      <c r="AG14" s="116">
        <v>80483</v>
      </c>
      <c r="AH14" s="116">
        <v>15107</v>
      </c>
      <c r="AI14" s="116">
        <v>58019</v>
      </c>
      <c r="AJ14" s="120">
        <v>0.31596999999999997</v>
      </c>
      <c r="AL14" s="95">
        <v>40.700000000000003</v>
      </c>
      <c r="AM14" s="95">
        <v>44.8</v>
      </c>
      <c r="AN14" s="95">
        <v>12</v>
      </c>
      <c r="AO14" s="95">
        <v>19.3</v>
      </c>
      <c r="AP14" s="95">
        <v>32.700000000000003</v>
      </c>
      <c r="AQ14" s="95">
        <v>24.2</v>
      </c>
      <c r="AR14" s="95">
        <v>13.573763650274746</v>
      </c>
      <c r="AS14" s="95">
        <v>5.1954073235108078</v>
      </c>
      <c r="AT14" s="95">
        <v>4.37</v>
      </c>
      <c r="AU14" s="95">
        <v>29.71</v>
      </c>
      <c r="AV14" s="95">
        <v>586.20689655172407</v>
      </c>
      <c r="AW14" s="95">
        <v>13.8</v>
      </c>
      <c r="AY14" s="31">
        <v>639584</v>
      </c>
      <c r="AZ14" s="68">
        <v>84.630394296457951</v>
      </c>
      <c r="BA14" s="68">
        <v>70.653768507530017</v>
      </c>
      <c r="BB14" s="68">
        <v>87.003995163507469</v>
      </c>
      <c r="BC14" s="68">
        <v>72.091442053979094</v>
      </c>
      <c r="BD14" s="68">
        <v>70.8</v>
      </c>
      <c r="BE14" s="68">
        <v>48.3</v>
      </c>
      <c r="BF14" s="68">
        <v>3.0302027635131559</v>
      </c>
      <c r="BG14" s="68">
        <v>3.3202508633985683</v>
      </c>
      <c r="BH14" s="68">
        <v>2.7444351508410225</v>
      </c>
      <c r="BI14" s="68">
        <v>13.022184086461056</v>
      </c>
      <c r="BJ14" s="68">
        <v>20.56406647191719</v>
      </c>
      <c r="BK14" s="68">
        <v>66.413749441621746</v>
      </c>
      <c r="BL14" s="68">
        <v>16.763969974979148</v>
      </c>
      <c r="BM14" s="68">
        <v>7.0058381984987488</v>
      </c>
      <c r="BN14" s="68">
        <v>9.7581317764803988</v>
      </c>
      <c r="BO14" s="68">
        <v>44.728005372733378</v>
      </c>
      <c r="BP14" s="68">
        <v>34.150436534586973</v>
      </c>
      <c r="BQ14" s="68">
        <v>10.577568838146405</v>
      </c>
      <c r="BR14" s="68">
        <v>10.6</v>
      </c>
      <c r="BS14" s="68">
        <v>7</v>
      </c>
      <c r="BT14" s="68">
        <v>2.7</v>
      </c>
      <c r="BU14" s="71">
        <v>182</v>
      </c>
      <c r="BV14" s="71">
        <v>173</v>
      </c>
      <c r="BW14" s="75">
        <v>16.511608797670025</v>
      </c>
      <c r="BX14" s="75">
        <v>55.060303663869846</v>
      </c>
      <c r="BY14" s="75">
        <v>3.7557747240475376</v>
      </c>
      <c r="BZ14" s="75">
        <v>50.024098085083871</v>
      </c>
      <c r="CA14" s="75">
        <v>8.9327487098708112</v>
      </c>
      <c r="CB14" s="75">
        <v>280.89999999999998</v>
      </c>
      <c r="CC14" s="75">
        <v>188.1</v>
      </c>
      <c r="CD14" s="68">
        <v>142.19999999999999</v>
      </c>
      <c r="CE14" s="68">
        <v>129.80000000000001</v>
      </c>
      <c r="CG14" s="68">
        <v>70.599999999999994</v>
      </c>
      <c r="CH14" s="68">
        <v>152.6</v>
      </c>
      <c r="CI14" s="71">
        <v>5722</v>
      </c>
      <c r="CJ14" s="71">
        <v>394044</v>
      </c>
      <c r="CK14" s="71">
        <v>266268</v>
      </c>
      <c r="CL14" s="71">
        <v>328393</v>
      </c>
      <c r="CM14" s="71">
        <v>258355</v>
      </c>
      <c r="CN14" s="71">
        <v>23338</v>
      </c>
      <c r="CO14" s="71">
        <v>6921</v>
      </c>
      <c r="CP14" s="75">
        <v>99.8</v>
      </c>
      <c r="CR14" s="71">
        <v>427</v>
      </c>
      <c r="CS14" s="71">
        <v>318</v>
      </c>
      <c r="CT14" s="71">
        <v>462</v>
      </c>
      <c r="CU14" s="71">
        <v>346</v>
      </c>
      <c r="CV14" s="71">
        <v>16</v>
      </c>
      <c r="CW14" s="71">
        <v>161</v>
      </c>
    </row>
    <row r="15" spans="1:101" x14ac:dyDescent="0.15">
      <c r="A15" s="13">
        <v>3</v>
      </c>
      <c r="B15" s="6" t="s">
        <v>4</v>
      </c>
      <c r="C15" s="10">
        <v>1.46</v>
      </c>
      <c r="D15" s="8">
        <v>32.746369074054826</v>
      </c>
      <c r="E15" s="9">
        <v>77.400000000000006</v>
      </c>
      <c r="F15" s="38">
        <v>45.747482427996509</v>
      </c>
      <c r="G15" s="19">
        <v>3</v>
      </c>
      <c r="H15" s="19">
        <v>1330147</v>
      </c>
      <c r="I15" s="179">
        <v>-3.9633483774</v>
      </c>
      <c r="J15" s="38">
        <v>47.386572302700003</v>
      </c>
      <c r="K15" s="95">
        <v>60.1</v>
      </c>
      <c r="L15" s="20">
        <v>91.339603208396142</v>
      </c>
      <c r="M15" s="21">
        <v>99.700258693212106</v>
      </c>
      <c r="N15" s="30">
        <v>2.6882560656000001</v>
      </c>
      <c r="O15" s="98">
        <v>15.077302239849228</v>
      </c>
      <c r="P15" s="95">
        <v>29.57</v>
      </c>
      <c r="Q15" s="95">
        <v>49.554665426347974</v>
      </c>
      <c r="R15" s="95">
        <v>11</v>
      </c>
      <c r="S15" s="127"/>
      <c r="T15" s="95">
        <v>30.1</v>
      </c>
      <c r="U15" s="95">
        <v>28.2</v>
      </c>
      <c r="V15" s="98">
        <v>1.75</v>
      </c>
      <c r="W15" s="98">
        <v>78.53</v>
      </c>
      <c r="X15" s="98">
        <v>85.86</v>
      </c>
      <c r="Y15" s="98">
        <v>10.9</v>
      </c>
      <c r="Z15" s="95">
        <v>48</v>
      </c>
      <c r="AA15" s="127"/>
      <c r="AB15" s="116">
        <v>4096.9650000000001</v>
      </c>
      <c r="AC15" s="98">
        <v>-0.78699023787687161</v>
      </c>
      <c r="AD15" s="98">
        <v>-9.1160467338730058</v>
      </c>
      <c r="AE15" s="116">
        <v>2234.4936311550528</v>
      </c>
      <c r="AF15" s="95">
        <v>254.1</v>
      </c>
      <c r="AG15" s="116">
        <v>89993</v>
      </c>
      <c r="AH15" s="116">
        <v>20991</v>
      </c>
      <c r="AI15" s="116">
        <v>87736</v>
      </c>
      <c r="AJ15" s="120">
        <v>0.30554999999999999</v>
      </c>
      <c r="AL15" s="95">
        <v>38.9</v>
      </c>
      <c r="AM15" s="95">
        <v>41.3</v>
      </c>
      <c r="AN15" s="95">
        <v>19.600000000000001</v>
      </c>
      <c r="AO15" s="95">
        <v>24.9</v>
      </c>
      <c r="AP15" s="95">
        <v>29.9</v>
      </c>
      <c r="AQ15" s="95">
        <v>24.3</v>
      </c>
      <c r="AR15" s="95">
        <v>14.332589733602447</v>
      </c>
      <c r="AS15" s="95">
        <v>5.6584203055421867</v>
      </c>
      <c r="AT15" s="95">
        <v>3.77</v>
      </c>
      <c r="AU15" s="95">
        <v>23.91</v>
      </c>
      <c r="AV15" s="95">
        <v>671.23287671232879</v>
      </c>
      <c r="AW15" s="95">
        <v>14.6</v>
      </c>
      <c r="AY15" s="31">
        <v>631303</v>
      </c>
      <c r="AZ15" s="68">
        <v>86.639831860233812</v>
      </c>
      <c r="BA15" s="68">
        <v>73.30410488263</v>
      </c>
      <c r="BB15" s="68">
        <v>88.91217042081368</v>
      </c>
      <c r="BC15" s="68">
        <v>74.713737215860831</v>
      </c>
      <c r="BD15" s="68">
        <v>70.400000000000006</v>
      </c>
      <c r="BE15" s="68">
        <v>48.4</v>
      </c>
      <c r="BF15" s="68">
        <v>3.0257616750970473</v>
      </c>
      <c r="BG15" s="68">
        <v>3.2764735686539432</v>
      </c>
      <c r="BH15" s="68">
        <v>2.7735565896155627</v>
      </c>
      <c r="BI15" s="68">
        <v>12.206395577604717</v>
      </c>
      <c r="BJ15" s="68">
        <v>24.649361036474804</v>
      </c>
      <c r="BK15" s="68">
        <v>63.144243385920475</v>
      </c>
      <c r="BL15" s="68">
        <v>17.929708951125754</v>
      </c>
      <c r="BM15" s="68">
        <v>7.3860516199890176</v>
      </c>
      <c r="BN15" s="68">
        <v>10.543657331136735</v>
      </c>
      <c r="BO15" s="68">
        <v>45.85197934595525</v>
      </c>
      <c r="BP15" s="68">
        <v>33.3907056798623</v>
      </c>
      <c r="BQ15" s="68">
        <v>12.46127366609295</v>
      </c>
      <c r="BR15" s="68">
        <v>8.6999999999999993</v>
      </c>
      <c r="BS15" s="68">
        <v>5</v>
      </c>
      <c r="BT15" s="68">
        <v>2.5</v>
      </c>
      <c r="BU15" s="71">
        <v>183</v>
      </c>
      <c r="BV15" s="71">
        <v>173</v>
      </c>
      <c r="BW15" s="75">
        <v>16.842085688783101</v>
      </c>
      <c r="BX15" s="75">
        <v>53.951576911633445</v>
      </c>
      <c r="BY15" s="75">
        <v>4.0424242424242429</v>
      </c>
      <c r="BZ15" s="75">
        <v>49.701818181818183</v>
      </c>
      <c r="CA15" s="75">
        <v>8.2606060606060598</v>
      </c>
      <c r="CB15" s="75">
        <v>289.8</v>
      </c>
      <c r="CC15" s="75">
        <v>203.9</v>
      </c>
      <c r="CD15" s="68">
        <v>143.4</v>
      </c>
      <c r="CE15" s="68">
        <v>134.30000000000001</v>
      </c>
      <c r="CG15" s="68">
        <v>70.900000000000006</v>
      </c>
      <c r="CH15" s="68">
        <v>154.4</v>
      </c>
      <c r="CI15" s="71">
        <v>5444</v>
      </c>
      <c r="CJ15" s="71">
        <v>372823</v>
      </c>
      <c r="CK15" s="71">
        <v>221988</v>
      </c>
      <c r="CL15" s="71">
        <v>313780</v>
      </c>
      <c r="CM15" s="71">
        <v>271377</v>
      </c>
      <c r="CN15" s="71">
        <v>18569</v>
      </c>
      <c r="CO15" s="71">
        <v>8907</v>
      </c>
      <c r="CP15" s="75">
        <v>98.7</v>
      </c>
      <c r="CR15" s="71">
        <v>426</v>
      </c>
      <c r="CS15" s="71">
        <v>306</v>
      </c>
      <c r="CT15" s="71">
        <v>461</v>
      </c>
      <c r="CU15" s="71">
        <v>331</v>
      </c>
      <c r="CV15" s="71">
        <v>17</v>
      </c>
      <c r="CW15" s="71">
        <v>165</v>
      </c>
    </row>
    <row r="16" spans="1:101" x14ac:dyDescent="0.15">
      <c r="A16" s="13">
        <v>4</v>
      </c>
      <c r="B16" s="6" t="s">
        <v>5</v>
      </c>
      <c r="C16" s="10">
        <v>1.3</v>
      </c>
      <c r="D16" s="8">
        <v>36.546112924136082</v>
      </c>
      <c r="E16" s="9">
        <v>79.099999999999994</v>
      </c>
      <c r="F16" s="38">
        <v>46.234397810870867</v>
      </c>
      <c r="G16" s="19">
        <v>4</v>
      </c>
      <c r="H16" s="19">
        <v>2348165</v>
      </c>
      <c r="I16" s="179">
        <v>-0.51067316659999995</v>
      </c>
      <c r="J16" s="38">
        <v>44.627855822900003</v>
      </c>
      <c r="K16" s="95">
        <v>64.400000000000006</v>
      </c>
      <c r="L16" s="20">
        <v>94.288179950504684</v>
      </c>
      <c r="M16" s="21">
        <v>100.16246728828682</v>
      </c>
      <c r="N16" s="30">
        <v>2.5618724677000002</v>
      </c>
      <c r="O16" s="98">
        <v>11.376328369348878</v>
      </c>
      <c r="P16" s="95">
        <v>24.6</v>
      </c>
      <c r="Q16" s="95">
        <v>43.219502296522634</v>
      </c>
      <c r="R16" s="95">
        <v>13.2</v>
      </c>
      <c r="S16" s="127"/>
      <c r="T16" s="95">
        <v>30.1</v>
      </c>
      <c r="U16" s="95">
        <v>28.4</v>
      </c>
      <c r="V16" s="98">
        <v>1.99</v>
      </c>
      <c r="W16" s="98">
        <v>79.650000000000006</v>
      </c>
      <c r="X16" s="98">
        <v>86.39</v>
      </c>
      <c r="Y16" s="98">
        <v>11.47</v>
      </c>
      <c r="Z16" s="95">
        <v>37</v>
      </c>
      <c r="AA16" s="127"/>
      <c r="AB16" s="116">
        <v>8045.2719999999999</v>
      </c>
      <c r="AC16" s="98">
        <v>1.1866059857167643</v>
      </c>
      <c r="AD16" s="98">
        <v>-6.015022135079592</v>
      </c>
      <c r="AE16" s="116">
        <v>2450.1821635191736</v>
      </c>
      <c r="AF16" s="95">
        <v>236.9</v>
      </c>
      <c r="AG16" s="116">
        <v>70869</v>
      </c>
      <c r="AH16" s="116">
        <v>35689</v>
      </c>
      <c r="AI16" s="116">
        <v>116511</v>
      </c>
      <c r="AJ16" s="120">
        <v>0.52185999999999999</v>
      </c>
      <c r="AL16" s="95">
        <v>47.2</v>
      </c>
      <c r="AM16" s="95">
        <v>48.3</v>
      </c>
      <c r="AN16" s="95">
        <v>13.7</v>
      </c>
      <c r="AO16" s="95">
        <v>20.399999999999999</v>
      </c>
      <c r="AP16" s="95">
        <v>22.4</v>
      </c>
      <c r="AQ16" s="95">
        <v>17.5</v>
      </c>
      <c r="AR16" s="95">
        <v>20.528164112144495</v>
      </c>
      <c r="AS16" s="95">
        <v>8.5856471223442998</v>
      </c>
      <c r="AT16" s="95">
        <v>6.96</v>
      </c>
      <c r="AU16" s="95">
        <v>36.61</v>
      </c>
      <c r="AV16" s="95">
        <v>389.77223893425014</v>
      </c>
      <c r="AW16" s="95">
        <v>20.9</v>
      </c>
      <c r="AY16" s="31">
        <v>1059416</v>
      </c>
      <c r="AZ16" s="68">
        <v>84.720392445377598</v>
      </c>
      <c r="BA16" s="68">
        <v>67.582153993763498</v>
      </c>
      <c r="BB16" s="68">
        <v>88.7001323206118</v>
      </c>
      <c r="BC16" s="68">
        <v>69.438523994122463</v>
      </c>
      <c r="BD16" s="68">
        <v>68.5</v>
      </c>
      <c r="BE16" s="68">
        <v>46</v>
      </c>
      <c r="BF16" s="68">
        <v>5.2425647103545039</v>
      </c>
      <c r="BG16" s="68">
        <v>6.1621452507412124</v>
      </c>
      <c r="BH16" s="68">
        <v>4.3401295274646206</v>
      </c>
      <c r="BI16" s="68">
        <v>5.1460044228234709</v>
      </c>
      <c r="BJ16" s="68">
        <v>22.646906102510101</v>
      </c>
      <c r="BK16" s="68">
        <v>72.207089474666418</v>
      </c>
      <c r="BL16" s="68">
        <v>19.71218707839904</v>
      </c>
      <c r="BM16" s="68">
        <v>8.6643681606955472</v>
      </c>
      <c r="BN16" s="68">
        <v>11.047818917703493</v>
      </c>
      <c r="BO16" s="68">
        <v>51.334827797024666</v>
      </c>
      <c r="BP16" s="68">
        <v>38.271856531485632</v>
      </c>
      <c r="BQ16" s="68">
        <v>13.062971265539034</v>
      </c>
      <c r="BR16" s="68">
        <v>9</v>
      </c>
      <c r="BS16" s="68">
        <v>6.1</v>
      </c>
      <c r="BT16" s="68">
        <v>2.2000000000000002</v>
      </c>
      <c r="BU16" s="71">
        <v>183</v>
      </c>
      <c r="BV16" s="71">
        <v>175</v>
      </c>
      <c r="BW16" s="75">
        <v>19.954052674254484</v>
      </c>
      <c r="BX16" s="75">
        <v>48.922890577294616</v>
      </c>
      <c r="BY16" s="75">
        <v>4.2474263767936069</v>
      </c>
      <c r="BZ16" s="75">
        <v>47.362941204862473</v>
      </c>
      <c r="CA16" s="75">
        <v>8.6996393824683338</v>
      </c>
      <c r="CB16" s="75">
        <v>321</v>
      </c>
      <c r="CC16" s="75">
        <v>215.1</v>
      </c>
      <c r="CD16" s="68">
        <v>151.1</v>
      </c>
      <c r="CE16" s="68">
        <v>146.69999999999999</v>
      </c>
      <c r="CG16" s="68">
        <v>61.1</v>
      </c>
      <c r="CH16" s="68">
        <v>134.6</v>
      </c>
      <c r="CI16" s="71">
        <v>6077</v>
      </c>
      <c r="CJ16" s="71">
        <v>405167</v>
      </c>
      <c r="CK16" s="71">
        <v>265910</v>
      </c>
      <c r="CL16" s="71">
        <v>334595</v>
      </c>
      <c r="CM16" s="71">
        <v>299173</v>
      </c>
      <c r="CN16" s="71">
        <v>27369</v>
      </c>
      <c r="CO16" s="71">
        <v>9615</v>
      </c>
      <c r="CP16" s="75">
        <v>98</v>
      </c>
      <c r="CR16" s="71">
        <v>409</v>
      </c>
      <c r="CS16" s="71">
        <v>317</v>
      </c>
      <c r="CT16" s="71">
        <v>458</v>
      </c>
      <c r="CU16" s="71">
        <v>355</v>
      </c>
      <c r="CV16" s="71">
        <v>23</v>
      </c>
      <c r="CW16" s="71">
        <v>165</v>
      </c>
    </row>
    <row r="17" spans="1:101" x14ac:dyDescent="0.15">
      <c r="A17" s="13">
        <v>5</v>
      </c>
      <c r="B17" s="6" t="s">
        <v>6</v>
      </c>
      <c r="C17" s="10">
        <v>1.31</v>
      </c>
      <c r="D17" s="8">
        <v>31.825385655629866</v>
      </c>
      <c r="E17" s="9">
        <v>67.900000000000006</v>
      </c>
      <c r="F17" s="38">
        <v>45.245695492358287</v>
      </c>
      <c r="G17" s="19">
        <v>5</v>
      </c>
      <c r="H17" s="19">
        <v>1085997</v>
      </c>
      <c r="I17" s="179">
        <v>-5.1945829816</v>
      </c>
      <c r="J17" s="38">
        <v>49.297385771599998</v>
      </c>
      <c r="K17" s="95">
        <v>59</v>
      </c>
      <c r="L17" s="20">
        <v>88.517908382820863</v>
      </c>
      <c r="M17" s="21">
        <v>99.871178281339638</v>
      </c>
      <c r="N17" s="30">
        <v>2.7129415694999999</v>
      </c>
      <c r="O17" s="98">
        <v>16.442000025700665</v>
      </c>
      <c r="P17" s="95">
        <v>30.78</v>
      </c>
      <c r="Q17" s="95">
        <v>48.943595779287122</v>
      </c>
      <c r="R17" s="95">
        <v>12.3</v>
      </c>
      <c r="S17" s="127"/>
      <c r="T17" s="95">
        <v>30.2</v>
      </c>
      <c r="U17" s="95">
        <v>28.4</v>
      </c>
      <c r="V17" s="98">
        <v>1.65</v>
      </c>
      <c r="W17" s="98">
        <v>78.22</v>
      </c>
      <c r="X17" s="98">
        <v>85.93</v>
      </c>
      <c r="Y17" s="98">
        <v>13.7</v>
      </c>
      <c r="Z17" s="95">
        <v>58.6</v>
      </c>
      <c r="AA17" s="127"/>
      <c r="AB17" s="116">
        <v>3526.125</v>
      </c>
      <c r="AC17" s="98">
        <v>1.1588205116208472</v>
      </c>
      <c r="AD17" s="98">
        <v>-6.2451891208923564</v>
      </c>
      <c r="AE17" s="116">
        <v>2291.1674709966969</v>
      </c>
      <c r="AF17" s="95">
        <v>208.1</v>
      </c>
      <c r="AG17" s="116">
        <v>71805</v>
      </c>
      <c r="AH17" s="116">
        <v>13176</v>
      </c>
      <c r="AI17" s="116">
        <v>67965</v>
      </c>
      <c r="AJ17" s="120">
        <v>0.28534999999999999</v>
      </c>
      <c r="AL17" s="95">
        <v>42.1</v>
      </c>
      <c r="AM17" s="95">
        <v>49.7</v>
      </c>
      <c r="AN17" s="95">
        <v>15.3</v>
      </c>
      <c r="AO17" s="95">
        <v>21.6</v>
      </c>
      <c r="AP17" s="95">
        <v>31.9</v>
      </c>
      <c r="AQ17" s="95">
        <v>21.6</v>
      </c>
      <c r="AR17" s="95">
        <v>13.885097910805921</v>
      </c>
      <c r="AS17" s="95">
        <v>4.8591938155715075</v>
      </c>
      <c r="AT17" s="95">
        <v>5.5</v>
      </c>
      <c r="AU17" s="95">
        <v>27.06</v>
      </c>
      <c r="AV17" s="95">
        <v>869.76744186046506</v>
      </c>
      <c r="AW17" s="95">
        <v>14.7</v>
      </c>
      <c r="AY17" s="31">
        <v>503106</v>
      </c>
      <c r="AZ17" s="68">
        <v>87.120266205768203</v>
      </c>
      <c r="BA17" s="68">
        <v>74.978849667112158</v>
      </c>
      <c r="BB17" s="68">
        <v>88.954903138134824</v>
      </c>
      <c r="BC17" s="68">
        <v>76.11870231157792</v>
      </c>
      <c r="BD17" s="68">
        <v>68.7</v>
      </c>
      <c r="BE17" s="68">
        <v>45.6</v>
      </c>
      <c r="BF17" s="68">
        <v>2.3712077715927893</v>
      </c>
      <c r="BG17" s="68">
        <v>2.6854306468775566</v>
      </c>
      <c r="BH17" s="68">
        <v>2.0580193479566939</v>
      </c>
      <c r="BI17" s="68">
        <v>10.070228798244482</v>
      </c>
      <c r="BJ17" s="68">
        <v>25.110728346456693</v>
      </c>
      <c r="BK17" s="68">
        <v>64.819042855298832</v>
      </c>
      <c r="BL17" s="68">
        <v>15.992970123022848</v>
      </c>
      <c r="BM17" s="68">
        <v>6.6783831282952555</v>
      </c>
      <c r="BN17" s="68">
        <v>9.314586994727593</v>
      </c>
      <c r="BO17" s="68">
        <v>43.738977072310405</v>
      </c>
      <c r="BP17" s="68">
        <v>32.760141093474424</v>
      </c>
      <c r="BQ17" s="68">
        <v>10.978835978835981</v>
      </c>
      <c r="BR17" s="68">
        <v>8.6</v>
      </c>
      <c r="BS17" s="68">
        <v>4.8</v>
      </c>
      <c r="BT17" s="68">
        <v>2.6</v>
      </c>
      <c r="BU17" s="71">
        <v>182</v>
      </c>
      <c r="BV17" s="71">
        <v>172</v>
      </c>
      <c r="BW17" s="75">
        <v>14.776611328125</v>
      </c>
      <c r="BX17" s="75">
        <v>56.27685546875</v>
      </c>
      <c r="BY17" s="75">
        <v>3.3329729562759667</v>
      </c>
      <c r="BZ17" s="75">
        <v>51.169938375523195</v>
      </c>
      <c r="CA17" s="75">
        <v>8.364866325852935</v>
      </c>
      <c r="CB17" s="75">
        <v>279.60000000000002</v>
      </c>
      <c r="CC17" s="75">
        <v>199.6</v>
      </c>
      <c r="CD17" s="68">
        <v>137.6</v>
      </c>
      <c r="CE17" s="68">
        <v>133.4</v>
      </c>
      <c r="CG17" s="68">
        <v>78.3</v>
      </c>
      <c r="CH17" s="68">
        <v>162.80000000000001</v>
      </c>
      <c r="CI17" s="71">
        <v>5984</v>
      </c>
      <c r="CJ17" s="71">
        <v>403853</v>
      </c>
      <c r="CK17" s="71">
        <v>252837</v>
      </c>
      <c r="CL17" s="71">
        <v>333661</v>
      </c>
      <c r="CM17" s="71">
        <v>274036</v>
      </c>
      <c r="CN17" s="71">
        <v>25344</v>
      </c>
      <c r="CO17" s="71">
        <v>7993</v>
      </c>
      <c r="CP17" s="75">
        <v>97.5</v>
      </c>
      <c r="CR17" s="71">
        <v>401</v>
      </c>
      <c r="CS17" s="71">
        <v>305</v>
      </c>
      <c r="CT17" s="71">
        <v>436</v>
      </c>
      <c r="CU17" s="71">
        <v>332</v>
      </c>
      <c r="CV17" s="71">
        <v>19</v>
      </c>
      <c r="CW17" s="71">
        <v>171</v>
      </c>
    </row>
    <row r="18" spans="1:101" x14ac:dyDescent="0.15">
      <c r="A18" s="13">
        <v>6</v>
      </c>
      <c r="B18" s="6" t="s">
        <v>7</v>
      </c>
      <c r="C18" s="10">
        <v>1.48</v>
      </c>
      <c r="D18" s="8">
        <v>31.144769208113576</v>
      </c>
      <c r="E18" s="9">
        <v>76.400000000000006</v>
      </c>
      <c r="F18" s="38">
        <v>44.249734285850259</v>
      </c>
      <c r="G18" s="19">
        <v>6</v>
      </c>
      <c r="H18" s="19">
        <v>1168924</v>
      </c>
      <c r="I18" s="179">
        <v>-3.8856880677999999</v>
      </c>
      <c r="J18" s="38">
        <v>47.644765187799997</v>
      </c>
      <c r="K18" s="95">
        <v>59.6</v>
      </c>
      <c r="L18" s="20">
        <v>92.168422160152957</v>
      </c>
      <c r="M18" s="21">
        <v>99.824453942258003</v>
      </c>
      <c r="N18" s="30">
        <v>2.9435490943999998</v>
      </c>
      <c r="O18" s="98">
        <v>21.493904798262495</v>
      </c>
      <c r="P18" s="95">
        <v>36.049999999999997</v>
      </c>
      <c r="Q18" s="95">
        <v>55.061889866765412</v>
      </c>
      <c r="R18" s="95">
        <v>12.5</v>
      </c>
      <c r="S18" s="127"/>
      <c r="T18" s="95">
        <v>29.9</v>
      </c>
      <c r="U18" s="95">
        <v>28.1</v>
      </c>
      <c r="V18" s="98">
        <v>1.61</v>
      </c>
      <c r="W18" s="98">
        <v>79.97</v>
      </c>
      <c r="X18" s="98">
        <v>86.28</v>
      </c>
      <c r="Y18" s="98">
        <v>5.55</v>
      </c>
      <c r="Z18" s="95">
        <v>49.4</v>
      </c>
      <c r="AA18" s="127"/>
      <c r="AB18" s="116">
        <v>3739.07</v>
      </c>
      <c r="AC18" s="98">
        <v>5.783509413917252</v>
      </c>
      <c r="AD18" s="98">
        <v>-5.0425065870924737</v>
      </c>
      <c r="AE18" s="116">
        <v>2463.5955802088074</v>
      </c>
      <c r="AF18" s="95">
        <v>308.7</v>
      </c>
      <c r="AG18" s="116">
        <v>64335</v>
      </c>
      <c r="AH18" s="116">
        <v>27559</v>
      </c>
      <c r="AI18" s="116">
        <v>103642</v>
      </c>
      <c r="AJ18" s="120">
        <v>0.32253999999999999</v>
      </c>
      <c r="AL18" s="95">
        <v>43.2</v>
      </c>
      <c r="AM18" s="95">
        <v>48.5</v>
      </c>
      <c r="AN18" s="95">
        <v>16.100000000000001</v>
      </c>
      <c r="AO18" s="95">
        <v>24.4</v>
      </c>
      <c r="AP18" s="95">
        <v>29.3</v>
      </c>
      <c r="AQ18" s="95">
        <v>20.7</v>
      </c>
      <c r="AR18" s="95">
        <v>15.509409906778288</v>
      </c>
      <c r="AS18" s="95">
        <v>6.0302805178914083</v>
      </c>
      <c r="AT18" s="95">
        <v>3.84</v>
      </c>
      <c r="AU18" s="95">
        <v>26.04</v>
      </c>
      <c r="AV18" s="95">
        <v>565.89147286821708</v>
      </c>
      <c r="AW18" s="95">
        <v>18.100000000000001</v>
      </c>
      <c r="AY18" s="31">
        <v>565982</v>
      </c>
      <c r="AZ18" s="68">
        <v>88.557232717974159</v>
      </c>
      <c r="BA18" s="68">
        <v>77.628152748270423</v>
      </c>
      <c r="BB18" s="68">
        <v>90.867829727843684</v>
      </c>
      <c r="BC18" s="68">
        <v>79.142482576249918</v>
      </c>
      <c r="BD18" s="68">
        <v>70.099999999999994</v>
      </c>
      <c r="BE18" s="68">
        <v>49.3</v>
      </c>
      <c r="BF18" s="68">
        <v>3.0680117960838733</v>
      </c>
      <c r="BG18" s="68">
        <v>3.3668526051163647</v>
      </c>
      <c r="BH18" s="68">
        <v>2.7662472081494798</v>
      </c>
      <c r="BI18" s="68">
        <v>9.9978783770663355</v>
      </c>
      <c r="BJ18" s="68">
        <v>29.488760792408186</v>
      </c>
      <c r="BK18" s="68">
        <v>60.513360830525478</v>
      </c>
      <c r="BL18" s="68">
        <v>16.094822208359329</v>
      </c>
      <c r="BM18" s="68">
        <v>6.238303181534623</v>
      </c>
      <c r="BN18" s="68">
        <v>9.8565190268247065</v>
      </c>
      <c r="BO18" s="68">
        <v>42.781155015197569</v>
      </c>
      <c r="BP18" s="68">
        <v>27.127659574468083</v>
      </c>
      <c r="BQ18" s="68">
        <v>15.653495440729486</v>
      </c>
      <c r="BR18" s="68">
        <v>6.9</v>
      </c>
      <c r="BS18" s="68">
        <v>4.3</v>
      </c>
      <c r="BT18" s="68">
        <v>2.2000000000000002</v>
      </c>
      <c r="BU18" s="71">
        <v>182</v>
      </c>
      <c r="BV18" s="71">
        <v>175</v>
      </c>
      <c r="BW18" s="75">
        <v>15.941538884250795</v>
      </c>
      <c r="BX18" s="75">
        <v>54.701089541040083</v>
      </c>
      <c r="BY18" s="75">
        <v>3.9946807810298743</v>
      </c>
      <c r="BZ18" s="75">
        <v>53.17902331766534</v>
      </c>
      <c r="CA18" s="75">
        <v>7.8550644494476698</v>
      </c>
      <c r="CB18" s="75">
        <v>292.10000000000002</v>
      </c>
      <c r="CC18" s="75">
        <v>200.8</v>
      </c>
      <c r="CD18" s="68">
        <v>147.30000000000001</v>
      </c>
      <c r="CE18" s="68">
        <v>142.4</v>
      </c>
      <c r="CG18" s="68">
        <v>75.599999999999994</v>
      </c>
      <c r="CH18" s="68">
        <v>165.6</v>
      </c>
      <c r="CI18" s="71">
        <v>6821</v>
      </c>
      <c r="CJ18" s="71">
        <v>454767</v>
      </c>
      <c r="CK18" s="71">
        <v>294134</v>
      </c>
      <c r="CL18" s="71">
        <v>376537</v>
      </c>
      <c r="CM18" s="71">
        <v>287408</v>
      </c>
      <c r="CN18" s="71">
        <v>27343</v>
      </c>
      <c r="CO18" s="71">
        <v>8672</v>
      </c>
      <c r="CP18" s="75">
        <v>100.8</v>
      </c>
      <c r="CR18" s="71">
        <v>411</v>
      </c>
      <c r="CS18" s="71">
        <v>329</v>
      </c>
      <c r="CT18" s="71">
        <v>445</v>
      </c>
      <c r="CU18" s="71">
        <v>356</v>
      </c>
      <c r="CV18" s="71">
        <v>20</v>
      </c>
      <c r="CW18" s="71">
        <v>159</v>
      </c>
    </row>
    <row r="19" spans="1:101" x14ac:dyDescent="0.15">
      <c r="A19" s="13">
        <v>7</v>
      </c>
      <c r="B19" s="6" t="s">
        <v>8</v>
      </c>
      <c r="C19" s="10">
        <v>1.52</v>
      </c>
      <c r="D19" s="8">
        <v>31.266920068910824</v>
      </c>
      <c r="E19" s="9">
        <v>80.3</v>
      </c>
      <c r="F19" s="38">
        <v>44.602228358081405</v>
      </c>
      <c r="G19" s="19">
        <v>7</v>
      </c>
      <c r="H19" s="19">
        <v>2029064</v>
      </c>
      <c r="I19" s="179">
        <v>-2.9768294554999999</v>
      </c>
      <c r="J19" s="38">
        <v>46.142630212100002</v>
      </c>
      <c r="K19" s="95">
        <v>61.3</v>
      </c>
      <c r="L19" s="20">
        <v>94.283700791472853</v>
      </c>
      <c r="M19" s="21">
        <v>99.613220677120097</v>
      </c>
      <c r="N19" s="30">
        <v>2.7647006494999999</v>
      </c>
      <c r="O19" s="98">
        <v>15.296042343986512</v>
      </c>
      <c r="P19" s="95">
        <v>29.76</v>
      </c>
      <c r="Q19" s="95">
        <v>48.535012786332224</v>
      </c>
      <c r="R19" s="95">
        <v>13.8</v>
      </c>
      <c r="S19" s="127"/>
      <c r="T19" s="95">
        <v>29.7</v>
      </c>
      <c r="U19" s="95">
        <v>27.9</v>
      </c>
      <c r="V19" s="98">
        <v>1.95</v>
      </c>
      <c r="W19" s="98">
        <v>78.84</v>
      </c>
      <c r="X19" s="98">
        <v>86.05</v>
      </c>
      <c r="Y19" s="98">
        <v>9.18</v>
      </c>
      <c r="Z19" s="95">
        <v>41.8</v>
      </c>
      <c r="AA19" s="127"/>
      <c r="AB19" s="116">
        <v>7126.3339999999998</v>
      </c>
      <c r="AC19" s="98">
        <v>2.3270824344854231</v>
      </c>
      <c r="AD19" s="98">
        <v>-8.2992377586635531</v>
      </c>
      <c r="AE19" s="116">
        <v>2585.6739856406698</v>
      </c>
      <c r="AF19" s="95">
        <v>213.7</v>
      </c>
      <c r="AG19" s="116">
        <v>109048</v>
      </c>
      <c r="AH19" s="116">
        <v>50957</v>
      </c>
      <c r="AI19" s="116">
        <v>165236</v>
      </c>
      <c r="AJ19" s="120">
        <v>0.44511000000000001</v>
      </c>
      <c r="AL19" s="95">
        <v>42.4</v>
      </c>
      <c r="AM19" s="95">
        <v>45.8</v>
      </c>
      <c r="AN19" s="95">
        <v>16.600000000000001</v>
      </c>
      <c r="AO19" s="95">
        <v>22.5</v>
      </c>
      <c r="AP19" s="95">
        <v>29.5</v>
      </c>
      <c r="AQ19" s="95">
        <v>22.3</v>
      </c>
      <c r="AR19" s="95">
        <v>15.061357003205581</v>
      </c>
      <c r="AS19" s="95">
        <v>5.567936298150153</v>
      </c>
      <c r="AT19" s="95">
        <v>5.61</v>
      </c>
      <c r="AU19" s="95">
        <v>27.61</v>
      </c>
      <c r="AV19" s="95">
        <v>741.70854271356779</v>
      </c>
      <c r="AW19" s="95">
        <v>19.899999999999999</v>
      </c>
      <c r="AY19" s="31">
        <v>934331</v>
      </c>
      <c r="AZ19" s="68">
        <v>87.199623248503087</v>
      </c>
      <c r="BA19" s="68">
        <v>71.388408035169434</v>
      </c>
      <c r="BB19" s="68">
        <v>89.331791645268922</v>
      </c>
      <c r="BC19" s="68">
        <v>72.575342378556257</v>
      </c>
      <c r="BD19" s="68">
        <v>69.2</v>
      </c>
      <c r="BE19" s="68">
        <v>47.3</v>
      </c>
      <c r="BF19" s="68">
        <v>2.5600360385933838</v>
      </c>
      <c r="BG19" s="68">
        <v>2.9372549739148517</v>
      </c>
      <c r="BH19" s="68">
        <v>2.1759841588104165</v>
      </c>
      <c r="BI19" s="68">
        <v>7.8981384728511168</v>
      </c>
      <c r="BJ19" s="68">
        <v>30.122461616714489</v>
      </c>
      <c r="BK19" s="68">
        <v>61.979399910434395</v>
      </c>
      <c r="BL19" s="68">
        <v>16.085693536673929</v>
      </c>
      <c r="BM19" s="68">
        <v>6.3543936092955695</v>
      </c>
      <c r="BN19" s="68">
        <v>9.7312999273783589</v>
      </c>
      <c r="BO19" s="68">
        <v>44.927536231884055</v>
      </c>
      <c r="BP19" s="68">
        <v>33.84917710636207</v>
      </c>
      <c r="BQ19" s="68">
        <v>11.078359125521985</v>
      </c>
      <c r="BR19" s="68">
        <v>8.4</v>
      </c>
      <c r="BS19" s="68">
        <v>5.4</v>
      </c>
      <c r="BT19" s="68">
        <v>2.2999999999999998</v>
      </c>
      <c r="BU19" s="71">
        <v>184</v>
      </c>
      <c r="BV19" s="71">
        <v>174</v>
      </c>
      <c r="BW19" s="75">
        <v>17.124581359563106</v>
      </c>
      <c r="BX19" s="75">
        <v>53.12977099236641</v>
      </c>
      <c r="BY19" s="75">
        <v>4.0507934416509519</v>
      </c>
      <c r="BZ19" s="75">
        <v>49.521135111542989</v>
      </c>
      <c r="CA19" s="75">
        <v>8.2037008062058909</v>
      </c>
      <c r="CB19" s="75">
        <v>317.2</v>
      </c>
      <c r="CC19" s="75">
        <v>212.5</v>
      </c>
      <c r="CD19" s="68">
        <v>149.80000000000001</v>
      </c>
      <c r="CE19" s="68">
        <v>136.5</v>
      </c>
      <c r="CG19" s="68">
        <v>69.2</v>
      </c>
      <c r="CH19" s="68">
        <v>146</v>
      </c>
      <c r="CI19" s="71">
        <v>6516</v>
      </c>
      <c r="CJ19" s="71">
        <v>449264</v>
      </c>
      <c r="CK19" s="71">
        <v>284768</v>
      </c>
      <c r="CL19" s="71">
        <v>375248</v>
      </c>
      <c r="CM19" s="71">
        <v>301599</v>
      </c>
      <c r="CN19" s="71">
        <v>29152</v>
      </c>
      <c r="CO19" s="71">
        <v>10009</v>
      </c>
      <c r="CP19" s="75">
        <v>101.5</v>
      </c>
      <c r="CR19" s="71">
        <v>413</v>
      </c>
      <c r="CS19" s="71">
        <v>304</v>
      </c>
      <c r="CT19" s="71">
        <v>452</v>
      </c>
      <c r="CU19" s="71">
        <v>333</v>
      </c>
      <c r="CV19" s="71">
        <v>13</v>
      </c>
      <c r="CW19" s="71">
        <v>155</v>
      </c>
    </row>
    <row r="20" spans="1:101" x14ac:dyDescent="0.15">
      <c r="A20" s="13">
        <v>8</v>
      </c>
      <c r="B20" s="6" t="s">
        <v>9</v>
      </c>
      <c r="C20" s="10">
        <v>1.44</v>
      </c>
      <c r="D20" s="8">
        <v>33.621456942217129</v>
      </c>
      <c r="E20" s="9">
        <v>78.7</v>
      </c>
      <c r="F20" s="38">
        <v>48.100647588726893</v>
      </c>
      <c r="G20" s="19">
        <v>8</v>
      </c>
      <c r="H20" s="19">
        <v>2969770</v>
      </c>
      <c r="I20" s="179">
        <v>-0.18140158179999999</v>
      </c>
      <c r="J20" s="38">
        <v>44.881326774000001</v>
      </c>
      <c r="K20" s="95">
        <v>64</v>
      </c>
      <c r="L20" s="20">
        <v>99.314626732644697</v>
      </c>
      <c r="M20" s="21">
        <v>97.20116372648387</v>
      </c>
      <c r="N20" s="30">
        <v>2.6835297203000001</v>
      </c>
      <c r="O20" s="98">
        <v>11.678314921575573</v>
      </c>
      <c r="P20" s="95">
        <v>28.25</v>
      </c>
      <c r="Q20" s="95">
        <v>45.090698118473036</v>
      </c>
      <c r="R20" s="95">
        <v>14.5</v>
      </c>
      <c r="S20" s="127"/>
      <c r="T20" s="95">
        <v>30.4</v>
      </c>
      <c r="U20" s="95">
        <v>28.5</v>
      </c>
      <c r="V20" s="98">
        <v>1.92</v>
      </c>
      <c r="W20" s="98">
        <v>79.09</v>
      </c>
      <c r="X20" s="98">
        <v>85.83</v>
      </c>
      <c r="Y20" s="98">
        <v>7.61</v>
      </c>
      <c r="Z20" s="95">
        <v>31.8</v>
      </c>
      <c r="AA20" s="127"/>
      <c r="AB20" s="116">
        <v>11188.477000000001</v>
      </c>
      <c r="AC20" s="98">
        <v>6.2428937203574346</v>
      </c>
      <c r="AD20" s="98">
        <v>-0.64240454311618778</v>
      </c>
      <c r="AE20" s="116">
        <v>2977.6137546005248</v>
      </c>
      <c r="AF20" s="95">
        <v>380.1</v>
      </c>
      <c r="AG20" s="116">
        <v>113287</v>
      </c>
      <c r="AH20" s="116">
        <v>108458</v>
      </c>
      <c r="AI20" s="116">
        <v>267549</v>
      </c>
      <c r="AJ20" s="120">
        <v>0.63836000000000004</v>
      </c>
      <c r="AL20" s="95">
        <v>51.5</v>
      </c>
      <c r="AM20" s="95">
        <v>52.3</v>
      </c>
      <c r="AN20" s="95">
        <v>13.3</v>
      </c>
      <c r="AO20" s="95">
        <v>21.3</v>
      </c>
      <c r="AP20" s="95">
        <v>19.8</v>
      </c>
      <c r="AQ20" s="95">
        <v>14.8</v>
      </c>
      <c r="AR20" s="95">
        <v>20.565223560157381</v>
      </c>
      <c r="AS20" s="95">
        <v>8.5073243644763146</v>
      </c>
      <c r="AT20" s="95">
        <v>8.32</v>
      </c>
      <c r="AU20" s="95">
        <v>37.22</v>
      </c>
      <c r="AV20" s="95">
        <v>408.38404327248139</v>
      </c>
      <c r="AW20" s="95">
        <v>30.2</v>
      </c>
      <c r="AY20" s="31">
        <v>1420181</v>
      </c>
      <c r="AZ20" s="68">
        <v>87.29020590176367</v>
      </c>
      <c r="BA20" s="68">
        <v>67.290568282783212</v>
      </c>
      <c r="BB20" s="68">
        <v>90.231516684561868</v>
      </c>
      <c r="BC20" s="68">
        <v>68.893671292896713</v>
      </c>
      <c r="BD20" s="68">
        <v>71.7</v>
      </c>
      <c r="BE20" s="68">
        <v>47.6</v>
      </c>
      <c r="BF20" s="68">
        <v>4.1960675493538417</v>
      </c>
      <c r="BG20" s="68">
        <v>4.5752706403118246</v>
      </c>
      <c r="BH20" s="68">
        <v>3.78900852874292</v>
      </c>
      <c r="BI20" s="68">
        <v>6.1517505539492774</v>
      </c>
      <c r="BJ20" s="68">
        <v>29.766951590214862</v>
      </c>
      <c r="BK20" s="68">
        <v>64.081297855835857</v>
      </c>
      <c r="BL20" s="68">
        <v>17.73494525547445</v>
      </c>
      <c r="BM20" s="68">
        <v>7.8467153284671536</v>
      </c>
      <c r="BN20" s="68">
        <v>9.8882299270072966</v>
      </c>
      <c r="BO20" s="68">
        <v>53.500163559044807</v>
      </c>
      <c r="BP20" s="68">
        <v>40.824337585868498</v>
      </c>
      <c r="BQ20" s="68">
        <v>12.675825973176309</v>
      </c>
      <c r="BR20" s="68">
        <v>7.7</v>
      </c>
      <c r="BS20" s="68">
        <v>5.0999999999999996</v>
      </c>
      <c r="BT20" s="68">
        <v>2</v>
      </c>
      <c r="BU20" s="71">
        <v>182</v>
      </c>
      <c r="BV20" s="71">
        <v>170</v>
      </c>
      <c r="BW20" s="75">
        <v>17.084056715618086</v>
      </c>
      <c r="BX20" s="75">
        <v>51.477168036352026</v>
      </c>
      <c r="BY20" s="75">
        <v>3.5286387658905869</v>
      </c>
      <c r="BZ20" s="75">
        <v>44.860448507356097</v>
      </c>
      <c r="CA20" s="75">
        <v>9.1958291672618202</v>
      </c>
      <c r="CB20" s="75">
        <v>363.8</v>
      </c>
      <c r="CC20" s="75">
        <v>239.8</v>
      </c>
      <c r="CD20" s="68">
        <v>161.1</v>
      </c>
      <c r="CE20" s="68">
        <v>153.5</v>
      </c>
      <c r="CG20" s="68">
        <v>71</v>
      </c>
      <c r="CH20" s="68">
        <v>131</v>
      </c>
      <c r="CI20" s="71">
        <v>6483</v>
      </c>
      <c r="CJ20" s="71">
        <v>441333</v>
      </c>
      <c r="CK20" s="71">
        <v>311463</v>
      </c>
      <c r="CL20" s="71">
        <v>364832</v>
      </c>
      <c r="CM20" s="71">
        <v>292838</v>
      </c>
      <c r="CN20" s="71">
        <v>26738</v>
      </c>
      <c r="CO20" s="71">
        <v>11031</v>
      </c>
      <c r="CP20" s="75">
        <v>98.4</v>
      </c>
      <c r="CR20" s="71">
        <v>410</v>
      </c>
      <c r="CS20" s="71">
        <v>293</v>
      </c>
      <c r="CT20" s="71">
        <v>457</v>
      </c>
      <c r="CU20" s="71">
        <v>329</v>
      </c>
      <c r="CV20" s="71">
        <v>17</v>
      </c>
      <c r="CW20" s="71">
        <v>164</v>
      </c>
    </row>
    <row r="21" spans="1:101" x14ac:dyDescent="0.15">
      <c r="A21" s="13">
        <v>9</v>
      </c>
      <c r="B21" s="6" t="s">
        <v>10</v>
      </c>
      <c r="C21" s="10">
        <v>1.44</v>
      </c>
      <c r="D21" s="8">
        <v>32.785238601197214</v>
      </c>
      <c r="E21" s="9">
        <v>78.8</v>
      </c>
      <c r="F21" s="38">
        <v>46.965012465962445</v>
      </c>
      <c r="G21" s="19">
        <v>9</v>
      </c>
      <c r="H21" s="19">
        <v>2007683</v>
      </c>
      <c r="I21" s="179">
        <v>-0.4437103268</v>
      </c>
      <c r="J21" s="38">
        <v>44.840266114599999</v>
      </c>
      <c r="K21" s="95">
        <v>64.400000000000006</v>
      </c>
      <c r="L21" s="20">
        <v>98.617667892064716</v>
      </c>
      <c r="M21" s="21">
        <v>99.126804380970498</v>
      </c>
      <c r="N21" s="30">
        <v>2.649867709</v>
      </c>
      <c r="O21" s="98">
        <v>11.865470382011118</v>
      </c>
      <c r="P21" s="95">
        <v>29.21</v>
      </c>
      <c r="Q21" s="95">
        <v>47.83819053676077</v>
      </c>
      <c r="R21" s="95">
        <v>14.8</v>
      </c>
      <c r="S21" s="127"/>
      <c r="T21" s="95">
        <v>30.4</v>
      </c>
      <c r="U21" s="95">
        <v>28.5</v>
      </c>
      <c r="V21" s="98">
        <v>1.94</v>
      </c>
      <c r="W21" s="98">
        <v>79.06</v>
      </c>
      <c r="X21" s="98">
        <v>85.66</v>
      </c>
      <c r="Y21" s="98">
        <v>9.24</v>
      </c>
      <c r="Z21" s="95">
        <v>33.799999999999997</v>
      </c>
      <c r="AA21" s="127"/>
      <c r="AB21" s="116">
        <v>7807.7939999999999</v>
      </c>
      <c r="AC21" s="98">
        <v>4.9400566599337736</v>
      </c>
      <c r="AD21" s="98">
        <v>-4.5000172462254611</v>
      </c>
      <c r="AE21" s="116">
        <v>2937.9792527007498</v>
      </c>
      <c r="AF21" s="95">
        <v>319.5</v>
      </c>
      <c r="AG21" s="116">
        <v>79881</v>
      </c>
      <c r="AH21" s="116">
        <v>84591</v>
      </c>
      <c r="AI21" s="116">
        <v>198685</v>
      </c>
      <c r="AJ21" s="120">
        <v>0.59470999999999996</v>
      </c>
      <c r="AL21" s="95">
        <v>52.5</v>
      </c>
      <c r="AM21" s="95">
        <v>56.5</v>
      </c>
      <c r="AN21" s="95">
        <v>14</v>
      </c>
      <c r="AO21" s="95">
        <v>20.3</v>
      </c>
      <c r="AP21" s="95">
        <v>21.3</v>
      </c>
      <c r="AQ21" s="95">
        <v>15</v>
      </c>
      <c r="AR21" s="95">
        <v>19.652813565899777</v>
      </c>
      <c r="AS21" s="95">
        <v>7.6067200531584831</v>
      </c>
      <c r="AT21" s="95">
        <v>7.49</v>
      </c>
      <c r="AU21" s="95">
        <v>38.450000000000003</v>
      </c>
      <c r="AV21" s="95">
        <v>529</v>
      </c>
      <c r="AW21" s="95">
        <v>26.9</v>
      </c>
      <c r="AY21" s="31">
        <v>977126</v>
      </c>
      <c r="AZ21" s="68">
        <v>88.146534771629376</v>
      </c>
      <c r="BA21" s="68">
        <v>68.7175685693106</v>
      </c>
      <c r="BB21" s="68">
        <v>90.484007893449672</v>
      </c>
      <c r="BC21" s="68">
        <v>70.172958664589842</v>
      </c>
      <c r="BD21" s="68">
        <v>72.3</v>
      </c>
      <c r="BE21" s="68">
        <v>49.3</v>
      </c>
      <c r="BF21" s="68">
        <v>3.3301434601050692</v>
      </c>
      <c r="BG21" s="68">
        <v>3.5095761330378625</v>
      </c>
      <c r="BH21" s="68">
        <v>3.1378363057602581</v>
      </c>
      <c r="BI21" s="68">
        <v>5.8383091447931807</v>
      </c>
      <c r="BJ21" s="68">
        <v>32.038076021938714</v>
      </c>
      <c r="BK21" s="68">
        <v>62.123614833268107</v>
      </c>
      <c r="BL21" s="68">
        <v>15.859178541492035</v>
      </c>
      <c r="BM21" s="68">
        <v>7.5104777870913662</v>
      </c>
      <c r="BN21" s="68">
        <v>8.3487007544006691</v>
      </c>
      <c r="BO21" s="68">
        <v>49.741662752465949</v>
      </c>
      <c r="BP21" s="68">
        <v>39.408172851103807</v>
      </c>
      <c r="BQ21" s="68">
        <v>10.333489901362142</v>
      </c>
      <c r="BR21" s="68">
        <v>7.3</v>
      </c>
      <c r="BS21" s="68">
        <v>4.9000000000000004</v>
      </c>
      <c r="BT21" s="68">
        <v>2.1</v>
      </c>
      <c r="BU21" s="71">
        <v>182</v>
      </c>
      <c r="BV21" s="71">
        <v>172</v>
      </c>
      <c r="BW21" s="75">
        <v>18.121769554960636</v>
      </c>
      <c r="BX21" s="75">
        <v>49.669467490126436</v>
      </c>
      <c r="BY21" s="75">
        <v>3.7956286888488773</v>
      </c>
      <c r="BZ21" s="75">
        <v>44.730446577797871</v>
      </c>
      <c r="CA21" s="75">
        <v>8.5318886098842981</v>
      </c>
      <c r="CB21" s="75">
        <v>345.6</v>
      </c>
      <c r="CC21" s="75">
        <v>230.8</v>
      </c>
      <c r="CD21" s="68">
        <v>159.69999999999999</v>
      </c>
      <c r="CE21" s="68">
        <v>156.30000000000001</v>
      </c>
      <c r="CG21" s="68">
        <v>68.8</v>
      </c>
      <c r="CH21" s="68">
        <v>133.80000000000001</v>
      </c>
      <c r="CI21" s="71">
        <v>6821</v>
      </c>
      <c r="CJ21" s="71">
        <v>466706</v>
      </c>
      <c r="CK21" s="71">
        <v>325131</v>
      </c>
      <c r="CL21" s="71">
        <v>383124</v>
      </c>
      <c r="CM21" s="71">
        <v>303363</v>
      </c>
      <c r="CN21" s="71">
        <v>26812</v>
      </c>
      <c r="CO21" s="71">
        <v>11938</v>
      </c>
      <c r="CP21" s="75">
        <v>100.6</v>
      </c>
      <c r="CR21" s="71">
        <v>423</v>
      </c>
      <c r="CS21" s="71">
        <v>305</v>
      </c>
      <c r="CT21" s="71">
        <v>467</v>
      </c>
      <c r="CU21" s="71">
        <v>338</v>
      </c>
      <c r="CV21" s="71">
        <v>17</v>
      </c>
      <c r="CW21" s="71">
        <v>166</v>
      </c>
    </row>
    <row r="22" spans="1:101" x14ac:dyDescent="0.15">
      <c r="A22" s="13">
        <v>10</v>
      </c>
      <c r="B22" s="6" t="s">
        <v>11</v>
      </c>
      <c r="C22" s="10">
        <v>1.46</v>
      </c>
      <c r="D22" s="8">
        <v>33.01418732945082</v>
      </c>
      <c r="E22" s="9">
        <v>78.599999999999994</v>
      </c>
      <c r="F22" s="38">
        <v>45.947882427395321</v>
      </c>
      <c r="G22" s="19">
        <v>10</v>
      </c>
      <c r="H22" s="19">
        <v>2008068</v>
      </c>
      <c r="I22" s="179">
        <v>-0.78695807699999998</v>
      </c>
      <c r="J22" s="38">
        <v>45.331763839399997</v>
      </c>
      <c r="K22" s="95">
        <v>62.7</v>
      </c>
      <c r="L22" s="20">
        <v>96.859954766878843</v>
      </c>
      <c r="M22" s="21">
        <v>99.854038807450735</v>
      </c>
      <c r="N22" s="30">
        <v>2.6112466260999998</v>
      </c>
      <c r="O22" s="98">
        <v>9.5754609425127661</v>
      </c>
      <c r="P22" s="95">
        <v>29.41</v>
      </c>
      <c r="Q22" s="95">
        <v>47.249714077604771</v>
      </c>
      <c r="R22" s="95">
        <v>15.5</v>
      </c>
      <c r="S22" s="127"/>
      <c r="T22" s="95">
        <v>30.3</v>
      </c>
      <c r="U22" s="95">
        <v>28.6</v>
      </c>
      <c r="V22" s="98">
        <v>1.92</v>
      </c>
      <c r="W22" s="98">
        <v>79.400000000000006</v>
      </c>
      <c r="X22" s="98">
        <v>85.91</v>
      </c>
      <c r="Y22" s="98">
        <v>6.08</v>
      </c>
      <c r="Z22" s="95">
        <v>39.200000000000003</v>
      </c>
      <c r="AA22" s="127"/>
      <c r="AB22" s="116">
        <v>7427.8419999999996</v>
      </c>
      <c r="AC22" s="98">
        <v>5.1739626129387419</v>
      </c>
      <c r="AD22" s="98">
        <v>-2.7870147492563597</v>
      </c>
      <c r="AE22" s="116">
        <v>2715.5654091395309</v>
      </c>
      <c r="AF22" s="95">
        <v>390</v>
      </c>
      <c r="AG22" s="116">
        <v>57084</v>
      </c>
      <c r="AH22" s="116">
        <v>75268</v>
      </c>
      <c r="AI22" s="116">
        <v>195678</v>
      </c>
      <c r="AJ22" s="120">
        <v>0.57918999999999998</v>
      </c>
      <c r="AL22" s="95">
        <v>53.3</v>
      </c>
      <c r="AM22" s="95">
        <v>55.6</v>
      </c>
      <c r="AN22" s="95">
        <v>15</v>
      </c>
      <c r="AO22" s="95">
        <v>22</v>
      </c>
      <c r="AP22" s="95">
        <v>18.8</v>
      </c>
      <c r="AQ22" s="95">
        <v>13.1</v>
      </c>
      <c r="AR22" s="95">
        <v>19.650777716900574</v>
      </c>
      <c r="AS22" s="95">
        <v>7.6170084074275692</v>
      </c>
      <c r="AT22" s="95">
        <v>5.67</v>
      </c>
      <c r="AU22" s="95">
        <v>31.05</v>
      </c>
      <c r="AV22" s="95">
        <v>600.19990004997499</v>
      </c>
      <c r="AW22" s="95">
        <v>25.7</v>
      </c>
      <c r="AY22" s="31">
        <v>965403</v>
      </c>
      <c r="AZ22" s="68">
        <v>88.333659573278155</v>
      </c>
      <c r="BA22" s="68">
        <v>69.870917868759207</v>
      </c>
      <c r="BB22" s="68">
        <v>90.858918373224952</v>
      </c>
      <c r="BC22" s="68">
        <v>71.304591856749283</v>
      </c>
      <c r="BD22" s="68">
        <v>71.400000000000006</v>
      </c>
      <c r="BE22" s="68">
        <v>48.9</v>
      </c>
      <c r="BF22" s="68">
        <v>3.6122870012778141</v>
      </c>
      <c r="BG22" s="68">
        <v>3.883280668885098</v>
      </c>
      <c r="BH22" s="68">
        <v>3.329589708434824</v>
      </c>
      <c r="BI22" s="68">
        <v>5.5397576884042703</v>
      </c>
      <c r="BJ22" s="68">
        <v>31.830533742141021</v>
      </c>
      <c r="BK22" s="68">
        <v>62.629708569454706</v>
      </c>
      <c r="BL22" s="68">
        <v>17.02490617536677</v>
      </c>
      <c r="BM22" s="68">
        <v>7.8642101671784372</v>
      </c>
      <c r="BN22" s="68">
        <v>9.1606960081883315</v>
      </c>
      <c r="BO22" s="68">
        <v>49.706413730803973</v>
      </c>
      <c r="BP22" s="68">
        <v>40.176151761517616</v>
      </c>
      <c r="BQ22" s="68">
        <v>9.5302619692863573</v>
      </c>
      <c r="BR22" s="68">
        <v>7.4</v>
      </c>
      <c r="BS22" s="68">
        <v>4.9000000000000004</v>
      </c>
      <c r="BT22" s="68">
        <v>1.7</v>
      </c>
      <c r="BU22" s="71">
        <v>187</v>
      </c>
      <c r="BV22" s="71">
        <v>175</v>
      </c>
      <c r="BW22" s="75">
        <v>18.9536859995751</v>
      </c>
      <c r="BX22" s="75">
        <v>49.862438920756318</v>
      </c>
      <c r="BY22" s="75">
        <v>3.4321557022894154</v>
      </c>
      <c r="BZ22" s="75">
        <v>43.250198720319844</v>
      </c>
      <c r="CA22" s="75">
        <v>7.9629789946719347</v>
      </c>
      <c r="CB22" s="75">
        <v>336.5</v>
      </c>
      <c r="CC22" s="75">
        <v>226.5</v>
      </c>
      <c r="CD22" s="68">
        <v>162.30000000000001</v>
      </c>
      <c r="CE22" s="68">
        <v>159</v>
      </c>
      <c r="CG22" s="68">
        <v>70.7</v>
      </c>
      <c r="CH22" s="68">
        <v>131.80000000000001</v>
      </c>
      <c r="CI22" s="71">
        <v>6505</v>
      </c>
      <c r="CJ22" s="71">
        <v>443430</v>
      </c>
      <c r="CK22" s="71">
        <v>322305</v>
      </c>
      <c r="CL22" s="71">
        <v>358650</v>
      </c>
      <c r="CM22" s="71">
        <v>283748</v>
      </c>
      <c r="CN22" s="71">
        <v>30833</v>
      </c>
      <c r="CO22" s="71">
        <v>11014</v>
      </c>
      <c r="CP22" s="75">
        <v>97.4</v>
      </c>
      <c r="CR22" s="71">
        <v>426</v>
      </c>
      <c r="CS22" s="71">
        <v>280</v>
      </c>
      <c r="CT22" s="71">
        <v>468</v>
      </c>
      <c r="CU22" s="71">
        <v>309</v>
      </c>
      <c r="CV22" s="71">
        <v>18</v>
      </c>
      <c r="CW22" s="71">
        <v>162</v>
      </c>
    </row>
    <row r="23" spans="1:101" x14ac:dyDescent="0.15">
      <c r="A23" s="13">
        <v>11</v>
      </c>
      <c r="B23" s="6" t="s">
        <v>12</v>
      </c>
      <c r="C23" s="10">
        <v>1.32</v>
      </c>
      <c r="D23" s="8">
        <v>36.474434266880436</v>
      </c>
      <c r="E23" s="9">
        <v>75.900000000000006</v>
      </c>
      <c r="F23" s="38">
        <v>49.079313994054026</v>
      </c>
      <c r="G23" s="19">
        <v>11</v>
      </c>
      <c r="H23" s="19">
        <v>7194556</v>
      </c>
      <c r="I23" s="179">
        <v>1.9870486173999999</v>
      </c>
      <c r="J23" s="38">
        <v>43.615386300300003</v>
      </c>
      <c r="K23" s="95">
        <v>66.3</v>
      </c>
      <c r="L23" s="20">
        <v>100.63767396527179</v>
      </c>
      <c r="M23" s="21">
        <v>88.587662671608925</v>
      </c>
      <c r="N23" s="30">
        <v>2.4999256398999998</v>
      </c>
      <c r="O23" s="98">
        <v>5.7915970935408181</v>
      </c>
      <c r="P23" s="95">
        <v>25.35</v>
      </c>
      <c r="Q23" s="95">
        <v>42.010331103395714</v>
      </c>
      <c r="R23" s="95">
        <v>15.8</v>
      </c>
      <c r="S23" s="127"/>
      <c r="T23" s="95">
        <v>30.9</v>
      </c>
      <c r="U23" s="95">
        <v>28.9</v>
      </c>
      <c r="V23" s="98">
        <v>1.99</v>
      </c>
      <c r="W23" s="98">
        <v>79.62</v>
      </c>
      <c r="X23" s="98">
        <v>85.88</v>
      </c>
      <c r="Y23" s="98">
        <v>10.87</v>
      </c>
      <c r="Z23" s="95">
        <v>28</v>
      </c>
      <c r="AA23" s="127"/>
      <c r="AB23" s="116">
        <v>20108.381000000001</v>
      </c>
      <c r="AC23" s="98">
        <v>2.1838055484714363</v>
      </c>
      <c r="AD23" s="98">
        <v>-3.1508886633443125</v>
      </c>
      <c r="AE23" s="116">
        <v>2782.2933062165334</v>
      </c>
      <c r="AF23" s="95">
        <v>279.10000000000002</v>
      </c>
      <c r="AG23" s="116">
        <v>71791</v>
      </c>
      <c r="AH23" s="116">
        <v>128532</v>
      </c>
      <c r="AI23" s="116">
        <v>393413</v>
      </c>
      <c r="AJ23" s="120">
        <v>0.75524999999999998</v>
      </c>
      <c r="AL23" s="95">
        <v>56.7</v>
      </c>
      <c r="AM23" s="95">
        <v>57.3</v>
      </c>
      <c r="AN23" s="95">
        <v>12.2</v>
      </c>
      <c r="AO23" s="95">
        <v>19.399999999999999</v>
      </c>
      <c r="AP23" s="95">
        <v>12.9</v>
      </c>
      <c r="AQ23" s="95">
        <v>11.3</v>
      </c>
      <c r="AR23" s="95">
        <v>27.778892262009116</v>
      </c>
      <c r="AS23" s="95">
        <v>11.177222014445096</v>
      </c>
      <c r="AT23" s="95">
        <v>5.79</v>
      </c>
      <c r="AU23" s="95">
        <v>31.45</v>
      </c>
      <c r="AV23" s="95">
        <v>232.69043985014571</v>
      </c>
      <c r="AW23" s="95">
        <v>36</v>
      </c>
      <c r="AY23" s="31">
        <v>3482305</v>
      </c>
      <c r="AZ23" s="68">
        <v>87.039553831095219</v>
      </c>
      <c r="BA23" s="68">
        <v>65.453191589775699</v>
      </c>
      <c r="BB23" s="68">
        <v>90.998157081684653</v>
      </c>
      <c r="BC23" s="68">
        <v>67.27648320375323</v>
      </c>
      <c r="BD23" s="68">
        <v>71.8</v>
      </c>
      <c r="BE23" s="68">
        <v>47.8</v>
      </c>
      <c r="BF23" s="68">
        <v>5.7658306439699034</v>
      </c>
      <c r="BG23" s="68">
        <v>6.4617031314916655</v>
      </c>
      <c r="BH23" s="68">
        <v>5.0255487493810387</v>
      </c>
      <c r="BI23" s="68">
        <v>1.8063703361278403</v>
      </c>
      <c r="BJ23" s="68">
        <v>25.309385962357499</v>
      </c>
      <c r="BK23" s="68">
        <v>72.884243701514677</v>
      </c>
      <c r="BL23" s="68">
        <v>18.532135076252722</v>
      </c>
      <c r="BM23" s="68">
        <v>10.180646332607116</v>
      </c>
      <c r="BN23" s="68">
        <v>8.3514887436456053</v>
      </c>
      <c r="BO23" s="68">
        <v>55.607786016949156</v>
      </c>
      <c r="BP23" s="68">
        <v>45.213188559322035</v>
      </c>
      <c r="BQ23" s="68">
        <v>10.394597457627121</v>
      </c>
      <c r="BR23" s="68">
        <v>7.2</v>
      </c>
      <c r="BS23" s="68">
        <v>5</v>
      </c>
      <c r="BT23" s="68">
        <v>2.9</v>
      </c>
      <c r="BU23" s="71">
        <v>185</v>
      </c>
      <c r="BV23" s="71">
        <v>175</v>
      </c>
      <c r="BW23" s="75">
        <v>21.157853390014651</v>
      </c>
      <c r="BX23" s="75">
        <v>45.476730386721862</v>
      </c>
      <c r="BY23" s="75">
        <v>3.6832004887323722</v>
      </c>
      <c r="BZ23" s="75">
        <v>41.716672458558463</v>
      </c>
      <c r="CA23" s="75">
        <v>10.625059486786739</v>
      </c>
      <c r="CB23" s="75">
        <v>360.3</v>
      </c>
      <c r="CC23" s="75">
        <v>243.3</v>
      </c>
      <c r="CD23" s="68">
        <v>164.7</v>
      </c>
      <c r="CE23" s="68">
        <v>158.69999999999999</v>
      </c>
      <c r="CG23" s="68">
        <v>66.3</v>
      </c>
      <c r="CH23" s="68">
        <v>107.3</v>
      </c>
      <c r="CI23" s="71">
        <v>6522</v>
      </c>
      <c r="CJ23" s="71">
        <v>442278</v>
      </c>
      <c r="CK23" s="71">
        <v>330237</v>
      </c>
      <c r="CL23" s="71">
        <v>367081</v>
      </c>
      <c r="CM23" s="71">
        <v>298476</v>
      </c>
      <c r="CN23" s="71">
        <v>28253</v>
      </c>
      <c r="CO23" s="71">
        <v>11410</v>
      </c>
      <c r="CP23" s="75">
        <v>102.5</v>
      </c>
      <c r="CR23" s="71">
        <v>417</v>
      </c>
      <c r="CS23" s="71">
        <v>271</v>
      </c>
      <c r="CT23" s="71">
        <v>486</v>
      </c>
      <c r="CU23" s="71">
        <v>312</v>
      </c>
      <c r="CV23" s="71">
        <v>19</v>
      </c>
      <c r="CW23" s="71">
        <v>182</v>
      </c>
    </row>
    <row r="24" spans="1:101" x14ac:dyDescent="0.15">
      <c r="A24" s="13">
        <v>12</v>
      </c>
      <c r="B24" s="6" t="s">
        <v>13</v>
      </c>
      <c r="C24" s="10">
        <v>1.34</v>
      </c>
      <c r="D24" s="8">
        <v>36.414737950141465</v>
      </c>
      <c r="E24" s="9">
        <v>78.599999999999994</v>
      </c>
      <c r="F24" s="38">
        <v>48.107392486511877</v>
      </c>
      <c r="G24" s="19">
        <v>12</v>
      </c>
      <c r="H24" s="19">
        <v>6216289</v>
      </c>
      <c r="I24" s="179">
        <v>2.6389499347999998</v>
      </c>
      <c r="J24" s="38">
        <v>44.310456195</v>
      </c>
      <c r="K24" s="95">
        <v>65.400000000000006</v>
      </c>
      <c r="L24" s="20">
        <v>99.358241264852552</v>
      </c>
      <c r="M24" s="21">
        <v>89.450297436300019</v>
      </c>
      <c r="N24" s="30">
        <v>2.4387732886000002</v>
      </c>
      <c r="O24" s="98">
        <v>5.9335124685515002</v>
      </c>
      <c r="P24" s="95">
        <v>23.54</v>
      </c>
      <c r="Q24" s="95">
        <v>40.227655063056496</v>
      </c>
      <c r="R24" s="95">
        <v>16.600000000000001</v>
      </c>
      <c r="S24" s="127"/>
      <c r="T24" s="95">
        <v>31</v>
      </c>
      <c r="U24" s="95">
        <v>29.1</v>
      </c>
      <c r="V24" s="98">
        <v>1.99</v>
      </c>
      <c r="W24" s="98">
        <v>79.88</v>
      </c>
      <c r="X24" s="98">
        <v>86.2</v>
      </c>
      <c r="Y24" s="98">
        <v>10.76</v>
      </c>
      <c r="Z24" s="95">
        <v>29.8</v>
      </c>
      <c r="AA24" s="127"/>
      <c r="AB24" s="116">
        <v>19005.963</v>
      </c>
      <c r="AC24" s="98">
        <v>0.29305132592737088</v>
      </c>
      <c r="AD24" s="98">
        <v>-2.1658674238368598</v>
      </c>
      <c r="AE24" s="116">
        <v>2724.5221385299174</v>
      </c>
      <c r="AF24" s="95">
        <v>431.1</v>
      </c>
      <c r="AG24" s="116">
        <v>93901</v>
      </c>
      <c r="AH24" s="116">
        <v>123805</v>
      </c>
      <c r="AI24" s="116">
        <v>206510</v>
      </c>
      <c r="AJ24" s="120">
        <v>0.77398</v>
      </c>
      <c r="AL24" s="95">
        <v>55.3</v>
      </c>
      <c r="AM24" s="95">
        <v>55.1</v>
      </c>
      <c r="AN24" s="95">
        <v>12.6</v>
      </c>
      <c r="AO24" s="95">
        <v>20.9</v>
      </c>
      <c r="AP24" s="95">
        <v>12.9</v>
      </c>
      <c r="AQ24" s="95">
        <v>9.6999999999999993</v>
      </c>
      <c r="AR24" s="95">
        <v>30.14560099514636</v>
      </c>
      <c r="AS24" s="95">
        <v>12.058429764725307</v>
      </c>
      <c r="AT24" s="95">
        <v>9.44</v>
      </c>
      <c r="AU24" s="95">
        <v>37.880000000000003</v>
      </c>
      <c r="AV24" s="95">
        <v>253.45992919214677</v>
      </c>
      <c r="AW24" s="95">
        <v>39.700000000000003</v>
      </c>
      <c r="AY24" s="31">
        <v>2899396</v>
      </c>
      <c r="AZ24" s="68">
        <v>87.198042942903996</v>
      </c>
      <c r="BA24" s="68">
        <v>65.302732927623452</v>
      </c>
      <c r="BB24" s="68">
        <v>91.154987110992153</v>
      </c>
      <c r="BC24" s="68">
        <v>67.032988753384856</v>
      </c>
      <c r="BD24" s="68">
        <v>69.8</v>
      </c>
      <c r="BE24" s="68">
        <v>46.4</v>
      </c>
      <c r="BF24" s="68">
        <v>5.4519660395385765</v>
      </c>
      <c r="BG24" s="68">
        <v>6.3000505928120409</v>
      </c>
      <c r="BH24" s="68">
        <v>4.5650894882216884</v>
      </c>
      <c r="BI24" s="68">
        <v>3.0514715228289311</v>
      </c>
      <c r="BJ24" s="68">
        <v>20.515662066457722</v>
      </c>
      <c r="BK24" s="68">
        <v>76.432866410713345</v>
      </c>
      <c r="BL24" s="68">
        <v>19.285218227469418</v>
      </c>
      <c r="BM24" s="68">
        <v>9.183182862332389</v>
      </c>
      <c r="BN24" s="68">
        <v>10.102035365137029</v>
      </c>
      <c r="BO24" s="68">
        <v>54.47378492154612</v>
      </c>
      <c r="BP24" s="68">
        <v>42.885572139303484</v>
      </c>
      <c r="BQ24" s="68">
        <v>11.588212782242636</v>
      </c>
      <c r="BR24" s="68">
        <v>7</v>
      </c>
      <c r="BS24" s="68">
        <v>4.9000000000000004</v>
      </c>
      <c r="BT24" s="68">
        <v>3</v>
      </c>
      <c r="BU24" s="71">
        <v>183</v>
      </c>
      <c r="BV24" s="71">
        <v>171</v>
      </c>
      <c r="BW24" s="75">
        <v>20.828293213983308</v>
      </c>
      <c r="BX24" s="75">
        <v>45.351161915514162</v>
      </c>
      <c r="BY24" s="75">
        <v>3.9376227549161125</v>
      </c>
      <c r="BZ24" s="75">
        <v>42.046270222516704</v>
      </c>
      <c r="CA24" s="75">
        <v>10.430914124801816</v>
      </c>
      <c r="CB24" s="75">
        <v>364.4</v>
      </c>
      <c r="CC24" s="75">
        <v>253.9</v>
      </c>
      <c r="CD24" s="68">
        <v>161.80000000000001</v>
      </c>
      <c r="CE24" s="68">
        <v>155.9</v>
      </c>
      <c r="CG24" s="68">
        <v>65.3</v>
      </c>
      <c r="CH24" s="68">
        <v>111.1</v>
      </c>
      <c r="CI24" s="71">
        <v>6642</v>
      </c>
      <c r="CJ24" s="71">
        <v>442197</v>
      </c>
      <c r="CK24" s="71">
        <v>331767</v>
      </c>
      <c r="CL24" s="71">
        <v>365528</v>
      </c>
      <c r="CM24" s="71">
        <v>298948</v>
      </c>
      <c r="CN24" s="71">
        <v>25613</v>
      </c>
      <c r="CO24" s="71">
        <v>10845</v>
      </c>
      <c r="CP24" s="75">
        <v>98.4</v>
      </c>
      <c r="CR24" s="71">
        <v>419</v>
      </c>
      <c r="CS24" s="71">
        <v>279</v>
      </c>
      <c r="CT24" s="71">
        <v>485</v>
      </c>
      <c r="CU24" s="71">
        <v>326</v>
      </c>
      <c r="CV24" s="71">
        <v>17</v>
      </c>
      <c r="CW24" s="71">
        <v>187</v>
      </c>
    </row>
    <row r="25" spans="1:101" x14ac:dyDescent="0.15">
      <c r="A25" s="220">
        <v>13</v>
      </c>
      <c r="B25" s="221" t="s">
        <v>14</v>
      </c>
      <c r="C25" s="222">
        <v>1.1200000000000001</v>
      </c>
      <c r="D25" s="223">
        <v>44.265947795070325</v>
      </c>
      <c r="E25" s="224">
        <v>81.5</v>
      </c>
      <c r="F25" s="225">
        <v>53.098918435597277</v>
      </c>
      <c r="G25" s="226">
        <v>13</v>
      </c>
      <c r="H25" s="226">
        <v>13159388</v>
      </c>
      <c r="I25" s="241">
        <v>4.6338158984</v>
      </c>
      <c r="J25" s="225">
        <v>43.781952411500001</v>
      </c>
      <c r="K25" s="227">
        <v>68.2</v>
      </c>
      <c r="L25" s="228">
        <v>97.966566164375863</v>
      </c>
      <c r="M25" s="229">
        <v>118.36515497529217</v>
      </c>
      <c r="N25" s="230">
        <v>2.0336139694000002</v>
      </c>
      <c r="O25" s="231">
        <v>2.2850968395886651</v>
      </c>
      <c r="P25" s="227">
        <v>17.739999999999998</v>
      </c>
      <c r="Q25" s="227">
        <v>40.734219704076288</v>
      </c>
      <c r="R25" s="227">
        <v>16.899999999999999</v>
      </c>
      <c r="S25" s="232"/>
      <c r="T25" s="227">
        <v>31.8</v>
      </c>
      <c r="U25" s="227">
        <v>29.9</v>
      </c>
      <c r="V25" s="231">
        <v>2</v>
      </c>
      <c r="W25" s="231">
        <v>79.819999999999993</v>
      </c>
      <c r="X25" s="231">
        <v>86.39</v>
      </c>
      <c r="Y25" s="231">
        <v>19.52</v>
      </c>
      <c r="Z25" s="227">
        <v>33.799999999999997</v>
      </c>
      <c r="AA25" s="232"/>
      <c r="AB25" s="233">
        <v>91139.263000000006</v>
      </c>
      <c r="AC25" s="231">
        <v>0.40513288738491338</v>
      </c>
      <c r="AD25" s="231">
        <v>-7.0566432438811386</v>
      </c>
      <c r="AE25" s="233">
        <v>4306.3074817765082</v>
      </c>
      <c r="AF25" s="227">
        <v>212.1</v>
      </c>
      <c r="AG25" s="233">
        <v>12965</v>
      </c>
      <c r="AH25" s="233">
        <v>82422</v>
      </c>
      <c r="AI25" s="233">
        <v>310022</v>
      </c>
      <c r="AJ25" s="234">
        <v>1.1617</v>
      </c>
      <c r="AK25" s="235"/>
      <c r="AL25" s="227">
        <v>62.2</v>
      </c>
      <c r="AM25" s="227">
        <v>68.400000000000006</v>
      </c>
      <c r="AN25" s="227">
        <v>8.6</v>
      </c>
      <c r="AO25" s="227">
        <v>12.1</v>
      </c>
      <c r="AP25" s="227">
        <v>7.1</v>
      </c>
      <c r="AQ25" s="227">
        <v>4.4000000000000004</v>
      </c>
      <c r="AR25" s="227">
        <v>33.040477439143821</v>
      </c>
      <c r="AS25" s="227">
        <v>17.40034088397362</v>
      </c>
      <c r="AT25" s="227">
        <v>6.66</v>
      </c>
      <c r="AU25" s="227">
        <v>29.51</v>
      </c>
      <c r="AV25" s="227">
        <v>160.50318278266141</v>
      </c>
      <c r="AW25" s="227">
        <v>51</v>
      </c>
      <c r="AX25" s="235"/>
      <c r="AY25" s="236">
        <v>6012536</v>
      </c>
      <c r="AZ25" s="237">
        <v>86.026918247849707</v>
      </c>
      <c r="BA25" s="237">
        <v>67.660092710733636</v>
      </c>
      <c r="BB25" s="237">
        <v>91.532787753764765</v>
      </c>
      <c r="BC25" s="237">
        <v>70.48047151879959</v>
      </c>
      <c r="BD25" s="237">
        <v>65.5</v>
      </c>
      <c r="BE25" s="237">
        <v>46</v>
      </c>
      <c r="BF25" s="237">
        <v>7.8975284845615281</v>
      </c>
      <c r="BG25" s="237">
        <v>8.7329130872308056</v>
      </c>
      <c r="BH25" s="237">
        <v>7.0414212715527151</v>
      </c>
      <c r="BI25" s="237">
        <v>0.43152946951350252</v>
      </c>
      <c r="BJ25" s="237">
        <v>17.571648822088299</v>
      </c>
      <c r="BK25" s="237">
        <v>81.996821708398187</v>
      </c>
      <c r="BL25" s="237">
        <v>17.661148792866292</v>
      </c>
      <c r="BM25" s="237">
        <v>9.6831570459612006</v>
      </c>
      <c r="BN25" s="237">
        <v>7.9779917469050918</v>
      </c>
      <c r="BO25" s="237">
        <v>45.50742335625683</v>
      </c>
      <c r="BP25" s="237">
        <v>32.968057073076672</v>
      </c>
      <c r="BQ25" s="237">
        <v>12.539366283180158</v>
      </c>
      <c r="BR25" s="237">
        <v>6.5</v>
      </c>
      <c r="BS25" s="237">
        <v>4.9000000000000004</v>
      </c>
      <c r="BT25" s="237">
        <v>0.9</v>
      </c>
      <c r="BU25" s="238">
        <v>174</v>
      </c>
      <c r="BV25" s="238">
        <v>168</v>
      </c>
      <c r="BW25" s="239">
        <v>23.242729994390793</v>
      </c>
      <c r="BX25" s="239">
        <v>40.73762764325442</v>
      </c>
      <c r="BY25" s="239">
        <v>6.0390722026199315</v>
      </c>
      <c r="BZ25" s="239">
        <v>41.693661429858849</v>
      </c>
      <c r="CA25" s="239">
        <v>10.712250511402424</v>
      </c>
      <c r="CB25" s="239">
        <v>429.8</v>
      </c>
      <c r="CC25" s="239">
        <v>298.2</v>
      </c>
      <c r="CD25" s="237">
        <v>165.3</v>
      </c>
      <c r="CE25" s="237">
        <v>163.4</v>
      </c>
      <c r="CF25" s="240"/>
      <c r="CG25" s="237">
        <v>46.6</v>
      </c>
      <c r="CH25" s="237">
        <v>92.4</v>
      </c>
      <c r="CI25" s="238">
        <v>6923</v>
      </c>
      <c r="CJ25" s="238">
        <v>450347</v>
      </c>
      <c r="CK25" s="238">
        <v>318813</v>
      </c>
      <c r="CL25" s="238">
        <v>373033</v>
      </c>
      <c r="CM25" s="238">
        <v>288386</v>
      </c>
      <c r="CN25" s="238">
        <v>20176</v>
      </c>
      <c r="CO25" s="238">
        <v>11633</v>
      </c>
      <c r="CP25" s="239">
        <v>106.5</v>
      </c>
      <c r="CQ25" s="240"/>
      <c r="CR25" s="238">
        <v>414</v>
      </c>
      <c r="CS25" s="238">
        <v>282</v>
      </c>
      <c r="CT25" s="238">
        <v>475</v>
      </c>
      <c r="CU25" s="238">
        <v>328</v>
      </c>
      <c r="CV25" s="238">
        <v>19</v>
      </c>
      <c r="CW25" s="238">
        <v>163</v>
      </c>
    </row>
    <row r="26" spans="1:101" x14ac:dyDescent="0.15">
      <c r="A26" s="13">
        <v>14</v>
      </c>
      <c r="B26" s="6" t="s">
        <v>15</v>
      </c>
      <c r="C26" s="10">
        <v>1.31</v>
      </c>
      <c r="D26" s="8">
        <v>36.795005774316046</v>
      </c>
      <c r="E26" s="9">
        <v>76.400000000000006</v>
      </c>
      <c r="F26" s="38">
        <v>49.453426012429851</v>
      </c>
      <c r="G26" s="19">
        <v>14</v>
      </c>
      <c r="H26" s="19">
        <v>9048331</v>
      </c>
      <c r="I26" s="179">
        <v>2.9203373633999998</v>
      </c>
      <c r="J26" s="38">
        <v>43.412862269400001</v>
      </c>
      <c r="K26" s="95">
        <v>66.599999999999994</v>
      </c>
      <c r="L26" s="20">
        <v>100.90499415380749</v>
      </c>
      <c r="M26" s="21">
        <v>91.223375891089759</v>
      </c>
      <c r="N26" s="30">
        <v>2.3256660186000002</v>
      </c>
      <c r="O26" s="98">
        <v>3.6984828899214675</v>
      </c>
      <c r="P26" s="95">
        <v>21.39</v>
      </c>
      <c r="Q26" s="95">
        <v>38.467647326791635</v>
      </c>
      <c r="R26" s="95">
        <v>16.5</v>
      </c>
      <c r="S26" s="127"/>
      <c r="T26" s="95">
        <v>31.3</v>
      </c>
      <c r="U26" s="95">
        <v>29.4</v>
      </c>
      <c r="V26" s="98">
        <v>1.97</v>
      </c>
      <c r="W26" s="98">
        <v>80.25</v>
      </c>
      <c r="X26" s="98">
        <v>86.63</v>
      </c>
      <c r="Y26" s="98">
        <v>15.28</v>
      </c>
      <c r="Z26" s="95">
        <v>30.9</v>
      </c>
      <c r="AA26" s="127"/>
      <c r="AB26" s="116">
        <v>29757.052</v>
      </c>
      <c r="AC26" s="98">
        <v>2.0486783636717765</v>
      </c>
      <c r="AD26" s="98">
        <v>-4.4634163138135472</v>
      </c>
      <c r="AE26" s="116">
        <v>2910.1835465568179</v>
      </c>
      <c r="AF26" s="95">
        <v>274.3</v>
      </c>
      <c r="AG26" s="116">
        <v>28331</v>
      </c>
      <c r="AH26" s="116">
        <v>172467</v>
      </c>
      <c r="AI26" s="116">
        <v>379751</v>
      </c>
      <c r="AJ26" s="120">
        <v>0.93772</v>
      </c>
      <c r="AL26" s="95">
        <v>60.7</v>
      </c>
      <c r="AM26" s="95">
        <v>63.1</v>
      </c>
      <c r="AN26" s="95">
        <v>10.1</v>
      </c>
      <c r="AO26" s="95">
        <v>16.399999999999999</v>
      </c>
      <c r="AP26" s="95">
        <v>9.4</v>
      </c>
      <c r="AQ26" s="95">
        <v>6.2</v>
      </c>
      <c r="AR26" s="95">
        <v>34.30979056947659</v>
      </c>
      <c r="AS26" s="95">
        <v>15.471783832779426</v>
      </c>
      <c r="AT26" s="95">
        <v>9.3000000000000007</v>
      </c>
      <c r="AU26" s="95">
        <v>40.21</v>
      </c>
      <c r="AV26" s="95">
        <v>167.69706336939723</v>
      </c>
      <c r="AW26" s="95">
        <v>45.3</v>
      </c>
      <c r="AY26" s="31">
        <v>4146942</v>
      </c>
      <c r="AZ26" s="68">
        <v>87.625565514224505</v>
      </c>
      <c r="BA26" s="68">
        <v>63.809206801172969</v>
      </c>
      <c r="BB26" s="68">
        <v>91.997163907642033</v>
      </c>
      <c r="BC26" s="68">
        <v>65.596531905893272</v>
      </c>
      <c r="BD26" s="68">
        <v>67.7</v>
      </c>
      <c r="BE26" s="68">
        <v>45</v>
      </c>
      <c r="BF26" s="68">
        <v>6.1299253211543041</v>
      </c>
      <c r="BG26" s="68">
        <v>7.009423755983371</v>
      </c>
      <c r="BH26" s="68">
        <v>5.2048980891374077</v>
      </c>
      <c r="BI26" s="68">
        <v>0.88873559836982297</v>
      </c>
      <c r="BJ26" s="68">
        <v>22.63881738618813</v>
      </c>
      <c r="BK26" s="68">
        <v>76.472447015442043</v>
      </c>
      <c r="BL26" s="68">
        <v>18.576119510698948</v>
      </c>
      <c r="BM26" s="68">
        <v>9.3349691480532595</v>
      </c>
      <c r="BN26" s="68">
        <v>9.2411503626456888</v>
      </c>
      <c r="BO26" s="68">
        <v>54.438922312320173</v>
      </c>
      <c r="BP26" s="68">
        <v>42.155375359665186</v>
      </c>
      <c r="BQ26" s="68">
        <v>12.283546952654987</v>
      </c>
      <c r="BR26" s="68">
        <v>6.4</v>
      </c>
      <c r="BS26" s="68">
        <v>4.8</v>
      </c>
      <c r="BT26" s="68">
        <v>2.5</v>
      </c>
      <c r="BU26" s="71">
        <v>182</v>
      </c>
      <c r="BV26" s="71">
        <v>171</v>
      </c>
      <c r="BW26" s="75">
        <v>21.553818510974388</v>
      </c>
      <c r="BX26" s="75">
        <v>43.430557484122815</v>
      </c>
      <c r="BY26" s="75">
        <v>4.5450391498592122</v>
      </c>
      <c r="BZ26" s="75">
        <v>42.005790144339784</v>
      </c>
      <c r="CA26" s="75">
        <v>10.044986559209313</v>
      </c>
      <c r="CB26" s="75">
        <v>392</v>
      </c>
      <c r="CC26" s="75">
        <v>271.89999999999998</v>
      </c>
      <c r="CD26" s="68">
        <v>172.3</v>
      </c>
      <c r="CE26" s="68">
        <v>165.7</v>
      </c>
      <c r="CG26" s="68">
        <v>58.9</v>
      </c>
      <c r="CH26" s="68">
        <v>99.1</v>
      </c>
      <c r="CI26" s="71">
        <v>6599</v>
      </c>
      <c r="CJ26" s="71">
        <v>474982</v>
      </c>
      <c r="CK26" s="71">
        <v>345954</v>
      </c>
      <c r="CL26" s="71">
        <v>392513</v>
      </c>
      <c r="CM26" s="71">
        <v>307947</v>
      </c>
      <c r="CN26" s="71">
        <v>21335</v>
      </c>
      <c r="CO26" s="71">
        <v>11460</v>
      </c>
      <c r="CP26" s="75">
        <v>106.8</v>
      </c>
      <c r="CR26" s="71">
        <v>403</v>
      </c>
      <c r="CS26" s="71">
        <v>275</v>
      </c>
      <c r="CT26" s="71">
        <v>474</v>
      </c>
      <c r="CU26" s="71">
        <v>327</v>
      </c>
      <c r="CV26" s="71">
        <v>16</v>
      </c>
      <c r="CW26" s="71">
        <v>178</v>
      </c>
    </row>
    <row r="27" spans="1:101" x14ac:dyDescent="0.15">
      <c r="A27" s="13">
        <v>15</v>
      </c>
      <c r="B27" s="6" t="s">
        <v>16</v>
      </c>
      <c r="C27" s="10">
        <v>1.43</v>
      </c>
      <c r="D27" s="8">
        <v>34.005920967949542</v>
      </c>
      <c r="E27" s="9">
        <v>77.8</v>
      </c>
      <c r="F27" s="38">
        <v>46.424226839809712</v>
      </c>
      <c r="G27" s="19">
        <v>15</v>
      </c>
      <c r="H27" s="19">
        <v>2374450</v>
      </c>
      <c r="I27" s="179">
        <v>-2.3446416329000002</v>
      </c>
      <c r="J27" s="38">
        <v>47.022145525900001</v>
      </c>
      <c r="K27" s="95">
        <v>61</v>
      </c>
      <c r="L27" s="20">
        <v>93.640751125007554</v>
      </c>
      <c r="M27" s="21">
        <v>100.00770704794795</v>
      </c>
      <c r="N27" s="30">
        <v>2.7739527841</v>
      </c>
      <c r="O27" s="98">
        <v>16.364118382539971</v>
      </c>
      <c r="P27" s="95">
        <v>32.950000000000003</v>
      </c>
      <c r="Q27" s="95">
        <v>52.432925438929843</v>
      </c>
      <c r="R27" s="95">
        <v>14.4</v>
      </c>
      <c r="S27" s="127"/>
      <c r="T27" s="95">
        <v>30.3</v>
      </c>
      <c r="U27" s="95">
        <v>28.6</v>
      </c>
      <c r="V27" s="98">
        <v>1.45</v>
      </c>
      <c r="W27" s="98">
        <v>79.47</v>
      </c>
      <c r="X27" s="98">
        <v>86.96</v>
      </c>
      <c r="Y27" s="98">
        <v>7.51</v>
      </c>
      <c r="Z27" s="95">
        <v>47.8</v>
      </c>
      <c r="AA27" s="127"/>
      <c r="AB27" s="116">
        <v>8606.7749999999996</v>
      </c>
      <c r="AC27" s="98">
        <v>2.1923977966955435</v>
      </c>
      <c r="AD27" s="98">
        <v>-8.0839929434171545</v>
      </c>
      <c r="AE27" s="116">
        <v>2632.263471540778</v>
      </c>
      <c r="AF27" s="95">
        <v>258.89999999999998</v>
      </c>
      <c r="AG27" s="116">
        <v>98988</v>
      </c>
      <c r="AH27" s="116">
        <v>43280</v>
      </c>
      <c r="AI27" s="116">
        <v>184072</v>
      </c>
      <c r="AJ27" s="120">
        <v>0.40404000000000001</v>
      </c>
      <c r="AL27" s="95">
        <v>49.5</v>
      </c>
      <c r="AM27" s="95">
        <v>46.8</v>
      </c>
      <c r="AN27" s="95">
        <v>20.5</v>
      </c>
      <c r="AO27" s="95">
        <v>30.9</v>
      </c>
      <c r="AP27" s="95">
        <v>17.600000000000001</v>
      </c>
      <c r="AQ27" s="95">
        <v>13.9</v>
      </c>
      <c r="AR27" s="95">
        <v>16.248850984210211</v>
      </c>
      <c r="AS27" s="95">
        <v>5.9376457751879759</v>
      </c>
      <c r="AT27" s="95">
        <v>5.38</v>
      </c>
      <c r="AU27" s="95">
        <v>27.93</v>
      </c>
      <c r="AV27" s="95">
        <v>626.16426756985607</v>
      </c>
      <c r="AW27" s="95">
        <v>21.3</v>
      </c>
      <c r="AY27" s="31">
        <v>1155795</v>
      </c>
      <c r="AZ27" s="68">
        <v>88.594353190523051</v>
      </c>
      <c r="BA27" s="68">
        <v>76.115495748583072</v>
      </c>
      <c r="BB27" s="68">
        <v>91.422551771120752</v>
      </c>
      <c r="BC27" s="68">
        <v>77.862430301865032</v>
      </c>
      <c r="BD27" s="68">
        <v>70.400000000000006</v>
      </c>
      <c r="BE27" s="68">
        <v>49.1</v>
      </c>
      <c r="BF27" s="68">
        <v>3.6086022988681923</v>
      </c>
      <c r="BG27" s="68">
        <v>4.0741301440718596</v>
      </c>
      <c r="BH27" s="68">
        <v>3.1313295928107463</v>
      </c>
      <c r="BI27" s="68">
        <v>6.2713114121364253</v>
      </c>
      <c r="BJ27" s="68">
        <v>29.433372639939947</v>
      </c>
      <c r="BK27" s="68">
        <v>64.29531594792364</v>
      </c>
      <c r="BL27" s="68">
        <v>14.240743516714135</v>
      </c>
      <c r="BM27" s="68">
        <v>6.415829710688052</v>
      </c>
      <c r="BN27" s="68">
        <v>7.8249138060260828</v>
      </c>
      <c r="BO27" s="68">
        <v>45.06338839800231</v>
      </c>
      <c r="BP27" s="68">
        <v>34.729158663081058</v>
      </c>
      <c r="BQ27" s="68">
        <v>10.334229734921252</v>
      </c>
      <c r="BR27" s="68">
        <v>6.5</v>
      </c>
      <c r="BS27" s="68">
        <v>4.2</v>
      </c>
      <c r="BT27" s="68">
        <v>1.9</v>
      </c>
      <c r="BU27" s="71">
        <v>182</v>
      </c>
      <c r="BV27" s="71">
        <v>174</v>
      </c>
      <c r="BW27" s="75">
        <v>16.548408910493254</v>
      </c>
      <c r="BX27" s="75">
        <v>53.702578476435015</v>
      </c>
      <c r="BY27" s="75">
        <v>3.5883300931136808</v>
      </c>
      <c r="BZ27" s="75">
        <v>47.771922644019241</v>
      </c>
      <c r="CA27" s="75">
        <v>8.2408165353525025</v>
      </c>
      <c r="CB27" s="75">
        <v>317.5</v>
      </c>
      <c r="CC27" s="75">
        <v>221.9</v>
      </c>
      <c r="CD27" s="68">
        <v>160.5</v>
      </c>
      <c r="CE27" s="68">
        <v>145.4</v>
      </c>
      <c r="CG27" s="68">
        <v>74.400000000000006</v>
      </c>
      <c r="CH27" s="68">
        <v>161.69999999999999</v>
      </c>
      <c r="CI27" s="71">
        <v>6847</v>
      </c>
      <c r="CJ27" s="71">
        <v>472328</v>
      </c>
      <c r="CK27" s="71">
        <v>291265</v>
      </c>
      <c r="CL27" s="71">
        <v>393984</v>
      </c>
      <c r="CM27" s="71">
        <v>314599</v>
      </c>
      <c r="CN27" s="71">
        <v>33475</v>
      </c>
      <c r="CO27" s="71">
        <v>11879</v>
      </c>
      <c r="CP27" s="75">
        <v>98.7</v>
      </c>
      <c r="CR27" s="71">
        <v>433</v>
      </c>
      <c r="CS27" s="71">
        <v>305</v>
      </c>
      <c r="CT27" s="71">
        <v>469</v>
      </c>
      <c r="CU27" s="71">
        <v>331</v>
      </c>
      <c r="CV27" s="71">
        <v>16</v>
      </c>
      <c r="CW27" s="71">
        <v>165</v>
      </c>
    </row>
    <row r="28" spans="1:101" x14ac:dyDescent="0.15">
      <c r="A28" s="13">
        <v>16</v>
      </c>
      <c r="B28" s="6" t="s">
        <v>17</v>
      </c>
      <c r="C28" s="10">
        <v>1.42</v>
      </c>
      <c r="D28" s="8">
        <v>31.719591167980028</v>
      </c>
      <c r="E28" s="9">
        <v>73.3</v>
      </c>
      <c r="F28" s="38">
        <v>44.875353639758963</v>
      </c>
      <c r="G28" s="19">
        <v>16</v>
      </c>
      <c r="H28" s="19">
        <v>1093247</v>
      </c>
      <c r="I28" s="179">
        <v>-1.6624555084999999</v>
      </c>
      <c r="J28" s="38">
        <v>46.9097584266</v>
      </c>
      <c r="K28" s="95">
        <v>60.8</v>
      </c>
      <c r="L28" s="20">
        <v>92.934339494778001</v>
      </c>
      <c r="M28" s="21">
        <v>99.824010493511523</v>
      </c>
      <c r="N28" s="30">
        <v>2.7923834626000001</v>
      </c>
      <c r="O28" s="98">
        <v>16.131537453815199</v>
      </c>
      <c r="P28" s="95">
        <v>35.11</v>
      </c>
      <c r="Q28" s="95">
        <v>54.027799016491073</v>
      </c>
      <c r="R28" s="95">
        <v>14.9</v>
      </c>
      <c r="S28" s="127"/>
      <c r="T28" s="95">
        <v>30.6</v>
      </c>
      <c r="U28" s="95">
        <v>28.7</v>
      </c>
      <c r="V28" s="98">
        <v>1.44</v>
      </c>
      <c r="W28" s="98">
        <v>79.709999999999994</v>
      </c>
      <c r="X28" s="98">
        <v>86.75</v>
      </c>
      <c r="Y28" s="98">
        <v>3</v>
      </c>
      <c r="Z28" s="95">
        <v>46.3</v>
      </c>
      <c r="AA28" s="127"/>
      <c r="AB28" s="116">
        <v>4370.3999999999996</v>
      </c>
      <c r="AC28" s="98">
        <v>5.9934878575967137</v>
      </c>
      <c r="AD28" s="98">
        <v>-10.579429094749711</v>
      </c>
      <c r="AE28" s="116">
        <v>2900.3326787084711</v>
      </c>
      <c r="AF28" s="95">
        <v>253.6</v>
      </c>
      <c r="AG28" s="116">
        <v>24255</v>
      </c>
      <c r="AH28" s="116">
        <v>32233</v>
      </c>
      <c r="AI28" s="116">
        <v>117058</v>
      </c>
      <c r="AJ28" s="120">
        <v>0.45901999999999998</v>
      </c>
      <c r="AL28" s="95">
        <v>52.5</v>
      </c>
      <c r="AM28" s="95">
        <v>57.9</v>
      </c>
      <c r="AN28" s="95">
        <v>12.9</v>
      </c>
      <c r="AO28" s="95">
        <v>22.2</v>
      </c>
      <c r="AP28" s="95">
        <v>23</v>
      </c>
      <c r="AQ28" s="95">
        <v>13</v>
      </c>
      <c r="AR28" s="95">
        <v>22.442817152249184</v>
      </c>
      <c r="AS28" s="95">
        <v>8.7932169168152221</v>
      </c>
      <c r="AT28" s="95">
        <v>6.15</v>
      </c>
      <c r="AU28" s="95">
        <v>28.61</v>
      </c>
      <c r="AV28" s="95">
        <v>604.77941176470586</v>
      </c>
      <c r="AW28" s="95">
        <v>24.4</v>
      </c>
      <c r="AY28" s="31">
        <v>546363</v>
      </c>
      <c r="AZ28" s="68">
        <v>89.852777288990566</v>
      </c>
      <c r="BA28" s="68">
        <v>77.684429157005169</v>
      </c>
      <c r="BB28" s="68">
        <v>92.159789482995009</v>
      </c>
      <c r="BC28" s="68">
        <v>79.06507625284641</v>
      </c>
      <c r="BD28" s="68">
        <v>71.7</v>
      </c>
      <c r="BE28" s="68">
        <v>51</v>
      </c>
      <c r="BF28" s="68">
        <v>3.1574987890120774</v>
      </c>
      <c r="BG28" s="68">
        <v>3.5464623358341467</v>
      </c>
      <c r="BH28" s="68">
        <v>2.7566842862951528</v>
      </c>
      <c r="BI28" s="68">
        <v>3.5332309749819752</v>
      </c>
      <c r="BJ28" s="68">
        <v>34.036953606264035</v>
      </c>
      <c r="BK28" s="68">
        <v>62.429815418753996</v>
      </c>
      <c r="BL28" s="68">
        <v>15.770953294945617</v>
      </c>
      <c r="BM28" s="68">
        <v>7.2616762635956498</v>
      </c>
      <c r="BN28" s="68">
        <v>8.509277031349967</v>
      </c>
      <c r="BO28" s="68">
        <v>42.030134813639968</v>
      </c>
      <c r="BP28" s="68">
        <v>32.91038858049167</v>
      </c>
      <c r="BQ28" s="68">
        <v>9.1197462331482981</v>
      </c>
      <c r="BR28" s="68">
        <v>6.4</v>
      </c>
      <c r="BS28" s="68">
        <v>3.7</v>
      </c>
      <c r="BT28" s="68">
        <v>1.7</v>
      </c>
      <c r="BU28" s="71">
        <v>180</v>
      </c>
      <c r="BV28" s="71">
        <v>171</v>
      </c>
      <c r="BW28" s="75">
        <v>16.709315242402603</v>
      </c>
      <c r="BX28" s="75">
        <v>53.982186780925176</v>
      </c>
      <c r="BY28" s="75">
        <v>3.5499663264777492</v>
      </c>
      <c r="BZ28" s="75">
        <v>48.732062373724297</v>
      </c>
      <c r="CA28" s="75">
        <v>8.072579391804382</v>
      </c>
      <c r="CB28" s="75">
        <v>326.2</v>
      </c>
      <c r="CC28" s="75">
        <v>224.7</v>
      </c>
      <c r="CD28" s="68">
        <v>163.19999999999999</v>
      </c>
      <c r="CE28" s="68">
        <v>148.80000000000001</v>
      </c>
      <c r="CG28" s="68">
        <v>78.3</v>
      </c>
      <c r="CH28" s="68">
        <v>179.3</v>
      </c>
      <c r="CI28" s="71">
        <v>7193</v>
      </c>
      <c r="CJ28" s="71">
        <v>501019</v>
      </c>
      <c r="CK28" s="71">
        <v>295496</v>
      </c>
      <c r="CL28" s="71">
        <v>420230</v>
      </c>
      <c r="CM28" s="71">
        <v>347832</v>
      </c>
      <c r="CN28" s="71">
        <v>29724</v>
      </c>
      <c r="CO28" s="71">
        <v>12231</v>
      </c>
      <c r="CP28" s="75">
        <v>98.4</v>
      </c>
      <c r="CR28" s="71">
        <v>413</v>
      </c>
      <c r="CS28" s="71">
        <v>310</v>
      </c>
      <c r="CT28" s="71">
        <v>453</v>
      </c>
      <c r="CU28" s="71">
        <v>340</v>
      </c>
      <c r="CV28" s="71">
        <v>18</v>
      </c>
      <c r="CW28" s="71">
        <v>171</v>
      </c>
    </row>
    <row r="29" spans="1:101" x14ac:dyDescent="0.15">
      <c r="A29" s="13">
        <v>17</v>
      </c>
      <c r="B29" s="6" t="s">
        <v>18</v>
      </c>
      <c r="C29" s="10">
        <v>1.44</v>
      </c>
      <c r="D29" s="8">
        <v>33.399222087610795</v>
      </c>
      <c r="E29" s="9">
        <v>77.8</v>
      </c>
      <c r="F29" s="38">
        <v>45.244070774250218</v>
      </c>
      <c r="G29" s="19">
        <v>17</v>
      </c>
      <c r="H29" s="19">
        <v>1169788</v>
      </c>
      <c r="I29" s="179">
        <v>-0.36098008050000002</v>
      </c>
      <c r="J29" s="38">
        <v>45.328990212599997</v>
      </c>
      <c r="K29" s="95">
        <v>62.6</v>
      </c>
      <c r="L29" s="20">
        <v>93.412211317160924</v>
      </c>
      <c r="M29" s="21">
        <v>100.21208971198202</v>
      </c>
      <c r="N29" s="30">
        <v>2.5844423699000001</v>
      </c>
      <c r="O29" s="98">
        <v>11.168730280955918</v>
      </c>
      <c r="P29" s="95">
        <v>32.18</v>
      </c>
      <c r="Q29" s="95">
        <v>53.627966839535148</v>
      </c>
      <c r="R29" s="95">
        <v>15.1</v>
      </c>
      <c r="S29" s="127"/>
      <c r="T29" s="95">
        <v>30.5</v>
      </c>
      <c r="U29" s="95">
        <v>28.7</v>
      </c>
      <c r="V29" s="98">
        <v>1.55</v>
      </c>
      <c r="W29" s="98">
        <v>79.709999999999994</v>
      </c>
      <c r="X29" s="98">
        <v>86.75</v>
      </c>
      <c r="Y29" s="98">
        <v>5.58</v>
      </c>
      <c r="Z29" s="95">
        <v>42.8</v>
      </c>
      <c r="AA29" s="127"/>
      <c r="AB29" s="116">
        <v>4264.9660000000003</v>
      </c>
      <c r="AC29" s="98">
        <v>2.3184405595550581</v>
      </c>
      <c r="AD29" s="98">
        <v>-9.7788453504003918</v>
      </c>
      <c r="AE29" s="116">
        <v>2652.2404059538994</v>
      </c>
      <c r="AF29" s="95">
        <v>227</v>
      </c>
      <c r="AG29" s="116">
        <v>22374</v>
      </c>
      <c r="AH29" s="116">
        <v>23742</v>
      </c>
      <c r="AI29" s="116">
        <v>93901</v>
      </c>
      <c r="AJ29" s="120">
        <v>0.47197</v>
      </c>
      <c r="AL29" s="95">
        <v>54.2</v>
      </c>
      <c r="AM29" s="95">
        <v>56.4</v>
      </c>
      <c r="AN29" s="95">
        <v>11.2</v>
      </c>
      <c r="AO29" s="95">
        <v>18.899999999999999</v>
      </c>
      <c r="AP29" s="95">
        <v>22.1</v>
      </c>
      <c r="AQ29" s="95">
        <v>16.5</v>
      </c>
      <c r="AR29" s="95">
        <v>23.008839450903359</v>
      </c>
      <c r="AS29" s="95">
        <v>8.2877505694876739</v>
      </c>
      <c r="AT29" s="95">
        <v>4.72</v>
      </c>
      <c r="AU29" s="95">
        <v>29.36</v>
      </c>
      <c r="AV29" s="95">
        <v>660.37735849056605</v>
      </c>
      <c r="AW29" s="95">
        <v>26.1</v>
      </c>
      <c r="AY29" s="31">
        <v>582449</v>
      </c>
      <c r="AZ29" s="68">
        <v>87.68424689083372</v>
      </c>
      <c r="BA29" s="68">
        <v>76.379083694434982</v>
      </c>
      <c r="BB29" s="68">
        <v>92.125369700953001</v>
      </c>
      <c r="BC29" s="68">
        <v>78.318832657647391</v>
      </c>
      <c r="BD29" s="68">
        <v>71.7</v>
      </c>
      <c r="BE29" s="68">
        <v>52.1</v>
      </c>
      <c r="BF29" s="68">
        <v>5.190113241470641</v>
      </c>
      <c r="BG29" s="68">
        <v>6.5561185321664368</v>
      </c>
      <c r="BH29" s="68">
        <v>3.8039826671210872</v>
      </c>
      <c r="BI29" s="68">
        <v>3.3165840013841632</v>
      </c>
      <c r="BJ29" s="68">
        <v>28.67614193436761</v>
      </c>
      <c r="BK29" s="68">
        <v>68.007274064248236</v>
      </c>
      <c r="BL29" s="68">
        <v>16.060606060606062</v>
      </c>
      <c r="BM29" s="68">
        <v>8.3333333333333321</v>
      </c>
      <c r="BN29" s="68">
        <v>7.7272727272727302</v>
      </c>
      <c r="BO29" s="68">
        <v>46.215722120658135</v>
      </c>
      <c r="BP29" s="68">
        <v>34.954296160877512</v>
      </c>
      <c r="BQ29" s="68">
        <v>11.261425959780624</v>
      </c>
      <c r="BR29" s="68">
        <v>6.4</v>
      </c>
      <c r="BS29" s="68">
        <v>4.0999999999999996</v>
      </c>
      <c r="BT29" s="68">
        <v>2.1</v>
      </c>
      <c r="BU29" s="71">
        <v>181</v>
      </c>
      <c r="BV29" s="71">
        <v>173</v>
      </c>
      <c r="BW29" s="75">
        <v>20.770387684526149</v>
      </c>
      <c r="BX29" s="75">
        <v>48.638266484016512</v>
      </c>
      <c r="BY29" s="75">
        <v>3.959750977269437</v>
      </c>
      <c r="BZ29" s="75">
        <v>47.69678104338594</v>
      </c>
      <c r="CA29" s="75">
        <v>8.1583900390907775</v>
      </c>
      <c r="CB29" s="75">
        <v>325.3</v>
      </c>
      <c r="CC29" s="75">
        <v>225.5</v>
      </c>
      <c r="CD29" s="68">
        <v>154.80000000000001</v>
      </c>
      <c r="CE29" s="68">
        <v>148.19999999999999</v>
      </c>
      <c r="CG29" s="68">
        <v>69.599999999999994</v>
      </c>
      <c r="CH29" s="68">
        <v>163.4</v>
      </c>
      <c r="CI29" s="71">
        <v>6440</v>
      </c>
      <c r="CJ29" s="71">
        <v>431387</v>
      </c>
      <c r="CK29" s="71">
        <v>276886</v>
      </c>
      <c r="CL29" s="71">
        <v>359517</v>
      </c>
      <c r="CM29" s="71">
        <v>301956</v>
      </c>
      <c r="CN29" s="71">
        <v>28979</v>
      </c>
      <c r="CO29" s="71">
        <v>12778</v>
      </c>
      <c r="CP29" s="75">
        <v>103.7</v>
      </c>
      <c r="CR29" s="71">
        <v>430</v>
      </c>
      <c r="CS29" s="71">
        <v>309</v>
      </c>
      <c r="CT29" s="71">
        <v>468</v>
      </c>
      <c r="CU29" s="71">
        <v>336</v>
      </c>
      <c r="CV29" s="71">
        <v>14</v>
      </c>
      <c r="CW29" s="71">
        <v>166</v>
      </c>
    </row>
    <row r="30" spans="1:101" x14ac:dyDescent="0.15">
      <c r="A30" s="13">
        <v>18</v>
      </c>
      <c r="B30" s="6" t="s">
        <v>19</v>
      </c>
      <c r="C30" s="10">
        <v>1.61</v>
      </c>
      <c r="D30" s="8">
        <v>30.466484381473197</v>
      </c>
      <c r="E30" s="9">
        <v>81.7</v>
      </c>
      <c r="F30" s="38">
        <v>42.699157481592962</v>
      </c>
      <c r="G30" s="19">
        <v>18</v>
      </c>
      <c r="H30" s="19">
        <v>806314</v>
      </c>
      <c r="I30" s="179">
        <v>-1.8595604631</v>
      </c>
      <c r="J30" s="38">
        <v>45.994133691000002</v>
      </c>
      <c r="K30" s="95">
        <v>60.8</v>
      </c>
      <c r="L30" s="20">
        <v>93.54539824580776</v>
      </c>
      <c r="M30" s="21">
        <v>100.0522129096109</v>
      </c>
      <c r="N30" s="30">
        <v>2.8641064267999998</v>
      </c>
      <c r="O30" s="98">
        <v>17.544338434891454</v>
      </c>
      <c r="P30" s="95">
        <v>36.44</v>
      </c>
      <c r="Q30" s="95">
        <v>56.080339544884424</v>
      </c>
      <c r="R30" s="95">
        <v>15</v>
      </c>
      <c r="S30" s="127"/>
      <c r="T30" s="95">
        <v>30.2</v>
      </c>
      <c r="U30" s="95">
        <v>28.4</v>
      </c>
      <c r="V30" s="98">
        <v>1.53</v>
      </c>
      <c r="W30" s="98">
        <v>80.47</v>
      </c>
      <c r="X30" s="98">
        <v>86.94</v>
      </c>
      <c r="Y30" s="98">
        <v>4.05</v>
      </c>
      <c r="Z30" s="95">
        <v>42.1</v>
      </c>
      <c r="AA30" s="127"/>
      <c r="AB30" s="116">
        <v>3302.8249999999998</v>
      </c>
      <c r="AC30" s="98">
        <v>3.6967777701924907</v>
      </c>
      <c r="AD30" s="98">
        <v>-3.2373976365588071</v>
      </c>
      <c r="AE30" s="116">
        <v>2795.8958916749552</v>
      </c>
      <c r="AF30" s="95">
        <v>175.4</v>
      </c>
      <c r="AG30" s="116">
        <v>23550</v>
      </c>
      <c r="AH30" s="116">
        <v>18070</v>
      </c>
      <c r="AI30" s="116">
        <v>69545</v>
      </c>
      <c r="AJ30" s="120">
        <v>0.40765000000000001</v>
      </c>
      <c r="AL30" s="95">
        <v>56.5</v>
      </c>
      <c r="AM30" s="95">
        <v>58.4</v>
      </c>
      <c r="AN30" s="95">
        <v>12.6</v>
      </c>
      <c r="AO30" s="95">
        <v>17.7</v>
      </c>
      <c r="AP30" s="95">
        <v>21.2</v>
      </c>
      <c r="AQ30" s="95">
        <v>18</v>
      </c>
      <c r="AR30" s="95">
        <v>22.091378107684818</v>
      </c>
      <c r="AS30" s="95">
        <v>7.9471667317177017</v>
      </c>
      <c r="AT30" s="95">
        <v>5.82</v>
      </c>
      <c r="AU30" s="95">
        <v>33.96</v>
      </c>
      <c r="AV30" s="95">
        <v>671.23287671232879</v>
      </c>
      <c r="AW30" s="95">
        <v>26.5</v>
      </c>
      <c r="AY30" s="31">
        <v>402251</v>
      </c>
      <c r="AZ30" s="68">
        <v>90.036654941026924</v>
      </c>
      <c r="BA30" s="68">
        <v>77.635096606014827</v>
      </c>
      <c r="BB30" s="68">
        <v>92.560307817552058</v>
      </c>
      <c r="BC30" s="68">
        <v>79.05916327848918</v>
      </c>
      <c r="BD30" s="68">
        <v>72.400000000000006</v>
      </c>
      <c r="BE30" s="68">
        <v>52.2</v>
      </c>
      <c r="BF30" s="68">
        <v>3.1651679865655131</v>
      </c>
      <c r="BG30" s="68">
        <v>3.7756067279553043</v>
      </c>
      <c r="BH30" s="68">
        <v>2.5534498974324795</v>
      </c>
      <c r="BI30" s="68">
        <v>3.9575125941557046</v>
      </c>
      <c r="BJ30" s="68">
        <v>31.874916186557972</v>
      </c>
      <c r="BK30" s="68">
        <v>64.167571219286316</v>
      </c>
      <c r="BL30" s="68">
        <v>13.880532874946283</v>
      </c>
      <c r="BM30" s="68">
        <v>6.5320154705629561</v>
      </c>
      <c r="BN30" s="68">
        <v>7.348517404383327</v>
      </c>
      <c r="BO30" s="68">
        <v>42.091434576983708</v>
      </c>
      <c r="BP30" s="68">
        <v>33.263268523384134</v>
      </c>
      <c r="BQ30" s="68">
        <v>8.8281660535995741</v>
      </c>
      <c r="BR30" s="68">
        <v>6.3</v>
      </c>
      <c r="BS30" s="68">
        <v>3.9</v>
      </c>
      <c r="BT30" s="68">
        <v>1.7</v>
      </c>
      <c r="BU30" s="71">
        <v>184</v>
      </c>
      <c r="BV30" s="71">
        <v>176</v>
      </c>
      <c r="BW30" s="75">
        <v>17.637712615794925</v>
      </c>
      <c r="BX30" s="75">
        <v>52.896114397582672</v>
      </c>
      <c r="BY30" s="75">
        <v>3.7989511434698766</v>
      </c>
      <c r="BZ30" s="75">
        <v>48.93762727747842</v>
      </c>
      <c r="CA30" s="75">
        <v>7.7961397754509898</v>
      </c>
      <c r="CB30" s="75">
        <v>333.6</v>
      </c>
      <c r="CC30" s="75">
        <v>218.7</v>
      </c>
      <c r="CD30" s="68">
        <v>162.80000000000001</v>
      </c>
      <c r="CE30" s="68">
        <v>151.5</v>
      </c>
      <c r="CG30" s="68">
        <v>75.7</v>
      </c>
      <c r="CH30" s="68">
        <v>172.6</v>
      </c>
      <c r="CI30" s="71">
        <v>7343</v>
      </c>
      <c r="CJ30" s="71">
        <v>485021</v>
      </c>
      <c r="CK30" s="71">
        <v>287298</v>
      </c>
      <c r="CL30" s="71">
        <v>402582</v>
      </c>
      <c r="CM30" s="71">
        <v>305354</v>
      </c>
      <c r="CN30" s="71">
        <v>29229</v>
      </c>
      <c r="CO30" s="71">
        <v>14351</v>
      </c>
      <c r="CP30" s="75">
        <v>99</v>
      </c>
      <c r="CR30" s="71">
        <v>421</v>
      </c>
      <c r="CS30" s="71">
        <v>308</v>
      </c>
      <c r="CT30" s="71">
        <v>456</v>
      </c>
      <c r="CU30" s="71">
        <v>334</v>
      </c>
      <c r="CV30" s="71">
        <v>20</v>
      </c>
      <c r="CW30" s="71">
        <v>173</v>
      </c>
    </row>
    <row r="31" spans="1:101" x14ac:dyDescent="0.15">
      <c r="A31" s="13">
        <v>19</v>
      </c>
      <c r="B31" s="6" t="s">
        <v>20</v>
      </c>
      <c r="C31" s="10">
        <v>1.46</v>
      </c>
      <c r="D31" s="8">
        <v>33.621809341899635</v>
      </c>
      <c r="E31" s="9">
        <v>77.2</v>
      </c>
      <c r="F31" s="38">
        <v>46.549188490480184</v>
      </c>
      <c r="G31" s="19">
        <v>19</v>
      </c>
      <c r="H31" s="19">
        <v>863075</v>
      </c>
      <c r="I31" s="179">
        <v>-2.423927237</v>
      </c>
      <c r="J31" s="38">
        <v>45.828319972800003</v>
      </c>
      <c r="K31" s="95">
        <v>61.9</v>
      </c>
      <c r="L31" s="20">
        <v>95.90896812840343</v>
      </c>
      <c r="M31" s="21">
        <v>99.047475595979492</v>
      </c>
      <c r="N31" s="30">
        <v>2.5840250707000001</v>
      </c>
      <c r="O31" s="98">
        <v>10.079951081556219</v>
      </c>
      <c r="P31" s="95">
        <v>30.08</v>
      </c>
      <c r="Q31" s="95">
        <v>49.418549160852159</v>
      </c>
      <c r="R31" s="95">
        <v>15.2</v>
      </c>
      <c r="S31" s="127"/>
      <c r="T31" s="95">
        <v>30.8</v>
      </c>
      <c r="U31" s="95">
        <v>29</v>
      </c>
      <c r="V31" s="98">
        <v>1.96</v>
      </c>
      <c r="W31" s="98">
        <v>79.540000000000006</v>
      </c>
      <c r="X31" s="98">
        <v>86.65</v>
      </c>
      <c r="Y31" s="98">
        <v>5.66</v>
      </c>
      <c r="Z31" s="95">
        <v>38</v>
      </c>
      <c r="AA31" s="127"/>
      <c r="AB31" s="116">
        <v>3123.259</v>
      </c>
      <c r="AC31" s="98">
        <v>9.2752953780373772</v>
      </c>
      <c r="AD31" s="98">
        <v>-0.99372124641833348</v>
      </c>
      <c r="AE31" s="116">
        <v>2801.7762071662369</v>
      </c>
      <c r="AF31" s="95">
        <v>237.4</v>
      </c>
      <c r="AG31" s="116">
        <v>33271</v>
      </c>
      <c r="AH31" s="116">
        <v>23210</v>
      </c>
      <c r="AI31" s="116">
        <v>73790</v>
      </c>
      <c r="AJ31" s="120">
        <v>0.40244000000000002</v>
      </c>
      <c r="AL31" s="95">
        <v>59.7</v>
      </c>
      <c r="AM31" s="95">
        <v>57.1</v>
      </c>
      <c r="AN31" s="95">
        <v>12.2</v>
      </c>
      <c r="AO31" s="95">
        <v>22</v>
      </c>
      <c r="AP31" s="95">
        <v>16.100000000000001</v>
      </c>
      <c r="AQ31" s="95">
        <v>11.8</v>
      </c>
      <c r="AR31" s="95">
        <v>22.885116190441622</v>
      </c>
      <c r="AS31" s="95">
        <v>8.7851223645054421</v>
      </c>
      <c r="AT31" s="95">
        <v>8.4700000000000006</v>
      </c>
      <c r="AU31" s="95">
        <v>34.96</v>
      </c>
      <c r="AV31" s="95">
        <v>747.95799299883311</v>
      </c>
      <c r="AW31" s="95">
        <v>30.2</v>
      </c>
      <c r="AY31" s="31">
        <v>414569</v>
      </c>
      <c r="AZ31" s="68">
        <v>87.248166941002026</v>
      </c>
      <c r="BA31" s="68">
        <v>70.171953045205882</v>
      </c>
      <c r="BB31" s="68">
        <v>90.880923625488848</v>
      </c>
      <c r="BC31" s="68">
        <v>72.39351953669086</v>
      </c>
      <c r="BD31" s="68">
        <v>70.8</v>
      </c>
      <c r="BE31" s="68">
        <v>48.8</v>
      </c>
      <c r="BF31" s="68">
        <v>4.9846879655686145</v>
      </c>
      <c r="BG31" s="68">
        <v>5.3855885513732638</v>
      </c>
      <c r="BH31" s="68">
        <v>4.5723559945713772</v>
      </c>
      <c r="BI31" s="68">
        <v>7.3648851653195821</v>
      </c>
      <c r="BJ31" s="68">
        <v>29.149982022449777</v>
      </c>
      <c r="BK31" s="68">
        <v>63.485132812230646</v>
      </c>
      <c r="BL31" s="68">
        <v>15.8021712907117</v>
      </c>
      <c r="BM31" s="68">
        <v>7.7201447527141127</v>
      </c>
      <c r="BN31" s="68">
        <v>8.0820265379975869</v>
      </c>
      <c r="BO31" s="68">
        <v>51.064935064935071</v>
      </c>
      <c r="BP31" s="68">
        <v>40.519480519480524</v>
      </c>
      <c r="BQ31" s="68">
        <v>10.545454545454547</v>
      </c>
      <c r="BR31" s="68">
        <v>7.4</v>
      </c>
      <c r="BS31" s="68">
        <v>4.5999999999999996</v>
      </c>
      <c r="BT31" s="68">
        <v>2</v>
      </c>
      <c r="BU31" s="71">
        <v>182</v>
      </c>
      <c r="BV31" s="71">
        <v>173</v>
      </c>
      <c r="BW31" s="75">
        <v>18.590309513917742</v>
      </c>
      <c r="BX31" s="75">
        <v>50.233693394266723</v>
      </c>
      <c r="BY31" s="75">
        <v>4.0120793787748052</v>
      </c>
      <c r="BZ31" s="75">
        <v>44.309187080316612</v>
      </c>
      <c r="CA31" s="75">
        <v>8.027910117417564</v>
      </c>
      <c r="CB31" s="75">
        <v>335.4</v>
      </c>
      <c r="CC31" s="75">
        <v>223.4</v>
      </c>
      <c r="CD31" s="68">
        <v>160.5</v>
      </c>
      <c r="CE31" s="68">
        <v>153.9</v>
      </c>
      <c r="CG31" s="68">
        <v>69.3</v>
      </c>
      <c r="CH31" s="68">
        <v>141.1</v>
      </c>
      <c r="CI31" s="71">
        <v>6221</v>
      </c>
      <c r="CJ31" s="71">
        <v>418170</v>
      </c>
      <c r="CK31" s="71">
        <v>286248</v>
      </c>
      <c r="CL31" s="71">
        <v>349019</v>
      </c>
      <c r="CM31" s="71">
        <v>265717</v>
      </c>
      <c r="CN31" s="71">
        <v>30670</v>
      </c>
      <c r="CO31" s="71">
        <v>10997</v>
      </c>
      <c r="CP31" s="75">
        <v>99.8</v>
      </c>
      <c r="CR31" s="71">
        <v>396</v>
      </c>
      <c r="CS31" s="71">
        <v>293</v>
      </c>
      <c r="CT31" s="71">
        <v>435</v>
      </c>
      <c r="CU31" s="71">
        <v>321</v>
      </c>
      <c r="CV31" s="71">
        <v>20</v>
      </c>
      <c r="CW31" s="71">
        <v>166</v>
      </c>
    </row>
    <row r="32" spans="1:101" x14ac:dyDescent="0.15">
      <c r="A32" s="13">
        <v>20</v>
      </c>
      <c r="B32" s="6" t="s">
        <v>21</v>
      </c>
      <c r="C32" s="10">
        <v>1.53</v>
      </c>
      <c r="D32" s="8">
        <v>32.26488290498331</v>
      </c>
      <c r="E32" s="9">
        <v>80.099999999999994</v>
      </c>
      <c r="F32" s="38">
        <v>45.142773035030906</v>
      </c>
      <c r="G32" s="19">
        <v>20</v>
      </c>
      <c r="H32" s="19">
        <v>2152449</v>
      </c>
      <c r="I32" s="179">
        <v>-1.9882847612000001</v>
      </c>
      <c r="J32" s="38">
        <v>46.625696060000003</v>
      </c>
      <c r="K32" s="95">
        <v>59.7</v>
      </c>
      <c r="L32" s="20">
        <v>94.567967523328363</v>
      </c>
      <c r="M32" s="21">
        <v>99.861924719238417</v>
      </c>
      <c r="N32" s="30">
        <v>2.6631324960999998</v>
      </c>
      <c r="O32" s="98">
        <v>12.155427827620262</v>
      </c>
      <c r="P32" s="95">
        <v>32.9</v>
      </c>
      <c r="Q32" s="95">
        <v>51.865601896224653</v>
      </c>
      <c r="R32" s="95">
        <v>12.6</v>
      </c>
      <c r="S32" s="127"/>
      <c r="T32" s="95">
        <v>30.9</v>
      </c>
      <c r="U32" s="95">
        <v>29</v>
      </c>
      <c r="V32" s="98">
        <v>1.69</v>
      </c>
      <c r="W32" s="98">
        <v>80.88</v>
      </c>
      <c r="X32" s="98">
        <v>87.18</v>
      </c>
      <c r="Y32" s="98">
        <v>4.87</v>
      </c>
      <c r="Z32" s="95">
        <v>44.9</v>
      </c>
      <c r="AA32" s="127"/>
      <c r="AB32" s="116">
        <v>8024.0770000000002</v>
      </c>
      <c r="AC32" s="98">
        <v>4.9645576480247557</v>
      </c>
      <c r="AD32" s="98">
        <v>-5.185479716220879</v>
      </c>
      <c r="AE32" s="116">
        <v>2718.2270056108182</v>
      </c>
      <c r="AF32" s="95">
        <v>223.8</v>
      </c>
      <c r="AG32" s="116">
        <v>100244</v>
      </c>
      <c r="AH32" s="116">
        <v>56383</v>
      </c>
      <c r="AI32" s="116">
        <v>191261</v>
      </c>
      <c r="AJ32" s="120">
        <v>0.46073999999999998</v>
      </c>
      <c r="AL32" s="95">
        <v>46.1</v>
      </c>
      <c r="AM32" s="95">
        <v>53.7</v>
      </c>
      <c r="AN32" s="95">
        <v>21.3</v>
      </c>
      <c r="AO32" s="95">
        <v>25.2</v>
      </c>
      <c r="AP32" s="95">
        <v>16.3</v>
      </c>
      <c r="AQ32" s="95">
        <v>10.7</v>
      </c>
      <c r="AR32" s="95">
        <v>21.127571384709857</v>
      </c>
      <c r="AS32" s="95">
        <v>7.2710547562638146</v>
      </c>
      <c r="AT32" s="95">
        <v>10.17</v>
      </c>
      <c r="AU32" s="95">
        <v>40.229999999999997</v>
      </c>
      <c r="AV32" s="95">
        <v>952.38095238095229</v>
      </c>
      <c r="AW32" s="95">
        <v>25.2</v>
      </c>
      <c r="AY32" s="31">
        <v>1091038</v>
      </c>
      <c r="AZ32" s="68">
        <v>89.54327148440116</v>
      </c>
      <c r="BA32" s="68">
        <v>72.355811237750231</v>
      </c>
      <c r="BB32" s="68">
        <v>91.554420594934086</v>
      </c>
      <c r="BC32" s="68">
        <v>73.525584197126747</v>
      </c>
      <c r="BD32" s="68">
        <v>74</v>
      </c>
      <c r="BE32" s="68">
        <v>51.6</v>
      </c>
      <c r="BF32" s="68">
        <v>2.6824429103653902</v>
      </c>
      <c r="BG32" s="68">
        <v>2.9743202376456153</v>
      </c>
      <c r="BH32" s="68">
        <v>2.3801928896556888</v>
      </c>
      <c r="BI32" s="68">
        <v>9.8075337781112708</v>
      </c>
      <c r="BJ32" s="68">
        <v>29.491186813374455</v>
      </c>
      <c r="BK32" s="68">
        <v>60.701279408514289</v>
      </c>
      <c r="BL32" s="68">
        <v>15.331291310656134</v>
      </c>
      <c r="BM32" s="68">
        <v>7.173948089634048</v>
      </c>
      <c r="BN32" s="68">
        <v>8.1573432210220851</v>
      </c>
      <c r="BO32" s="68">
        <v>50.696150696150696</v>
      </c>
      <c r="BP32" s="68">
        <v>40.233415233415229</v>
      </c>
      <c r="BQ32" s="68">
        <v>10.462735462735466</v>
      </c>
      <c r="BR32" s="68">
        <v>6.5</v>
      </c>
      <c r="BS32" s="68">
        <v>4</v>
      </c>
      <c r="BT32" s="68">
        <v>2.1</v>
      </c>
      <c r="BU32" s="71">
        <v>181</v>
      </c>
      <c r="BV32" s="71">
        <v>172</v>
      </c>
      <c r="BW32" s="75">
        <v>19.396896782055791</v>
      </c>
      <c r="BX32" s="75">
        <v>48.992193515161716</v>
      </c>
      <c r="BY32" s="75">
        <v>4.7232510137459567</v>
      </c>
      <c r="BZ32" s="75">
        <v>43.91459647787326</v>
      </c>
      <c r="CA32" s="75">
        <v>7.5514924389922564</v>
      </c>
      <c r="CB32" s="75">
        <v>328.8</v>
      </c>
      <c r="CC32" s="75">
        <v>228.1</v>
      </c>
      <c r="CD32" s="68">
        <v>159.5</v>
      </c>
      <c r="CE32" s="68">
        <v>162.80000000000001</v>
      </c>
      <c r="CG32" s="68">
        <v>71.8</v>
      </c>
      <c r="CH32" s="68">
        <v>154.6</v>
      </c>
      <c r="CI32" s="71">
        <v>6176</v>
      </c>
      <c r="CJ32" s="71">
        <v>425141</v>
      </c>
      <c r="CK32" s="71">
        <v>280882</v>
      </c>
      <c r="CL32" s="71">
        <v>353342</v>
      </c>
      <c r="CM32" s="71">
        <v>272500</v>
      </c>
      <c r="CN32" s="71">
        <v>27537</v>
      </c>
      <c r="CO32" s="71">
        <v>11229</v>
      </c>
      <c r="CP32" s="75">
        <v>98.4</v>
      </c>
      <c r="CR32" s="71">
        <v>403</v>
      </c>
      <c r="CS32" s="71">
        <v>299</v>
      </c>
      <c r="CT32" s="71">
        <v>436</v>
      </c>
      <c r="CU32" s="71">
        <v>326</v>
      </c>
      <c r="CV32" s="71">
        <v>22</v>
      </c>
      <c r="CW32" s="71">
        <v>178</v>
      </c>
    </row>
    <row r="33" spans="1:101" x14ac:dyDescent="0.15">
      <c r="A33" s="13">
        <v>21</v>
      </c>
      <c r="B33" s="6" t="s">
        <v>22</v>
      </c>
      <c r="C33" s="10">
        <v>1.48</v>
      </c>
      <c r="D33" s="8">
        <v>32.255145324240878</v>
      </c>
      <c r="E33" s="9">
        <v>76.8</v>
      </c>
      <c r="F33" s="38">
        <v>44.122703475857854</v>
      </c>
      <c r="G33" s="19">
        <v>21</v>
      </c>
      <c r="H33" s="19">
        <v>2080773</v>
      </c>
      <c r="I33" s="179">
        <v>-1.2553470771999999</v>
      </c>
      <c r="J33" s="38">
        <v>45.2917548084</v>
      </c>
      <c r="K33" s="95">
        <v>61.9</v>
      </c>
      <c r="L33" s="20">
        <v>93.645663297118915</v>
      </c>
      <c r="M33" s="21">
        <v>96.000188391525654</v>
      </c>
      <c r="N33" s="30">
        <v>2.7807468241</v>
      </c>
      <c r="O33" s="98">
        <v>13.751355847884062</v>
      </c>
      <c r="P33" s="95">
        <v>32.340000000000003</v>
      </c>
      <c r="Q33" s="95">
        <v>49.00659386838219</v>
      </c>
      <c r="R33" s="95">
        <v>16.399999999999999</v>
      </c>
      <c r="S33" s="127"/>
      <c r="T33" s="95">
        <v>30.1</v>
      </c>
      <c r="U33" s="95">
        <v>28.2</v>
      </c>
      <c r="V33" s="98">
        <v>1.63</v>
      </c>
      <c r="W33" s="98">
        <v>79.92</v>
      </c>
      <c r="X33" s="98">
        <v>86.26</v>
      </c>
      <c r="Y33" s="98">
        <v>5.0599999999999996</v>
      </c>
      <c r="Z33" s="95">
        <v>38</v>
      </c>
      <c r="AA33" s="127"/>
      <c r="AB33" s="116">
        <v>7093.4</v>
      </c>
      <c r="AC33" s="98">
        <v>2.6905969577644528</v>
      </c>
      <c r="AD33" s="98">
        <v>-5.9931830678527138</v>
      </c>
      <c r="AE33" s="116">
        <v>2612.5660992333137</v>
      </c>
      <c r="AF33" s="95">
        <v>237.7</v>
      </c>
      <c r="AG33" s="116">
        <v>46866</v>
      </c>
      <c r="AH33" s="116">
        <v>48275</v>
      </c>
      <c r="AI33" s="116">
        <v>192518</v>
      </c>
      <c r="AJ33" s="120">
        <v>0.52139999999999997</v>
      </c>
      <c r="AL33" s="95">
        <v>56.2</v>
      </c>
      <c r="AM33" s="95">
        <v>56.8</v>
      </c>
      <c r="AN33" s="95">
        <v>9.6</v>
      </c>
      <c r="AO33" s="95">
        <v>17.899999999999999</v>
      </c>
      <c r="AP33" s="95">
        <v>23.4</v>
      </c>
      <c r="AQ33" s="95">
        <v>18.3</v>
      </c>
      <c r="AR33" s="95">
        <v>21.890851403512318</v>
      </c>
      <c r="AS33" s="95">
        <v>8.1836389199736015</v>
      </c>
      <c r="AT33" s="95">
        <v>6.55</v>
      </c>
      <c r="AU33" s="95">
        <v>30.45</v>
      </c>
      <c r="AV33" s="95">
        <v>547.07870593915982</v>
      </c>
      <c r="AW33" s="95">
        <v>31.1</v>
      </c>
      <c r="AY33" s="31">
        <v>1022616</v>
      </c>
      <c r="AZ33" s="68">
        <v>89.053892019305096</v>
      </c>
      <c r="BA33" s="68">
        <v>70.820477830543865</v>
      </c>
      <c r="BB33" s="68">
        <v>91.908553080748774</v>
      </c>
      <c r="BC33" s="68">
        <v>72.385413351284512</v>
      </c>
      <c r="BD33" s="68">
        <v>72.5</v>
      </c>
      <c r="BE33" s="68">
        <v>50</v>
      </c>
      <c r="BF33" s="68">
        <v>3.936555166813807</v>
      </c>
      <c r="BG33" s="68">
        <v>4.3865279511418356</v>
      </c>
      <c r="BH33" s="68">
        <v>3.4887229490772582</v>
      </c>
      <c r="BI33" s="68">
        <v>3.1973930536044248</v>
      </c>
      <c r="BJ33" s="68">
        <v>33.572424785813908</v>
      </c>
      <c r="BK33" s="68">
        <v>63.23018216058167</v>
      </c>
      <c r="BL33" s="68">
        <v>15.924106386583093</v>
      </c>
      <c r="BM33" s="68">
        <v>8.3516855836015598</v>
      </c>
      <c r="BN33" s="68">
        <v>7.572420802981533</v>
      </c>
      <c r="BO33" s="68">
        <v>49.670423134169681</v>
      </c>
      <c r="BP33" s="68">
        <v>41.611737189028283</v>
      </c>
      <c r="BQ33" s="68">
        <v>8.0586859451413986</v>
      </c>
      <c r="BR33" s="68">
        <v>6.7</v>
      </c>
      <c r="BS33" s="68">
        <v>4.0999999999999996</v>
      </c>
      <c r="BT33" s="68">
        <v>1.9</v>
      </c>
      <c r="BU33" s="71">
        <v>182</v>
      </c>
      <c r="BV33" s="71">
        <v>173</v>
      </c>
      <c r="BW33" s="75">
        <v>19.336630042454406</v>
      </c>
      <c r="BX33" s="75">
        <v>49.04676344787012</v>
      </c>
      <c r="BY33" s="75">
        <v>3.9529254031507208</v>
      </c>
      <c r="BZ33" s="75">
        <v>41.714647499162041</v>
      </c>
      <c r="CA33" s="75">
        <v>7.8894640795501099</v>
      </c>
      <c r="CB33" s="75">
        <v>337.2</v>
      </c>
      <c r="CC33" s="75">
        <v>231.9</v>
      </c>
      <c r="CD33" s="68">
        <v>162.80000000000001</v>
      </c>
      <c r="CE33" s="68">
        <v>153.5</v>
      </c>
      <c r="CG33" s="68">
        <v>73.400000000000006</v>
      </c>
      <c r="CH33" s="68">
        <v>149.4</v>
      </c>
      <c r="CI33" s="71">
        <v>7079</v>
      </c>
      <c r="CJ33" s="71">
        <v>469771</v>
      </c>
      <c r="CK33" s="71">
        <v>303966</v>
      </c>
      <c r="CL33" s="71">
        <v>387563</v>
      </c>
      <c r="CM33" s="71">
        <v>330553</v>
      </c>
      <c r="CN33" s="71">
        <v>31803</v>
      </c>
      <c r="CO33" s="71">
        <v>14382</v>
      </c>
      <c r="CP33" s="75">
        <v>97.9</v>
      </c>
      <c r="CR33" s="71">
        <v>413</v>
      </c>
      <c r="CS33" s="71">
        <v>280</v>
      </c>
      <c r="CT33" s="71">
        <v>459</v>
      </c>
      <c r="CU33" s="71">
        <v>308</v>
      </c>
      <c r="CV33" s="71">
        <v>20</v>
      </c>
      <c r="CW33" s="71">
        <v>178</v>
      </c>
    </row>
    <row r="34" spans="1:101" x14ac:dyDescent="0.15">
      <c r="A34" s="13">
        <v>22</v>
      </c>
      <c r="B34" s="11" t="s">
        <v>23</v>
      </c>
      <c r="C34" s="10">
        <v>1.54</v>
      </c>
      <c r="D34" s="8">
        <v>32.608553685212193</v>
      </c>
      <c r="E34" s="9">
        <v>81.400000000000006</v>
      </c>
      <c r="F34" s="38">
        <v>45.770999843112413</v>
      </c>
      <c r="G34" s="19">
        <v>22</v>
      </c>
      <c r="H34" s="19">
        <v>3765007</v>
      </c>
      <c r="I34" s="179">
        <v>-0.72171094800000002</v>
      </c>
      <c r="J34" s="38">
        <v>45.422681261999998</v>
      </c>
      <c r="K34" s="95">
        <v>62.5</v>
      </c>
      <c r="L34" s="20">
        <v>97.011964595472136</v>
      </c>
      <c r="M34" s="21">
        <v>99.860558028178971</v>
      </c>
      <c r="N34" s="30">
        <v>2.6469492324999999</v>
      </c>
      <c r="O34" s="98">
        <v>11.742640317269229</v>
      </c>
      <c r="P34" s="95">
        <v>30.15</v>
      </c>
      <c r="Q34" s="95">
        <v>48.579999238821927</v>
      </c>
      <c r="R34" s="95">
        <v>17.2</v>
      </c>
      <c r="S34" s="127"/>
      <c r="T34" s="95">
        <v>30.4</v>
      </c>
      <c r="U34" s="95">
        <v>28.5</v>
      </c>
      <c r="V34" s="98">
        <v>1.92</v>
      </c>
      <c r="W34" s="98">
        <v>79.95</v>
      </c>
      <c r="X34" s="98">
        <v>86.22</v>
      </c>
      <c r="Y34" s="98">
        <v>6.7</v>
      </c>
      <c r="Z34" s="95">
        <v>35.6</v>
      </c>
      <c r="AA34" s="127"/>
      <c r="AB34" s="116">
        <v>15765.64</v>
      </c>
      <c r="AC34" s="98">
        <v>5.5360134714474682</v>
      </c>
      <c r="AD34" s="98">
        <v>-7.4968079919982848</v>
      </c>
      <c r="AE34" s="116">
        <v>3100.3647536379085</v>
      </c>
      <c r="AF34" s="95">
        <v>299.60000000000002</v>
      </c>
      <c r="AG34" s="116">
        <v>70867</v>
      </c>
      <c r="AH34" s="116">
        <v>157931</v>
      </c>
      <c r="AI34" s="116">
        <v>409030</v>
      </c>
      <c r="AJ34" s="120">
        <v>0.71482999999999997</v>
      </c>
      <c r="AL34" s="95">
        <v>54.7</v>
      </c>
      <c r="AM34" s="95">
        <v>53.9</v>
      </c>
      <c r="AN34" s="95">
        <v>13</v>
      </c>
      <c r="AO34" s="95">
        <v>18.7</v>
      </c>
      <c r="AP34" s="95">
        <v>22.2</v>
      </c>
      <c r="AQ34" s="95">
        <v>18.2</v>
      </c>
      <c r="AR34" s="95">
        <v>22.525717909108696</v>
      </c>
      <c r="AS34" s="95">
        <v>8.4024056735847683</v>
      </c>
      <c r="AT34" s="95">
        <v>6.19</v>
      </c>
      <c r="AU34" s="95">
        <v>31.33</v>
      </c>
      <c r="AV34" s="95">
        <v>355.82822085889569</v>
      </c>
      <c r="AW34" s="95">
        <v>32.9</v>
      </c>
      <c r="AY34" s="31">
        <v>1897194</v>
      </c>
      <c r="AZ34" s="68">
        <v>90.38201428868696</v>
      </c>
      <c r="BA34" s="68">
        <v>70.439511913090058</v>
      </c>
      <c r="BB34" s="68">
        <v>92.195978366797348</v>
      </c>
      <c r="BC34" s="68">
        <v>71.496491394618118</v>
      </c>
      <c r="BD34" s="68">
        <v>74</v>
      </c>
      <c r="BE34" s="68">
        <v>51.2</v>
      </c>
      <c r="BF34" s="68">
        <v>2.6883109288917737</v>
      </c>
      <c r="BG34" s="68">
        <v>2.875800559524635</v>
      </c>
      <c r="BH34" s="68">
        <v>2.491422362708485</v>
      </c>
      <c r="BI34" s="68">
        <v>4.1932109145364969</v>
      </c>
      <c r="BJ34" s="68">
        <v>33.727318435179718</v>
      </c>
      <c r="BK34" s="68">
        <v>62.079470650283781</v>
      </c>
      <c r="BL34" s="68">
        <v>15.724860083047481</v>
      </c>
      <c r="BM34" s="68">
        <v>7.0770897273876159</v>
      </c>
      <c r="BN34" s="68">
        <v>8.6477703556598655</v>
      </c>
      <c r="BO34" s="68">
        <v>51.58446509411484</v>
      </c>
      <c r="BP34" s="68">
        <v>40.600428877769836</v>
      </c>
      <c r="BQ34" s="68">
        <v>10.984036216345004</v>
      </c>
      <c r="BR34" s="68">
        <v>6.8</v>
      </c>
      <c r="BS34" s="68">
        <v>4.4000000000000004</v>
      </c>
      <c r="BT34" s="68">
        <v>2</v>
      </c>
      <c r="BU34" s="71">
        <v>181</v>
      </c>
      <c r="BV34" s="71">
        <v>171</v>
      </c>
      <c r="BW34" s="75">
        <v>18.239237691437687</v>
      </c>
      <c r="BX34" s="75">
        <v>49.914764810980039</v>
      </c>
      <c r="BY34" s="75">
        <v>3.5009805052485867</v>
      </c>
      <c r="BZ34" s="75">
        <v>44.516586193826932</v>
      </c>
      <c r="CA34" s="75">
        <v>8.2976286604156027</v>
      </c>
      <c r="CB34" s="75">
        <v>348.3</v>
      </c>
      <c r="CC34" s="75">
        <v>232.8</v>
      </c>
      <c r="CD34" s="68">
        <v>162.4</v>
      </c>
      <c r="CE34" s="68">
        <v>156.9</v>
      </c>
      <c r="CG34" s="68">
        <v>66.400000000000006</v>
      </c>
      <c r="CH34" s="68">
        <v>130.69999999999999</v>
      </c>
      <c r="CI34" s="71">
        <v>6431</v>
      </c>
      <c r="CJ34" s="71">
        <v>447952</v>
      </c>
      <c r="CK34" s="71">
        <v>311360</v>
      </c>
      <c r="CL34" s="71">
        <v>367468</v>
      </c>
      <c r="CM34" s="71">
        <v>287593</v>
      </c>
      <c r="CN34" s="71">
        <v>27515</v>
      </c>
      <c r="CO34" s="71">
        <v>11707</v>
      </c>
      <c r="CP34" s="75">
        <v>99.1</v>
      </c>
      <c r="CR34" s="71">
        <v>425</v>
      </c>
      <c r="CS34" s="71">
        <v>294</v>
      </c>
      <c r="CT34" s="71">
        <v>464</v>
      </c>
      <c r="CU34" s="71">
        <v>324</v>
      </c>
      <c r="CV34" s="71">
        <v>17</v>
      </c>
      <c r="CW34" s="71">
        <v>190</v>
      </c>
    </row>
    <row r="35" spans="1:101" x14ac:dyDescent="0.15">
      <c r="A35" s="13">
        <v>23</v>
      </c>
      <c r="B35" s="6" t="s">
        <v>24</v>
      </c>
      <c r="C35" s="10">
        <v>1.52</v>
      </c>
      <c r="D35" s="8">
        <v>33.401566497467847</v>
      </c>
      <c r="E35" s="9">
        <v>83.2</v>
      </c>
      <c r="F35" s="38">
        <v>46.59693534133266</v>
      </c>
      <c r="G35" s="19">
        <v>23</v>
      </c>
      <c r="H35" s="19">
        <v>7410719</v>
      </c>
      <c r="I35" s="179">
        <v>2.1505357076</v>
      </c>
      <c r="J35" s="38">
        <v>42.937095851499997</v>
      </c>
      <c r="K35" s="95">
        <v>65.2</v>
      </c>
      <c r="L35" s="20">
        <v>99.938513405777258</v>
      </c>
      <c r="M35" s="21">
        <v>101.48645495801421</v>
      </c>
      <c r="N35" s="30">
        <v>2.4946283937999998</v>
      </c>
      <c r="O35" s="98">
        <v>7.3798705299045073</v>
      </c>
      <c r="P35" s="95">
        <v>26.71</v>
      </c>
      <c r="Q35" s="95">
        <v>45.733191302127366</v>
      </c>
      <c r="R35" s="95">
        <v>16.600000000000001</v>
      </c>
      <c r="S35" s="127"/>
      <c r="T35" s="95">
        <v>30.3</v>
      </c>
      <c r="U35" s="95">
        <v>28.4</v>
      </c>
      <c r="V35" s="98">
        <v>1.92</v>
      </c>
      <c r="W35" s="98">
        <v>79.709999999999994</v>
      </c>
      <c r="X35" s="98">
        <v>86.22</v>
      </c>
      <c r="Y35" s="98">
        <v>9.36</v>
      </c>
      <c r="Z35" s="95">
        <v>30.2</v>
      </c>
      <c r="AA35" s="127"/>
      <c r="AB35" s="116">
        <v>31642.329000000002</v>
      </c>
      <c r="AC35" s="98">
        <v>0.62686390910213352</v>
      </c>
      <c r="AD35" s="98">
        <v>-10.593091213849343</v>
      </c>
      <c r="AE35" s="116">
        <v>3034.6916405817033</v>
      </c>
      <c r="AF35" s="95">
        <v>382.9</v>
      </c>
      <c r="AG35" s="116">
        <v>77359</v>
      </c>
      <c r="AH35" s="116">
        <v>382108</v>
      </c>
      <c r="AI35" s="116">
        <v>790778</v>
      </c>
      <c r="AJ35" s="120">
        <v>1.00383</v>
      </c>
      <c r="AL35" s="95">
        <v>58.6</v>
      </c>
      <c r="AM35" s="95">
        <v>61.4</v>
      </c>
      <c r="AN35" s="95">
        <v>8.8000000000000007</v>
      </c>
      <c r="AO35" s="95">
        <v>14.7</v>
      </c>
      <c r="AP35" s="95">
        <v>19.3</v>
      </c>
      <c r="AQ35" s="95">
        <v>14.4</v>
      </c>
      <c r="AR35" s="95">
        <v>26.461057864254244</v>
      </c>
      <c r="AS35" s="95">
        <v>11.097108881406175</v>
      </c>
      <c r="AT35" s="95">
        <v>6.78</v>
      </c>
      <c r="AU35" s="95">
        <v>33.94</v>
      </c>
      <c r="AV35" s="95">
        <v>240.1564185544768</v>
      </c>
      <c r="AW35" s="95">
        <v>37.799999999999997</v>
      </c>
      <c r="AY35" s="31">
        <v>3676174</v>
      </c>
      <c r="AZ35" s="68">
        <v>90.1255773429274</v>
      </c>
      <c r="BA35" s="68">
        <v>67.395232551701525</v>
      </c>
      <c r="BB35" s="68">
        <v>93.103773310777044</v>
      </c>
      <c r="BC35" s="68">
        <v>68.835310837161643</v>
      </c>
      <c r="BD35" s="68">
        <v>73.5</v>
      </c>
      <c r="BE35" s="68">
        <v>50</v>
      </c>
      <c r="BF35" s="68">
        <v>4.6839862109140658</v>
      </c>
      <c r="BG35" s="68">
        <v>5.0692475114963989</v>
      </c>
      <c r="BH35" s="68">
        <v>4.2722382530525485</v>
      </c>
      <c r="BI35" s="68">
        <v>2.3409653531895871</v>
      </c>
      <c r="BJ35" s="68">
        <v>33.575791151243976</v>
      </c>
      <c r="BK35" s="68">
        <v>64.083243495566435</v>
      </c>
      <c r="BL35" s="68">
        <v>16.827827608838327</v>
      </c>
      <c r="BM35" s="68">
        <v>8.6983154670750373</v>
      </c>
      <c r="BN35" s="68">
        <v>8.1295121417632892</v>
      </c>
      <c r="BO35" s="68">
        <v>53.59827479975354</v>
      </c>
      <c r="BP35" s="68">
        <v>43.240911891558845</v>
      </c>
      <c r="BQ35" s="68">
        <v>10.357362908194695</v>
      </c>
      <c r="BR35" s="68">
        <v>5.7</v>
      </c>
      <c r="BS35" s="68">
        <v>4.2</v>
      </c>
      <c r="BT35" s="68">
        <v>1.5</v>
      </c>
      <c r="BU35" s="71">
        <v>182</v>
      </c>
      <c r="BV35" s="71">
        <v>172</v>
      </c>
      <c r="BW35" s="75">
        <v>19.858631088128817</v>
      </c>
      <c r="BX35" s="75">
        <v>46.081990841254495</v>
      </c>
      <c r="BY35" s="75">
        <v>3.7146669148903162</v>
      </c>
      <c r="BZ35" s="75">
        <v>39.917672489579779</v>
      </c>
      <c r="CA35" s="75">
        <v>8.4828363689017134</v>
      </c>
      <c r="CB35" s="75">
        <v>381.1</v>
      </c>
      <c r="CC35" s="75">
        <v>252.4</v>
      </c>
      <c r="CD35" s="68">
        <v>163.4</v>
      </c>
      <c r="CE35" s="68">
        <v>160.19999999999999</v>
      </c>
      <c r="CG35" s="68">
        <v>59.7</v>
      </c>
      <c r="CH35" s="68">
        <v>128.1</v>
      </c>
      <c r="CI35" s="71">
        <v>6593</v>
      </c>
      <c r="CJ35" s="71">
        <v>441521</v>
      </c>
      <c r="CK35" s="71">
        <v>326952</v>
      </c>
      <c r="CL35" s="71">
        <v>365241</v>
      </c>
      <c r="CM35" s="71">
        <v>293151</v>
      </c>
      <c r="CN35" s="71">
        <v>21288</v>
      </c>
      <c r="CO35" s="71">
        <v>12155</v>
      </c>
      <c r="CP35" s="75">
        <v>99.2</v>
      </c>
      <c r="CR35" s="71">
        <v>423</v>
      </c>
      <c r="CS35" s="71">
        <v>265</v>
      </c>
      <c r="CT35" s="71">
        <v>474</v>
      </c>
      <c r="CU35" s="71">
        <v>296</v>
      </c>
      <c r="CV35" s="71">
        <v>17</v>
      </c>
      <c r="CW35" s="71">
        <v>182</v>
      </c>
    </row>
    <row r="36" spans="1:101" x14ac:dyDescent="0.15">
      <c r="A36" s="62">
        <v>24</v>
      </c>
      <c r="B36" s="40" t="s">
        <v>25</v>
      </c>
      <c r="C36" s="41">
        <v>1.51</v>
      </c>
      <c r="D36" s="42">
        <v>31.407110507961058</v>
      </c>
      <c r="E36" s="43">
        <v>77.3</v>
      </c>
      <c r="F36" s="39">
        <v>43.342874517054355</v>
      </c>
      <c r="G36" s="22">
        <v>24</v>
      </c>
      <c r="H36" s="22">
        <v>1854724</v>
      </c>
      <c r="I36" s="180">
        <v>-0.65555664469999997</v>
      </c>
      <c r="J36" s="39">
        <v>45.416293814200003</v>
      </c>
      <c r="K36" s="96">
        <v>62</v>
      </c>
      <c r="L36" s="23">
        <v>94.961979384564273</v>
      </c>
      <c r="M36" s="24">
        <v>98.137512643390608</v>
      </c>
      <c r="N36" s="32">
        <v>2.5877350026000001</v>
      </c>
      <c r="O36" s="99">
        <v>9.5944894822087008</v>
      </c>
      <c r="P36" s="96">
        <v>29.21</v>
      </c>
      <c r="Q36" s="96">
        <v>46.668620688088197</v>
      </c>
      <c r="R36" s="96">
        <v>16.600000000000001</v>
      </c>
      <c r="S36" s="128"/>
      <c r="T36" s="96">
        <v>30</v>
      </c>
      <c r="U36" s="96">
        <v>28.2</v>
      </c>
      <c r="V36" s="99">
        <v>1.87</v>
      </c>
      <c r="W36" s="99">
        <v>79.680000000000007</v>
      </c>
      <c r="X36" s="99">
        <v>86.25</v>
      </c>
      <c r="Y36" s="99">
        <v>9.1199999999999992</v>
      </c>
      <c r="Z36" s="96">
        <v>44.1</v>
      </c>
      <c r="AA36" s="128"/>
      <c r="AB36" s="129">
        <v>7368.1279999999997</v>
      </c>
      <c r="AC36" s="99">
        <v>7.2989480420628281</v>
      </c>
      <c r="AD36" s="99">
        <v>-2.7651921799129413</v>
      </c>
      <c r="AE36" s="129">
        <v>2862.639400794943</v>
      </c>
      <c r="AF36" s="96">
        <v>240.2</v>
      </c>
      <c r="AG36" s="129">
        <v>42623</v>
      </c>
      <c r="AH36" s="129">
        <v>97647</v>
      </c>
      <c r="AI36" s="129">
        <v>190185</v>
      </c>
      <c r="AJ36" s="130">
        <v>0.57393000000000005</v>
      </c>
      <c r="AL36" s="96">
        <v>50.7</v>
      </c>
      <c r="AM36" s="96">
        <v>53.6</v>
      </c>
      <c r="AN36" s="96">
        <v>10.3</v>
      </c>
      <c r="AO36" s="96">
        <v>18.2</v>
      </c>
      <c r="AP36" s="96">
        <v>28.2</v>
      </c>
      <c r="AQ36" s="96">
        <v>19.600000000000001</v>
      </c>
      <c r="AR36" s="96">
        <v>20.697193980382497</v>
      </c>
      <c r="AS36" s="96">
        <v>8.4660480706238381</v>
      </c>
      <c r="AT36" s="96">
        <v>6.92</v>
      </c>
      <c r="AU36" s="96">
        <v>34.520000000000003</v>
      </c>
      <c r="AV36" s="96">
        <v>326.47536545749864</v>
      </c>
      <c r="AW36" s="96">
        <v>31.5</v>
      </c>
      <c r="AY36" s="33">
        <v>895097</v>
      </c>
      <c r="AZ36" s="69">
        <v>90.380400917947085</v>
      </c>
      <c r="BA36" s="69">
        <v>70.67977475655664</v>
      </c>
      <c r="BB36" s="69">
        <v>92.708924271648826</v>
      </c>
      <c r="BC36" s="69">
        <v>72.117780803617308</v>
      </c>
      <c r="BD36" s="69">
        <v>71.099999999999994</v>
      </c>
      <c r="BE36" s="69">
        <v>48.4</v>
      </c>
      <c r="BF36" s="69">
        <v>3.3425836952761654</v>
      </c>
      <c r="BG36" s="69">
        <v>3.5571969178862899</v>
      </c>
      <c r="BH36" s="69">
        <v>3.122919453691317</v>
      </c>
      <c r="BI36" s="69">
        <v>3.892643403870006</v>
      </c>
      <c r="BJ36" s="69">
        <v>32.817473979088952</v>
      </c>
      <c r="BK36" s="69">
        <v>63.289882617041044</v>
      </c>
      <c r="BL36" s="69">
        <v>16.582349634626194</v>
      </c>
      <c r="BM36" s="69">
        <v>7.8321154206483046</v>
      </c>
      <c r="BN36" s="69">
        <v>8.7502342139778904</v>
      </c>
      <c r="BO36" s="69">
        <v>52.912142152023691</v>
      </c>
      <c r="BP36" s="69">
        <v>42.645607107601187</v>
      </c>
      <c r="BQ36" s="69">
        <v>10.266535044422504</v>
      </c>
      <c r="BR36" s="69">
        <v>6</v>
      </c>
      <c r="BS36" s="69">
        <v>3.9</v>
      </c>
      <c r="BT36" s="69">
        <v>2.2000000000000002</v>
      </c>
      <c r="BU36" s="72">
        <v>181</v>
      </c>
      <c r="BV36" s="72">
        <v>172</v>
      </c>
      <c r="BW36" s="76">
        <v>17.692307692307693</v>
      </c>
      <c r="BX36" s="76">
        <v>50.156937343954347</v>
      </c>
      <c r="BY36" s="76">
        <v>3.2474235672625293</v>
      </c>
      <c r="BZ36" s="76">
        <v>42.477160504447461</v>
      </c>
      <c r="CA36" s="76">
        <v>7.915971302238356</v>
      </c>
      <c r="CB36" s="76">
        <v>365.5</v>
      </c>
      <c r="CC36" s="76">
        <v>231.7</v>
      </c>
      <c r="CD36" s="69">
        <v>164.4</v>
      </c>
      <c r="CE36" s="69">
        <v>157.6</v>
      </c>
      <c r="CF36" s="44"/>
      <c r="CG36" s="69">
        <v>74.3</v>
      </c>
      <c r="CH36" s="69">
        <v>136.80000000000001</v>
      </c>
      <c r="CI36" s="72">
        <v>6936</v>
      </c>
      <c r="CJ36" s="72">
        <v>461232</v>
      </c>
      <c r="CK36" s="72">
        <v>320549</v>
      </c>
      <c r="CL36" s="72">
        <v>386816</v>
      </c>
      <c r="CM36" s="72">
        <v>308759</v>
      </c>
      <c r="CN36" s="72">
        <v>31336</v>
      </c>
      <c r="CO36" s="72">
        <v>13228</v>
      </c>
      <c r="CP36" s="76">
        <v>99.6</v>
      </c>
      <c r="CQ36" s="44"/>
      <c r="CR36" s="72">
        <v>401</v>
      </c>
      <c r="CS36" s="72">
        <v>279</v>
      </c>
      <c r="CT36" s="72">
        <v>444</v>
      </c>
      <c r="CU36" s="72">
        <v>311</v>
      </c>
      <c r="CV36" s="72">
        <v>16</v>
      </c>
      <c r="CW36" s="72">
        <v>182</v>
      </c>
    </row>
    <row r="37" spans="1:101" x14ac:dyDescent="0.15">
      <c r="A37" s="13">
        <v>25</v>
      </c>
      <c r="B37" s="6" t="s">
        <v>26</v>
      </c>
      <c r="C37" s="10">
        <v>1.54</v>
      </c>
      <c r="D37" s="8">
        <v>32.913351701080394</v>
      </c>
      <c r="E37" s="9">
        <v>83.6</v>
      </c>
      <c r="F37" s="38">
        <v>44.652782979998499</v>
      </c>
      <c r="G37" s="19">
        <v>25</v>
      </c>
      <c r="H37" s="19">
        <v>1410777</v>
      </c>
      <c r="I37" s="179">
        <v>2.203481553</v>
      </c>
      <c r="J37" s="38">
        <v>43.116145739399997</v>
      </c>
      <c r="K37" s="95">
        <v>64.2</v>
      </c>
      <c r="L37" s="20">
        <v>97.585601281778352</v>
      </c>
      <c r="M37" s="21">
        <v>96.634833145139169</v>
      </c>
      <c r="N37" s="30">
        <v>2.6926268109999998</v>
      </c>
      <c r="O37" s="98">
        <v>10.957762223696401</v>
      </c>
      <c r="P37" s="95">
        <v>29.08</v>
      </c>
      <c r="Q37" s="95">
        <v>46.176456134746978</v>
      </c>
      <c r="R37" s="95">
        <v>15.3</v>
      </c>
      <c r="S37" s="127"/>
      <c r="T37" s="95">
        <v>30</v>
      </c>
      <c r="U37" s="95">
        <v>28.3</v>
      </c>
      <c r="V37" s="98">
        <v>1.75</v>
      </c>
      <c r="W37" s="98">
        <v>80.58</v>
      </c>
      <c r="X37" s="98">
        <v>86.69</v>
      </c>
      <c r="Y37" s="98">
        <v>7.44</v>
      </c>
      <c r="Z37" s="95">
        <v>33.799999999999997</v>
      </c>
      <c r="AA37" s="127"/>
      <c r="AB37" s="116">
        <v>6013.8540000000003</v>
      </c>
      <c r="AC37" s="98">
        <v>5.5568058483196747</v>
      </c>
      <c r="AD37" s="98">
        <v>-1.2192183382579831</v>
      </c>
      <c r="AE37" s="116">
        <v>3268.6767646481339</v>
      </c>
      <c r="AF37" s="95">
        <v>180.4</v>
      </c>
      <c r="AG37" s="116">
        <v>29492</v>
      </c>
      <c r="AH37" s="116">
        <v>65741</v>
      </c>
      <c r="AI37" s="116">
        <v>148772</v>
      </c>
      <c r="AJ37" s="120">
        <v>0.57647000000000004</v>
      </c>
      <c r="AL37" s="95">
        <v>58</v>
      </c>
      <c r="AM37" s="95">
        <v>59.8</v>
      </c>
      <c r="AN37" s="95">
        <v>12.2</v>
      </c>
      <c r="AO37" s="95">
        <v>17.100000000000001</v>
      </c>
      <c r="AP37" s="95">
        <v>16.5</v>
      </c>
      <c r="AQ37" s="95">
        <v>14</v>
      </c>
      <c r="AR37" s="95">
        <v>25.860505102340316</v>
      </c>
      <c r="AS37" s="95">
        <v>10.591074354317639</v>
      </c>
      <c r="AT37" s="95">
        <v>10.78</v>
      </c>
      <c r="AU37" s="95">
        <v>39.020000000000003</v>
      </c>
      <c r="AV37" s="95">
        <v>452.61669024045261</v>
      </c>
      <c r="AW37" s="95">
        <v>35.700000000000003</v>
      </c>
      <c r="AY37" s="31">
        <v>673612</v>
      </c>
      <c r="AZ37" s="68">
        <v>88.633355393778956</v>
      </c>
      <c r="BA37" s="68">
        <v>67.862788675234327</v>
      </c>
      <c r="BB37" s="68">
        <v>92.889507555125178</v>
      </c>
      <c r="BC37" s="68">
        <v>69.589168623006557</v>
      </c>
      <c r="BD37" s="68">
        <v>71.900000000000006</v>
      </c>
      <c r="BE37" s="68">
        <v>48.3</v>
      </c>
      <c r="BF37" s="68">
        <v>5.6714716740905082</v>
      </c>
      <c r="BG37" s="68">
        <v>6.8027645749353232</v>
      </c>
      <c r="BH37" s="68">
        <v>4.5086481785679773</v>
      </c>
      <c r="BI37" s="68">
        <v>2.9010078765773488</v>
      </c>
      <c r="BJ37" s="68">
        <v>34.501004122847078</v>
      </c>
      <c r="BK37" s="68">
        <v>62.597988000575576</v>
      </c>
      <c r="BL37" s="68">
        <v>17.490494296577946</v>
      </c>
      <c r="BM37" s="68">
        <v>8.0560836501901143</v>
      </c>
      <c r="BN37" s="68">
        <v>9.4344106463878319</v>
      </c>
      <c r="BO37" s="68">
        <v>53.70675453047776</v>
      </c>
      <c r="BP37" s="68">
        <v>41.647446457990114</v>
      </c>
      <c r="BQ37" s="68">
        <v>12.059308072487646</v>
      </c>
      <c r="BR37" s="68">
        <v>5.8</v>
      </c>
      <c r="BS37" s="68">
        <v>4.0999999999999996</v>
      </c>
      <c r="BT37" s="68">
        <v>2.5</v>
      </c>
      <c r="BU37" s="71">
        <v>182</v>
      </c>
      <c r="BV37" s="71">
        <v>170</v>
      </c>
      <c r="BW37" s="75">
        <v>20.218830244659141</v>
      </c>
      <c r="BX37" s="75">
        <v>45.959622581835433</v>
      </c>
      <c r="BY37" s="75">
        <v>3.8605315804515574</v>
      </c>
      <c r="BZ37" s="75">
        <v>42.37782223492426</v>
      </c>
      <c r="CA37" s="75">
        <v>8.8585310088596749</v>
      </c>
      <c r="CB37" s="75">
        <v>356.6</v>
      </c>
      <c r="CC37" s="75">
        <v>240.3</v>
      </c>
      <c r="CD37" s="68">
        <v>160.1</v>
      </c>
      <c r="CE37" s="68">
        <v>156.9</v>
      </c>
      <c r="CG37" s="68">
        <v>72.099999999999994</v>
      </c>
      <c r="CH37" s="68">
        <v>144.1</v>
      </c>
      <c r="CI37" s="71">
        <v>6986</v>
      </c>
      <c r="CJ37" s="71">
        <v>463686</v>
      </c>
      <c r="CK37" s="71">
        <v>324914</v>
      </c>
      <c r="CL37" s="71">
        <v>387288</v>
      </c>
      <c r="CM37" s="71">
        <v>319136</v>
      </c>
      <c r="CN37" s="71">
        <v>33362</v>
      </c>
      <c r="CO37" s="71">
        <v>15405</v>
      </c>
      <c r="CP37" s="75">
        <v>100.4</v>
      </c>
      <c r="CR37" s="71">
        <v>408</v>
      </c>
      <c r="CS37" s="71">
        <v>284</v>
      </c>
      <c r="CT37" s="71">
        <v>453</v>
      </c>
      <c r="CU37" s="71">
        <v>318</v>
      </c>
      <c r="CV37" s="71">
        <v>18</v>
      </c>
      <c r="CW37" s="71">
        <v>177</v>
      </c>
    </row>
    <row r="38" spans="1:101" x14ac:dyDescent="0.15">
      <c r="A38" s="13">
        <v>26</v>
      </c>
      <c r="B38" s="6" t="s">
        <v>27</v>
      </c>
      <c r="C38" s="10">
        <v>1.28</v>
      </c>
      <c r="D38" s="8">
        <v>40.879239486902733</v>
      </c>
      <c r="E38" s="9">
        <v>82.8</v>
      </c>
      <c r="F38" s="38">
        <v>49.741462343060881</v>
      </c>
      <c r="G38" s="19">
        <v>26</v>
      </c>
      <c r="H38" s="19">
        <v>2636092</v>
      </c>
      <c r="I38" s="179">
        <v>-0.43691410530000002</v>
      </c>
      <c r="J38" s="38">
        <v>44.849734479799999</v>
      </c>
      <c r="K38" s="95">
        <v>63.8</v>
      </c>
      <c r="L38" s="20">
        <v>92.316508657953392</v>
      </c>
      <c r="M38" s="21">
        <v>101.22450202800206</v>
      </c>
      <c r="N38" s="30">
        <v>2.3091847845000002</v>
      </c>
      <c r="O38" s="98">
        <v>5.0822891007104349</v>
      </c>
      <c r="P38" s="95">
        <v>22.49</v>
      </c>
      <c r="Q38" s="95">
        <v>42.495218756640618</v>
      </c>
      <c r="R38" s="95">
        <v>16.399999999999999</v>
      </c>
      <c r="S38" s="127"/>
      <c r="T38" s="95">
        <v>30.9</v>
      </c>
      <c r="U38" s="95">
        <v>29.2</v>
      </c>
      <c r="V38" s="98">
        <v>1.88</v>
      </c>
      <c r="W38" s="98">
        <v>80.209999999999994</v>
      </c>
      <c r="X38" s="98">
        <v>86.65</v>
      </c>
      <c r="Y38" s="98">
        <v>22.17</v>
      </c>
      <c r="Z38" s="95">
        <v>42.9</v>
      </c>
      <c r="AA38" s="127"/>
      <c r="AB38" s="116">
        <v>9372.5689999999995</v>
      </c>
      <c r="AC38" s="98">
        <v>1.6544535701605245</v>
      </c>
      <c r="AD38" s="98">
        <v>-6.0458887647648965</v>
      </c>
      <c r="AE38" s="116">
        <v>2726.4981647074533</v>
      </c>
      <c r="AF38" s="95">
        <v>226.9</v>
      </c>
      <c r="AG38" s="116">
        <v>29478</v>
      </c>
      <c r="AH38" s="116">
        <v>48329</v>
      </c>
      <c r="AI38" s="116">
        <v>140757</v>
      </c>
      <c r="AJ38" s="120">
        <v>0.60997999999999997</v>
      </c>
      <c r="AL38" s="95">
        <v>64.8</v>
      </c>
      <c r="AM38" s="95">
        <v>69.099999999999994</v>
      </c>
      <c r="AN38" s="95">
        <v>9.6999999999999993</v>
      </c>
      <c r="AO38" s="95">
        <v>14.1</v>
      </c>
      <c r="AP38" s="95">
        <v>10.199999999999999</v>
      </c>
      <c r="AQ38" s="95">
        <v>6.7</v>
      </c>
      <c r="AR38" s="95">
        <v>28.197395833333331</v>
      </c>
      <c r="AS38" s="95">
        <v>12.981156178961694</v>
      </c>
      <c r="AT38" s="95">
        <v>7.27</v>
      </c>
      <c r="AU38" s="95">
        <v>35.53</v>
      </c>
      <c r="AV38" s="95">
        <v>241.64133738601822</v>
      </c>
      <c r="AW38" s="95">
        <v>36.9</v>
      </c>
      <c r="AY38" s="31">
        <v>1219370</v>
      </c>
      <c r="AZ38" s="68">
        <v>83.798424512506344</v>
      </c>
      <c r="BA38" s="68">
        <v>66.755282577806298</v>
      </c>
      <c r="BB38" s="68">
        <v>90.12468459186546</v>
      </c>
      <c r="BC38" s="68">
        <v>69.525951196999245</v>
      </c>
      <c r="BD38" s="68">
        <v>69.2</v>
      </c>
      <c r="BE38" s="68">
        <v>47.1</v>
      </c>
      <c r="BF38" s="68">
        <v>9.2789672809390193</v>
      </c>
      <c r="BG38" s="68">
        <v>10.681617750435624</v>
      </c>
      <c r="BH38" s="68">
        <v>7.9070949676440812</v>
      </c>
      <c r="BI38" s="68">
        <v>2.342301036118041</v>
      </c>
      <c r="BJ38" s="68">
        <v>23.953430876767129</v>
      </c>
      <c r="BK38" s="68">
        <v>73.704268087114826</v>
      </c>
      <c r="BL38" s="68">
        <v>19.70843075230367</v>
      </c>
      <c r="BM38" s="68">
        <v>10.658781460596892</v>
      </c>
      <c r="BN38" s="68">
        <v>9.0496492917067783</v>
      </c>
      <c r="BO38" s="68">
        <v>51.509267431597529</v>
      </c>
      <c r="BP38" s="68">
        <v>40.141218005295677</v>
      </c>
      <c r="BQ38" s="68">
        <v>11.368049426301852</v>
      </c>
      <c r="BR38" s="68">
        <v>7.2</v>
      </c>
      <c r="BS38" s="68">
        <v>4.9000000000000004</v>
      </c>
      <c r="BT38" s="68">
        <v>2.2000000000000002</v>
      </c>
      <c r="BU38" s="71">
        <v>181</v>
      </c>
      <c r="BV38" s="71">
        <v>174</v>
      </c>
      <c r="BW38" s="75">
        <v>21.969633494000345</v>
      </c>
      <c r="BX38" s="75">
        <v>43.720536419080716</v>
      </c>
      <c r="BY38" s="75">
        <v>4.3380159982717545</v>
      </c>
      <c r="BZ38" s="75">
        <v>40.947414532863668</v>
      </c>
      <c r="CA38" s="75">
        <v>9.8479984157750398</v>
      </c>
      <c r="CB38" s="75">
        <v>359</v>
      </c>
      <c r="CC38" s="75">
        <v>251</v>
      </c>
      <c r="CD38" s="68">
        <v>160</v>
      </c>
      <c r="CE38" s="68">
        <v>159.6</v>
      </c>
      <c r="CG38" s="68">
        <v>61.8</v>
      </c>
      <c r="CH38" s="68">
        <v>111.8</v>
      </c>
      <c r="CI38" s="71">
        <v>5714</v>
      </c>
      <c r="CJ38" s="71">
        <v>402793</v>
      </c>
      <c r="CK38" s="71">
        <v>292431</v>
      </c>
      <c r="CL38" s="71">
        <v>341565</v>
      </c>
      <c r="CM38" s="71">
        <v>274296</v>
      </c>
      <c r="CN38" s="71">
        <v>23737</v>
      </c>
      <c r="CO38" s="71">
        <v>9959</v>
      </c>
      <c r="CP38" s="75">
        <v>101.6</v>
      </c>
      <c r="CR38" s="71">
        <v>413</v>
      </c>
      <c r="CS38" s="71">
        <v>271</v>
      </c>
      <c r="CT38" s="71">
        <v>463</v>
      </c>
      <c r="CU38" s="71">
        <v>303</v>
      </c>
      <c r="CV38" s="71">
        <v>15</v>
      </c>
      <c r="CW38" s="71">
        <v>175</v>
      </c>
    </row>
    <row r="39" spans="1:101" x14ac:dyDescent="0.15">
      <c r="A39" s="13">
        <v>27</v>
      </c>
      <c r="B39" s="6" t="s">
        <v>28</v>
      </c>
      <c r="C39" s="10">
        <v>1.33</v>
      </c>
      <c r="D39" s="8">
        <v>39.068813981681032</v>
      </c>
      <c r="E39" s="9">
        <v>83.1</v>
      </c>
      <c r="F39" s="38">
        <v>47.047989655961743</v>
      </c>
      <c r="G39" s="19">
        <v>27</v>
      </c>
      <c r="H39" s="19">
        <v>8865245</v>
      </c>
      <c r="I39" s="179">
        <v>0.54528858820000004</v>
      </c>
      <c r="J39" s="38">
        <v>44.302691266099998</v>
      </c>
      <c r="K39" s="95">
        <v>64.400000000000006</v>
      </c>
      <c r="L39" s="20">
        <v>93.577868667214446</v>
      </c>
      <c r="M39" s="21">
        <v>104.68475490525077</v>
      </c>
      <c r="N39" s="30">
        <v>2.2826301716000001</v>
      </c>
      <c r="O39" s="98">
        <v>3.5683244670347101</v>
      </c>
      <c r="P39" s="95">
        <v>19.079999999999998</v>
      </c>
      <c r="Q39" s="95">
        <v>36.818799439533862</v>
      </c>
      <c r="R39" s="95">
        <v>17.3</v>
      </c>
      <c r="S39" s="127"/>
      <c r="T39" s="95">
        <v>30.5</v>
      </c>
      <c r="U39" s="95">
        <v>28.9</v>
      </c>
      <c r="V39" s="98">
        <v>2.34</v>
      </c>
      <c r="W39" s="98">
        <v>78.989999999999995</v>
      </c>
      <c r="X39" s="98">
        <v>85.93</v>
      </c>
      <c r="Y39" s="98">
        <v>32.03</v>
      </c>
      <c r="Z39" s="95">
        <v>42.4</v>
      </c>
      <c r="AA39" s="127"/>
      <c r="AB39" s="116">
        <v>36384.313999999998</v>
      </c>
      <c r="AC39" s="98">
        <v>1.5594805100764693</v>
      </c>
      <c r="AD39" s="98">
        <v>-6.5083829013982868</v>
      </c>
      <c r="AE39" s="116">
        <v>2821.3929789870444</v>
      </c>
      <c r="AF39" s="95">
        <v>183.6</v>
      </c>
      <c r="AG39" s="116">
        <v>17863</v>
      </c>
      <c r="AH39" s="116">
        <v>157131</v>
      </c>
      <c r="AI39" s="116">
        <v>477484</v>
      </c>
      <c r="AJ39" s="120">
        <v>0.75983000000000001</v>
      </c>
      <c r="AL39" s="95">
        <v>57.4</v>
      </c>
      <c r="AM39" s="95">
        <v>61</v>
      </c>
      <c r="AN39" s="95">
        <v>10.3</v>
      </c>
      <c r="AO39" s="95">
        <v>16.2</v>
      </c>
      <c r="AP39" s="95">
        <v>13.2</v>
      </c>
      <c r="AQ39" s="95">
        <v>8.1999999999999993</v>
      </c>
      <c r="AR39" s="95">
        <v>25.377515849650806</v>
      </c>
      <c r="AS39" s="95">
        <v>10.87374447010002</v>
      </c>
      <c r="AT39" s="95">
        <v>11.15</v>
      </c>
      <c r="AU39" s="95">
        <v>48.62</v>
      </c>
      <c r="AV39" s="95">
        <v>130.00789978557725</v>
      </c>
      <c r="AW39" s="95">
        <v>36.799999999999997</v>
      </c>
      <c r="AY39" s="31">
        <v>3815052</v>
      </c>
      <c r="AZ39" s="68">
        <v>84.522188981762824</v>
      </c>
      <c r="BA39" s="68">
        <v>63.720713974944779</v>
      </c>
      <c r="BB39" s="68">
        <v>88.690780095281269</v>
      </c>
      <c r="BC39" s="68">
        <v>65.526751132667854</v>
      </c>
      <c r="BD39" s="68">
        <v>66</v>
      </c>
      <c r="BE39" s="68">
        <v>43.9</v>
      </c>
      <c r="BF39" s="68">
        <v>5.9210206248408133</v>
      </c>
      <c r="BG39" s="68">
        <v>6.9249151328166541</v>
      </c>
      <c r="BH39" s="68">
        <v>4.9598191472609114</v>
      </c>
      <c r="BI39" s="68">
        <v>0.5480981183427871</v>
      </c>
      <c r="BJ39" s="68">
        <v>24.718489702921584</v>
      </c>
      <c r="BK39" s="68">
        <v>74.733412178735634</v>
      </c>
      <c r="BL39" s="68">
        <v>19.715273540776895</v>
      </c>
      <c r="BM39" s="68">
        <v>10.502338824486475</v>
      </c>
      <c r="BN39" s="68">
        <v>9.2129347162904196</v>
      </c>
      <c r="BO39" s="68">
        <v>53.53420811058912</v>
      </c>
      <c r="BP39" s="68">
        <v>41.643717263351157</v>
      </c>
      <c r="BQ39" s="68">
        <v>11.890490847237963</v>
      </c>
      <c r="BR39" s="68">
        <v>9.1</v>
      </c>
      <c r="BS39" s="68">
        <v>6.4</v>
      </c>
      <c r="BT39" s="68">
        <v>1.6</v>
      </c>
      <c r="BU39" s="71">
        <v>179</v>
      </c>
      <c r="BV39" s="71">
        <v>169</v>
      </c>
      <c r="BW39" s="75">
        <v>23.337955570850553</v>
      </c>
      <c r="BX39" s="75">
        <v>42.272723822151818</v>
      </c>
      <c r="BY39" s="75">
        <v>4.2411897704229897</v>
      </c>
      <c r="BZ39" s="75">
        <v>40.616420012425323</v>
      </c>
      <c r="CA39" s="75">
        <v>11.125949435121402</v>
      </c>
      <c r="CB39" s="75">
        <v>378</v>
      </c>
      <c r="CC39" s="75">
        <v>259.8</v>
      </c>
      <c r="CD39" s="68">
        <v>174.4</v>
      </c>
      <c r="CE39" s="68">
        <v>162.30000000000001</v>
      </c>
      <c r="CG39" s="68">
        <v>55</v>
      </c>
      <c r="CH39" s="68">
        <v>101</v>
      </c>
      <c r="CI39" s="71">
        <v>5706</v>
      </c>
      <c r="CJ39" s="71">
        <v>387415</v>
      </c>
      <c r="CK39" s="71">
        <v>277814</v>
      </c>
      <c r="CL39" s="71">
        <v>322926</v>
      </c>
      <c r="CM39" s="71">
        <v>264774</v>
      </c>
      <c r="CN39" s="71">
        <v>21175</v>
      </c>
      <c r="CO39" s="71">
        <v>9473</v>
      </c>
      <c r="CP39" s="75">
        <v>101.3</v>
      </c>
      <c r="CR39" s="71">
        <v>420</v>
      </c>
      <c r="CS39" s="71">
        <v>267</v>
      </c>
      <c r="CT39" s="71">
        <v>476</v>
      </c>
      <c r="CU39" s="71">
        <v>305</v>
      </c>
      <c r="CV39" s="71">
        <v>14</v>
      </c>
      <c r="CW39" s="71">
        <v>187</v>
      </c>
    </row>
    <row r="40" spans="1:101" x14ac:dyDescent="0.15">
      <c r="A40" s="13">
        <v>28</v>
      </c>
      <c r="B40" s="6" t="s">
        <v>29</v>
      </c>
      <c r="C40" s="10">
        <v>1.41</v>
      </c>
      <c r="D40" s="8">
        <v>36.316153254818175</v>
      </c>
      <c r="E40" s="9">
        <v>80.599999999999994</v>
      </c>
      <c r="F40" s="38">
        <v>44.130656478169975</v>
      </c>
      <c r="G40" s="19">
        <v>28</v>
      </c>
      <c r="H40" s="19">
        <v>5588133</v>
      </c>
      <c r="I40" s="179">
        <v>-4.4145522100000001E-2</v>
      </c>
      <c r="J40" s="38">
        <v>44.852106518699998</v>
      </c>
      <c r="K40" s="95">
        <v>63.3</v>
      </c>
      <c r="L40" s="20">
        <v>91.715500693871448</v>
      </c>
      <c r="M40" s="21">
        <v>95.699923391229234</v>
      </c>
      <c r="N40" s="30">
        <v>2.4389546473000001</v>
      </c>
      <c r="O40" s="98">
        <v>5.6509991911288768</v>
      </c>
      <c r="P40" s="95">
        <v>22.74</v>
      </c>
      <c r="Q40" s="95">
        <v>39.002873165064628</v>
      </c>
      <c r="R40" s="95">
        <v>17.2</v>
      </c>
      <c r="S40" s="127"/>
      <c r="T40" s="95">
        <v>30.3</v>
      </c>
      <c r="U40" s="95">
        <v>28.7</v>
      </c>
      <c r="V40" s="98">
        <v>1.92</v>
      </c>
      <c r="W40" s="98">
        <v>79.59</v>
      </c>
      <c r="X40" s="98">
        <v>86.14</v>
      </c>
      <c r="Y40" s="98">
        <v>17.38</v>
      </c>
      <c r="Z40" s="95">
        <v>41.9</v>
      </c>
      <c r="AA40" s="127"/>
      <c r="AB40" s="116">
        <v>18346.169999999998</v>
      </c>
      <c r="AC40" s="98">
        <v>5.6788104940570152</v>
      </c>
      <c r="AD40" s="98">
        <v>-4.1726756239086598</v>
      </c>
      <c r="AE40" s="116">
        <v>2687.1332518392101</v>
      </c>
      <c r="AF40" s="95">
        <v>197</v>
      </c>
      <c r="AG40" s="116">
        <v>73366</v>
      </c>
      <c r="AH40" s="116">
        <v>141838</v>
      </c>
      <c r="AI40" s="116">
        <v>359236</v>
      </c>
      <c r="AJ40" s="120">
        <v>0.60570999999999997</v>
      </c>
      <c r="AL40" s="95">
        <v>57.8</v>
      </c>
      <c r="AM40" s="95">
        <v>63.7</v>
      </c>
      <c r="AN40" s="95">
        <v>9.9</v>
      </c>
      <c r="AO40" s="95">
        <v>15.8</v>
      </c>
      <c r="AP40" s="95">
        <v>15.9</v>
      </c>
      <c r="AQ40" s="95">
        <v>9.6</v>
      </c>
      <c r="AR40" s="95">
        <v>28.352307976056739</v>
      </c>
      <c r="AS40" s="95">
        <v>13.041656086547778</v>
      </c>
      <c r="AT40" s="95">
        <v>7.67</v>
      </c>
      <c r="AU40" s="95">
        <v>40.770000000000003</v>
      </c>
      <c r="AV40" s="95">
        <v>209.064851307775</v>
      </c>
      <c r="AW40" s="95">
        <v>37.1</v>
      </c>
      <c r="AY40" s="31">
        <v>2489617</v>
      </c>
      <c r="AZ40" s="68">
        <v>86.751439539347402</v>
      </c>
      <c r="BA40" s="68">
        <v>64.516420392683543</v>
      </c>
      <c r="BB40" s="68">
        <v>90.27694693696688</v>
      </c>
      <c r="BC40" s="68">
        <v>66.256710439378921</v>
      </c>
      <c r="BD40" s="68">
        <v>68.099999999999994</v>
      </c>
      <c r="BE40" s="68">
        <v>44.3</v>
      </c>
      <c r="BF40" s="68">
        <v>5.35504124222836</v>
      </c>
      <c r="BG40" s="68">
        <v>5.835350079278979</v>
      </c>
      <c r="BH40" s="68">
        <v>4.902997405213724</v>
      </c>
      <c r="BI40" s="68">
        <v>2.0901100363148837</v>
      </c>
      <c r="BJ40" s="68">
        <v>26.263430451624792</v>
      </c>
      <c r="BK40" s="68">
        <v>71.646459512060332</v>
      </c>
      <c r="BL40" s="68">
        <v>18.098139196079728</v>
      </c>
      <c r="BM40" s="68">
        <v>8.4563936163168005</v>
      </c>
      <c r="BN40" s="68">
        <v>9.6417455797629277</v>
      </c>
      <c r="BO40" s="68">
        <v>53.155339805825243</v>
      </c>
      <c r="BP40" s="68">
        <v>41.495864796835669</v>
      </c>
      <c r="BQ40" s="68">
        <v>11.659475008989574</v>
      </c>
      <c r="BR40" s="68">
        <v>7.5</v>
      </c>
      <c r="BS40" s="68">
        <v>5.2</v>
      </c>
      <c r="BT40" s="68">
        <v>2.5</v>
      </c>
      <c r="BU40" s="71">
        <v>181</v>
      </c>
      <c r="BV40" s="71">
        <v>171</v>
      </c>
      <c r="BW40" s="75">
        <v>21.01658404276872</v>
      </c>
      <c r="BX40" s="75">
        <v>45.230692262847363</v>
      </c>
      <c r="BY40" s="75">
        <v>3.8733575375272888</v>
      </c>
      <c r="BZ40" s="75">
        <v>41.984959662945812</v>
      </c>
      <c r="CA40" s="75">
        <v>9.5626180542887909</v>
      </c>
      <c r="CB40" s="75">
        <v>352.4</v>
      </c>
      <c r="CC40" s="75">
        <v>247.9</v>
      </c>
      <c r="CD40" s="68">
        <v>160.1</v>
      </c>
      <c r="CE40" s="68">
        <v>156.5</v>
      </c>
      <c r="CG40" s="68">
        <v>64.599999999999994</v>
      </c>
      <c r="CH40" s="68">
        <v>118.5</v>
      </c>
      <c r="CI40" s="71">
        <v>6778</v>
      </c>
      <c r="CJ40" s="71">
        <v>453791</v>
      </c>
      <c r="CK40" s="71">
        <v>333958</v>
      </c>
      <c r="CL40" s="71">
        <v>377241</v>
      </c>
      <c r="CM40" s="71">
        <v>313439</v>
      </c>
      <c r="CN40" s="71">
        <v>30583</v>
      </c>
      <c r="CO40" s="71">
        <v>12697</v>
      </c>
      <c r="CP40" s="75">
        <v>101.7</v>
      </c>
      <c r="CR40" s="71">
        <v>406</v>
      </c>
      <c r="CS40" s="71">
        <v>290</v>
      </c>
      <c r="CT40" s="71">
        <v>464</v>
      </c>
      <c r="CU40" s="71">
        <v>333</v>
      </c>
      <c r="CV40" s="71">
        <v>17</v>
      </c>
      <c r="CW40" s="71">
        <v>185</v>
      </c>
    </row>
    <row r="41" spans="1:101" x14ac:dyDescent="0.15">
      <c r="A41" s="13">
        <v>29</v>
      </c>
      <c r="B41" s="6" t="s">
        <v>30</v>
      </c>
      <c r="C41" s="10">
        <v>1.29</v>
      </c>
      <c r="D41" s="8">
        <v>37.621601008607406</v>
      </c>
      <c r="E41" s="9">
        <v>74</v>
      </c>
      <c r="F41" s="38">
        <v>45.182324639149151</v>
      </c>
      <c r="G41" s="19">
        <v>29</v>
      </c>
      <c r="H41" s="19">
        <v>1400728</v>
      </c>
      <c r="I41" s="179">
        <v>-1.4481006958</v>
      </c>
      <c r="J41" s="38">
        <v>45.411408445699998</v>
      </c>
      <c r="K41" s="95">
        <v>62.8</v>
      </c>
      <c r="L41" s="20">
        <v>89.953173756148232</v>
      </c>
      <c r="M41" s="21">
        <v>89.918742254027904</v>
      </c>
      <c r="N41" s="30">
        <v>2.6294584768</v>
      </c>
      <c r="O41" s="98">
        <v>8.2156525066972819</v>
      </c>
      <c r="P41" s="95">
        <v>22.98</v>
      </c>
      <c r="Q41" s="95">
        <v>35.485243663507653</v>
      </c>
      <c r="R41" s="95">
        <v>15.4</v>
      </c>
      <c r="S41" s="127"/>
      <c r="T41" s="95">
        <v>30.4</v>
      </c>
      <c r="U41" s="95">
        <v>28.9</v>
      </c>
      <c r="V41" s="98">
        <v>1.86</v>
      </c>
      <c r="W41" s="98">
        <v>80.14</v>
      </c>
      <c r="X41" s="98">
        <v>86.6</v>
      </c>
      <c r="Y41" s="98">
        <v>13.66</v>
      </c>
      <c r="Z41" s="95">
        <v>40</v>
      </c>
      <c r="AA41" s="127"/>
      <c r="AB41" s="116">
        <v>3551.806</v>
      </c>
      <c r="AC41" s="98">
        <v>3.7787826497610588</v>
      </c>
      <c r="AD41" s="98">
        <v>-8.3605918701704134</v>
      </c>
      <c r="AE41" s="116">
        <v>2485.58678058838</v>
      </c>
      <c r="AF41" s="95">
        <v>204.3</v>
      </c>
      <c r="AG41" s="116">
        <v>20757</v>
      </c>
      <c r="AH41" s="116">
        <v>19181</v>
      </c>
      <c r="AI41" s="116">
        <v>64058</v>
      </c>
      <c r="AJ41" s="120">
        <v>0.41932000000000003</v>
      </c>
      <c r="AL41" s="95">
        <v>57.8</v>
      </c>
      <c r="AM41" s="95">
        <v>62</v>
      </c>
      <c r="AN41" s="95">
        <v>9.1999999999999993</v>
      </c>
      <c r="AO41" s="95">
        <v>15.6</v>
      </c>
      <c r="AP41" s="95">
        <v>12.5</v>
      </c>
      <c r="AQ41" s="95">
        <v>8.4</v>
      </c>
      <c r="AR41" s="95">
        <v>32.512278858965757</v>
      </c>
      <c r="AS41" s="95">
        <v>13.428723782438679</v>
      </c>
      <c r="AT41" s="95">
        <v>7.98</v>
      </c>
      <c r="AU41" s="95">
        <v>40.39</v>
      </c>
      <c r="AV41" s="95">
        <v>320.20057306590263</v>
      </c>
      <c r="AW41" s="95">
        <v>38</v>
      </c>
      <c r="AY41" s="31">
        <v>596525</v>
      </c>
      <c r="AZ41" s="68">
        <v>83.609386085539867</v>
      </c>
      <c r="BA41" s="68">
        <v>61.926634845250369</v>
      </c>
      <c r="BB41" s="68">
        <v>88.257686814901675</v>
      </c>
      <c r="BC41" s="68">
        <v>63.942128452804617</v>
      </c>
      <c r="BD41" s="68">
        <v>66.900000000000006</v>
      </c>
      <c r="BE41" s="68">
        <v>41.4</v>
      </c>
      <c r="BF41" s="68">
        <v>6.474197674321398</v>
      </c>
      <c r="BG41" s="68">
        <v>7.3890460632921373</v>
      </c>
      <c r="BH41" s="68">
        <v>5.6391067616511954</v>
      </c>
      <c r="BI41" s="68">
        <v>2.7383242959594196</v>
      </c>
      <c r="BJ41" s="68">
        <v>24.05160048976736</v>
      </c>
      <c r="BK41" s="68">
        <v>73.210075214273218</v>
      </c>
      <c r="BL41" s="68">
        <v>18.448182311448726</v>
      </c>
      <c r="BM41" s="68">
        <v>9.3326098752034721</v>
      </c>
      <c r="BN41" s="68">
        <v>9.1155724362452535</v>
      </c>
      <c r="BO41" s="68">
        <v>52.186588921282798</v>
      </c>
      <c r="BP41" s="68">
        <v>42.383381924198247</v>
      </c>
      <c r="BQ41" s="68">
        <v>9.8032069970845512</v>
      </c>
      <c r="BR41" s="68">
        <v>8.6999999999999993</v>
      </c>
      <c r="BS41" s="68">
        <v>5.7</v>
      </c>
      <c r="BT41" s="68">
        <v>3.7</v>
      </c>
      <c r="BU41" s="71">
        <v>182</v>
      </c>
      <c r="BV41" s="71">
        <v>172</v>
      </c>
      <c r="BW41" s="75">
        <v>21.218357327845553</v>
      </c>
      <c r="BX41" s="75">
        <v>46.079927449663842</v>
      </c>
      <c r="BY41" s="75">
        <v>3.8834951456310676</v>
      </c>
      <c r="BZ41" s="75">
        <v>43.921539563724401</v>
      </c>
      <c r="CA41" s="75">
        <v>9.0590182563798507</v>
      </c>
      <c r="CB41" s="75">
        <v>340</v>
      </c>
      <c r="CC41" s="75">
        <v>243.9</v>
      </c>
      <c r="CD41" s="68">
        <v>163.19999999999999</v>
      </c>
      <c r="CE41" s="68">
        <v>156.5</v>
      </c>
      <c r="CG41" s="68">
        <v>72.8</v>
      </c>
      <c r="CH41" s="68">
        <v>130.9</v>
      </c>
      <c r="CI41" s="71">
        <v>6817</v>
      </c>
      <c r="CJ41" s="71">
        <v>443769</v>
      </c>
      <c r="CK41" s="71">
        <v>302633</v>
      </c>
      <c r="CL41" s="71">
        <v>374945</v>
      </c>
      <c r="CM41" s="71">
        <v>315022</v>
      </c>
      <c r="CN41" s="71">
        <v>30674</v>
      </c>
      <c r="CO41" s="71">
        <v>13934</v>
      </c>
      <c r="CP41" s="75">
        <v>97.1</v>
      </c>
      <c r="CR41" s="71">
        <v>421</v>
      </c>
      <c r="CS41" s="71">
        <v>290</v>
      </c>
      <c r="CT41" s="71">
        <v>480</v>
      </c>
      <c r="CU41" s="71">
        <v>334</v>
      </c>
      <c r="CV41" s="71">
        <v>18</v>
      </c>
      <c r="CW41" s="71">
        <v>190</v>
      </c>
    </row>
    <row r="42" spans="1:101" x14ac:dyDescent="0.15">
      <c r="A42" s="13">
        <v>30</v>
      </c>
      <c r="B42" s="6" t="s">
        <v>31</v>
      </c>
      <c r="C42" s="10">
        <v>1.47</v>
      </c>
      <c r="D42" s="8">
        <v>33.23037001327215</v>
      </c>
      <c r="E42" s="9">
        <v>77.8</v>
      </c>
      <c r="F42" s="38">
        <v>43.101990332311033</v>
      </c>
      <c r="G42" s="19">
        <v>30</v>
      </c>
      <c r="H42" s="19">
        <v>1002198</v>
      </c>
      <c r="I42" s="179">
        <v>-3.2598465783999999</v>
      </c>
      <c r="J42" s="38">
        <v>47.340277665899997</v>
      </c>
      <c r="K42" s="95">
        <v>59.9</v>
      </c>
      <c r="L42" s="20">
        <v>88.808611890331775</v>
      </c>
      <c r="M42" s="21">
        <v>98.082614413519082</v>
      </c>
      <c r="N42" s="30">
        <v>2.4951965421</v>
      </c>
      <c r="O42" s="98">
        <v>7.918705230092506</v>
      </c>
      <c r="P42" s="95">
        <v>25.57</v>
      </c>
      <c r="Q42" s="95">
        <v>42.337452167023478</v>
      </c>
      <c r="R42" s="95">
        <v>17.100000000000001</v>
      </c>
      <c r="S42" s="127"/>
      <c r="T42" s="95">
        <v>29.7</v>
      </c>
      <c r="U42" s="95">
        <v>28.2</v>
      </c>
      <c r="V42" s="98">
        <v>2.0699999999999998</v>
      </c>
      <c r="W42" s="98">
        <v>79.069999999999993</v>
      </c>
      <c r="X42" s="98">
        <v>85.69</v>
      </c>
      <c r="Y42" s="98">
        <v>13.8</v>
      </c>
      <c r="Z42" s="95">
        <v>57.5</v>
      </c>
      <c r="AA42" s="127"/>
      <c r="AB42" s="116">
        <v>3503.38</v>
      </c>
      <c r="AC42" s="98">
        <v>4.711050711898098</v>
      </c>
      <c r="AD42" s="98">
        <v>-5.7571229315152141</v>
      </c>
      <c r="AE42" s="116">
        <v>2547.695166025077</v>
      </c>
      <c r="AF42" s="95">
        <v>233.9</v>
      </c>
      <c r="AG42" s="116">
        <v>43823</v>
      </c>
      <c r="AH42" s="116">
        <v>26769</v>
      </c>
      <c r="AI42" s="116">
        <v>48873</v>
      </c>
      <c r="AJ42" s="120">
        <v>0.32797999999999999</v>
      </c>
      <c r="AL42" s="95">
        <v>49.2</v>
      </c>
      <c r="AM42" s="95">
        <v>50.9</v>
      </c>
      <c r="AN42" s="95">
        <v>14.4</v>
      </c>
      <c r="AO42" s="95">
        <v>20</v>
      </c>
      <c r="AP42" s="95">
        <v>21.4</v>
      </c>
      <c r="AQ42" s="95">
        <v>16.399999999999999</v>
      </c>
      <c r="AR42" s="95">
        <v>19.349075177798909</v>
      </c>
      <c r="AS42" s="95">
        <v>7.68293488385864</v>
      </c>
      <c r="AT42" s="95">
        <v>8.4700000000000006</v>
      </c>
      <c r="AU42" s="95">
        <v>37.729999999999997</v>
      </c>
      <c r="AV42" s="95">
        <v>475.37688442211055</v>
      </c>
      <c r="AW42" s="95">
        <v>26.4</v>
      </c>
      <c r="AY42" s="31">
        <v>450969</v>
      </c>
      <c r="AZ42" s="68">
        <v>86.769516967092173</v>
      </c>
      <c r="BA42" s="68">
        <v>66.963863073945589</v>
      </c>
      <c r="BB42" s="68">
        <v>89.291332284640205</v>
      </c>
      <c r="BC42" s="68">
        <v>68.186407910453269</v>
      </c>
      <c r="BD42" s="68">
        <v>68.7</v>
      </c>
      <c r="BE42" s="68">
        <v>44.8</v>
      </c>
      <c r="BF42" s="68">
        <v>3.2024610961543827</v>
      </c>
      <c r="BG42" s="68">
        <v>3.7603438321893639</v>
      </c>
      <c r="BH42" s="68">
        <v>2.6813587148652132</v>
      </c>
      <c r="BI42" s="68">
        <v>9.587023684565585</v>
      </c>
      <c r="BJ42" s="68">
        <v>22.368730976539542</v>
      </c>
      <c r="BK42" s="68">
        <v>68.044245338894854</v>
      </c>
      <c r="BL42" s="68">
        <v>13.862514242309153</v>
      </c>
      <c r="BM42" s="68">
        <v>6.9502468666919865</v>
      </c>
      <c r="BN42" s="68">
        <v>6.9122673756171666</v>
      </c>
      <c r="BO42" s="68">
        <v>49.130434782608695</v>
      </c>
      <c r="BP42" s="68">
        <v>38.743961352657003</v>
      </c>
      <c r="BQ42" s="68">
        <v>10.386473429951693</v>
      </c>
      <c r="BR42" s="68">
        <v>8.1999999999999993</v>
      </c>
      <c r="BS42" s="68">
        <v>4.9000000000000004</v>
      </c>
      <c r="BT42" s="68">
        <v>2.2999999999999998</v>
      </c>
      <c r="BU42" s="71">
        <v>185</v>
      </c>
      <c r="BV42" s="71">
        <v>174</v>
      </c>
      <c r="BW42" s="75">
        <v>17.685006107491859</v>
      </c>
      <c r="BX42" s="75">
        <v>50.440248371335507</v>
      </c>
      <c r="BY42" s="75">
        <v>3.1563618499543824</v>
      </c>
      <c r="BZ42" s="75">
        <v>41.695908484805948</v>
      </c>
      <c r="CA42" s="75">
        <v>7.8409011158677808</v>
      </c>
      <c r="CB42" s="75">
        <v>330.1</v>
      </c>
      <c r="CC42" s="75">
        <v>234.3</v>
      </c>
      <c r="CD42" s="68">
        <v>157.9</v>
      </c>
      <c r="CE42" s="68">
        <v>153.4</v>
      </c>
      <c r="CG42" s="68">
        <v>73.900000000000006</v>
      </c>
      <c r="CH42" s="68">
        <v>126.4</v>
      </c>
      <c r="CI42" s="71">
        <v>5630</v>
      </c>
      <c r="CJ42" s="71">
        <v>388975</v>
      </c>
      <c r="CK42" s="71">
        <v>295275</v>
      </c>
      <c r="CL42" s="71">
        <v>322754</v>
      </c>
      <c r="CM42" s="71">
        <v>256977</v>
      </c>
      <c r="CN42" s="71">
        <v>22843</v>
      </c>
      <c r="CO42" s="71">
        <v>10757</v>
      </c>
      <c r="CP42" s="75">
        <v>101.8</v>
      </c>
      <c r="CR42" s="71">
        <v>405</v>
      </c>
      <c r="CS42" s="71">
        <v>278</v>
      </c>
      <c r="CT42" s="71">
        <v>447</v>
      </c>
      <c r="CU42" s="71">
        <v>308</v>
      </c>
      <c r="CV42" s="71">
        <v>12</v>
      </c>
      <c r="CW42" s="71">
        <v>190</v>
      </c>
    </row>
    <row r="43" spans="1:101" x14ac:dyDescent="0.15">
      <c r="A43" s="13">
        <v>31</v>
      </c>
      <c r="B43" s="6" t="s">
        <v>32</v>
      </c>
      <c r="C43" s="10">
        <v>1.54</v>
      </c>
      <c r="D43" s="8">
        <v>33.182289791856348</v>
      </c>
      <c r="E43" s="9">
        <v>85.9</v>
      </c>
      <c r="F43" s="38">
        <v>45.957141221652115</v>
      </c>
      <c r="G43" s="19">
        <v>31</v>
      </c>
      <c r="H43" s="19">
        <v>588667</v>
      </c>
      <c r="I43" s="179">
        <v>-3.0221807805999998</v>
      </c>
      <c r="J43" s="38">
        <v>46.873078300300001</v>
      </c>
      <c r="K43" s="95">
        <v>60.3</v>
      </c>
      <c r="L43" s="20">
        <v>91.146749965905329</v>
      </c>
      <c r="M43" s="21">
        <v>99.975537952696513</v>
      </c>
      <c r="N43" s="30">
        <v>2.7081259815999998</v>
      </c>
      <c r="O43" s="98">
        <v>14.807754167533918</v>
      </c>
      <c r="P43" s="95">
        <v>31.98</v>
      </c>
      <c r="Q43" s="95">
        <v>53.241517248982227</v>
      </c>
      <c r="R43" s="95">
        <v>15.6</v>
      </c>
      <c r="S43" s="127"/>
      <c r="T43" s="95">
        <v>30</v>
      </c>
      <c r="U43" s="95">
        <v>28.4</v>
      </c>
      <c r="V43" s="98">
        <v>1.94</v>
      </c>
      <c r="W43" s="98">
        <v>79.010000000000005</v>
      </c>
      <c r="X43" s="98">
        <v>86.08</v>
      </c>
      <c r="Y43" s="98">
        <v>11.2</v>
      </c>
      <c r="Z43" s="95">
        <v>50.7</v>
      </c>
      <c r="AA43" s="127"/>
      <c r="AB43" s="116">
        <v>1836.172</v>
      </c>
      <c r="AC43" s="98">
        <v>-1.9414200850776755</v>
      </c>
      <c r="AD43" s="98">
        <v>-12.641236990782041</v>
      </c>
      <c r="AE43" s="116">
        <v>2260.2235219572353</v>
      </c>
      <c r="AF43" s="95">
        <v>198.9</v>
      </c>
      <c r="AG43" s="116">
        <v>33433</v>
      </c>
      <c r="AH43" s="116">
        <v>8428</v>
      </c>
      <c r="AI43" s="116">
        <v>34273</v>
      </c>
      <c r="AJ43" s="120">
        <v>0.26236999999999999</v>
      </c>
      <c r="AL43" s="95">
        <v>42.3</v>
      </c>
      <c r="AM43" s="95">
        <v>47.7</v>
      </c>
      <c r="AN43" s="95">
        <v>14.8</v>
      </c>
      <c r="AO43" s="95">
        <v>21.8</v>
      </c>
      <c r="AP43" s="95">
        <v>23.9</v>
      </c>
      <c r="AQ43" s="95">
        <v>17.3</v>
      </c>
      <c r="AR43" s="95">
        <v>19.248698923418477</v>
      </c>
      <c r="AS43" s="95">
        <v>7.5751586969066951</v>
      </c>
      <c r="AT43" s="95">
        <v>8.07</v>
      </c>
      <c r="AU43" s="95">
        <v>41.04</v>
      </c>
      <c r="AV43" s="95">
        <v>911.11111111111109</v>
      </c>
      <c r="AW43" s="95">
        <v>22.2</v>
      </c>
      <c r="AY43" s="31">
        <v>287332</v>
      </c>
      <c r="AZ43" s="68">
        <v>87.271192094400192</v>
      </c>
      <c r="BA43" s="68">
        <v>76.731676627870399</v>
      </c>
      <c r="BB43" s="68">
        <v>90.061024028891239</v>
      </c>
      <c r="BC43" s="68">
        <v>78.236106316879528</v>
      </c>
      <c r="BD43" s="68">
        <v>70.8</v>
      </c>
      <c r="BE43" s="68">
        <v>51.1</v>
      </c>
      <c r="BF43" s="68">
        <v>3.4850654985311182</v>
      </c>
      <c r="BG43" s="68">
        <v>4.1706625526414545</v>
      </c>
      <c r="BH43" s="68">
        <v>2.7954283317605118</v>
      </c>
      <c r="BI43" s="68">
        <v>9.8598547023016518</v>
      </c>
      <c r="BJ43" s="68">
        <v>23.103732546242796</v>
      </c>
      <c r="BK43" s="68">
        <v>67.036412751455558</v>
      </c>
      <c r="BL43" s="68">
        <v>15.729627289955781</v>
      </c>
      <c r="BM43" s="68">
        <v>7.7700568540745421</v>
      </c>
      <c r="BN43" s="68">
        <v>7.9595704358812389</v>
      </c>
      <c r="BO43" s="68">
        <v>44.249809596344249</v>
      </c>
      <c r="BP43" s="68">
        <v>31.911652703731914</v>
      </c>
      <c r="BQ43" s="68">
        <v>12.338156892612336</v>
      </c>
      <c r="BR43" s="68">
        <v>7.3</v>
      </c>
      <c r="BS43" s="68">
        <v>4.2</v>
      </c>
      <c r="BT43" s="68">
        <v>2.4</v>
      </c>
      <c r="BU43" s="71">
        <v>181</v>
      </c>
      <c r="BV43" s="71">
        <v>173</v>
      </c>
      <c r="BW43" s="75">
        <v>16.503662305770778</v>
      </c>
      <c r="BX43" s="75">
        <v>53.857064227952065</v>
      </c>
      <c r="BY43" s="75">
        <v>3.50281009018429</v>
      </c>
      <c r="BZ43" s="75">
        <v>49.258920402561756</v>
      </c>
      <c r="CA43" s="75">
        <v>8.1871650764605945</v>
      </c>
      <c r="CB43" s="75">
        <v>287.39999999999998</v>
      </c>
      <c r="CC43" s="75">
        <v>208.5</v>
      </c>
      <c r="CD43" s="68">
        <v>148.4</v>
      </c>
      <c r="CE43" s="68">
        <v>140.80000000000001</v>
      </c>
      <c r="CG43" s="68">
        <v>70.3</v>
      </c>
      <c r="CH43" s="68">
        <v>152.4</v>
      </c>
      <c r="CI43" s="71">
        <v>6256</v>
      </c>
      <c r="CJ43" s="71">
        <v>413335</v>
      </c>
      <c r="CK43" s="71">
        <v>271591</v>
      </c>
      <c r="CL43" s="71">
        <v>342641</v>
      </c>
      <c r="CM43" s="71">
        <v>271741</v>
      </c>
      <c r="CN43" s="71">
        <v>20778</v>
      </c>
      <c r="CO43" s="71">
        <v>12528</v>
      </c>
      <c r="CP43" s="75">
        <v>99.1</v>
      </c>
      <c r="CR43" s="71">
        <v>405</v>
      </c>
      <c r="CS43" s="71">
        <v>311</v>
      </c>
      <c r="CT43" s="71">
        <v>436</v>
      </c>
      <c r="CU43" s="71">
        <v>336</v>
      </c>
      <c r="CV43" s="71">
        <v>20</v>
      </c>
      <c r="CW43" s="71">
        <v>175</v>
      </c>
    </row>
    <row r="44" spans="1:101" x14ac:dyDescent="0.15">
      <c r="A44" s="13">
        <v>32</v>
      </c>
      <c r="B44" s="6" t="s">
        <v>33</v>
      </c>
      <c r="C44" s="10">
        <v>1.68</v>
      </c>
      <c r="D44" s="8">
        <v>31.439848496212409</v>
      </c>
      <c r="E44" s="9">
        <v>87.7</v>
      </c>
      <c r="F44" s="38">
        <v>43.977333225052561</v>
      </c>
      <c r="G44" s="19">
        <v>32</v>
      </c>
      <c r="H44" s="19">
        <v>717397</v>
      </c>
      <c r="I44" s="179">
        <v>-3.3448168541999999</v>
      </c>
      <c r="J44" s="38">
        <v>48.359202347</v>
      </c>
      <c r="K44" s="95">
        <v>58</v>
      </c>
      <c r="L44" s="20">
        <v>91.609375918120975</v>
      </c>
      <c r="M44" s="21">
        <v>100.01742410408743</v>
      </c>
      <c r="N44" s="30">
        <v>2.6596211113999999</v>
      </c>
      <c r="O44" s="98">
        <v>14.348787564051953</v>
      </c>
      <c r="P44" s="95">
        <v>32.79</v>
      </c>
      <c r="Q44" s="95">
        <v>53.54681622152814</v>
      </c>
      <c r="R44" s="95">
        <v>15.5</v>
      </c>
      <c r="S44" s="127"/>
      <c r="T44" s="95">
        <v>30</v>
      </c>
      <c r="U44" s="95">
        <v>28.4</v>
      </c>
      <c r="V44" s="98">
        <v>1.55</v>
      </c>
      <c r="W44" s="98">
        <v>79.510000000000005</v>
      </c>
      <c r="X44" s="98">
        <v>87.07</v>
      </c>
      <c r="Y44" s="98">
        <v>7.62</v>
      </c>
      <c r="Z44" s="95">
        <v>58.3</v>
      </c>
      <c r="AA44" s="127"/>
      <c r="AB44" s="116">
        <v>2325.35</v>
      </c>
      <c r="AC44" s="98">
        <v>1.3028923213672117</v>
      </c>
      <c r="AD44" s="98">
        <v>-4.9373621288209426</v>
      </c>
      <c r="AE44" s="116">
        <v>2310.0528717014427</v>
      </c>
      <c r="AF44" s="95">
        <v>171.1</v>
      </c>
      <c r="AG44" s="116">
        <v>32271</v>
      </c>
      <c r="AH44" s="116">
        <v>9840</v>
      </c>
      <c r="AI44" s="116">
        <v>42771</v>
      </c>
      <c r="AJ44" s="120">
        <v>0.23630000000000001</v>
      </c>
      <c r="AL44" s="95">
        <v>47</v>
      </c>
      <c r="AM44" s="95">
        <v>52.8</v>
      </c>
      <c r="AN44" s="95">
        <v>16.399999999999999</v>
      </c>
      <c r="AO44" s="95">
        <v>24</v>
      </c>
      <c r="AP44" s="95">
        <v>23.4</v>
      </c>
      <c r="AQ44" s="95">
        <v>16.3</v>
      </c>
      <c r="AR44" s="95">
        <v>17.449930958097575</v>
      </c>
      <c r="AS44" s="95">
        <v>6.8458578031626516</v>
      </c>
      <c r="AT44" s="95">
        <v>7.55</v>
      </c>
      <c r="AU44" s="95">
        <v>33.450000000000003</v>
      </c>
      <c r="AV44" s="95">
        <v>834.2696629213483</v>
      </c>
      <c r="AW44" s="95">
        <v>17.2</v>
      </c>
      <c r="AY44" s="31">
        <v>347889</v>
      </c>
      <c r="AZ44" s="68">
        <v>89.20443101711983</v>
      </c>
      <c r="BA44" s="68">
        <v>78.9436869299211</v>
      </c>
      <c r="BB44" s="68">
        <v>91.155793158915642</v>
      </c>
      <c r="BC44" s="68">
        <v>80.259730309531108</v>
      </c>
      <c r="BD44" s="68">
        <v>69.400000000000006</v>
      </c>
      <c r="BE44" s="68">
        <v>49.1</v>
      </c>
      <c r="BF44" s="68">
        <v>2.9341378227043409</v>
      </c>
      <c r="BG44" s="68">
        <v>3.2454453904604961</v>
      </c>
      <c r="BH44" s="68">
        <v>2.6170002424875491</v>
      </c>
      <c r="BI44" s="68">
        <v>8.5274368861361083</v>
      </c>
      <c r="BJ44" s="68">
        <v>24.039642401626416</v>
      </c>
      <c r="BK44" s="68">
        <v>67.432920712237475</v>
      </c>
      <c r="BL44" s="68">
        <v>15.310763011622031</v>
      </c>
      <c r="BM44" s="68">
        <v>6.6700353713996963</v>
      </c>
      <c r="BN44" s="68">
        <v>8.6407276402223339</v>
      </c>
      <c r="BO44" s="68">
        <v>43.415248897290489</v>
      </c>
      <c r="BP44" s="68">
        <v>30.371770636420919</v>
      </c>
      <c r="BQ44" s="68">
        <v>13.04347826086957</v>
      </c>
      <c r="BR44" s="68">
        <v>5.6</v>
      </c>
      <c r="BS44" s="68">
        <v>3.2</v>
      </c>
      <c r="BT44" s="68">
        <v>2.1</v>
      </c>
      <c r="BU44" s="71">
        <v>182</v>
      </c>
      <c r="BV44" s="71">
        <v>170</v>
      </c>
      <c r="BW44" s="75">
        <v>14.904835855393838</v>
      </c>
      <c r="BX44" s="75">
        <v>56.217270396186215</v>
      </c>
      <c r="BY44" s="75">
        <v>3.1804281345565748</v>
      </c>
      <c r="BZ44" s="75">
        <v>50.698833389964889</v>
      </c>
      <c r="CA44" s="75">
        <v>8.4290406614565629</v>
      </c>
      <c r="CB44" s="75">
        <v>296.60000000000002</v>
      </c>
      <c r="CC44" s="75">
        <v>206.8</v>
      </c>
      <c r="CD44" s="68">
        <v>149.6</v>
      </c>
      <c r="CE44" s="68">
        <v>141.1</v>
      </c>
      <c r="CG44" s="68">
        <v>71.900000000000006</v>
      </c>
      <c r="CH44" s="68">
        <v>155.5</v>
      </c>
      <c r="CI44" s="71">
        <v>5894</v>
      </c>
      <c r="CJ44" s="71">
        <v>402878</v>
      </c>
      <c r="CK44" s="71">
        <v>256180</v>
      </c>
      <c r="CL44" s="71">
        <v>334955</v>
      </c>
      <c r="CM44" s="71">
        <v>260227</v>
      </c>
      <c r="CN44" s="71">
        <v>20925</v>
      </c>
      <c r="CO44" s="71">
        <v>10877</v>
      </c>
      <c r="CP44" s="75">
        <v>101.8</v>
      </c>
      <c r="CR44" s="71">
        <v>405</v>
      </c>
      <c r="CS44" s="71">
        <v>301</v>
      </c>
      <c r="CT44" s="71">
        <v>437</v>
      </c>
      <c r="CU44" s="71">
        <v>324</v>
      </c>
      <c r="CV44" s="71">
        <v>23</v>
      </c>
      <c r="CW44" s="71">
        <v>172</v>
      </c>
    </row>
    <row r="45" spans="1:101" x14ac:dyDescent="0.15">
      <c r="A45" s="13">
        <v>33</v>
      </c>
      <c r="B45" s="6" t="s">
        <v>34</v>
      </c>
      <c r="C45" s="10">
        <v>1.5</v>
      </c>
      <c r="D45" s="8">
        <v>35.427497911780534</v>
      </c>
      <c r="E45" s="9">
        <v>86.6</v>
      </c>
      <c r="F45" s="38">
        <v>45.293440528421968</v>
      </c>
      <c r="G45" s="19">
        <v>33</v>
      </c>
      <c r="H45" s="19">
        <v>1945276</v>
      </c>
      <c r="I45" s="179">
        <v>-0.61248763579999999</v>
      </c>
      <c r="J45" s="38">
        <v>45.686553454699997</v>
      </c>
      <c r="K45" s="95">
        <v>61.1</v>
      </c>
      <c r="L45" s="20">
        <v>92.200437107502367</v>
      </c>
      <c r="M45" s="21">
        <v>99.89204616722769</v>
      </c>
      <c r="N45" s="30">
        <v>2.5217751083</v>
      </c>
      <c r="O45" s="98">
        <v>8.942750352646776</v>
      </c>
      <c r="P45" s="95">
        <v>26.52</v>
      </c>
      <c r="Q45" s="95">
        <v>44.859747986770202</v>
      </c>
      <c r="R45" s="95">
        <v>16.7</v>
      </c>
      <c r="S45" s="127"/>
      <c r="T45" s="95">
        <v>30</v>
      </c>
      <c r="U45" s="95">
        <v>28.3</v>
      </c>
      <c r="V45" s="98">
        <v>1.86</v>
      </c>
      <c r="W45" s="98">
        <v>79.77</v>
      </c>
      <c r="X45" s="98">
        <v>86.93</v>
      </c>
      <c r="Y45" s="98">
        <v>12.28</v>
      </c>
      <c r="Z45" s="95">
        <v>49.6</v>
      </c>
      <c r="AA45" s="127"/>
      <c r="AB45" s="116">
        <v>7064.6980000000003</v>
      </c>
      <c r="AC45" s="98">
        <v>2.1014291698628496</v>
      </c>
      <c r="AD45" s="98">
        <v>-6.429786824300475</v>
      </c>
      <c r="AE45" s="116">
        <v>2579.5316448668468</v>
      </c>
      <c r="AF45" s="95">
        <v>208.5</v>
      </c>
      <c r="AG45" s="116">
        <v>59570</v>
      </c>
      <c r="AH45" s="116">
        <v>77006</v>
      </c>
      <c r="AI45" s="116">
        <v>144288</v>
      </c>
      <c r="AJ45" s="120">
        <v>0.51404000000000005</v>
      </c>
      <c r="AL45" s="95">
        <v>50.5</v>
      </c>
      <c r="AM45" s="95">
        <v>56.8</v>
      </c>
      <c r="AN45" s="95">
        <v>12.2</v>
      </c>
      <c r="AO45" s="95">
        <v>18.399999999999999</v>
      </c>
      <c r="AP45" s="95">
        <v>24.3</v>
      </c>
      <c r="AQ45" s="95">
        <v>13.1</v>
      </c>
      <c r="AR45" s="95">
        <v>21.941757175945643</v>
      </c>
      <c r="AS45" s="95">
        <v>10.95133216308691</v>
      </c>
      <c r="AT45" s="95">
        <v>11.4</v>
      </c>
      <c r="AU45" s="95">
        <v>41.17</v>
      </c>
      <c r="AV45" s="95">
        <v>441.00978876867589</v>
      </c>
      <c r="AW45" s="95">
        <v>24.3</v>
      </c>
      <c r="AY45" s="31">
        <v>900116</v>
      </c>
      <c r="AZ45" s="68">
        <v>85.721331468130131</v>
      </c>
      <c r="BA45" s="68">
        <v>68.495864668264915</v>
      </c>
      <c r="BB45" s="68">
        <v>88.850621753502281</v>
      </c>
      <c r="BC45" s="68">
        <v>70.47460639059949</v>
      </c>
      <c r="BD45" s="68">
        <v>70.5</v>
      </c>
      <c r="BE45" s="68">
        <v>47.4</v>
      </c>
      <c r="BF45" s="68">
        <v>4.8604965712374621</v>
      </c>
      <c r="BG45" s="68">
        <v>5.0509941772182172</v>
      </c>
      <c r="BH45" s="68">
        <v>4.6737161714624014</v>
      </c>
      <c r="BI45" s="68">
        <v>5.0369625815952643</v>
      </c>
      <c r="BJ45" s="68">
        <v>28.069238366283113</v>
      </c>
      <c r="BK45" s="68">
        <v>66.893799052121622</v>
      </c>
      <c r="BL45" s="68">
        <v>16.005316119232958</v>
      </c>
      <c r="BM45" s="68">
        <v>8.1830263907347636</v>
      </c>
      <c r="BN45" s="68">
        <v>7.8222897284981947</v>
      </c>
      <c r="BO45" s="68">
        <v>47.758007117437721</v>
      </c>
      <c r="BP45" s="68">
        <v>35.492289442467381</v>
      </c>
      <c r="BQ45" s="68">
        <v>12.26571767497034</v>
      </c>
      <c r="BR45" s="68">
        <v>8.6999999999999993</v>
      </c>
      <c r="BS45" s="68">
        <v>5.3</v>
      </c>
      <c r="BT45" s="68">
        <v>2.1</v>
      </c>
      <c r="BU45" s="71">
        <v>185</v>
      </c>
      <c r="BV45" s="71">
        <v>173</v>
      </c>
      <c r="BW45" s="75">
        <v>19.593575513571082</v>
      </c>
      <c r="BX45" s="75">
        <v>48.861432766358249</v>
      </c>
      <c r="BY45" s="75">
        <v>4.0068856596110942</v>
      </c>
      <c r="BZ45" s="75">
        <v>44.884640132365107</v>
      </c>
      <c r="CA45" s="75">
        <v>8.5184968538217909</v>
      </c>
      <c r="CB45" s="75">
        <v>329.5</v>
      </c>
      <c r="CC45" s="75">
        <v>228.2</v>
      </c>
      <c r="CD45" s="68">
        <v>160</v>
      </c>
      <c r="CE45" s="68">
        <v>150.6</v>
      </c>
      <c r="CG45" s="68">
        <v>66.8</v>
      </c>
      <c r="CH45" s="68">
        <v>137.30000000000001</v>
      </c>
      <c r="CI45" s="71">
        <v>6500</v>
      </c>
      <c r="CJ45" s="71">
        <v>431690</v>
      </c>
      <c r="CK45" s="71">
        <v>302051</v>
      </c>
      <c r="CL45" s="71">
        <v>358393</v>
      </c>
      <c r="CM45" s="71">
        <v>292224</v>
      </c>
      <c r="CN45" s="71">
        <v>30619</v>
      </c>
      <c r="CO45" s="71">
        <v>11856</v>
      </c>
      <c r="CP45" s="75">
        <v>99.8</v>
      </c>
      <c r="CR45" s="71">
        <v>418</v>
      </c>
      <c r="CS45" s="71">
        <v>302</v>
      </c>
      <c r="CT45" s="71">
        <v>459</v>
      </c>
      <c r="CU45" s="71">
        <v>336</v>
      </c>
      <c r="CV45" s="71">
        <v>21</v>
      </c>
      <c r="CW45" s="71">
        <v>177</v>
      </c>
    </row>
    <row r="46" spans="1:101" x14ac:dyDescent="0.15">
      <c r="A46" s="13">
        <v>34</v>
      </c>
      <c r="B46" s="6" t="s">
        <v>35</v>
      </c>
      <c r="C46" s="10">
        <v>1.55</v>
      </c>
      <c r="D46" s="8">
        <v>34.238885720289375</v>
      </c>
      <c r="E46" s="9">
        <v>86.2</v>
      </c>
      <c r="F46" s="38">
        <v>44.105202768116463</v>
      </c>
      <c r="G46" s="19">
        <v>34</v>
      </c>
      <c r="H46" s="19">
        <v>2860750</v>
      </c>
      <c r="I46" s="179">
        <v>-0.55244969659999998</v>
      </c>
      <c r="J46" s="38">
        <v>45.315824679199999</v>
      </c>
      <c r="K46" s="95">
        <v>62.4</v>
      </c>
      <c r="L46" s="20">
        <v>93.283601753690164</v>
      </c>
      <c r="M46" s="21">
        <v>100.27276063969239</v>
      </c>
      <c r="N46" s="30">
        <v>2.3611479278999998</v>
      </c>
      <c r="O46" s="98">
        <v>5.5392228131688297</v>
      </c>
      <c r="P46" s="95">
        <v>25.35</v>
      </c>
      <c r="Q46" s="95">
        <v>44.624747959494954</v>
      </c>
      <c r="R46" s="95">
        <v>16.600000000000001</v>
      </c>
      <c r="S46" s="127"/>
      <c r="T46" s="95">
        <v>30</v>
      </c>
      <c r="U46" s="95">
        <v>28.4</v>
      </c>
      <c r="V46" s="98">
        <v>1.91</v>
      </c>
      <c r="W46" s="98">
        <v>79.91</v>
      </c>
      <c r="X46" s="98">
        <v>86.94</v>
      </c>
      <c r="Y46" s="98">
        <v>15.64</v>
      </c>
      <c r="Z46" s="95">
        <v>46.6</v>
      </c>
      <c r="AA46" s="127"/>
      <c r="AB46" s="116">
        <v>10808.039000000001</v>
      </c>
      <c r="AC46" s="98">
        <v>3.0429741160493369</v>
      </c>
      <c r="AD46" s="98">
        <v>-6.4610530865361087</v>
      </c>
      <c r="AE46" s="116">
        <v>2849.9812986105044</v>
      </c>
      <c r="AF46" s="95">
        <v>219.7</v>
      </c>
      <c r="AG46" s="116">
        <v>46483</v>
      </c>
      <c r="AH46" s="116">
        <v>87325</v>
      </c>
      <c r="AI46" s="116">
        <v>206653</v>
      </c>
      <c r="AJ46" s="120">
        <v>0.58404</v>
      </c>
      <c r="AL46" s="95">
        <v>60.8</v>
      </c>
      <c r="AM46" s="95">
        <v>62.3</v>
      </c>
      <c r="AN46" s="95">
        <v>9.6999999999999993</v>
      </c>
      <c r="AO46" s="95">
        <v>17.7</v>
      </c>
      <c r="AP46" s="95">
        <v>15.2</v>
      </c>
      <c r="AQ46" s="95">
        <v>10.199999999999999</v>
      </c>
      <c r="AR46" s="95">
        <v>26.135210853764107</v>
      </c>
      <c r="AS46" s="95">
        <v>10.808394582971314</v>
      </c>
      <c r="AT46" s="95">
        <v>7.64</v>
      </c>
      <c r="AU46" s="95">
        <v>39.049999999999997</v>
      </c>
      <c r="AV46" s="95">
        <v>400</v>
      </c>
      <c r="AW46" s="95">
        <v>26.8</v>
      </c>
      <c r="AY46" s="31">
        <v>1343318</v>
      </c>
      <c r="AZ46" s="68">
        <v>88.67153563222125</v>
      </c>
      <c r="BA46" s="68">
        <v>68.926024910493666</v>
      </c>
      <c r="BB46" s="68">
        <v>91.764446329353603</v>
      </c>
      <c r="BC46" s="68">
        <v>70.548338234735681</v>
      </c>
      <c r="BD46" s="68">
        <v>69.8</v>
      </c>
      <c r="BE46" s="68">
        <v>47.5</v>
      </c>
      <c r="BF46" s="68">
        <v>4.8095999773375464</v>
      </c>
      <c r="BG46" s="68">
        <v>5.2325817425970884</v>
      </c>
      <c r="BH46" s="68">
        <v>4.3892894962432552</v>
      </c>
      <c r="BI46" s="68">
        <v>3.4372358220767305</v>
      </c>
      <c r="BJ46" s="68">
        <v>26.590111602831243</v>
      </c>
      <c r="BK46" s="68">
        <v>69.972652575092027</v>
      </c>
      <c r="BL46" s="68">
        <v>16.073897197436221</v>
      </c>
      <c r="BM46" s="68">
        <v>8.6339072514766873</v>
      </c>
      <c r="BN46" s="68">
        <v>7.4399899459595336</v>
      </c>
      <c r="BO46" s="68">
        <v>49.701986754966889</v>
      </c>
      <c r="BP46" s="68">
        <v>39.072847682119203</v>
      </c>
      <c r="BQ46" s="68">
        <v>10.629139072847686</v>
      </c>
      <c r="BR46" s="68">
        <v>6.2</v>
      </c>
      <c r="BS46" s="68">
        <v>4.3</v>
      </c>
      <c r="BT46" s="68">
        <v>1.9</v>
      </c>
      <c r="BU46" s="71">
        <v>185</v>
      </c>
      <c r="BV46" s="71">
        <v>172</v>
      </c>
      <c r="BW46" s="75">
        <v>20.50909176893429</v>
      </c>
      <c r="BX46" s="75">
        <v>48.020067311405896</v>
      </c>
      <c r="BY46" s="75">
        <v>3.9231644880473815</v>
      </c>
      <c r="BZ46" s="75">
        <v>43.149310119168732</v>
      </c>
      <c r="CA46" s="75">
        <v>8.2906683237738044</v>
      </c>
      <c r="CB46" s="75">
        <v>344.7</v>
      </c>
      <c r="CC46" s="75">
        <v>238.2</v>
      </c>
      <c r="CD46" s="68">
        <v>162.6</v>
      </c>
      <c r="CE46" s="68">
        <v>152.30000000000001</v>
      </c>
      <c r="CG46" s="68">
        <v>61.6</v>
      </c>
      <c r="CH46" s="68">
        <v>126.9</v>
      </c>
      <c r="CI46" s="71">
        <v>6484</v>
      </c>
      <c r="CJ46" s="71">
        <v>449111</v>
      </c>
      <c r="CK46" s="71">
        <v>307303</v>
      </c>
      <c r="CL46" s="71">
        <v>369524</v>
      </c>
      <c r="CM46" s="71">
        <v>323497</v>
      </c>
      <c r="CN46" s="71">
        <v>27895</v>
      </c>
      <c r="CO46" s="71">
        <v>12124</v>
      </c>
      <c r="CP46" s="75">
        <v>101.3</v>
      </c>
      <c r="CR46" s="71">
        <v>422</v>
      </c>
      <c r="CS46" s="71">
        <v>286</v>
      </c>
      <c r="CT46" s="71">
        <v>466</v>
      </c>
      <c r="CU46" s="71">
        <v>321</v>
      </c>
      <c r="CV46" s="71">
        <v>20</v>
      </c>
      <c r="CW46" s="71">
        <v>184</v>
      </c>
    </row>
    <row r="47" spans="1:101" x14ac:dyDescent="0.15">
      <c r="A47" s="13">
        <v>35</v>
      </c>
      <c r="B47" s="6" t="s">
        <v>36</v>
      </c>
      <c r="C47" s="10">
        <v>1.56</v>
      </c>
      <c r="D47" s="8">
        <v>33.399452686654499</v>
      </c>
      <c r="E47" s="9">
        <v>85.1</v>
      </c>
      <c r="F47" s="38">
        <v>44.460339125413405</v>
      </c>
      <c r="G47" s="19">
        <v>35</v>
      </c>
      <c r="H47" s="19">
        <v>1451338</v>
      </c>
      <c r="I47" s="179">
        <v>-2.7648287626000001</v>
      </c>
      <c r="J47" s="38">
        <v>47.7307715703</v>
      </c>
      <c r="K47" s="95">
        <v>59.3</v>
      </c>
      <c r="L47" s="20">
        <v>89.18272802876055</v>
      </c>
      <c r="M47" s="21">
        <v>99.503148129519104</v>
      </c>
      <c r="N47" s="30">
        <v>2.3605800436000002</v>
      </c>
      <c r="O47" s="98">
        <v>6.0330643659923755</v>
      </c>
      <c r="P47" s="95">
        <v>24.91</v>
      </c>
      <c r="Q47" s="95">
        <v>42.983255908189697</v>
      </c>
      <c r="R47" s="95">
        <v>16</v>
      </c>
      <c r="S47" s="127"/>
      <c r="T47" s="95">
        <v>29.9</v>
      </c>
      <c r="U47" s="95">
        <v>28.2</v>
      </c>
      <c r="V47" s="98">
        <v>1.74</v>
      </c>
      <c r="W47" s="98">
        <v>79.03</v>
      </c>
      <c r="X47" s="98">
        <v>86.07</v>
      </c>
      <c r="Y47" s="98">
        <v>11.61</v>
      </c>
      <c r="Z47" s="95">
        <v>51.2</v>
      </c>
      <c r="AA47" s="127"/>
      <c r="AB47" s="116">
        <v>5752.2380000000003</v>
      </c>
      <c r="AC47" s="98">
        <v>3.2637218820760276</v>
      </c>
      <c r="AD47" s="98">
        <v>-3.9642171320614352</v>
      </c>
      <c r="AE47" s="116">
        <v>2819.6147279269198</v>
      </c>
      <c r="AF47" s="95">
        <v>181.8</v>
      </c>
      <c r="AG47" s="116">
        <v>35201</v>
      </c>
      <c r="AH47" s="116">
        <v>63487</v>
      </c>
      <c r="AI47" s="116">
        <v>94876</v>
      </c>
      <c r="AJ47" s="120">
        <v>0.43719999999999998</v>
      </c>
      <c r="AL47" s="95">
        <v>40.1</v>
      </c>
      <c r="AM47" s="95">
        <v>46.9</v>
      </c>
      <c r="AN47" s="95">
        <v>13.7</v>
      </c>
      <c r="AO47" s="95">
        <v>23.7</v>
      </c>
      <c r="AP47" s="95">
        <v>32.299999999999997</v>
      </c>
      <c r="AQ47" s="95">
        <v>20.6</v>
      </c>
      <c r="AR47" s="95">
        <v>20.833272530936259</v>
      </c>
      <c r="AS47" s="95">
        <v>7.2351789044216117</v>
      </c>
      <c r="AT47" s="95">
        <v>5.67</v>
      </c>
      <c r="AU47" s="95">
        <v>32.31</v>
      </c>
      <c r="AV47" s="95">
        <v>490.29126213592235</v>
      </c>
      <c r="AW47" s="95">
        <v>22.8</v>
      </c>
      <c r="AY47" s="31">
        <v>665489</v>
      </c>
      <c r="AZ47" s="68">
        <v>88.001926756492765</v>
      </c>
      <c r="BA47" s="68">
        <v>69.474972643561827</v>
      </c>
      <c r="BB47" s="68">
        <v>90.586553416594484</v>
      </c>
      <c r="BC47" s="68">
        <v>70.699131336240796</v>
      </c>
      <c r="BD47" s="68">
        <v>68.400000000000006</v>
      </c>
      <c r="BE47" s="68">
        <v>45.3</v>
      </c>
      <c r="BF47" s="68">
        <v>3.7064850313338518</v>
      </c>
      <c r="BG47" s="68">
        <v>4.2214699546409413</v>
      </c>
      <c r="BH47" s="68">
        <v>3.2070828305371375</v>
      </c>
      <c r="BI47" s="68">
        <v>5.5220251672340908</v>
      </c>
      <c r="BJ47" s="68">
        <v>26.778483519114879</v>
      </c>
      <c r="BK47" s="68">
        <v>67.699491313651038</v>
      </c>
      <c r="BL47" s="68">
        <v>16.427265604596499</v>
      </c>
      <c r="BM47" s="68">
        <v>8.6184382345259856</v>
      </c>
      <c r="BN47" s="68">
        <v>7.8088273700705138</v>
      </c>
      <c r="BO47" s="68">
        <v>47.314323607427056</v>
      </c>
      <c r="BP47" s="68">
        <v>37.301061007957557</v>
      </c>
      <c r="BQ47" s="68">
        <v>10.013262599469499</v>
      </c>
      <c r="BR47" s="68">
        <v>7.2</v>
      </c>
      <c r="BS47" s="68">
        <v>4.2</v>
      </c>
      <c r="BT47" s="68">
        <v>2.1</v>
      </c>
      <c r="BU47" s="71">
        <v>181</v>
      </c>
      <c r="BV47" s="71">
        <v>171</v>
      </c>
      <c r="BW47" s="75">
        <v>17.537548576830165</v>
      </c>
      <c r="BX47" s="75">
        <v>52.585512726254244</v>
      </c>
      <c r="BY47" s="75">
        <v>3.4502840571442159</v>
      </c>
      <c r="BZ47" s="75">
        <v>44.17266871092729</v>
      </c>
      <c r="CA47" s="75">
        <v>8.1889277139936762</v>
      </c>
      <c r="CB47" s="75">
        <v>341.5</v>
      </c>
      <c r="CC47" s="75">
        <v>215.7</v>
      </c>
      <c r="CD47" s="68">
        <v>157.9</v>
      </c>
      <c r="CE47" s="68">
        <v>153.1</v>
      </c>
      <c r="CG47" s="68">
        <v>67.099999999999994</v>
      </c>
      <c r="CH47" s="68">
        <v>129</v>
      </c>
      <c r="CI47" s="71">
        <v>6007</v>
      </c>
      <c r="CJ47" s="71">
        <v>406834</v>
      </c>
      <c r="CK47" s="71">
        <v>273464</v>
      </c>
      <c r="CL47" s="71">
        <v>339242</v>
      </c>
      <c r="CM47" s="71">
        <v>284155</v>
      </c>
      <c r="CN47" s="71">
        <v>23647</v>
      </c>
      <c r="CO47" s="71">
        <v>10979</v>
      </c>
      <c r="CP47" s="75">
        <v>100.7</v>
      </c>
      <c r="CR47" s="71">
        <v>418</v>
      </c>
      <c r="CS47" s="71">
        <v>305</v>
      </c>
      <c r="CT47" s="71">
        <v>455</v>
      </c>
      <c r="CU47" s="71">
        <v>331</v>
      </c>
      <c r="CV47" s="71">
        <v>21</v>
      </c>
      <c r="CW47" s="71">
        <v>172</v>
      </c>
    </row>
    <row r="48" spans="1:101" x14ac:dyDescent="0.15">
      <c r="A48" s="13">
        <v>36</v>
      </c>
      <c r="B48" s="6" t="s">
        <v>37</v>
      </c>
      <c r="C48" s="10">
        <v>1.42</v>
      </c>
      <c r="D48" s="8">
        <v>34.142423981258766</v>
      </c>
      <c r="E48" s="9">
        <v>78.900000000000006</v>
      </c>
      <c r="F48" s="38">
        <v>44.528594382049683</v>
      </c>
      <c r="G48" s="19">
        <v>36</v>
      </c>
      <c r="H48" s="19">
        <v>785491</v>
      </c>
      <c r="I48" s="179">
        <v>-3.0198160380000001</v>
      </c>
      <c r="J48" s="38">
        <v>47.564218627499997</v>
      </c>
      <c r="K48" s="95">
        <v>60.6</v>
      </c>
      <c r="L48" s="20">
        <v>90.292431095423481</v>
      </c>
      <c r="M48" s="21">
        <v>99.717246919442744</v>
      </c>
      <c r="N48" s="30">
        <v>2.5199936327999999</v>
      </c>
      <c r="O48" s="98">
        <v>10.230611581649235</v>
      </c>
      <c r="P48" s="95">
        <v>26.92</v>
      </c>
      <c r="Q48" s="95">
        <v>45.437547583859555</v>
      </c>
      <c r="R48" s="95">
        <v>17</v>
      </c>
      <c r="S48" s="127"/>
      <c r="T48" s="95">
        <v>29.6</v>
      </c>
      <c r="U48" s="95">
        <v>28.3</v>
      </c>
      <c r="V48" s="98">
        <v>1.84</v>
      </c>
      <c r="W48" s="98">
        <v>79.44</v>
      </c>
      <c r="X48" s="98">
        <v>86.21</v>
      </c>
      <c r="Y48" s="98">
        <v>18.100000000000001</v>
      </c>
      <c r="Z48" s="95">
        <v>57.1</v>
      </c>
      <c r="AA48" s="127"/>
      <c r="AB48" s="116">
        <v>2819.9740000000002</v>
      </c>
      <c r="AC48" s="98">
        <v>4.5245293546068064</v>
      </c>
      <c r="AD48" s="98">
        <v>-2.1527631516399799</v>
      </c>
      <c r="AE48" s="116">
        <v>2758.2276563321543</v>
      </c>
      <c r="AF48" s="95">
        <v>261.5</v>
      </c>
      <c r="AG48" s="116">
        <v>38311</v>
      </c>
      <c r="AH48" s="116">
        <v>16756</v>
      </c>
      <c r="AI48" s="116">
        <v>48156</v>
      </c>
      <c r="AJ48" s="120">
        <v>0.30401</v>
      </c>
      <c r="AL48" s="95">
        <v>49.7</v>
      </c>
      <c r="AM48" s="95">
        <v>56.1</v>
      </c>
      <c r="AN48" s="95">
        <v>11.9</v>
      </c>
      <c r="AO48" s="95">
        <v>20.9</v>
      </c>
      <c r="AP48" s="95">
        <v>24.8</v>
      </c>
      <c r="AQ48" s="95">
        <v>13.9</v>
      </c>
      <c r="AR48" s="95">
        <v>19.052459049497354</v>
      </c>
      <c r="AS48" s="95">
        <v>10.158303604956815</v>
      </c>
      <c r="AT48" s="95">
        <v>7.34</v>
      </c>
      <c r="AU48" s="95">
        <v>34.25</v>
      </c>
      <c r="AV48" s="95">
        <v>511.53846153846149</v>
      </c>
      <c r="AW48" s="95">
        <v>23.8</v>
      </c>
      <c r="AY48" s="31">
        <v>347093</v>
      </c>
      <c r="AZ48" s="68">
        <v>84.737677534094018</v>
      </c>
      <c r="BA48" s="68">
        <v>69.957112223016438</v>
      </c>
      <c r="BB48" s="68">
        <v>87.797668355379614</v>
      </c>
      <c r="BC48" s="68">
        <v>71.942463915732986</v>
      </c>
      <c r="BD48" s="68">
        <v>65.900000000000006</v>
      </c>
      <c r="BE48" s="68">
        <v>45.6</v>
      </c>
      <c r="BF48" s="68">
        <v>4.3847643955669087</v>
      </c>
      <c r="BG48" s="68">
        <v>4.6921357278793971</v>
      </c>
      <c r="BH48" s="68">
        <v>4.0910173933762213</v>
      </c>
      <c r="BI48" s="68">
        <v>8.7981695063477279</v>
      </c>
      <c r="BJ48" s="68">
        <v>24.302858049889338</v>
      </c>
      <c r="BK48" s="68">
        <v>66.898972443762943</v>
      </c>
      <c r="BL48" s="68">
        <v>13.939693524468611</v>
      </c>
      <c r="BM48" s="68">
        <v>6.3766683143845775</v>
      </c>
      <c r="BN48" s="68">
        <v>7.5630252100840334</v>
      </c>
      <c r="BO48" s="68">
        <v>39.317773788150809</v>
      </c>
      <c r="BP48" s="68">
        <v>28.785158587672054</v>
      </c>
      <c r="BQ48" s="68">
        <v>10.532615200478755</v>
      </c>
      <c r="BR48" s="68">
        <v>9.4</v>
      </c>
      <c r="BS48" s="68">
        <v>5.4</v>
      </c>
      <c r="BT48" s="68">
        <v>2.5</v>
      </c>
      <c r="BU48" s="71">
        <v>179</v>
      </c>
      <c r="BV48" s="71">
        <v>171</v>
      </c>
      <c r="BW48" s="75">
        <v>15.167637020678578</v>
      </c>
      <c r="BX48" s="75">
        <v>55.060898079368272</v>
      </c>
      <c r="BY48" s="75">
        <v>3.1637743572250883</v>
      </c>
      <c r="BZ48" s="75">
        <v>50.07035347290325</v>
      </c>
      <c r="CA48" s="75">
        <v>7.9243593570118964</v>
      </c>
      <c r="CB48" s="75">
        <v>321.8</v>
      </c>
      <c r="CC48" s="75">
        <v>235.1</v>
      </c>
      <c r="CD48" s="68">
        <v>154.69999999999999</v>
      </c>
      <c r="CE48" s="68">
        <v>150.80000000000001</v>
      </c>
      <c r="CG48" s="68">
        <v>70.599999999999994</v>
      </c>
      <c r="CH48" s="68">
        <v>136.1</v>
      </c>
      <c r="CI48" s="71">
        <v>6458</v>
      </c>
      <c r="CJ48" s="71">
        <v>441427</v>
      </c>
      <c r="CK48" s="71">
        <v>287573</v>
      </c>
      <c r="CL48" s="71">
        <v>362768</v>
      </c>
      <c r="CM48" s="71">
        <v>297497</v>
      </c>
      <c r="CN48" s="71">
        <v>37455</v>
      </c>
      <c r="CO48" s="71">
        <v>13111</v>
      </c>
      <c r="CP48" s="75">
        <v>101.4</v>
      </c>
      <c r="CR48" s="71">
        <v>406</v>
      </c>
      <c r="CS48" s="71">
        <v>295</v>
      </c>
      <c r="CT48" s="71">
        <v>446</v>
      </c>
      <c r="CU48" s="71">
        <v>323</v>
      </c>
      <c r="CV48" s="71">
        <v>25</v>
      </c>
      <c r="CW48" s="71">
        <v>170</v>
      </c>
    </row>
    <row r="49" spans="1:101" x14ac:dyDescent="0.15">
      <c r="A49" s="13">
        <v>37</v>
      </c>
      <c r="B49" s="6" t="s">
        <v>38</v>
      </c>
      <c r="C49" s="10">
        <v>1.57</v>
      </c>
      <c r="D49" s="8">
        <v>32.246176636654504</v>
      </c>
      <c r="E49" s="9">
        <v>84.3</v>
      </c>
      <c r="F49" s="38">
        <v>42.465013834949964</v>
      </c>
      <c r="G49" s="19">
        <v>37</v>
      </c>
      <c r="H49" s="19">
        <v>995842</v>
      </c>
      <c r="I49" s="179">
        <v>-1.6355195575000001</v>
      </c>
      <c r="J49" s="38">
        <v>46.689501675899997</v>
      </c>
      <c r="K49" s="95">
        <v>60.7</v>
      </c>
      <c r="L49" s="20">
        <v>93.033412096741358</v>
      </c>
      <c r="M49" s="21">
        <v>100.20294384048876</v>
      </c>
      <c r="N49" s="30">
        <v>2.4899038116000001</v>
      </c>
      <c r="O49" s="98">
        <v>8.539414657181279</v>
      </c>
      <c r="P49" s="95">
        <v>27.62</v>
      </c>
      <c r="Q49" s="95">
        <v>46.156254691286534</v>
      </c>
      <c r="R49" s="95">
        <v>17</v>
      </c>
      <c r="S49" s="127"/>
      <c r="T49" s="95">
        <v>30</v>
      </c>
      <c r="U49" s="95">
        <v>28.5</v>
      </c>
      <c r="V49" s="98">
        <v>1.94</v>
      </c>
      <c r="W49" s="98">
        <v>79.73</v>
      </c>
      <c r="X49" s="98">
        <v>86.34</v>
      </c>
      <c r="Y49" s="98">
        <v>11.14</v>
      </c>
      <c r="Z49" s="95">
        <v>48.2</v>
      </c>
      <c r="AA49" s="127"/>
      <c r="AB49" s="116">
        <v>3571.1680000000001</v>
      </c>
      <c r="AC49" s="98">
        <v>-0.35653437084360262</v>
      </c>
      <c r="AD49" s="98">
        <v>-2.9566529310549101</v>
      </c>
      <c r="AE49" s="116">
        <v>2637.7999722847599</v>
      </c>
      <c r="AF49" s="95">
        <v>211.5</v>
      </c>
      <c r="AG49" s="116">
        <v>35317</v>
      </c>
      <c r="AH49" s="116">
        <v>26144</v>
      </c>
      <c r="AI49" s="116">
        <v>67865</v>
      </c>
      <c r="AJ49" s="120">
        <v>0.46739999999999998</v>
      </c>
      <c r="AL49" s="95">
        <v>47.6</v>
      </c>
      <c r="AM49" s="95">
        <v>56</v>
      </c>
      <c r="AN49" s="95">
        <v>12.1</v>
      </c>
      <c r="AO49" s="95">
        <v>19.100000000000001</v>
      </c>
      <c r="AP49" s="95">
        <v>20.6</v>
      </c>
      <c r="AQ49" s="95">
        <v>11.4</v>
      </c>
      <c r="AR49" s="95">
        <v>23.289166513955177</v>
      </c>
      <c r="AS49" s="95">
        <v>10.484492367909768</v>
      </c>
      <c r="AT49" s="95">
        <v>6.14</v>
      </c>
      <c r="AU49" s="95">
        <v>37.6</v>
      </c>
      <c r="AV49" s="95">
        <v>474.79838709677421</v>
      </c>
      <c r="AW49" s="95">
        <v>23.9</v>
      </c>
      <c r="AY49" s="31">
        <v>462418</v>
      </c>
      <c r="AZ49" s="68">
        <v>88.132657003626761</v>
      </c>
      <c r="BA49" s="68">
        <v>71.061234447426202</v>
      </c>
      <c r="BB49" s="68">
        <v>90.304800216609294</v>
      </c>
      <c r="BC49" s="68">
        <v>72.313826785871029</v>
      </c>
      <c r="BD49" s="68">
        <v>69.5</v>
      </c>
      <c r="BE49" s="68">
        <v>47.9</v>
      </c>
      <c r="BF49" s="68">
        <v>3.0249603925605824</v>
      </c>
      <c r="BG49" s="68">
        <v>3.3376123234916557</v>
      </c>
      <c r="BH49" s="68">
        <v>2.7189558428885094</v>
      </c>
      <c r="BI49" s="68">
        <v>5.8642994373693975</v>
      </c>
      <c r="BJ49" s="68">
        <v>25.491221500067589</v>
      </c>
      <c r="BK49" s="68">
        <v>68.644479062563008</v>
      </c>
      <c r="BL49" s="68">
        <v>15.100548446069469</v>
      </c>
      <c r="BM49" s="68">
        <v>7.4588665447897622</v>
      </c>
      <c r="BN49" s="68">
        <v>7.641681901279707</v>
      </c>
      <c r="BO49" s="68">
        <v>46.382189239332092</v>
      </c>
      <c r="BP49" s="68">
        <v>35.667903525046384</v>
      </c>
      <c r="BQ49" s="68">
        <v>10.714285714285708</v>
      </c>
      <c r="BR49" s="68">
        <v>7.5</v>
      </c>
      <c r="BS49" s="68">
        <v>4.5999999999999996</v>
      </c>
      <c r="BT49" s="68">
        <v>1.9</v>
      </c>
      <c r="BU49" s="71">
        <v>182</v>
      </c>
      <c r="BV49" s="71">
        <v>171</v>
      </c>
      <c r="BW49" s="75">
        <v>19.08761077737465</v>
      </c>
      <c r="BX49" s="75">
        <v>50.66436685897817</v>
      </c>
      <c r="BY49" s="75">
        <v>3.7768599026052301</v>
      </c>
      <c r="BZ49" s="75">
        <v>45.82857877565452</v>
      </c>
      <c r="CA49" s="75">
        <v>8.4135581234631402</v>
      </c>
      <c r="CB49" s="75">
        <v>323.2</v>
      </c>
      <c r="CC49" s="75">
        <v>226.3</v>
      </c>
      <c r="CD49" s="68">
        <v>151.19999999999999</v>
      </c>
      <c r="CE49" s="68">
        <v>149.6</v>
      </c>
      <c r="CG49" s="68">
        <v>70.3</v>
      </c>
      <c r="CH49" s="68">
        <v>139.4</v>
      </c>
      <c r="CI49" s="71">
        <v>6524</v>
      </c>
      <c r="CJ49" s="71">
        <v>445579</v>
      </c>
      <c r="CK49" s="71">
        <v>284051</v>
      </c>
      <c r="CL49" s="71">
        <v>372201</v>
      </c>
      <c r="CM49" s="71">
        <v>306256</v>
      </c>
      <c r="CN49" s="71">
        <v>37223</v>
      </c>
      <c r="CO49" s="71">
        <v>14686</v>
      </c>
      <c r="CP49" s="75">
        <v>99.2</v>
      </c>
      <c r="CR49" s="71">
        <v>442</v>
      </c>
      <c r="CS49" s="71">
        <v>305</v>
      </c>
      <c r="CT49" s="71">
        <v>478</v>
      </c>
      <c r="CU49" s="71">
        <v>332</v>
      </c>
      <c r="CV49" s="71">
        <v>19</v>
      </c>
      <c r="CW49" s="71">
        <v>180</v>
      </c>
    </row>
    <row r="50" spans="1:101" x14ac:dyDescent="0.15">
      <c r="A50" s="13">
        <v>38</v>
      </c>
      <c r="B50" s="6" t="s">
        <v>39</v>
      </c>
      <c r="C50" s="10">
        <v>1.5</v>
      </c>
      <c r="D50" s="8">
        <v>34.03193821979432</v>
      </c>
      <c r="E50" s="9">
        <v>82.7</v>
      </c>
      <c r="F50" s="38">
        <v>43.038035712720358</v>
      </c>
      <c r="G50" s="19">
        <v>38</v>
      </c>
      <c r="H50" s="19">
        <v>1431493</v>
      </c>
      <c r="I50" s="179">
        <v>-2.47456253</v>
      </c>
      <c r="J50" s="38">
        <v>47.125126778099997</v>
      </c>
      <c r="K50" s="95">
        <v>60.4</v>
      </c>
      <c r="L50" s="20">
        <v>88.809721341076582</v>
      </c>
      <c r="M50" s="21">
        <v>100.12287870076906</v>
      </c>
      <c r="N50" s="30">
        <v>2.3656533417999999</v>
      </c>
      <c r="O50" s="98">
        <v>5.9690406256995363</v>
      </c>
      <c r="P50" s="95">
        <v>24.65</v>
      </c>
      <c r="Q50" s="95">
        <v>43.240702171972629</v>
      </c>
      <c r="R50" s="95">
        <v>16.899999999999999</v>
      </c>
      <c r="S50" s="127"/>
      <c r="T50" s="95">
        <v>29.8</v>
      </c>
      <c r="U50" s="95">
        <v>28.3</v>
      </c>
      <c r="V50" s="98">
        <v>1.96</v>
      </c>
      <c r="W50" s="98">
        <v>79.13</v>
      </c>
      <c r="X50" s="98">
        <v>86.54</v>
      </c>
      <c r="Y50" s="98">
        <v>13.89</v>
      </c>
      <c r="Z50" s="95">
        <v>54.2</v>
      </c>
      <c r="AA50" s="127"/>
      <c r="AB50" s="116">
        <v>4887.8959999999997</v>
      </c>
      <c r="AC50" s="98">
        <v>4.4824307652040725</v>
      </c>
      <c r="AD50" s="98">
        <v>-2.3494175202617282</v>
      </c>
      <c r="AE50" s="116">
        <v>2516.1673860787305</v>
      </c>
      <c r="AF50" s="95">
        <v>239.2</v>
      </c>
      <c r="AG50" s="116">
        <v>52767</v>
      </c>
      <c r="AH50" s="116">
        <v>37924</v>
      </c>
      <c r="AI50" s="116">
        <v>76347</v>
      </c>
      <c r="AJ50" s="120">
        <v>0.40600999999999998</v>
      </c>
      <c r="AL50" s="95">
        <v>50.4</v>
      </c>
      <c r="AM50" s="95">
        <v>53.9</v>
      </c>
      <c r="AN50" s="95">
        <v>16.2</v>
      </c>
      <c r="AO50" s="95">
        <v>18.8</v>
      </c>
      <c r="AP50" s="95">
        <v>22.7</v>
      </c>
      <c r="AQ50" s="95">
        <v>17.3</v>
      </c>
      <c r="AR50" s="95">
        <v>21.34739652670785</v>
      </c>
      <c r="AS50" s="95">
        <v>9.2795170431002063</v>
      </c>
      <c r="AT50" s="95">
        <v>6.79</v>
      </c>
      <c r="AU50" s="95">
        <v>31.72</v>
      </c>
      <c r="AV50" s="95">
        <v>408.99508081517922</v>
      </c>
      <c r="AW50" s="95">
        <v>19.899999999999999</v>
      </c>
      <c r="AY50" s="31">
        <v>651605</v>
      </c>
      <c r="AZ50" s="68">
        <v>86.861933102733531</v>
      </c>
      <c r="BA50" s="68">
        <v>68.398160183981602</v>
      </c>
      <c r="BB50" s="68">
        <v>89.013372538876553</v>
      </c>
      <c r="BC50" s="68">
        <v>69.492791257656208</v>
      </c>
      <c r="BD50" s="68">
        <v>69.099999999999994</v>
      </c>
      <c r="BE50" s="68">
        <v>46.1</v>
      </c>
      <c r="BF50" s="68">
        <v>3.2739282658741251</v>
      </c>
      <c r="BG50" s="68">
        <v>3.6304164352651531</v>
      </c>
      <c r="BH50" s="68">
        <v>2.9342899043428994</v>
      </c>
      <c r="BI50" s="68">
        <v>8.2878997927629854</v>
      </c>
      <c r="BJ50" s="68">
        <v>24.479259700699799</v>
      </c>
      <c r="BK50" s="68">
        <v>67.232840506537215</v>
      </c>
      <c r="BL50" s="68">
        <v>15.068493150684931</v>
      </c>
      <c r="BM50" s="68">
        <v>7.5745366639806608</v>
      </c>
      <c r="BN50" s="68">
        <v>7.4939564867042705</v>
      </c>
      <c r="BO50" s="68">
        <v>46.997389033942561</v>
      </c>
      <c r="BP50" s="68">
        <v>35.802872062663191</v>
      </c>
      <c r="BQ50" s="68">
        <v>11.19451697127937</v>
      </c>
      <c r="BR50" s="68">
        <v>8.8000000000000007</v>
      </c>
      <c r="BS50" s="68">
        <v>5.3</v>
      </c>
      <c r="BT50" s="68">
        <v>2.2999999999999998</v>
      </c>
      <c r="BU50" s="71">
        <v>183</v>
      </c>
      <c r="BV50" s="71">
        <v>171</v>
      </c>
      <c r="BW50" s="75">
        <v>17.516799022602321</v>
      </c>
      <c r="BX50" s="75">
        <v>52.414747206151858</v>
      </c>
      <c r="BY50" s="75">
        <v>3.4194399003833289</v>
      </c>
      <c r="BZ50" s="75">
        <v>45.293844764020804</v>
      </c>
      <c r="CA50" s="75">
        <v>7.9729960690480262</v>
      </c>
      <c r="CB50" s="75">
        <v>318.8</v>
      </c>
      <c r="CC50" s="75">
        <v>213.5</v>
      </c>
      <c r="CD50" s="68">
        <v>161.30000000000001</v>
      </c>
      <c r="CE50" s="68">
        <v>143.30000000000001</v>
      </c>
      <c r="CG50" s="68">
        <v>66.7</v>
      </c>
      <c r="CH50" s="68">
        <v>125.7</v>
      </c>
      <c r="CI50" s="71">
        <v>5815</v>
      </c>
      <c r="CJ50" s="71">
        <v>386431</v>
      </c>
      <c r="CK50" s="71">
        <v>269659</v>
      </c>
      <c r="CL50" s="71">
        <v>320592</v>
      </c>
      <c r="CM50" s="71">
        <v>255973</v>
      </c>
      <c r="CN50" s="71">
        <v>30322</v>
      </c>
      <c r="CO50" s="71">
        <v>9937</v>
      </c>
      <c r="CP50" s="75">
        <v>98.6</v>
      </c>
      <c r="CR50" s="71">
        <v>397</v>
      </c>
      <c r="CS50" s="71">
        <v>285</v>
      </c>
      <c r="CT50" s="71">
        <v>428</v>
      </c>
      <c r="CU50" s="71">
        <v>310</v>
      </c>
      <c r="CV50" s="71">
        <v>18</v>
      </c>
      <c r="CW50" s="71">
        <v>177</v>
      </c>
    </row>
    <row r="51" spans="1:101" x14ac:dyDescent="0.15">
      <c r="A51" s="13">
        <v>39</v>
      </c>
      <c r="B51" s="6" t="s">
        <v>40</v>
      </c>
      <c r="C51" s="10">
        <v>1.42</v>
      </c>
      <c r="D51" s="8">
        <v>36.545526760003973</v>
      </c>
      <c r="E51" s="9">
        <v>83.9</v>
      </c>
      <c r="F51" s="38">
        <v>46.277220642568913</v>
      </c>
      <c r="G51" s="19">
        <v>39</v>
      </c>
      <c r="H51" s="19">
        <v>764456</v>
      </c>
      <c r="I51" s="179">
        <v>-3.9980308730999998</v>
      </c>
      <c r="J51" s="38">
        <v>48.408271214000003</v>
      </c>
      <c r="K51" s="95">
        <v>59</v>
      </c>
      <c r="L51" s="20">
        <v>88.604615589580632</v>
      </c>
      <c r="M51" s="21">
        <v>99.872196699352216</v>
      </c>
      <c r="N51" s="30">
        <v>2.2976909944999999</v>
      </c>
      <c r="O51" s="98">
        <v>5.7753174415272088</v>
      </c>
      <c r="P51" s="95">
        <v>24.67</v>
      </c>
      <c r="Q51" s="95">
        <v>46.670830583576887</v>
      </c>
      <c r="R51" s="95">
        <v>17.600000000000001</v>
      </c>
      <c r="S51" s="127"/>
      <c r="T51" s="95">
        <v>30.3</v>
      </c>
      <c r="U51" s="95">
        <v>28.7</v>
      </c>
      <c r="V51" s="98">
        <v>1.91</v>
      </c>
      <c r="W51" s="98">
        <v>78.91</v>
      </c>
      <c r="X51" s="98">
        <v>86.47</v>
      </c>
      <c r="Y51" s="98">
        <v>26.09</v>
      </c>
      <c r="Z51" s="95">
        <v>54.9</v>
      </c>
      <c r="AA51" s="127"/>
      <c r="AB51" s="116">
        <v>2158.415</v>
      </c>
      <c r="AC51" s="98">
        <v>3.0586847094080096</v>
      </c>
      <c r="AD51" s="98">
        <v>-7.4250321248003459</v>
      </c>
      <c r="AE51" s="116">
        <v>2178.4066054815453</v>
      </c>
      <c r="AF51" s="95">
        <v>272.5</v>
      </c>
      <c r="AG51" s="116">
        <v>34128</v>
      </c>
      <c r="AH51" s="116">
        <v>4681</v>
      </c>
      <c r="AI51" s="116">
        <v>24325</v>
      </c>
      <c r="AJ51" s="120">
        <v>0.23995</v>
      </c>
      <c r="AL51" s="95">
        <v>39.799999999999997</v>
      </c>
      <c r="AM51" s="95">
        <v>48.1</v>
      </c>
      <c r="AN51" s="95">
        <v>20</v>
      </c>
      <c r="AO51" s="95">
        <v>27.8</v>
      </c>
      <c r="AP51" s="95">
        <v>20.3</v>
      </c>
      <c r="AQ51" s="95">
        <v>11.3</v>
      </c>
      <c r="AR51" s="95">
        <v>15.287588821618685</v>
      </c>
      <c r="AS51" s="95">
        <v>7.3614386181880587</v>
      </c>
      <c r="AT51" s="95">
        <v>9.68</v>
      </c>
      <c r="AU51" s="95">
        <v>46.29</v>
      </c>
      <c r="AV51" s="95">
        <v>534.30079155672831</v>
      </c>
      <c r="AW51" s="95">
        <v>17.100000000000001</v>
      </c>
      <c r="AY51" s="31">
        <v>335775</v>
      </c>
      <c r="AZ51" s="68">
        <v>84.857852608335634</v>
      </c>
      <c r="BA51" s="68">
        <v>74.70145367567234</v>
      </c>
      <c r="BB51" s="68">
        <v>87.585816745292064</v>
      </c>
      <c r="BC51" s="68">
        <v>76.558053565382892</v>
      </c>
      <c r="BD51" s="68">
        <v>63.9</v>
      </c>
      <c r="BE51" s="68">
        <v>46.7</v>
      </c>
      <c r="BF51" s="68">
        <v>3.7884760055678437</v>
      </c>
      <c r="BG51" s="68">
        <v>4.0463704112613863</v>
      </c>
      <c r="BH51" s="68">
        <v>3.5410727367408366</v>
      </c>
      <c r="BI51" s="68">
        <v>12.434381494892852</v>
      </c>
      <c r="BJ51" s="68">
        <v>17.524081800066728</v>
      </c>
      <c r="BK51" s="68">
        <v>70.041536705040429</v>
      </c>
      <c r="BL51" s="68">
        <v>16.632756866734486</v>
      </c>
      <c r="BM51" s="68">
        <v>7.5279755849440493</v>
      </c>
      <c r="BN51" s="68">
        <v>9.1047812817904372</v>
      </c>
      <c r="BO51" s="68">
        <v>41.787579802669761</v>
      </c>
      <c r="BP51" s="68">
        <v>28.554846198491003</v>
      </c>
      <c r="BQ51" s="68">
        <v>13.232733604178758</v>
      </c>
      <c r="BR51" s="68">
        <v>9.8000000000000007</v>
      </c>
      <c r="BS51" s="68">
        <v>5.2</v>
      </c>
      <c r="BT51" s="68">
        <v>2.5</v>
      </c>
      <c r="BU51" s="71">
        <v>183</v>
      </c>
      <c r="BV51" s="71">
        <v>168</v>
      </c>
      <c r="BW51" s="75">
        <v>14.537593851190264</v>
      </c>
      <c r="BX51" s="75">
        <v>54.805536775433225</v>
      </c>
      <c r="BY51" s="75">
        <v>3.4215204433755102</v>
      </c>
      <c r="BZ51" s="75">
        <v>48.940708982536862</v>
      </c>
      <c r="CA51" s="75">
        <v>8.7211126215622716</v>
      </c>
      <c r="CB51" s="75">
        <v>295.60000000000002</v>
      </c>
      <c r="CC51" s="75">
        <v>219.7</v>
      </c>
      <c r="CD51" s="68">
        <v>150.30000000000001</v>
      </c>
      <c r="CE51" s="68">
        <v>139.80000000000001</v>
      </c>
      <c r="CG51" s="68">
        <v>66.7</v>
      </c>
      <c r="CH51" s="68">
        <v>115.3</v>
      </c>
      <c r="CI51" s="71">
        <v>5384</v>
      </c>
      <c r="CJ51" s="71">
        <v>384241</v>
      </c>
      <c r="CK51" s="71">
        <v>243068</v>
      </c>
      <c r="CL51" s="71">
        <v>318070</v>
      </c>
      <c r="CM51" s="71">
        <v>254592</v>
      </c>
      <c r="CN51" s="71">
        <v>25829</v>
      </c>
      <c r="CO51" s="71">
        <v>7035</v>
      </c>
      <c r="CP51" s="75">
        <v>99.3</v>
      </c>
      <c r="CR51" s="71">
        <v>398</v>
      </c>
      <c r="CS51" s="71">
        <v>316</v>
      </c>
      <c r="CT51" s="71">
        <v>432</v>
      </c>
      <c r="CU51" s="71">
        <v>341</v>
      </c>
      <c r="CV51" s="71">
        <v>22</v>
      </c>
      <c r="CW51" s="71">
        <v>166</v>
      </c>
    </row>
    <row r="52" spans="1:101" x14ac:dyDescent="0.15">
      <c r="A52" s="13">
        <v>40</v>
      </c>
      <c r="B52" s="6" t="s">
        <v>41</v>
      </c>
      <c r="C52" s="10">
        <v>1.44</v>
      </c>
      <c r="D52" s="8">
        <v>39.636207612515548</v>
      </c>
      <c r="E52" s="9">
        <v>93.7</v>
      </c>
      <c r="F52" s="38">
        <v>46.600040989964256</v>
      </c>
      <c r="G52" s="19">
        <v>40</v>
      </c>
      <c r="H52" s="19">
        <v>5071968</v>
      </c>
      <c r="I52" s="179">
        <v>0.43683964139999998</v>
      </c>
      <c r="J52" s="38">
        <v>44.493552291</v>
      </c>
      <c r="K52" s="95">
        <v>64.099999999999994</v>
      </c>
      <c r="L52" s="20">
        <v>89.393663860720096</v>
      </c>
      <c r="M52" s="21">
        <v>100.11999287061748</v>
      </c>
      <c r="N52" s="30">
        <v>2.3463914815</v>
      </c>
      <c r="O52" s="98">
        <v>5.7998133533081369</v>
      </c>
      <c r="P52" s="95">
        <v>21.82</v>
      </c>
      <c r="Q52" s="95">
        <v>41.570971840985457</v>
      </c>
      <c r="R52" s="95">
        <v>17.5</v>
      </c>
      <c r="S52" s="127"/>
      <c r="T52" s="95">
        <v>30.1</v>
      </c>
      <c r="U52" s="95">
        <v>28.7</v>
      </c>
      <c r="V52" s="98">
        <v>2.16</v>
      </c>
      <c r="W52" s="98">
        <v>79.3</v>
      </c>
      <c r="X52" s="98">
        <v>86.48</v>
      </c>
      <c r="Y52" s="98">
        <v>24.08</v>
      </c>
      <c r="Z52" s="95">
        <v>41.7</v>
      </c>
      <c r="AA52" s="127"/>
      <c r="AB52" s="116">
        <v>18041.898000000001</v>
      </c>
      <c r="AC52" s="98">
        <v>3.2801210788994792</v>
      </c>
      <c r="AD52" s="98">
        <v>0.21723299555235606</v>
      </c>
      <c r="AE52" s="116">
        <v>2775.7917636704333</v>
      </c>
      <c r="AF52" s="95">
        <v>318.39999999999998</v>
      </c>
      <c r="AG52" s="116">
        <v>68091</v>
      </c>
      <c r="AH52" s="116">
        <v>82076</v>
      </c>
      <c r="AI52" s="116">
        <v>218092</v>
      </c>
      <c r="AJ52" s="120">
        <v>0.59674000000000005</v>
      </c>
      <c r="AL52" s="95">
        <v>51.1</v>
      </c>
      <c r="AM52" s="95">
        <v>55.6</v>
      </c>
      <c r="AN52" s="95">
        <v>13.4</v>
      </c>
      <c r="AO52" s="95">
        <v>18.3</v>
      </c>
      <c r="AP52" s="95">
        <v>19.100000000000001</v>
      </c>
      <c r="AQ52" s="95">
        <v>12.7</v>
      </c>
      <c r="AR52" s="95">
        <v>24.600645895381405</v>
      </c>
      <c r="AS52" s="95">
        <v>9.1462508045830528</v>
      </c>
      <c r="AT52" s="95">
        <v>8.49</v>
      </c>
      <c r="AU52" s="95">
        <v>35.74</v>
      </c>
      <c r="AV52" s="95">
        <v>277.02303603071471</v>
      </c>
      <c r="AW52" s="95">
        <v>32.9</v>
      </c>
      <c r="AY52" s="31">
        <v>2262722</v>
      </c>
      <c r="AZ52" s="68">
        <v>84.218282727905006</v>
      </c>
      <c r="BA52" s="68">
        <v>67.155133227991954</v>
      </c>
      <c r="BB52" s="68">
        <v>88.590847338136172</v>
      </c>
      <c r="BC52" s="68">
        <v>69.089717657070182</v>
      </c>
      <c r="BD52" s="68">
        <v>68</v>
      </c>
      <c r="BE52" s="68">
        <v>46.4</v>
      </c>
      <c r="BF52" s="68">
        <v>5.9575179551974271</v>
      </c>
      <c r="BG52" s="68">
        <v>7.1304665920293386</v>
      </c>
      <c r="BH52" s="68">
        <v>4.8678542825602289</v>
      </c>
      <c r="BI52" s="68">
        <v>3.0785222943285504</v>
      </c>
      <c r="BJ52" s="68">
        <v>20.939340863329814</v>
      </c>
      <c r="BK52" s="68">
        <v>75.982136842341646</v>
      </c>
      <c r="BL52" s="68">
        <v>19.342085633298524</v>
      </c>
      <c r="BM52" s="68">
        <v>9.5032075190213341</v>
      </c>
      <c r="BN52" s="68">
        <v>9.8388781142771897</v>
      </c>
      <c r="BO52" s="68">
        <v>50.462207721587816</v>
      </c>
      <c r="BP52" s="68">
        <v>39.133587094435377</v>
      </c>
      <c r="BQ52" s="68">
        <v>11.328620627152439</v>
      </c>
      <c r="BR52" s="68">
        <v>9.1999999999999993</v>
      </c>
      <c r="BS52" s="68">
        <v>6.2</v>
      </c>
      <c r="BT52" s="68">
        <v>2.2999999999999998</v>
      </c>
      <c r="BU52" s="71">
        <v>180</v>
      </c>
      <c r="BV52" s="71">
        <v>172</v>
      </c>
      <c r="BW52" s="75">
        <v>23.423211214246979</v>
      </c>
      <c r="BX52" s="75">
        <v>44.738966465711208</v>
      </c>
      <c r="BY52" s="75">
        <v>4.7441031929473532</v>
      </c>
      <c r="BZ52" s="75">
        <v>43.764798860938534</v>
      </c>
      <c r="CA52" s="75">
        <v>9.5029464434122932</v>
      </c>
      <c r="CB52" s="75">
        <v>337.6</v>
      </c>
      <c r="CC52" s="75">
        <v>232.7</v>
      </c>
      <c r="CD52" s="68">
        <v>152.6</v>
      </c>
      <c r="CE52" s="68">
        <v>149.80000000000001</v>
      </c>
      <c r="CG52" s="68">
        <v>53.7</v>
      </c>
      <c r="CH52" s="68">
        <v>118.7</v>
      </c>
      <c r="CI52" s="71">
        <v>5997</v>
      </c>
      <c r="CJ52" s="71">
        <v>413694</v>
      </c>
      <c r="CK52" s="71">
        <v>293447</v>
      </c>
      <c r="CL52" s="71">
        <v>345626</v>
      </c>
      <c r="CM52" s="71">
        <v>280229</v>
      </c>
      <c r="CN52" s="71">
        <v>23132</v>
      </c>
      <c r="CO52" s="71">
        <v>9770</v>
      </c>
      <c r="CP52" s="75">
        <v>97.4</v>
      </c>
      <c r="CR52" s="71">
        <v>419</v>
      </c>
      <c r="CS52" s="71">
        <v>310</v>
      </c>
      <c r="CT52" s="71">
        <v>465</v>
      </c>
      <c r="CU52" s="71">
        <v>348</v>
      </c>
      <c r="CV52" s="71">
        <v>14</v>
      </c>
      <c r="CW52" s="71">
        <v>167</v>
      </c>
    </row>
    <row r="53" spans="1:101" x14ac:dyDescent="0.15">
      <c r="A53" s="13">
        <v>41</v>
      </c>
      <c r="B53" s="6" t="s">
        <v>42</v>
      </c>
      <c r="C53" s="10">
        <v>1.61</v>
      </c>
      <c r="D53" s="8">
        <v>35.248994485217892</v>
      </c>
      <c r="E53" s="9">
        <v>93</v>
      </c>
      <c r="F53" s="38">
        <v>44.337554709176572</v>
      </c>
      <c r="G53" s="19">
        <v>41</v>
      </c>
      <c r="H53" s="19">
        <v>849788</v>
      </c>
      <c r="I53" s="179">
        <v>-1.9138496413999999</v>
      </c>
      <c r="J53" s="38">
        <v>45.574519131400002</v>
      </c>
      <c r="K53" s="95">
        <v>60.8</v>
      </c>
      <c r="L53" s="20">
        <v>88.987928442439937</v>
      </c>
      <c r="M53" s="21">
        <v>100.21687762124201</v>
      </c>
      <c r="N53" s="30">
        <v>2.8026791786</v>
      </c>
      <c r="O53" s="98">
        <v>14.712362301101592</v>
      </c>
      <c r="P53" s="95">
        <v>31.74</v>
      </c>
      <c r="Q53" s="95">
        <v>51.058627913209463</v>
      </c>
      <c r="R53" s="95">
        <v>17</v>
      </c>
      <c r="S53" s="127"/>
      <c r="T53" s="95">
        <v>29.6</v>
      </c>
      <c r="U53" s="95">
        <v>28.2</v>
      </c>
      <c r="V53" s="98">
        <v>1.81</v>
      </c>
      <c r="W53" s="98">
        <v>79.28</v>
      </c>
      <c r="X53" s="98">
        <v>86.58</v>
      </c>
      <c r="Y53" s="98">
        <v>8.74</v>
      </c>
      <c r="Z53" s="95">
        <v>45.8</v>
      </c>
      <c r="AA53" s="127"/>
      <c r="AB53" s="116">
        <v>2867.5949999999998</v>
      </c>
      <c r="AC53" s="98">
        <v>7.0530538701811754</v>
      </c>
      <c r="AD53" s="98">
        <v>-2.3870552673501901</v>
      </c>
      <c r="AE53" s="116">
        <v>2532.8070059826687</v>
      </c>
      <c r="AF53" s="95">
        <v>355.9</v>
      </c>
      <c r="AG53" s="116">
        <v>33827</v>
      </c>
      <c r="AH53" s="116">
        <v>16670</v>
      </c>
      <c r="AI53" s="116">
        <v>59699</v>
      </c>
      <c r="AJ53" s="120">
        <v>0.32402999999999998</v>
      </c>
      <c r="AL53" s="95">
        <v>40</v>
      </c>
      <c r="AM53" s="95">
        <v>47.3</v>
      </c>
      <c r="AN53" s="95">
        <v>13.1</v>
      </c>
      <c r="AO53" s="95">
        <v>20</v>
      </c>
      <c r="AP53" s="95">
        <v>35.200000000000003</v>
      </c>
      <c r="AQ53" s="95">
        <v>24.2</v>
      </c>
      <c r="AR53" s="95">
        <v>18.938526401357407</v>
      </c>
      <c r="AS53" s="95">
        <v>6.6378387282760896</v>
      </c>
      <c r="AT53" s="95">
        <v>7</v>
      </c>
      <c r="AU53" s="95">
        <v>34.58</v>
      </c>
      <c r="AV53" s="95">
        <v>591.4994096812278</v>
      </c>
      <c r="AW53" s="95">
        <v>23.6</v>
      </c>
      <c r="AY53" s="31">
        <v>409277</v>
      </c>
      <c r="AZ53" s="68">
        <v>87.58386578566703</v>
      </c>
      <c r="BA53" s="68">
        <v>73.398056918277888</v>
      </c>
      <c r="BB53" s="68">
        <v>90.129226760392683</v>
      </c>
      <c r="BC53" s="68">
        <v>74.884692739018263</v>
      </c>
      <c r="BD53" s="68">
        <v>71.900000000000006</v>
      </c>
      <c r="BE53" s="68">
        <v>50.5</v>
      </c>
      <c r="BF53" s="68">
        <v>3.6684998569475789</v>
      </c>
      <c r="BG53" s="68">
        <v>4.0379149675440313</v>
      </c>
      <c r="BH53" s="68">
        <v>3.3193167607975709</v>
      </c>
      <c r="BI53" s="68">
        <v>9.5346809593645894</v>
      </c>
      <c r="BJ53" s="68">
        <v>24.238117556936444</v>
      </c>
      <c r="BK53" s="68">
        <v>66.227201483698963</v>
      </c>
      <c r="BL53" s="68">
        <v>14.943527367506515</v>
      </c>
      <c r="BM53" s="68">
        <v>6.9939183318853164</v>
      </c>
      <c r="BN53" s="68">
        <v>7.949609035621199</v>
      </c>
      <c r="BO53" s="68">
        <v>43.894899536321489</v>
      </c>
      <c r="BP53" s="68">
        <v>33.38485316846986</v>
      </c>
      <c r="BQ53" s="68">
        <v>10.510046367851629</v>
      </c>
      <c r="BR53" s="68">
        <v>7.7</v>
      </c>
      <c r="BS53" s="68">
        <v>4.7</v>
      </c>
      <c r="BT53" s="68">
        <v>2.4</v>
      </c>
      <c r="BU53" s="71">
        <v>185</v>
      </c>
      <c r="BV53" s="71">
        <v>173</v>
      </c>
      <c r="BW53" s="75">
        <v>18.679747509316297</v>
      </c>
      <c r="BX53" s="75">
        <v>50.963571374248993</v>
      </c>
      <c r="BY53" s="75">
        <v>4.1407443281302383</v>
      </c>
      <c r="BZ53" s="75">
        <v>48.042320157955523</v>
      </c>
      <c r="CA53" s="75">
        <v>8.2665871921916327</v>
      </c>
      <c r="CB53" s="75">
        <v>302.89999999999998</v>
      </c>
      <c r="CC53" s="75">
        <v>201.9</v>
      </c>
      <c r="CD53" s="68">
        <v>145</v>
      </c>
      <c r="CE53" s="68">
        <v>133.5</v>
      </c>
      <c r="CG53" s="68">
        <v>69.8</v>
      </c>
      <c r="CH53" s="68">
        <v>144.80000000000001</v>
      </c>
      <c r="CI53" s="71">
        <v>5781</v>
      </c>
      <c r="CJ53" s="71">
        <v>388024</v>
      </c>
      <c r="CK53" s="71">
        <v>258387</v>
      </c>
      <c r="CL53" s="71">
        <v>322934</v>
      </c>
      <c r="CM53" s="71">
        <v>259463</v>
      </c>
      <c r="CN53" s="71">
        <v>17532</v>
      </c>
      <c r="CO53" s="71">
        <v>8459</v>
      </c>
      <c r="CP53" s="75">
        <v>98</v>
      </c>
      <c r="CR53" s="71">
        <v>421</v>
      </c>
      <c r="CS53" s="71">
        <v>324</v>
      </c>
      <c r="CT53" s="71">
        <v>459</v>
      </c>
      <c r="CU53" s="71">
        <v>354</v>
      </c>
      <c r="CV53" s="71">
        <v>17</v>
      </c>
      <c r="CW53" s="71">
        <v>161</v>
      </c>
    </row>
    <row r="54" spans="1:101" x14ac:dyDescent="0.15">
      <c r="A54" s="13">
        <v>42</v>
      </c>
      <c r="B54" s="6" t="s">
        <v>43</v>
      </c>
      <c r="C54" s="10">
        <v>1.61</v>
      </c>
      <c r="D54" s="8">
        <v>35.464344344004651</v>
      </c>
      <c r="E54" s="9">
        <v>90.2</v>
      </c>
      <c r="F54" s="38">
        <v>43.033111137382576</v>
      </c>
      <c r="G54" s="19">
        <v>42</v>
      </c>
      <c r="H54" s="19">
        <v>1426779</v>
      </c>
      <c r="I54" s="179">
        <v>-3.5068225223999998</v>
      </c>
      <c r="J54" s="38">
        <v>46.767849372000001</v>
      </c>
      <c r="K54" s="95">
        <v>60.4</v>
      </c>
      <c r="L54" s="20">
        <v>87.516954053201559</v>
      </c>
      <c r="M54" s="21">
        <v>99.754341772622112</v>
      </c>
      <c r="N54" s="30">
        <v>2.4710475045</v>
      </c>
      <c r="O54" s="98">
        <v>7.8898176496467016</v>
      </c>
      <c r="P54" s="95">
        <v>25.86</v>
      </c>
      <c r="Q54" s="95">
        <v>44.985177479765461</v>
      </c>
      <c r="R54" s="95">
        <v>17.5</v>
      </c>
      <c r="S54" s="127"/>
      <c r="T54" s="95">
        <v>29.7</v>
      </c>
      <c r="U54" s="95">
        <v>28.3</v>
      </c>
      <c r="V54" s="98">
        <v>1.76</v>
      </c>
      <c r="W54" s="98">
        <v>78.88</v>
      </c>
      <c r="X54" s="98">
        <v>86.3</v>
      </c>
      <c r="Y54" s="98">
        <v>19.98</v>
      </c>
      <c r="Z54" s="95">
        <v>57.1</v>
      </c>
      <c r="AA54" s="127"/>
      <c r="AB54" s="116">
        <v>4377.0200000000004</v>
      </c>
      <c r="AC54" s="98">
        <v>1.4562951711599046</v>
      </c>
      <c r="AD54" s="98">
        <v>6.3302265919353964E-2</v>
      </c>
      <c r="AE54" s="116">
        <v>2296.750933396132</v>
      </c>
      <c r="AF54" s="95">
        <v>341.8</v>
      </c>
      <c r="AG54" s="116">
        <v>40936</v>
      </c>
      <c r="AH54" s="116">
        <v>17401</v>
      </c>
      <c r="AI54" s="116">
        <v>58349</v>
      </c>
      <c r="AJ54" s="120">
        <v>0.29687000000000002</v>
      </c>
      <c r="AL54" s="95">
        <v>40.200000000000003</v>
      </c>
      <c r="AM54" s="95">
        <v>45.7</v>
      </c>
      <c r="AN54" s="95">
        <v>12.5</v>
      </c>
      <c r="AO54" s="95">
        <v>21.1</v>
      </c>
      <c r="AP54" s="95">
        <v>32.1</v>
      </c>
      <c r="AQ54" s="95">
        <v>23.4</v>
      </c>
      <c r="AR54" s="95">
        <v>17.002873574213591</v>
      </c>
      <c r="AS54" s="95">
        <v>5.9476897483082993</v>
      </c>
      <c r="AT54" s="95">
        <v>5.84</v>
      </c>
      <c r="AU54" s="95">
        <v>31.92</v>
      </c>
      <c r="AV54" s="95">
        <v>575.15878616796044</v>
      </c>
      <c r="AW54" s="95">
        <v>20.7</v>
      </c>
      <c r="AY54" s="31">
        <v>650972</v>
      </c>
      <c r="AZ54" s="68">
        <v>86.888776285786676</v>
      </c>
      <c r="BA54" s="68">
        <v>70.825158101269025</v>
      </c>
      <c r="BB54" s="68">
        <v>89.13463482050102</v>
      </c>
      <c r="BC54" s="68">
        <v>72.345606815077318</v>
      </c>
      <c r="BD54" s="68">
        <v>69</v>
      </c>
      <c r="BE54" s="68">
        <v>46.5</v>
      </c>
      <c r="BF54" s="68">
        <v>3.6350313387331039</v>
      </c>
      <c r="BG54" s="68">
        <v>3.7555648050960948</v>
      </c>
      <c r="BH54" s="68">
        <v>3.5228583698938132</v>
      </c>
      <c r="BI54" s="68">
        <v>8.2103123238066491</v>
      </c>
      <c r="BJ54" s="68">
        <v>20.199480651488564</v>
      </c>
      <c r="BK54" s="68">
        <v>71.590207024704796</v>
      </c>
      <c r="BL54" s="68">
        <v>15.545632151828077</v>
      </c>
      <c r="BM54" s="68">
        <v>7.7867708624058052</v>
      </c>
      <c r="BN54" s="68">
        <v>7.7588612894222715</v>
      </c>
      <c r="BO54" s="68">
        <v>44.027640671273446</v>
      </c>
      <c r="BP54" s="68">
        <v>33.991444554129643</v>
      </c>
      <c r="BQ54" s="68">
        <v>10.036196117143803</v>
      </c>
      <c r="BR54" s="68">
        <v>8</v>
      </c>
      <c r="BS54" s="68">
        <v>5</v>
      </c>
      <c r="BT54" s="68">
        <v>2.5</v>
      </c>
      <c r="BU54" s="71">
        <v>186</v>
      </c>
      <c r="BV54" s="71">
        <v>172</v>
      </c>
      <c r="BW54" s="75">
        <v>19.134826731515687</v>
      </c>
      <c r="BX54" s="75">
        <v>50.947013983070669</v>
      </c>
      <c r="BY54" s="75">
        <v>3.9468519843926764</v>
      </c>
      <c r="BZ54" s="75">
        <v>47.905940479763579</v>
      </c>
      <c r="CA54" s="75">
        <v>8.4362662480086801</v>
      </c>
      <c r="CB54" s="75">
        <v>297.39999999999998</v>
      </c>
      <c r="CC54" s="75">
        <v>209.9</v>
      </c>
      <c r="CD54" s="68">
        <v>145.6</v>
      </c>
      <c r="CE54" s="68">
        <v>134.80000000000001</v>
      </c>
      <c r="CG54" s="68">
        <v>65.099999999999994</v>
      </c>
      <c r="CH54" s="68">
        <v>122.8</v>
      </c>
      <c r="CI54" s="71">
        <v>5448</v>
      </c>
      <c r="CJ54" s="71">
        <v>372430</v>
      </c>
      <c r="CK54" s="71">
        <v>237886</v>
      </c>
      <c r="CL54" s="71">
        <v>314319</v>
      </c>
      <c r="CM54" s="71">
        <v>259364</v>
      </c>
      <c r="CN54" s="71">
        <v>24227</v>
      </c>
      <c r="CO54" s="71">
        <v>7867</v>
      </c>
      <c r="CP54" s="75">
        <v>103.3</v>
      </c>
      <c r="CR54" s="71">
        <v>432</v>
      </c>
      <c r="CS54" s="71">
        <v>312</v>
      </c>
      <c r="CT54" s="71">
        <v>469</v>
      </c>
      <c r="CU54" s="71">
        <v>343</v>
      </c>
      <c r="CV54" s="71">
        <v>16</v>
      </c>
      <c r="CW54" s="71">
        <v>165</v>
      </c>
    </row>
    <row r="55" spans="1:101" x14ac:dyDescent="0.15">
      <c r="A55" s="13">
        <v>43</v>
      </c>
      <c r="B55" s="6" t="s">
        <v>44</v>
      </c>
      <c r="C55" s="10">
        <v>1.62</v>
      </c>
      <c r="D55" s="8">
        <v>35.669576380810874</v>
      </c>
      <c r="E55" s="9">
        <v>93.8</v>
      </c>
      <c r="F55" s="38">
        <v>43.813559907913749</v>
      </c>
      <c r="G55" s="19">
        <v>43</v>
      </c>
      <c r="H55" s="19">
        <v>1817426</v>
      </c>
      <c r="I55" s="179">
        <v>-1.3465723391</v>
      </c>
      <c r="J55" s="38">
        <v>46.247209230700001</v>
      </c>
      <c r="K55" s="95">
        <v>60.5</v>
      </c>
      <c r="L55" s="20">
        <v>88.546879798155857</v>
      </c>
      <c r="M55" s="21">
        <v>99.581991233755872</v>
      </c>
      <c r="N55" s="30">
        <v>2.5711585240999999</v>
      </c>
      <c r="O55" s="98">
        <v>10.140310119322629</v>
      </c>
      <c r="P55" s="95">
        <v>28.1</v>
      </c>
      <c r="Q55" s="95">
        <v>47.970592625765043</v>
      </c>
      <c r="R55" s="95">
        <v>17.399999999999999</v>
      </c>
      <c r="S55" s="127"/>
      <c r="T55" s="95">
        <v>29.7</v>
      </c>
      <c r="U55" s="95">
        <v>28.3</v>
      </c>
      <c r="V55" s="98">
        <v>1.99</v>
      </c>
      <c r="W55" s="98">
        <v>80.290000000000006</v>
      </c>
      <c r="X55" s="98">
        <v>86.98</v>
      </c>
      <c r="Y55" s="98">
        <v>12.05</v>
      </c>
      <c r="Z55" s="95">
        <v>49.9</v>
      </c>
      <c r="AA55" s="127"/>
      <c r="AB55" s="116">
        <v>5559.799</v>
      </c>
      <c r="AC55" s="98">
        <v>3.1317263717697101</v>
      </c>
      <c r="AD55" s="98">
        <v>-2.6513751428108678</v>
      </c>
      <c r="AE55" s="116">
        <v>2340.5800291181044</v>
      </c>
      <c r="AF55" s="95">
        <v>352.4</v>
      </c>
      <c r="AG55" s="116">
        <v>87136</v>
      </c>
      <c r="AH55" s="116">
        <v>25209</v>
      </c>
      <c r="AI55" s="116">
        <v>91960</v>
      </c>
      <c r="AJ55" s="120">
        <v>0.37039</v>
      </c>
      <c r="AL55" s="95">
        <v>39.799999999999997</v>
      </c>
      <c r="AM55" s="95">
        <v>46.8</v>
      </c>
      <c r="AN55" s="95">
        <v>16</v>
      </c>
      <c r="AO55" s="95">
        <v>22.8</v>
      </c>
      <c r="AP55" s="95">
        <v>29</v>
      </c>
      <c r="AQ55" s="95">
        <v>19.2</v>
      </c>
      <c r="AR55" s="95">
        <v>19.023661412930405</v>
      </c>
      <c r="AS55" s="95">
        <v>6.8813693353570651</v>
      </c>
      <c r="AT55" s="95">
        <v>3.28</v>
      </c>
      <c r="AU55" s="95">
        <v>26.64</v>
      </c>
      <c r="AV55" s="95">
        <v>482.62548262548262</v>
      </c>
      <c r="AW55" s="95">
        <v>22.8</v>
      </c>
      <c r="AY55" s="31">
        <v>834244</v>
      </c>
      <c r="AZ55" s="68">
        <v>86.24390799605554</v>
      </c>
      <c r="BA55" s="68">
        <v>72.724294813466784</v>
      </c>
      <c r="BB55" s="68">
        <v>89.339440477794241</v>
      </c>
      <c r="BC55" s="68">
        <v>74.53261221091455</v>
      </c>
      <c r="BD55" s="68">
        <v>67.8</v>
      </c>
      <c r="BE55" s="68">
        <v>48.5</v>
      </c>
      <c r="BF55" s="68">
        <v>4.3283955783141215</v>
      </c>
      <c r="BG55" s="68">
        <v>4.8675512013129181</v>
      </c>
      <c r="BH55" s="68">
        <v>3.8272809992555215</v>
      </c>
      <c r="BI55" s="68">
        <v>10.467127921165622</v>
      </c>
      <c r="BJ55" s="68">
        <v>21.166360682302034</v>
      </c>
      <c r="BK55" s="68">
        <v>68.366511396532346</v>
      </c>
      <c r="BL55" s="68">
        <v>16.217935128259487</v>
      </c>
      <c r="BM55" s="68">
        <v>7.4411702353190581</v>
      </c>
      <c r="BN55" s="68">
        <v>8.7767648929404292</v>
      </c>
      <c r="BO55" s="68">
        <v>44.455348380765457</v>
      </c>
      <c r="BP55" s="68">
        <v>32.82630029440628</v>
      </c>
      <c r="BQ55" s="68">
        <v>11.629048086359177</v>
      </c>
      <c r="BR55" s="68">
        <v>8.1</v>
      </c>
      <c r="BS55" s="68">
        <v>5</v>
      </c>
      <c r="BT55" s="68">
        <v>2.7</v>
      </c>
      <c r="BU55" s="71">
        <v>184</v>
      </c>
      <c r="BV55" s="71">
        <v>171</v>
      </c>
      <c r="BW55" s="75">
        <v>19.929206940380126</v>
      </c>
      <c r="BX55" s="75">
        <v>49.996305163902925</v>
      </c>
      <c r="BY55" s="75">
        <v>4.6249250202886278</v>
      </c>
      <c r="BZ55" s="75">
        <v>46.810274866800746</v>
      </c>
      <c r="CA55" s="75">
        <v>7.9055079213859774</v>
      </c>
      <c r="CB55" s="75">
        <v>313.8</v>
      </c>
      <c r="CC55" s="75">
        <v>210.6</v>
      </c>
      <c r="CD55" s="68">
        <v>146</v>
      </c>
      <c r="CE55" s="68">
        <v>148.1</v>
      </c>
      <c r="CG55" s="68">
        <v>63.9</v>
      </c>
      <c r="CH55" s="68">
        <v>128.69999999999999</v>
      </c>
      <c r="CI55" s="71">
        <v>5492</v>
      </c>
      <c r="CJ55" s="71">
        <v>369491</v>
      </c>
      <c r="CK55" s="71">
        <v>242428</v>
      </c>
      <c r="CL55" s="71">
        <v>306513</v>
      </c>
      <c r="CM55" s="71">
        <v>258837</v>
      </c>
      <c r="CN55" s="71">
        <v>23149</v>
      </c>
      <c r="CO55" s="71">
        <v>7428</v>
      </c>
      <c r="CP55" s="75">
        <v>100.1</v>
      </c>
      <c r="CR55" s="71">
        <v>423</v>
      </c>
      <c r="CS55" s="71">
        <v>309</v>
      </c>
      <c r="CT55" s="71">
        <v>457</v>
      </c>
      <c r="CU55" s="71">
        <v>336</v>
      </c>
      <c r="CV55" s="71">
        <v>16</v>
      </c>
      <c r="CW55" s="71">
        <v>164</v>
      </c>
    </row>
    <row r="56" spans="1:101" x14ac:dyDescent="0.15">
      <c r="A56" s="13">
        <v>44</v>
      </c>
      <c r="B56" s="6" t="s">
        <v>45</v>
      </c>
      <c r="C56" s="10">
        <v>1.56</v>
      </c>
      <c r="D56" s="8">
        <v>35.228493050289337</v>
      </c>
      <c r="E56" s="9">
        <v>89.7</v>
      </c>
      <c r="F56" s="38">
        <v>44.678662970677443</v>
      </c>
      <c r="G56" s="19">
        <v>44</v>
      </c>
      <c r="H56" s="19">
        <v>1196529</v>
      </c>
      <c r="I56" s="179">
        <v>-1.0782335224999999</v>
      </c>
      <c r="J56" s="38">
        <v>46.943279541199999</v>
      </c>
      <c r="K56" s="95">
        <v>60.3</v>
      </c>
      <c r="L56" s="20">
        <v>89.432413134717763</v>
      </c>
      <c r="M56" s="21">
        <v>100.02331744571171</v>
      </c>
      <c r="N56" s="30">
        <v>2.4143176193999998</v>
      </c>
      <c r="O56" s="98">
        <v>7.3998372335531997</v>
      </c>
      <c r="P56" s="95">
        <v>25.67</v>
      </c>
      <c r="Q56" s="95">
        <v>44.505585705213321</v>
      </c>
      <c r="R56" s="95">
        <v>17</v>
      </c>
      <c r="S56" s="127"/>
      <c r="T56" s="95">
        <v>29.8</v>
      </c>
      <c r="U56" s="95">
        <v>28.4</v>
      </c>
      <c r="V56" s="98">
        <v>1.93</v>
      </c>
      <c r="W56" s="98">
        <v>80.06</v>
      </c>
      <c r="X56" s="98">
        <v>86.91</v>
      </c>
      <c r="Y56" s="98">
        <v>16.2</v>
      </c>
      <c r="Z56" s="95">
        <v>52</v>
      </c>
      <c r="AA56" s="127"/>
      <c r="AB56" s="116">
        <v>4293.4660000000003</v>
      </c>
      <c r="AC56" s="98">
        <v>6.1840191626287426</v>
      </c>
      <c r="AD56" s="98">
        <v>-4.0712668882045486</v>
      </c>
      <c r="AE56" s="116">
        <v>2475.4995491124746</v>
      </c>
      <c r="AF56" s="95">
        <v>298.3</v>
      </c>
      <c r="AG56" s="116">
        <v>43977</v>
      </c>
      <c r="AH56" s="116">
        <v>40791</v>
      </c>
      <c r="AI56" s="116">
        <v>67094</v>
      </c>
      <c r="AJ56" s="120">
        <v>0.35288000000000003</v>
      </c>
      <c r="AL56" s="95">
        <v>43.4</v>
      </c>
      <c r="AM56" s="95">
        <v>50.4</v>
      </c>
      <c r="AN56" s="95">
        <v>16.399999999999999</v>
      </c>
      <c r="AO56" s="95">
        <v>23.6</v>
      </c>
      <c r="AP56" s="95">
        <v>30.4</v>
      </c>
      <c r="AQ56" s="95">
        <v>19.7</v>
      </c>
      <c r="AR56" s="95">
        <v>19.525922283440806</v>
      </c>
      <c r="AS56" s="95">
        <v>6.755874548296295</v>
      </c>
      <c r="AT56" s="95">
        <v>6.85</v>
      </c>
      <c r="AU56" s="95">
        <v>32.520000000000003</v>
      </c>
      <c r="AV56" s="95">
        <v>510.49538203190593</v>
      </c>
      <c r="AW56" s="95">
        <v>21.8</v>
      </c>
      <c r="AY56" s="31">
        <v>550451</v>
      </c>
      <c r="AZ56" s="68">
        <v>86.418712574071478</v>
      </c>
      <c r="BA56" s="68">
        <v>69.78502743794995</v>
      </c>
      <c r="BB56" s="68">
        <v>89.273414760207828</v>
      </c>
      <c r="BC56" s="68">
        <v>71.386164440734561</v>
      </c>
      <c r="BD56" s="68">
        <v>69.400000000000006</v>
      </c>
      <c r="BE56" s="68">
        <v>46.8</v>
      </c>
      <c r="BF56" s="68">
        <v>3.9294550497258487</v>
      </c>
      <c r="BG56" s="68">
        <v>4.3743139121703534</v>
      </c>
      <c r="BH56" s="68">
        <v>3.4989679303227108</v>
      </c>
      <c r="BI56" s="68">
        <v>7.4773218142548599</v>
      </c>
      <c r="BJ56" s="68">
        <v>24.310827307728424</v>
      </c>
      <c r="BK56" s="68">
        <v>68.211850878016719</v>
      </c>
      <c r="BL56" s="68">
        <v>14.860194784794221</v>
      </c>
      <c r="BM56" s="68">
        <v>6.6603832862079795</v>
      </c>
      <c r="BN56" s="68">
        <v>8.1998114985862411</v>
      </c>
      <c r="BO56" s="68">
        <v>46.421510478449981</v>
      </c>
      <c r="BP56" s="68">
        <v>36.575721629102418</v>
      </c>
      <c r="BQ56" s="68">
        <v>9.8457888493475636</v>
      </c>
      <c r="BR56" s="68">
        <v>8.5</v>
      </c>
      <c r="BS56" s="68">
        <v>5.3</v>
      </c>
      <c r="BT56" s="68">
        <v>2.8</v>
      </c>
      <c r="BU56" s="71">
        <v>184</v>
      </c>
      <c r="BV56" s="71">
        <v>174</v>
      </c>
      <c r="BW56" s="75">
        <v>19.12749474789916</v>
      </c>
      <c r="BX56" s="75">
        <v>51.082151610644253</v>
      </c>
      <c r="BY56" s="75">
        <v>3.9223021582733817</v>
      </c>
      <c r="BZ56" s="75">
        <v>47.880575539568341</v>
      </c>
      <c r="CA56" s="75">
        <v>7.7424460431654669</v>
      </c>
      <c r="CB56" s="75">
        <v>305.5</v>
      </c>
      <c r="CC56" s="75">
        <v>215.6</v>
      </c>
      <c r="CD56" s="68">
        <v>151.80000000000001</v>
      </c>
      <c r="CE56" s="68">
        <v>142.80000000000001</v>
      </c>
      <c r="CG56" s="68">
        <v>63.2</v>
      </c>
      <c r="CH56" s="68">
        <v>126.6</v>
      </c>
      <c r="CI56" s="71">
        <v>5592</v>
      </c>
      <c r="CJ56" s="71">
        <v>385804</v>
      </c>
      <c r="CK56" s="71">
        <v>262357</v>
      </c>
      <c r="CL56" s="71">
        <v>318209</v>
      </c>
      <c r="CM56" s="71">
        <v>263408</v>
      </c>
      <c r="CN56" s="71">
        <v>22851</v>
      </c>
      <c r="CO56" s="71">
        <v>7112</v>
      </c>
      <c r="CP56" s="75">
        <v>98.9</v>
      </c>
      <c r="CR56" s="71">
        <v>415</v>
      </c>
      <c r="CS56" s="71">
        <v>331</v>
      </c>
      <c r="CT56" s="71">
        <v>448</v>
      </c>
      <c r="CU56" s="71">
        <v>358</v>
      </c>
      <c r="CV56" s="71">
        <v>23</v>
      </c>
      <c r="CW56" s="71">
        <v>169</v>
      </c>
    </row>
    <row r="57" spans="1:101" x14ac:dyDescent="0.15">
      <c r="A57" s="13">
        <v>45</v>
      </c>
      <c r="B57" s="6" t="s">
        <v>46</v>
      </c>
      <c r="C57" s="10">
        <v>1.68</v>
      </c>
      <c r="D57" s="8">
        <v>33.272683744314101</v>
      </c>
      <c r="E57" s="9">
        <v>94.6</v>
      </c>
      <c r="F57" s="38">
        <v>41.436047872067206</v>
      </c>
      <c r="G57" s="19">
        <v>45</v>
      </c>
      <c r="H57" s="19">
        <v>1135233</v>
      </c>
      <c r="I57" s="179">
        <v>-1.5445230963000001</v>
      </c>
      <c r="J57" s="38">
        <v>46.463346224600002</v>
      </c>
      <c r="K57" s="95">
        <v>60.2</v>
      </c>
      <c r="L57" s="20">
        <v>88.514907057147312</v>
      </c>
      <c r="M57" s="21">
        <v>100.03241625287495</v>
      </c>
      <c r="N57" s="30">
        <v>2.3997434540000002</v>
      </c>
      <c r="O57" s="98">
        <v>5.8367470496126765</v>
      </c>
      <c r="P57" s="95">
        <v>27.89</v>
      </c>
      <c r="Q57" s="95">
        <v>48.279242323701517</v>
      </c>
      <c r="R57" s="95">
        <v>17.7</v>
      </c>
      <c r="S57" s="127"/>
      <c r="T57" s="95">
        <v>29.5</v>
      </c>
      <c r="U57" s="95">
        <v>28.3</v>
      </c>
      <c r="V57" s="98">
        <v>2.13</v>
      </c>
      <c r="W57" s="98">
        <v>79.7</v>
      </c>
      <c r="X57" s="98">
        <v>86.61</v>
      </c>
      <c r="Y57" s="98">
        <v>14.14</v>
      </c>
      <c r="Z57" s="95">
        <v>44.8</v>
      </c>
      <c r="AA57" s="127"/>
      <c r="AB57" s="116">
        <v>3496.6990000000001</v>
      </c>
      <c r="AC57" s="98">
        <v>0.74373455163609159</v>
      </c>
      <c r="AD57" s="98">
        <v>0.13123848119592818</v>
      </c>
      <c r="AE57" s="116">
        <v>2211.154009793584</v>
      </c>
      <c r="AF57" s="95">
        <v>518.6</v>
      </c>
      <c r="AG57" s="116">
        <v>57076</v>
      </c>
      <c r="AH57" s="116">
        <v>13120</v>
      </c>
      <c r="AI57" s="116">
        <v>56181</v>
      </c>
      <c r="AJ57" s="120">
        <v>0.30521999999999999</v>
      </c>
      <c r="AL57" s="95">
        <v>41.5</v>
      </c>
      <c r="AM57" s="95">
        <v>47.8</v>
      </c>
      <c r="AN57" s="95">
        <v>15.4</v>
      </c>
      <c r="AO57" s="95">
        <v>20.7</v>
      </c>
      <c r="AP57" s="95">
        <v>30</v>
      </c>
      <c r="AQ57" s="95">
        <v>23.1</v>
      </c>
      <c r="AR57" s="95">
        <v>16.27778640451988</v>
      </c>
      <c r="AS57" s="95">
        <v>5.4832902174177489</v>
      </c>
      <c r="AT57" s="95">
        <v>4.9400000000000004</v>
      </c>
      <c r="AU57" s="95">
        <v>26.16</v>
      </c>
      <c r="AV57" s="95">
        <v>610.07957559681699</v>
      </c>
      <c r="AW57" s="95">
        <v>17</v>
      </c>
      <c r="AY57" s="31">
        <v>531213</v>
      </c>
      <c r="AZ57" s="68">
        <v>87.499423218899963</v>
      </c>
      <c r="BA57" s="68">
        <v>73.305227746321194</v>
      </c>
      <c r="BB57" s="68">
        <v>89.737434537778498</v>
      </c>
      <c r="BC57" s="68">
        <v>74.648337419763635</v>
      </c>
      <c r="BD57" s="68">
        <v>69.5</v>
      </c>
      <c r="BE57" s="68">
        <v>49.6</v>
      </c>
      <c r="BF57" s="68">
        <v>3.0814907805239784</v>
      </c>
      <c r="BG57" s="68">
        <v>3.4105066445182728</v>
      </c>
      <c r="BH57" s="68">
        <v>2.7759177616953346</v>
      </c>
      <c r="BI57" s="68">
        <v>11.766749079442143</v>
      </c>
      <c r="BJ57" s="68">
        <v>21.589545350768155</v>
      </c>
      <c r="BK57" s="68">
        <v>66.643705569789702</v>
      </c>
      <c r="BL57" s="68">
        <v>16.722859069453811</v>
      </c>
      <c r="BM57" s="68">
        <v>7.1139581928523263</v>
      </c>
      <c r="BN57" s="68">
        <v>9.608900876601485</v>
      </c>
      <c r="BO57" s="68">
        <v>47.58754863813229</v>
      </c>
      <c r="BP57" s="68">
        <v>34.319066147859921</v>
      </c>
      <c r="BQ57" s="68">
        <v>13.268482490272369</v>
      </c>
      <c r="BR57" s="68">
        <v>8.5</v>
      </c>
      <c r="BS57" s="68">
        <v>5.2</v>
      </c>
      <c r="BT57" s="68">
        <v>2.9</v>
      </c>
      <c r="BU57" s="71">
        <v>186</v>
      </c>
      <c r="BV57" s="71">
        <v>173</v>
      </c>
      <c r="BW57" s="75">
        <v>19.107201200401747</v>
      </c>
      <c r="BX57" s="75">
        <v>50.746015803676222</v>
      </c>
      <c r="BY57" s="75">
        <v>3.8854835429799848</v>
      </c>
      <c r="BZ57" s="75">
        <v>47.431949568602391</v>
      </c>
      <c r="CA57" s="75">
        <v>8.3461639020422389</v>
      </c>
      <c r="CB57" s="75">
        <v>291.10000000000002</v>
      </c>
      <c r="CC57" s="75">
        <v>209.1</v>
      </c>
      <c r="CD57" s="68">
        <v>144.6</v>
      </c>
      <c r="CE57" s="68">
        <v>142.69999999999999</v>
      </c>
      <c r="CG57" s="68">
        <v>66</v>
      </c>
      <c r="CH57" s="68">
        <v>118</v>
      </c>
      <c r="CI57" s="71">
        <v>5347</v>
      </c>
      <c r="CJ57" s="71">
        <v>385848</v>
      </c>
      <c r="CK57" s="71">
        <v>260175</v>
      </c>
      <c r="CL57" s="71">
        <v>320799</v>
      </c>
      <c r="CM57" s="71">
        <v>256582</v>
      </c>
      <c r="CN57" s="71">
        <v>22235</v>
      </c>
      <c r="CO57" s="71">
        <v>6899</v>
      </c>
      <c r="CP57" s="75">
        <v>96.9</v>
      </c>
      <c r="CR57" s="71">
        <v>421</v>
      </c>
      <c r="CS57" s="71">
        <v>307</v>
      </c>
      <c r="CT57" s="71">
        <v>452</v>
      </c>
      <c r="CU57" s="71">
        <v>330</v>
      </c>
      <c r="CV57" s="71">
        <v>22</v>
      </c>
      <c r="CW57" s="71">
        <v>181</v>
      </c>
    </row>
    <row r="58" spans="1:101" x14ac:dyDescent="0.15">
      <c r="A58" s="13">
        <v>46</v>
      </c>
      <c r="B58" s="6" t="s">
        <v>47</v>
      </c>
      <c r="C58" s="10">
        <v>1.62</v>
      </c>
      <c r="D58" s="8">
        <v>35.851824683660368</v>
      </c>
      <c r="E58" s="9">
        <v>95</v>
      </c>
      <c r="F58" s="38">
        <v>42.815478621348603</v>
      </c>
      <c r="G58" s="19">
        <v>46</v>
      </c>
      <c r="H58" s="19">
        <v>1706242</v>
      </c>
      <c r="I58" s="179">
        <v>-2.6772508682999998</v>
      </c>
      <c r="J58" s="38">
        <v>46.792885975399997</v>
      </c>
      <c r="K58" s="95">
        <v>59.8</v>
      </c>
      <c r="L58" s="20">
        <v>87.633969908043809</v>
      </c>
      <c r="M58" s="21">
        <v>99.891809016540449</v>
      </c>
      <c r="N58" s="30">
        <v>2.2672586498</v>
      </c>
      <c r="O58" s="98">
        <v>3.1770738085973216</v>
      </c>
      <c r="P58" s="95">
        <v>24.97</v>
      </c>
      <c r="Q58" s="95">
        <v>45.701948409792628</v>
      </c>
      <c r="R58" s="95">
        <v>18.899999999999999</v>
      </c>
      <c r="S58" s="127"/>
      <c r="T58" s="95">
        <v>29.7</v>
      </c>
      <c r="U58" s="95">
        <v>28.2</v>
      </c>
      <c r="V58" s="98">
        <v>1.95</v>
      </c>
      <c r="W58" s="98">
        <v>79.209999999999994</v>
      </c>
      <c r="X58" s="98">
        <v>86.28</v>
      </c>
      <c r="Y58" s="98">
        <v>17.98</v>
      </c>
      <c r="Z58" s="95">
        <v>53.2</v>
      </c>
      <c r="AA58" s="127"/>
      <c r="AB58" s="116">
        <v>5446.1480000000001</v>
      </c>
      <c r="AC58" s="98">
        <v>4.3454396563450288</v>
      </c>
      <c r="AD58" s="98">
        <v>-1.1555914994666794</v>
      </c>
      <c r="AE58" s="116">
        <v>2396.12845071215</v>
      </c>
      <c r="AF58" s="95">
        <v>539.4</v>
      </c>
      <c r="AG58" s="116">
        <v>74364</v>
      </c>
      <c r="AH58" s="116">
        <v>18145</v>
      </c>
      <c r="AI58" s="116">
        <v>72080</v>
      </c>
      <c r="AJ58" s="120">
        <v>0.29205999999999999</v>
      </c>
      <c r="AL58" s="95">
        <v>36.700000000000003</v>
      </c>
      <c r="AM58" s="95">
        <v>46.6</v>
      </c>
      <c r="AN58" s="95">
        <v>17.3</v>
      </c>
      <c r="AO58" s="95">
        <v>24.2</v>
      </c>
      <c r="AP58" s="95">
        <v>30.1</v>
      </c>
      <c r="AQ58" s="95">
        <v>20.2</v>
      </c>
      <c r="AR58" s="95">
        <v>17.516028512195746</v>
      </c>
      <c r="AS58" s="95">
        <v>4.8688429244757145</v>
      </c>
      <c r="AT58" s="95">
        <v>4.8099999999999996</v>
      </c>
      <c r="AU58" s="95">
        <v>29.68</v>
      </c>
      <c r="AV58" s="95">
        <v>606.82754561506772</v>
      </c>
      <c r="AW58" s="95">
        <v>16.899999999999999</v>
      </c>
      <c r="AY58" s="31">
        <v>776993</v>
      </c>
      <c r="AZ58" s="68">
        <v>86.548238227168468</v>
      </c>
      <c r="BA58" s="68">
        <v>70.351326066310406</v>
      </c>
      <c r="BB58" s="68">
        <v>89.011963864246766</v>
      </c>
      <c r="BC58" s="68">
        <v>71.663901095895412</v>
      </c>
      <c r="BD58" s="68">
        <v>68.5</v>
      </c>
      <c r="BE58" s="68">
        <v>47.1</v>
      </c>
      <c r="BF58" s="68">
        <v>3.373010342039974</v>
      </c>
      <c r="BG58" s="68">
        <v>3.9729276651283474</v>
      </c>
      <c r="BH58" s="68">
        <v>2.8289650871050505</v>
      </c>
      <c r="BI58" s="68">
        <v>10.442228028891677</v>
      </c>
      <c r="BJ58" s="68">
        <v>19.606616745976368</v>
      </c>
      <c r="BK58" s="68">
        <v>69.951155225131956</v>
      </c>
      <c r="BL58" s="68">
        <v>17.014925373134329</v>
      </c>
      <c r="BM58" s="68">
        <v>8.1745120551090711</v>
      </c>
      <c r="BN58" s="68">
        <v>8.8404133180252575</v>
      </c>
      <c r="BO58" s="68">
        <v>49.651474530831095</v>
      </c>
      <c r="BP58" s="68">
        <v>37.31903485254692</v>
      </c>
      <c r="BQ58" s="68">
        <v>12.332439678284175</v>
      </c>
      <c r="BR58" s="68">
        <v>8.3000000000000007</v>
      </c>
      <c r="BS58" s="68">
        <v>5</v>
      </c>
      <c r="BT58" s="68">
        <v>2.4</v>
      </c>
      <c r="BU58" s="71">
        <v>181</v>
      </c>
      <c r="BV58" s="71">
        <v>171</v>
      </c>
      <c r="BW58" s="75">
        <v>17.714299965914854</v>
      </c>
      <c r="BX58" s="75">
        <v>52.121176852028896</v>
      </c>
      <c r="BY58" s="75">
        <v>3.8210036213140195</v>
      </c>
      <c r="BZ58" s="75">
        <v>45.939989653388515</v>
      </c>
      <c r="CA58" s="75">
        <v>8.4335230212105543</v>
      </c>
      <c r="CB58" s="75">
        <v>301.5</v>
      </c>
      <c r="CC58" s="75">
        <v>208.4</v>
      </c>
      <c r="CD58" s="68">
        <v>142.19999999999999</v>
      </c>
      <c r="CE58" s="68">
        <v>134.5</v>
      </c>
      <c r="CG58" s="68">
        <v>65.599999999999994</v>
      </c>
      <c r="CH58" s="68">
        <v>107.9</v>
      </c>
      <c r="CI58" s="71">
        <v>5040</v>
      </c>
      <c r="CJ58" s="71">
        <v>358442</v>
      </c>
      <c r="CK58" s="71">
        <v>235930</v>
      </c>
      <c r="CL58" s="71">
        <v>300291</v>
      </c>
      <c r="CM58" s="71">
        <v>250036</v>
      </c>
      <c r="CN58" s="71">
        <v>19797</v>
      </c>
      <c r="CO58" s="71">
        <v>7035</v>
      </c>
      <c r="CP58" s="75">
        <v>100.7</v>
      </c>
      <c r="CR58" s="71">
        <v>445</v>
      </c>
      <c r="CS58" s="71">
        <v>314</v>
      </c>
      <c r="CT58" s="71">
        <v>482</v>
      </c>
      <c r="CU58" s="71">
        <v>341</v>
      </c>
      <c r="CV58" s="71">
        <v>22</v>
      </c>
      <c r="CW58" s="71">
        <v>164</v>
      </c>
    </row>
    <row r="59" spans="1:101" x14ac:dyDescent="0.15">
      <c r="A59" s="13">
        <v>47</v>
      </c>
      <c r="B59" s="6" t="s">
        <v>48</v>
      </c>
      <c r="C59" s="10">
        <v>1.87</v>
      </c>
      <c r="D59" s="8">
        <v>37.349228717762223</v>
      </c>
      <c r="E59" s="9">
        <v>119.6</v>
      </c>
      <c r="F59" s="38">
        <v>47.263622727637049</v>
      </c>
      <c r="G59" s="19">
        <v>47</v>
      </c>
      <c r="H59" s="19">
        <v>1392818</v>
      </c>
      <c r="I59" s="179">
        <v>2.293194594</v>
      </c>
      <c r="J59" s="38">
        <v>40.746192897100002</v>
      </c>
      <c r="K59" s="95">
        <v>64.8</v>
      </c>
      <c r="L59" s="20">
        <v>96.312562544926635</v>
      </c>
      <c r="M59" s="21">
        <v>99.961373273464304</v>
      </c>
      <c r="N59" s="30">
        <v>2.6259765324000002</v>
      </c>
      <c r="O59" s="98">
        <v>5.5163487318561435</v>
      </c>
      <c r="P59" s="95">
        <v>22.35</v>
      </c>
      <c r="Q59" s="95">
        <v>41.786025477615276</v>
      </c>
      <c r="R59" s="95">
        <v>23.1</v>
      </c>
      <c r="S59" s="127"/>
      <c r="T59" s="95">
        <v>29.9</v>
      </c>
      <c r="U59" s="95">
        <v>28.4</v>
      </c>
      <c r="V59" s="98">
        <v>2.57</v>
      </c>
      <c r="W59" s="98">
        <v>79.400000000000006</v>
      </c>
      <c r="X59" s="98">
        <v>87.02</v>
      </c>
      <c r="Y59" s="98">
        <v>20.84</v>
      </c>
      <c r="Z59" s="95">
        <v>32.4</v>
      </c>
      <c r="AA59" s="127"/>
      <c r="AB59" s="116">
        <v>3725.567</v>
      </c>
      <c r="AC59" s="98">
        <v>0.53391165197151202</v>
      </c>
      <c r="AD59" s="98">
        <v>2.0591442033749727</v>
      </c>
      <c r="AE59" s="116">
        <v>2024.9867534738923</v>
      </c>
      <c r="AF59" s="95">
        <v>409.3</v>
      </c>
      <c r="AG59" s="116">
        <v>22575</v>
      </c>
      <c r="AH59" s="116">
        <v>5655</v>
      </c>
      <c r="AI59" s="116">
        <v>24830</v>
      </c>
      <c r="AJ59" s="120">
        <v>0.28917999999999999</v>
      </c>
      <c r="AL59" s="95">
        <v>34.9</v>
      </c>
      <c r="AM59" s="95">
        <v>38.299999999999997</v>
      </c>
      <c r="AN59" s="95">
        <v>24.7</v>
      </c>
      <c r="AO59" s="95">
        <v>29.1</v>
      </c>
      <c r="AP59" s="95">
        <v>15.2</v>
      </c>
      <c r="AQ59" s="95">
        <v>11.1</v>
      </c>
      <c r="AR59" s="95">
        <v>17.140334725870368</v>
      </c>
      <c r="AS59" s="95">
        <v>8.5966403032877956</v>
      </c>
      <c r="AT59" s="95">
        <v>10.4</v>
      </c>
      <c r="AU59" s="95">
        <v>32.1</v>
      </c>
      <c r="AV59" s="95">
        <v>282.6552462526767</v>
      </c>
      <c r="AW59" s="95">
        <v>22.8</v>
      </c>
      <c r="AY59" s="31">
        <v>578638</v>
      </c>
      <c r="AZ59" s="68">
        <v>81.320242862679237</v>
      </c>
      <c r="BA59" s="68">
        <v>66.633133330938094</v>
      </c>
      <c r="BB59" s="68">
        <v>84.372543270313571</v>
      </c>
      <c r="BC59" s="68">
        <v>68.685852620155686</v>
      </c>
      <c r="BD59" s="68">
        <v>67.5</v>
      </c>
      <c r="BE59" s="68">
        <v>47.3</v>
      </c>
      <c r="BF59" s="68">
        <v>4.6769528450911171</v>
      </c>
      <c r="BG59" s="68">
        <v>5.001372561684537</v>
      </c>
      <c r="BH59" s="68">
        <v>4.3561399936925396</v>
      </c>
      <c r="BI59" s="68">
        <v>5.4362560964526976</v>
      </c>
      <c r="BJ59" s="68">
        <v>15.362682136257611</v>
      </c>
      <c r="BK59" s="68">
        <v>79.201061767289687</v>
      </c>
      <c r="BL59" s="68">
        <v>23.680574744404531</v>
      </c>
      <c r="BM59" s="68">
        <v>12.323846366399557</v>
      </c>
      <c r="BN59" s="68">
        <v>11.356728378004973</v>
      </c>
      <c r="BO59" s="68">
        <v>52.544132917964689</v>
      </c>
      <c r="BP59" s="68">
        <v>36.967808930425754</v>
      </c>
      <c r="BQ59" s="68">
        <v>15.576323987538935</v>
      </c>
      <c r="BR59" s="68">
        <v>13.1</v>
      </c>
      <c r="BS59" s="68">
        <v>8.1999999999999993</v>
      </c>
      <c r="BT59" s="68">
        <v>2.4</v>
      </c>
      <c r="BU59" s="71">
        <v>182</v>
      </c>
      <c r="BV59" s="71">
        <v>173</v>
      </c>
      <c r="BW59" s="75">
        <v>14.057487488771974</v>
      </c>
      <c r="BX59" s="75">
        <v>57.305090649117339</v>
      </c>
      <c r="BY59" s="75">
        <v>3.5349033589791703</v>
      </c>
      <c r="BZ59" s="75">
        <v>49.928457496716085</v>
      </c>
      <c r="CA59" s="75">
        <v>8.1734377932069808</v>
      </c>
      <c r="CB59" s="75">
        <v>259.2</v>
      </c>
      <c r="CC59" s="75">
        <v>201.4</v>
      </c>
      <c r="CD59" s="68">
        <v>126.1</v>
      </c>
      <c r="CE59" s="68">
        <v>121.7</v>
      </c>
      <c r="CG59" s="68">
        <v>49.6</v>
      </c>
      <c r="CH59" s="68">
        <v>103.5</v>
      </c>
      <c r="CI59" s="71">
        <v>4062</v>
      </c>
      <c r="CJ59" s="71">
        <v>283694</v>
      </c>
      <c r="CK59" s="71">
        <v>179969</v>
      </c>
      <c r="CL59" s="71">
        <v>244986</v>
      </c>
      <c r="CM59" s="71">
        <v>202029</v>
      </c>
      <c r="CN59" s="71">
        <v>16562</v>
      </c>
      <c r="CO59" s="71">
        <v>4048</v>
      </c>
      <c r="CP59" s="75">
        <v>99.5</v>
      </c>
      <c r="CR59" s="71">
        <v>428</v>
      </c>
      <c r="CS59" s="71">
        <v>330</v>
      </c>
      <c r="CT59" s="71">
        <v>466</v>
      </c>
      <c r="CU59" s="71">
        <v>365</v>
      </c>
      <c r="CV59" s="71">
        <v>23</v>
      </c>
      <c r="CW59" s="71">
        <v>171</v>
      </c>
    </row>
    <row r="60" spans="1:101" x14ac:dyDescent="0.15">
      <c r="R60" s="63"/>
      <c r="CP60" s="63"/>
      <c r="CR60" s="63"/>
      <c r="CS60" s="63"/>
      <c r="CT60" s="63"/>
      <c r="CU60" s="63"/>
      <c r="CV60" s="63"/>
      <c r="CW60" s="63"/>
    </row>
    <row r="61" spans="1:101" x14ac:dyDescent="0.15">
      <c r="R61" s="63"/>
      <c r="CP61" s="63"/>
      <c r="CR61" s="63"/>
      <c r="CS61" s="63"/>
      <c r="CT61" s="63"/>
      <c r="CU61" s="63"/>
      <c r="CV61" s="63"/>
      <c r="CW61" s="63"/>
    </row>
  </sheetData>
  <phoneticPr fontId="18"/>
  <conditionalFormatting sqref="F6 D4:E5 D3">
    <cfRule type="cellIs" dxfId="15" priority="13" stopIfTrue="1" operator="greaterThan">
      <formula>0.5</formula>
    </cfRule>
    <cfRule type="cellIs" dxfId="14" priority="14" stopIfTrue="1" operator="lessThan">
      <formula>-0.5</formula>
    </cfRule>
  </conditionalFormatting>
  <conditionalFormatting sqref="D6:E6 G3:CW6">
    <cfRule type="cellIs" dxfId="13" priority="15" stopIfTrue="1" operator="notBetween">
      <formula>-0.7</formula>
      <formula>0.7</formula>
    </cfRule>
    <cfRule type="cellIs" dxfId="12" priority="16" stopIfTrue="1" operator="notBetween">
      <formula>-0.6</formula>
      <formula>0.6</formula>
    </cfRule>
    <cfRule type="cellIs" dxfId="11" priority="17" stopIfTrue="1" operator="notBetween">
      <formula>-0.5</formula>
      <formula>0.5</formula>
    </cfRule>
  </conditionalFormatting>
  <conditionalFormatting sqref="D3:F6">
    <cfRule type="cellIs" dxfId="10" priority="10" stopIfTrue="1" operator="notBetween">
      <formula>-0.7</formula>
      <formula>0.7</formula>
    </cfRule>
    <cfRule type="cellIs" dxfId="9" priority="11" stopIfTrue="1" operator="notBetween">
      <formula>-0.6</formula>
      <formula>0.6</formula>
    </cfRule>
    <cfRule type="cellIs" dxfId="8" priority="12" stopIfTrue="1" operator="notBetween">
      <formula>-0.5</formula>
      <formula>0.5</formula>
    </cfRule>
  </conditionalFormatting>
  <conditionalFormatting sqref="F3:F5">
    <cfRule type="cellIs" dxfId="7" priority="7" stopIfTrue="1" operator="notBetween">
      <formula>-0.7</formula>
      <formula>0.7</formula>
    </cfRule>
    <cfRule type="cellIs" dxfId="6" priority="8" stopIfTrue="1" operator="notBetween">
      <formula>-0.6</formula>
      <formula>0.6</formula>
    </cfRule>
    <cfRule type="cellIs" dxfId="5" priority="9" stopIfTrue="1" operator="notBetween">
      <formula>-0.5</formula>
      <formula>0.5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CW61"/>
  <sheetViews>
    <sheetView showGridLines="0" zoomScale="90" zoomScaleNormal="90" workbookViewId="0">
      <pane xSplit="6" ySplit="12" topLeftCell="BQ13" activePane="bottomRight" state="frozen"/>
      <selection activeCell="BX46" sqref="BX46"/>
      <selection pane="topRight" activeCell="BX46" sqref="BX46"/>
      <selection pane="bottomLeft" activeCell="BX46" sqref="BX46"/>
      <selection pane="bottomRight" activeCell="CB14" sqref="CB14"/>
    </sheetView>
  </sheetViews>
  <sheetFormatPr defaultRowHeight="12" x14ac:dyDescent="0.15"/>
  <cols>
    <col min="1" max="1" width="4.42578125" style="3" customWidth="1"/>
    <col min="2" max="2" width="8.85546875" style="2" customWidth="1"/>
    <col min="3" max="3" width="8.5703125" style="3" customWidth="1"/>
    <col min="4" max="4" width="7" style="3" customWidth="1"/>
    <col min="5" max="6" width="6.85546875" style="3" customWidth="1"/>
    <col min="7" max="7" width="7.7109375" customWidth="1"/>
    <col min="8" max="8" width="10.28515625" customWidth="1"/>
    <col min="9" max="9" width="9.5703125" style="5" customWidth="1"/>
    <col min="10" max="10" width="6.85546875" style="5" customWidth="1"/>
    <col min="11" max="11" width="9.140625" style="5"/>
    <col min="12" max="12" width="10.28515625" style="5" customWidth="1"/>
    <col min="13" max="13" width="8.28515625" style="5" customWidth="1"/>
    <col min="14" max="14" width="9.7109375" style="5" customWidth="1"/>
    <col min="15" max="15" width="7" style="5" customWidth="1"/>
    <col min="16" max="17" width="7.85546875" style="5" customWidth="1"/>
    <col min="18" max="18" width="8.85546875" style="5" customWidth="1"/>
    <col min="19" max="19" width="1.28515625" style="5" customWidth="1"/>
    <col min="20" max="21" width="7.5703125" style="5" customWidth="1"/>
    <col min="22" max="22" width="8.85546875" style="5" customWidth="1"/>
    <col min="23" max="24" width="7.85546875" style="5" customWidth="1"/>
    <col min="25" max="26" width="8.85546875" style="5" customWidth="1"/>
    <col min="27" max="27" width="1.42578125" style="5" customWidth="1"/>
    <col min="28" max="31" width="8.85546875" style="5" customWidth="1"/>
    <col min="32" max="32" width="10" style="5" customWidth="1"/>
    <col min="33" max="36" width="8.85546875" style="5" customWidth="1"/>
    <col min="37" max="37" width="1.5703125" style="5" customWidth="1"/>
    <col min="38" max="43" width="8.85546875" style="5" customWidth="1"/>
    <col min="44" max="45" width="9.5703125" style="5" customWidth="1"/>
    <col min="46" max="46" width="11.5703125" style="5" customWidth="1"/>
    <col min="47" max="47" width="11.42578125" style="5" customWidth="1"/>
    <col min="48" max="48" width="10.28515625" style="5" customWidth="1"/>
    <col min="49" max="49" width="10.140625" style="5" customWidth="1"/>
    <col min="50" max="50" width="1.42578125" style="5" customWidth="1"/>
    <col min="51" max="51" width="8" style="5" customWidth="1"/>
    <col min="52" max="53" width="7.7109375" style="5" customWidth="1"/>
    <col min="54" max="55" width="8" style="5" customWidth="1"/>
    <col min="56" max="58" width="7.42578125" style="5" customWidth="1"/>
    <col min="59" max="60" width="8.42578125" style="5" customWidth="1"/>
    <col min="61" max="63" width="8.140625" style="5" customWidth="1"/>
    <col min="64" max="65" width="8.5703125" style="5" customWidth="1"/>
    <col min="66" max="66" width="10.28515625" style="5" customWidth="1"/>
    <col min="67" max="68" width="8.5703125" style="5" customWidth="1"/>
    <col min="69" max="69" width="10.28515625" style="5" customWidth="1"/>
    <col min="70" max="72" width="7.42578125" style="5" customWidth="1"/>
    <col min="73" max="74" width="9" style="5" customWidth="1"/>
    <col min="75" max="79" width="10" style="5" customWidth="1"/>
    <col min="80" max="81" width="9.42578125" style="5" customWidth="1"/>
    <col min="82" max="83" width="9.140625" style="5"/>
    <col min="84" max="84" width="1.28515625" style="5" customWidth="1"/>
    <col min="85" max="85" width="7.42578125" style="5" customWidth="1"/>
    <col min="86" max="86" width="10.42578125" style="5" customWidth="1"/>
    <col min="87" max="87" width="8.5703125" style="5" customWidth="1"/>
    <col min="88" max="89" width="8.7109375" style="5" customWidth="1"/>
    <col min="90" max="94" width="9" style="5" customWidth="1"/>
    <col min="95" max="95" width="1.42578125" style="5" customWidth="1"/>
    <col min="96" max="97" width="8.85546875" style="5" customWidth="1"/>
    <col min="98" max="101" width="9.85546875" style="5" customWidth="1"/>
  </cols>
  <sheetData>
    <row r="1" spans="1:101" x14ac:dyDescent="0.15">
      <c r="A1" s="1" t="s">
        <v>273</v>
      </c>
      <c r="C1" s="4"/>
      <c r="R1" s="111"/>
    </row>
    <row r="2" spans="1:101" s="154" customFormat="1" x14ac:dyDescent="0.15">
      <c r="A2" s="1"/>
      <c r="B2" s="158"/>
      <c r="C2" s="1"/>
      <c r="D2" s="1"/>
      <c r="E2" s="1"/>
      <c r="F2" s="1"/>
      <c r="G2" s="154" t="s">
        <v>183</v>
      </c>
      <c r="T2" s="154" t="s">
        <v>185</v>
      </c>
      <c r="AB2" s="154" t="s">
        <v>186</v>
      </c>
      <c r="AL2" s="154" t="s">
        <v>165</v>
      </c>
      <c r="AY2" s="154" t="s">
        <v>170</v>
      </c>
      <c r="BW2" s="5" t="s">
        <v>403</v>
      </c>
      <c r="CB2" s="92" t="s">
        <v>116</v>
      </c>
      <c r="CC2" s="157"/>
      <c r="CD2" s="157"/>
      <c r="CG2" s="154" t="s">
        <v>187</v>
      </c>
      <c r="CI2" s="159"/>
      <c r="CJ2" s="92"/>
      <c r="CK2" s="92"/>
      <c r="CL2" s="92"/>
      <c r="CR2" s="154" t="s">
        <v>188</v>
      </c>
    </row>
    <row r="3" spans="1:101" s="169" customFormat="1" x14ac:dyDescent="0.15">
      <c r="A3" s="166"/>
      <c r="B3" s="167"/>
      <c r="C3" s="168" t="s">
        <v>51</v>
      </c>
      <c r="D3" s="83">
        <f t="shared" ref="D3:R3" si="0">CORREL($C13:$C59,D13:D59)</f>
        <v>-0.53839150373890443</v>
      </c>
      <c r="E3" s="83">
        <f t="shared" si="0"/>
        <v>0.3048889035176604</v>
      </c>
      <c r="F3" s="83">
        <f t="shared" si="0"/>
        <v>-0.3805016117319131</v>
      </c>
      <c r="G3" s="83"/>
      <c r="H3" s="83">
        <f t="shared" si="0"/>
        <v>0.46818350161476879</v>
      </c>
      <c r="I3" s="83">
        <f t="shared" si="0"/>
        <v>0.6163859749006585</v>
      </c>
      <c r="J3" s="83">
        <f t="shared" si="0"/>
        <v>-0.35654391241195421</v>
      </c>
      <c r="K3" s="83">
        <f t="shared" si="0"/>
        <v>-0.23807253241174586</v>
      </c>
      <c r="L3" s="83">
        <f t="shared" si="0"/>
        <v>0.20439182279555496</v>
      </c>
      <c r="M3" s="83">
        <f t="shared" si="0"/>
        <v>2.2763993950030252E-3</v>
      </c>
      <c r="N3" s="83">
        <f t="shared" si="0"/>
        <v>0.21118818808003481</v>
      </c>
      <c r="O3" s="83">
        <f t="shared" si="0"/>
        <v>-0.51576558489898172</v>
      </c>
      <c r="P3" s="83">
        <f t="shared" si="0"/>
        <v>0.50628987447233886</v>
      </c>
      <c r="Q3" s="83">
        <f t="shared" ref="Q3" si="1">CORREL($C13:$C59,Q13:Q59)</f>
        <v>0.55598832705117307</v>
      </c>
      <c r="R3" s="83">
        <f t="shared" si="0"/>
        <v>-0.2338427947439346</v>
      </c>
      <c r="S3" s="83"/>
      <c r="T3" s="83">
        <f>CORREL($C13:$C59,T13:T59)</f>
        <v>9.5555790210465064E-2</v>
      </c>
      <c r="U3" s="83">
        <f t="shared" ref="U3:Z3" si="2">CORREL($C13:$C59,U13:U59)</f>
        <v>-0.25201288016476242</v>
      </c>
      <c r="V3" s="83">
        <f t="shared" si="2"/>
        <v>-0.44296182919702221</v>
      </c>
      <c r="W3" s="83">
        <f t="shared" si="2"/>
        <v>0.26942209524514932</v>
      </c>
      <c r="X3" s="83">
        <f t="shared" si="2"/>
        <v>0.18390326243721067</v>
      </c>
      <c r="Y3" s="83">
        <f t="shared" si="2"/>
        <v>-9.507359725490433E-2</v>
      </c>
      <c r="Z3" s="83">
        <f t="shared" si="2"/>
        <v>-8.404756953459909E-2</v>
      </c>
      <c r="AA3" s="83"/>
      <c r="AB3" s="83">
        <f t="shared" ref="AB3:AJ3" si="3">CORREL($C13:$C59,AB13:AB59)</f>
        <v>0.48514965418809591</v>
      </c>
      <c r="AC3" s="83">
        <f t="shared" si="3"/>
        <v>-0.18934068709138227</v>
      </c>
      <c r="AD3" s="83">
        <f t="shared" si="3"/>
        <v>0.24244414120604774</v>
      </c>
      <c r="AE3" s="83">
        <f t="shared" si="3"/>
        <v>0.14136059142249446</v>
      </c>
      <c r="AF3" s="83">
        <f t="shared" si="3"/>
        <v>0.40395752721987271</v>
      </c>
      <c r="AG3" s="83">
        <f t="shared" si="3"/>
        <v>-0.28831352433184448</v>
      </c>
      <c r="AH3" s="83">
        <f t="shared" si="3"/>
        <v>0.33576452208148799</v>
      </c>
      <c r="AI3" s="83">
        <f t="shared" si="3"/>
        <v>0.25890292099610818</v>
      </c>
      <c r="AJ3" s="83">
        <f t="shared" si="3"/>
        <v>0.15081001066489116</v>
      </c>
      <c r="AK3" s="83"/>
      <c r="AL3" s="83">
        <f t="shared" ref="AL3:AW3" si="4">CORREL($C13:$C59,AL13:AL59)</f>
        <v>-0.37958248754251517</v>
      </c>
      <c r="AM3" s="83">
        <f>CORREL($C13:$C59,AM13:AM59)</f>
        <v>-0.46948323498928735</v>
      </c>
      <c r="AN3" s="83">
        <f>CORREL($C13:$C59,AN13:AN59)</f>
        <v>-0.31625052429832456</v>
      </c>
      <c r="AO3" s="83">
        <f>CORREL($C13:$C59,AO13:AO59)</f>
        <v>0.21505518189994616</v>
      </c>
      <c r="AP3" s="83">
        <f>CORREL($C13:$C59,AP13:AP59)</f>
        <v>0.43261678280691124</v>
      </c>
      <c r="AQ3" s="83">
        <f>CORREL($C13:$C59,AQ13:AQ59)</f>
        <v>0.23375788177545073</v>
      </c>
      <c r="AR3" s="83">
        <f t="shared" si="4"/>
        <v>-0.39394425051949256</v>
      </c>
      <c r="AS3" s="83">
        <f>CORREL($C13:$C59,AS13:AS59)</f>
        <v>-1.3185353116559146E-2</v>
      </c>
      <c r="AT3" s="83">
        <f t="shared" si="4"/>
        <v>0.34042790662181643</v>
      </c>
      <c r="AU3" s="83">
        <f t="shared" si="4"/>
        <v>0.20789939998668316</v>
      </c>
      <c r="AV3" s="83">
        <f t="shared" si="4"/>
        <v>-5.1702227362167667E-3</v>
      </c>
      <c r="AW3" s="83">
        <f t="shared" si="4"/>
        <v>0.32610658286154764</v>
      </c>
      <c r="AX3" s="83"/>
      <c r="AY3" s="83">
        <f t="shared" ref="AY3:CE3" si="5">CORREL($C13:$C59,AY13:AY59)</f>
        <v>0.56171115525144488</v>
      </c>
      <c r="AZ3" s="83">
        <f t="shared" si="5"/>
        <v>0.72464219639699001</v>
      </c>
      <c r="BA3" s="83">
        <f t="shared" si="5"/>
        <v>0.48409363824869978</v>
      </c>
      <c r="BB3" s="83">
        <f t="shared" ref="BB3:BC3" si="6">CORREL($C13:$C59,BB13:BB59)</f>
        <v>0.71090277000033653</v>
      </c>
      <c r="BC3" s="83">
        <f t="shared" si="6"/>
        <v>0.47755714552149148</v>
      </c>
      <c r="BD3" s="83">
        <f t="shared" si="5"/>
        <v>0.11738413713923462</v>
      </c>
      <c r="BE3" s="83">
        <f t="shared" si="5"/>
        <v>0.43478961356751861</v>
      </c>
      <c r="BF3" s="83">
        <f t="shared" ref="BF3:BH3" si="7">CORREL($C13:$C59,BF13:BF59)</f>
        <v>-0.28038798788190156</v>
      </c>
      <c r="BG3" s="83">
        <f t="shared" si="7"/>
        <v>-0.29407941850908909</v>
      </c>
      <c r="BH3" s="83">
        <f t="shared" si="7"/>
        <v>-0.20932155868198732</v>
      </c>
      <c r="BI3" s="83">
        <f>CORREL($C13:$C59,BI13:BI59)</f>
        <v>-0.27058549475748767</v>
      </c>
      <c r="BJ3" s="83">
        <f>CORREL($C13:$C59,BJ13:BJ59)</f>
        <v>0.2362646446738417</v>
      </c>
      <c r="BK3" s="83">
        <f>CORREL($C13:$C59,BK13:BK59)</f>
        <v>-0.6984423030022221</v>
      </c>
      <c r="BL3" s="83">
        <f t="shared" si="5"/>
        <v>-0.16039742510130839</v>
      </c>
      <c r="BM3" s="83">
        <f>CORREL($C13:$C59,BM13:BM59)</f>
        <v>-0.16155515920844338</v>
      </c>
      <c r="BN3" s="83">
        <f t="shared" ref="BN3:BQ3" si="8">CORREL($C13:$C59,BN13:BN59)</f>
        <v>4.2720928282922968E-2</v>
      </c>
      <c r="BO3" s="83">
        <f t="shared" si="8"/>
        <v>-0.41630745030210126</v>
      </c>
      <c r="BP3" s="83">
        <f t="shared" si="8"/>
        <v>-0.34046359318582176</v>
      </c>
      <c r="BQ3" s="83">
        <f t="shared" si="8"/>
        <v>-0.1660689115869618</v>
      </c>
      <c r="BR3" s="83">
        <f t="shared" si="5"/>
        <v>-0.66368133545431107</v>
      </c>
      <c r="BS3" s="83">
        <f t="shared" si="5"/>
        <v>-0.63038775690274529</v>
      </c>
      <c r="BT3" s="83">
        <f t="shared" si="5"/>
        <v>-0.42984780968626896</v>
      </c>
      <c r="BU3" s="83">
        <f t="shared" si="5"/>
        <v>0.16099772997247194</v>
      </c>
      <c r="BV3" s="83">
        <f t="shared" si="5"/>
        <v>4.7590188445304132E-2</v>
      </c>
      <c r="BW3" s="344">
        <v>0.12136291955206603</v>
      </c>
      <c r="BX3" s="345">
        <v>-5.4638024372467377E-2</v>
      </c>
      <c r="BY3" s="345">
        <v>0.40228154537072214</v>
      </c>
      <c r="BZ3" s="345">
        <v>0.10195119422048275</v>
      </c>
      <c r="CA3" s="346">
        <v>-0.26144275075754708</v>
      </c>
      <c r="CB3" s="83">
        <f t="shared" si="5"/>
        <v>0.28105277868927986</v>
      </c>
      <c r="CC3" s="83">
        <f t="shared" si="5"/>
        <v>0.12231927065846512</v>
      </c>
      <c r="CD3" s="83">
        <f t="shared" si="5"/>
        <v>0.19205413866845966</v>
      </c>
      <c r="CE3" s="83">
        <f t="shared" si="5"/>
        <v>0.51081031880171979</v>
      </c>
      <c r="CF3" s="83"/>
      <c r="CG3" s="83">
        <f t="shared" ref="CG3:CP3" si="9">CORREL($C13:$C59,CG13:CG59)</f>
        <v>3.6593446711971893E-2</v>
      </c>
      <c r="CH3" s="83">
        <f>CORREL($C13:$C59,CH13:CH59)</f>
        <v>0.11259094862086884</v>
      </c>
      <c r="CI3" s="83">
        <f t="shared" si="9"/>
        <v>0.16119960169460237</v>
      </c>
      <c r="CJ3" s="83">
        <f t="shared" si="9"/>
        <v>0.31589601344408791</v>
      </c>
      <c r="CK3" s="83">
        <f t="shared" si="9"/>
        <v>0.19426274974265267</v>
      </c>
      <c r="CL3" s="83">
        <f t="shared" si="9"/>
        <v>0.34691682688211506</v>
      </c>
      <c r="CM3" s="83">
        <f t="shared" si="9"/>
        <v>0.33575537845019426</v>
      </c>
      <c r="CN3" s="83">
        <f t="shared" si="9"/>
        <v>8.2219896701191217E-2</v>
      </c>
      <c r="CO3" s="83">
        <f t="shared" si="9"/>
        <v>0.10878565480155215</v>
      </c>
      <c r="CP3" s="83">
        <f t="shared" si="9"/>
        <v>8.3117442079691795E-2</v>
      </c>
      <c r="CQ3" s="83"/>
      <c r="CR3" s="83">
        <f t="shared" ref="CR3:CW3" si="10">CORREL($C13:$C59,CR13:CR59)</f>
        <v>0.38767823244401117</v>
      </c>
      <c r="CS3" s="83">
        <f t="shared" si="10"/>
        <v>7.794299411717695E-2</v>
      </c>
      <c r="CT3" s="83">
        <f t="shared" si="10"/>
        <v>0.3558066680487198</v>
      </c>
      <c r="CU3" s="83">
        <f t="shared" si="10"/>
        <v>6.5745565838635528E-2</v>
      </c>
      <c r="CV3" s="83">
        <f t="shared" si="10"/>
        <v>0.19596112270818938</v>
      </c>
      <c r="CW3" s="83">
        <f t="shared" si="10"/>
        <v>0.33897486784173769</v>
      </c>
    </row>
    <row r="4" spans="1:101" s="169" customFormat="1" x14ac:dyDescent="0.15">
      <c r="A4" s="166"/>
      <c r="B4" s="170"/>
      <c r="C4" s="168" t="s">
        <v>112</v>
      </c>
      <c r="D4" s="83"/>
      <c r="E4" s="83">
        <f>CORREL($D13:$D59,E13:E59)</f>
        <v>0.48265423988298078</v>
      </c>
      <c r="F4" s="83">
        <f t="shared" ref="F4:R4" si="11">CORREL($D$13:$D$59,F$13:F$59)</f>
        <v>0.89943168699263432</v>
      </c>
      <c r="G4" s="83"/>
      <c r="H4" s="83">
        <f t="shared" si="11"/>
        <v>-0.79570082033006362</v>
      </c>
      <c r="I4" s="83">
        <f t="shared" si="11"/>
        <v>-0.64806296179761247</v>
      </c>
      <c r="J4" s="83">
        <f t="shared" si="11"/>
        <v>0.29235282147667746</v>
      </c>
      <c r="K4" s="83">
        <f t="shared" si="11"/>
        <v>0.54540843156910246</v>
      </c>
      <c r="L4" s="83">
        <f t="shared" si="11"/>
        <v>8.5330285254096888E-2</v>
      </c>
      <c r="M4" s="83">
        <f t="shared" si="11"/>
        <v>1.8245404810407307E-2</v>
      </c>
      <c r="N4" s="83">
        <f t="shared" si="11"/>
        <v>-1.6257200819498423E-2</v>
      </c>
      <c r="O4" s="83">
        <f t="shared" si="11"/>
        <v>0.65847779176733179</v>
      </c>
      <c r="P4" s="83">
        <f t="shared" si="11"/>
        <v>-0.48874402930007926</v>
      </c>
      <c r="Q4" s="83">
        <f t="shared" si="11"/>
        <v>-0.54184852714353982</v>
      </c>
      <c r="R4" s="83">
        <f t="shared" si="11"/>
        <v>0.13318985774827627</v>
      </c>
      <c r="S4" s="83"/>
      <c r="T4" s="83">
        <f t="shared" ref="T4:Z4" si="12">CORREL($D$13:$D$59,T$13:T$59)</f>
        <v>-0.17970386666959556</v>
      </c>
      <c r="U4" s="83">
        <f t="shared" si="12"/>
        <v>4.2242554223108034E-2</v>
      </c>
      <c r="V4" s="83">
        <f t="shared" si="12"/>
        <v>0.37206165152228277</v>
      </c>
      <c r="W4" s="83">
        <f t="shared" si="12"/>
        <v>-2.2331963978367789E-2</v>
      </c>
      <c r="X4" s="83">
        <f t="shared" si="12"/>
        <v>-0.37562779476069014</v>
      </c>
      <c r="Y4" s="83">
        <f t="shared" si="12"/>
        <v>-0.32634243052266665</v>
      </c>
      <c r="Z4" s="83">
        <f t="shared" si="12"/>
        <v>-0.43461831531878231</v>
      </c>
      <c r="AA4" s="83"/>
      <c r="AB4" s="83">
        <f t="shared" ref="AB4:AW4" si="13">CORREL($D$13:$D$59,AB$13:AB$59)</f>
        <v>-0.30426577945924649</v>
      </c>
      <c r="AC4" s="83">
        <f t="shared" si="13"/>
        <v>4.3979562929371281E-2</v>
      </c>
      <c r="AD4" s="83">
        <f t="shared" si="13"/>
        <v>-4.3876349393640456E-2</v>
      </c>
      <c r="AE4" s="83">
        <f t="shared" si="13"/>
        <v>0.27195355042222102</v>
      </c>
      <c r="AF4" s="83">
        <f t="shared" si="13"/>
        <v>-0.39898358270637901</v>
      </c>
      <c r="AG4" s="83">
        <f t="shared" si="13"/>
        <v>0.40630368882245266</v>
      </c>
      <c r="AH4" s="83">
        <f t="shared" si="13"/>
        <v>0.12844160533731314</v>
      </c>
      <c r="AI4" s="83">
        <f t="shared" si="13"/>
        <v>4.1066221612397417E-2</v>
      </c>
      <c r="AJ4" s="83">
        <f t="shared" si="13"/>
        <v>7.0969631949669584E-2</v>
      </c>
      <c r="AK4" s="83"/>
      <c r="AL4" s="83">
        <f t="shared" si="13"/>
        <v>-8.3274720700281787E-2</v>
      </c>
      <c r="AM4" s="83">
        <f t="shared" si="13"/>
        <v>0.2514844197322279</v>
      </c>
      <c r="AN4" s="83">
        <f t="shared" si="13"/>
        <v>0.42447964074573996</v>
      </c>
      <c r="AO4" s="83">
        <f t="shared" si="13"/>
        <v>0.20987011198235195</v>
      </c>
      <c r="AP4" s="83">
        <f t="shared" si="13"/>
        <v>7.8326680809657455E-3</v>
      </c>
      <c r="AQ4" s="83">
        <f t="shared" si="13"/>
        <v>0.13703699498437216</v>
      </c>
      <c r="AR4" s="83">
        <f t="shared" si="13"/>
        <v>0.5795942037799684</v>
      </c>
      <c r="AS4" s="83">
        <f t="shared" si="13"/>
        <v>0.40849321807300798</v>
      </c>
      <c r="AT4" s="83">
        <f t="shared" si="13"/>
        <v>-0.33909145325197138</v>
      </c>
      <c r="AU4" s="83">
        <f t="shared" si="13"/>
        <v>-0.11737661821610601</v>
      </c>
      <c r="AV4" s="83">
        <f t="shared" si="13"/>
        <v>0.16821494235625223</v>
      </c>
      <c r="AW4" s="83">
        <f t="shared" si="13"/>
        <v>-0.68075112894328926</v>
      </c>
      <c r="AX4" s="83"/>
      <c r="AY4" s="83">
        <f t="shared" ref="AY4:CE4" si="14">CORREL($D$13:$D$59,AY$13:AY$59)</f>
        <v>-0.60820232059133816</v>
      </c>
      <c r="AZ4" s="83">
        <f t="shared" si="14"/>
        <v>-0.71455197884119692</v>
      </c>
      <c r="BA4" s="83">
        <f t="shared" si="14"/>
        <v>-0.56833536346056923</v>
      </c>
      <c r="BB4" s="83">
        <f t="shared" si="14"/>
        <v>-0.6322872819408264</v>
      </c>
      <c r="BC4" s="83">
        <f t="shared" si="14"/>
        <v>-0.53980337767140585</v>
      </c>
      <c r="BD4" s="83">
        <f t="shared" si="14"/>
        <v>0.41560713697785734</v>
      </c>
      <c r="BE4" s="83">
        <f t="shared" si="14"/>
        <v>-0.20233790450168168</v>
      </c>
      <c r="BF4" s="83">
        <f t="shared" si="14"/>
        <v>0.43358247801785266</v>
      </c>
      <c r="BG4" s="83">
        <f t="shared" si="14"/>
        <v>0.37256652975772514</v>
      </c>
      <c r="BH4" s="83">
        <f t="shared" si="14"/>
        <v>0.42286445498320768</v>
      </c>
      <c r="BI4" s="83">
        <f t="shared" si="14"/>
        <v>0.20472147705700272</v>
      </c>
      <c r="BJ4" s="83">
        <f t="shared" si="14"/>
        <v>-9.8675791130930307E-2</v>
      </c>
      <c r="BK4" s="83">
        <f t="shared" si="14"/>
        <v>0.54840763019691896</v>
      </c>
      <c r="BL4" s="83">
        <f t="shared" si="14"/>
        <v>0.45025418634259767</v>
      </c>
      <c r="BM4" s="83">
        <f t="shared" si="14"/>
        <v>0.53656189674849508</v>
      </c>
      <c r="BN4" s="83">
        <f t="shared" si="14"/>
        <v>9.0671531882994122E-2</v>
      </c>
      <c r="BO4" s="83">
        <f t="shared" si="14"/>
        <v>0.61043999190934872</v>
      </c>
      <c r="BP4" s="83">
        <f t="shared" si="14"/>
        <v>0.40814169743428536</v>
      </c>
      <c r="BQ4" s="83">
        <f t="shared" si="14"/>
        <v>0.4399819751913826</v>
      </c>
      <c r="BR4" s="83">
        <f t="shared" si="14"/>
        <v>0.64737547914282123</v>
      </c>
      <c r="BS4" s="83">
        <f t="shared" si="14"/>
        <v>0.53225254040747683</v>
      </c>
      <c r="BT4" s="83">
        <f t="shared" si="14"/>
        <v>0.1508546281460233</v>
      </c>
      <c r="BU4" s="83">
        <f t="shared" si="14"/>
        <v>5.2472398366934056E-2</v>
      </c>
      <c r="BV4" s="83">
        <f t="shared" si="14"/>
        <v>-0.28774409160521047</v>
      </c>
      <c r="BW4" s="347">
        <v>4.6162328518552051E-2</v>
      </c>
      <c r="BX4" s="348">
        <v>-0.23830190424256398</v>
      </c>
      <c r="BY4" s="348">
        <v>-0.16082523865075668</v>
      </c>
      <c r="BZ4" s="348">
        <v>-0.32405372767080404</v>
      </c>
      <c r="CA4" s="349">
        <v>0.34495591818813054</v>
      </c>
      <c r="CB4" s="83">
        <f t="shared" si="14"/>
        <v>-0.1121649590210935</v>
      </c>
      <c r="CC4" s="83">
        <f t="shared" si="14"/>
        <v>0.14543592039959941</v>
      </c>
      <c r="CD4" s="83">
        <f t="shared" si="14"/>
        <v>-0.19335861036630056</v>
      </c>
      <c r="CE4" s="83">
        <f t="shared" si="14"/>
        <v>-0.3227664308759241</v>
      </c>
      <c r="CF4" s="83"/>
      <c r="CG4" s="83">
        <f t="shared" ref="CG4:CP4" si="15">CORREL($D$13:$D$59,CG$13:CG$59)</f>
        <v>-0.531498043056021</v>
      </c>
      <c r="CH4" s="83">
        <f t="shared" si="15"/>
        <v>0.45865496970942399</v>
      </c>
      <c r="CI4" s="83">
        <f t="shared" si="15"/>
        <v>-0.30040292588133638</v>
      </c>
      <c r="CJ4" s="83">
        <f t="shared" si="15"/>
        <v>-0.31818556433930983</v>
      </c>
      <c r="CK4" s="83">
        <f t="shared" si="15"/>
        <v>-0.24352942322312579</v>
      </c>
      <c r="CL4" s="83">
        <f t="shared" si="15"/>
        <v>-0.34929509508621992</v>
      </c>
      <c r="CM4" s="83">
        <f t="shared" si="15"/>
        <v>-0.20008518674589673</v>
      </c>
      <c r="CN4" s="83">
        <f t="shared" si="15"/>
        <v>-0.3308110802500589</v>
      </c>
      <c r="CO4" s="83">
        <f t="shared" si="15"/>
        <v>-0.10165076327803006</v>
      </c>
      <c r="CP4" s="83">
        <f t="shared" si="15"/>
        <v>0.26321229478504826</v>
      </c>
      <c r="CQ4" s="83"/>
      <c r="CR4" s="83">
        <f t="shared" ref="CR4:CW4" si="16">CORREL($D$13:$D$59,CR$13:CR$59)</f>
        <v>-4.8223997500045261E-3</v>
      </c>
      <c r="CS4" s="83">
        <f t="shared" si="16"/>
        <v>-0.13040310309759179</v>
      </c>
      <c r="CT4" s="83">
        <f t="shared" si="16"/>
        <v>1.7580593022386667E-2</v>
      </c>
      <c r="CU4" s="83">
        <f t="shared" si="16"/>
        <v>-0.15440945775935619</v>
      </c>
      <c r="CV4" s="83">
        <f t="shared" si="16"/>
        <v>-0.1264717680230435</v>
      </c>
      <c r="CW4" s="83">
        <f t="shared" si="16"/>
        <v>-0.4095817991315337</v>
      </c>
    </row>
    <row r="5" spans="1:101" s="169" customFormat="1" x14ac:dyDescent="0.15">
      <c r="A5" s="166"/>
      <c r="B5" s="170"/>
      <c r="C5" s="168" t="s">
        <v>49</v>
      </c>
      <c r="D5" s="83">
        <f t="shared" ref="D5:R5" si="17">CORREL($E$13:$E$59,D$13:D$59)</f>
        <v>0.48265423988298078</v>
      </c>
      <c r="E5" s="83"/>
      <c r="F5" s="83">
        <f t="shared" si="17"/>
        <v>0.44823017247749802</v>
      </c>
      <c r="G5" s="83"/>
      <c r="H5" s="83">
        <f t="shared" si="17"/>
        <v>-0.27381419223627457</v>
      </c>
      <c r="I5" s="83">
        <f t="shared" si="17"/>
        <v>-1.775548173389969E-4</v>
      </c>
      <c r="J5" s="83">
        <f t="shared" si="17"/>
        <v>-0.10875273963130155</v>
      </c>
      <c r="K5" s="83">
        <f t="shared" si="17"/>
        <v>0.55293247804523893</v>
      </c>
      <c r="L5" s="83">
        <f t="shared" si="17"/>
        <v>0.12147638775166554</v>
      </c>
      <c r="M5" s="83">
        <f t="shared" si="17"/>
        <v>-0.12068583235940192</v>
      </c>
      <c r="N5" s="83">
        <f t="shared" si="17"/>
        <v>0.35975300775945823</v>
      </c>
      <c r="O5" s="83">
        <f t="shared" si="17"/>
        <v>0.26969228369715559</v>
      </c>
      <c r="P5" s="83">
        <f t="shared" si="17"/>
        <v>1.2772802125700408E-2</v>
      </c>
      <c r="Q5" s="83">
        <f t="shared" si="17"/>
        <v>-1.0796330959219211E-2</v>
      </c>
      <c r="R5" s="83">
        <f t="shared" si="17"/>
        <v>-0.11807224781702474</v>
      </c>
      <c r="S5" s="83"/>
      <c r="T5" s="83">
        <f t="shared" ref="T5:Z5" si="18">CORREL($E$13:$E$59,T$13:T$59)</f>
        <v>-0.19646042850444109</v>
      </c>
      <c r="U5" s="83">
        <f t="shared" si="18"/>
        <v>-0.18403388206532367</v>
      </c>
      <c r="V5" s="83">
        <f t="shared" si="18"/>
        <v>2.7422375406271848E-2</v>
      </c>
      <c r="W5" s="83">
        <f t="shared" si="18"/>
        <v>0.36166982019232707</v>
      </c>
      <c r="X5" s="83">
        <f t="shared" si="18"/>
        <v>-0.14983156268912654</v>
      </c>
      <c r="Y5" s="83">
        <f t="shared" si="18"/>
        <v>-0.46546909980290979</v>
      </c>
      <c r="Z5" s="83">
        <f t="shared" si="18"/>
        <v>-0.67947738741769048</v>
      </c>
      <c r="AA5" s="83"/>
      <c r="AB5" s="83">
        <f t="shared" ref="AB5:AW5" si="19">CORREL($E$13:$E$59,AB$13:AB$59)</f>
        <v>0.16066682189267464</v>
      </c>
      <c r="AC5" s="83">
        <f t="shared" si="19"/>
        <v>-0.21937841556569251</v>
      </c>
      <c r="AD5" s="83">
        <f t="shared" si="19"/>
        <v>0.12755933696441471</v>
      </c>
      <c r="AE5" s="83">
        <f t="shared" si="19"/>
        <v>0.45907014958660369</v>
      </c>
      <c r="AF5" s="83">
        <f t="shared" si="19"/>
        <v>-3.7952491906810271E-3</v>
      </c>
      <c r="AG5" s="83">
        <f t="shared" si="19"/>
        <v>0.26419201856296087</v>
      </c>
      <c r="AH5" s="83">
        <f t="shared" si="19"/>
        <v>0.23801151369764859</v>
      </c>
      <c r="AI5" s="83">
        <f t="shared" si="19"/>
        <v>0.12816457757105462</v>
      </c>
      <c r="AJ5" s="83">
        <f t="shared" si="19"/>
        <v>5.5679984499929797E-3</v>
      </c>
      <c r="AK5" s="83"/>
      <c r="AL5" s="83">
        <f t="shared" si="19"/>
        <v>-0.20099728853048804</v>
      </c>
      <c r="AM5" s="83">
        <f t="shared" si="19"/>
        <v>8.4275110365020028E-2</v>
      </c>
      <c r="AN5" s="83">
        <f t="shared" si="19"/>
        <v>0.33987036592712871</v>
      </c>
      <c r="AO5" s="83">
        <f t="shared" si="19"/>
        <v>0.32933147528232409</v>
      </c>
      <c r="AP5" s="83">
        <f t="shared" si="19"/>
        <v>0.25833467042507174</v>
      </c>
      <c r="AQ5" s="83">
        <f t="shared" si="19"/>
        <v>0.22265120219919673</v>
      </c>
      <c r="AR5" s="83">
        <f t="shared" si="19"/>
        <v>-1.9175245976741591E-2</v>
      </c>
      <c r="AS5" s="83">
        <f t="shared" si="19"/>
        <v>0.33659534974285998</v>
      </c>
      <c r="AT5" s="83">
        <f t="shared" si="19"/>
        <v>-0.1867896366888141</v>
      </c>
      <c r="AU5" s="83">
        <f t="shared" si="19"/>
        <v>-3.827917908345007E-3</v>
      </c>
      <c r="AV5" s="83">
        <f t="shared" si="19"/>
        <v>0.16706851977832432</v>
      </c>
      <c r="AW5" s="83">
        <f t="shared" si="19"/>
        <v>-0.45873661765342999</v>
      </c>
      <c r="AX5" s="83"/>
      <c r="AY5" s="83">
        <f t="shared" ref="AY5:CE5" si="20">CORREL($E$13:$E$59,AY$13:AY$59)</f>
        <v>-1.3988478064097995E-2</v>
      </c>
      <c r="AZ5" s="83">
        <f t="shared" si="20"/>
        <v>-6.9653946942578815E-2</v>
      </c>
      <c r="BA5" s="83">
        <f t="shared" si="20"/>
        <v>-0.21996452895348917</v>
      </c>
      <c r="BB5" s="83">
        <f t="shared" si="20"/>
        <v>-1.1800956970196994E-2</v>
      </c>
      <c r="BC5" s="83">
        <f t="shared" si="20"/>
        <v>-0.19614301323806257</v>
      </c>
      <c r="BD5" s="83">
        <f t="shared" si="20"/>
        <v>0.57078576689588645</v>
      </c>
      <c r="BE5" s="83">
        <f t="shared" si="20"/>
        <v>0.16194763526670691</v>
      </c>
      <c r="BF5" s="83">
        <f t="shared" si="20"/>
        <v>0.23604903238787156</v>
      </c>
      <c r="BG5" s="83">
        <f t="shared" si="20"/>
        <v>0.15139319039661564</v>
      </c>
      <c r="BH5" s="83">
        <f t="shared" si="20"/>
        <v>0.29558145668656277</v>
      </c>
      <c r="BI5" s="83">
        <f t="shared" si="20"/>
        <v>5.2831904516500001E-2</v>
      </c>
      <c r="BJ5" s="83">
        <f t="shared" si="20"/>
        <v>-4.0920736183706528E-2</v>
      </c>
      <c r="BK5" s="83">
        <f t="shared" si="20"/>
        <v>-0.14364914026607728</v>
      </c>
      <c r="BL5" s="83">
        <f t="shared" si="20"/>
        <v>0.27136260035432358</v>
      </c>
      <c r="BM5" s="83">
        <f t="shared" si="20"/>
        <v>0.35594867098510657</v>
      </c>
      <c r="BN5" s="83">
        <f t="shared" si="20"/>
        <v>7.5879289654773183E-2</v>
      </c>
      <c r="BO5" s="83">
        <f t="shared" si="20"/>
        <v>7.1549761567655232E-2</v>
      </c>
      <c r="BP5" s="83">
        <f t="shared" si="20"/>
        <v>-0.10887341645601209</v>
      </c>
      <c r="BQ5" s="83">
        <f t="shared" si="20"/>
        <v>0.21058570162462975</v>
      </c>
      <c r="BR5" s="83">
        <f t="shared" si="20"/>
        <v>4.540985724218146E-2</v>
      </c>
      <c r="BS5" s="83">
        <f t="shared" si="20"/>
        <v>-7.8711992347557214E-2</v>
      </c>
      <c r="BT5" s="83">
        <f t="shared" si="20"/>
        <v>-6.7630191301126963E-2</v>
      </c>
      <c r="BU5" s="83">
        <f t="shared" si="20"/>
        <v>0.21769509436990347</v>
      </c>
      <c r="BV5" s="83">
        <f t="shared" si="20"/>
        <v>-0.12530267144677953</v>
      </c>
      <c r="BW5" s="347">
        <v>8.8873537409407483E-2</v>
      </c>
      <c r="BX5" s="348">
        <v>-0.13634733886010317</v>
      </c>
      <c r="BY5" s="348">
        <v>0.2354457783799587</v>
      </c>
      <c r="BZ5" s="348">
        <v>-0.26376608565823845</v>
      </c>
      <c r="CA5" s="349">
        <v>6.2333629357100948E-2</v>
      </c>
      <c r="CB5" s="83">
        <f t="shared" si="20"/>
        <v>0.15849791818373193</v>
      </c>
      <c r="CC5" s="83">
        <f t="shared" si="20"/>
        <v>0.14445916188550223</v>
      </c>
      <c r="CD5" s="83">
        <f t="shared" si="20"/>
        <v>-6.2199354551882288E-2</v>
      </c>
      <c r="CE5" s="83">
        <f t="shared" si="20"/>
        <v>5.8411970764520975E-2</v>
      </c>
      <c r="CF5" s="83"/>
      <c r="CG5" s="83">
        <f t="shared" ref="CG5:CP5" si="21">CORREL($E$13:$E$59,CG$13:CG$59)</f>
        <v>-0.5435735122834775</v>
      </c>
      <c r="CH5" s="83">
        <f t="shared" si="21"/>
        <v>0.48289464477487143</v>
      </c>
      <c r="CI5" s="83">
        <f t="shared" si="21"/>
        <v>-0.1245462843413869</v>
      </c>
      <c r="CJ5" s="83">
        <f t="shared" si="21"/>
        <v>-2.3744316447344895E-3</v>
      </c>
      <c r="CK5" s="83">
        <f t="shared" si="21"/>
        <v>-0.10051110356993205</v>
      </c>
      <c r="CL5" s="83">
        <f t="shared" si="21"/>
        <v>3.7713138451764272E-3</v>
      </c>
      <c r="CM5" s="83">
        <f t="shared" si="21"/>
        <v>6.43195678935337E-2</v>
      </c>
      <c r="CN5" s="83">
        <f t="shared" si="21"/>
        <v>-0.27603904858042116</v>
      </c>
      <c r="CO5" s="83">
        <f t="shared" si="21"/>
        <v>-3.2737302656035278E-2</v>
      </c>
      <c r="CP5" s="83">
        <f t="shared" si="21"/>
        <v>0.31088493561823999</v>
      </c>
      <c r="CQ5" s="83"/>
      <c r="CR5" s="83">
        <f t="shared" ref="CR5:CW5" si="22">CORREL($E$13:$E$59,CR$13:CR$59)</f>
        <v>0.45344154854478724</v>
      </c>
      <c r="CS5" s="83">
        <f t="shared" si="22"/>
        <v>7.1282218403982356E-2</v>
      </c>
      <c r="CT5" s="83">
        <f t="shared" si="22"/>
        <v>0.45582073909078619</v>
      </c>
      <c r="CU5" s="83">
        <f t="shared" si="22"/>
        <v>4.6815081601903598E-2</v>
      </c>
      <c r="CV5" s="83">
        <f t="shared" si="22"/>
        <v>7.9152899035641933E-2</v>
      </c>
      <c r="CW5" s="83">
        <f t="shared" si="22"/>
        <v>-1.9920457057083868E-2</v>
      </c>
    </row>
    <row r="6" spans="1:101" s="169" customFormat="1" x14ac:dyDescent="0.15">
      <c r="A6" s="166"/>
      <c r="B6" s="170"/>
      <c r="C6" s="168" t="s">
        <v>113</v>
      </c>
      <c r="D6" s="83">
        <f>CORREL($F$13:$F$59,D$13:D$59)</f>
        <v>0.89943168699263432</v>
      </c>
      <c r="E6" s="83">
        <f>CORREL($F$13:$F$59,E$13:E$59)</f>
        <v>0.44823017247749802</v>
      </c>
      <c r="F6" s="83"/>
      <c r="G6" s="83"/>
      <c r="H6" s="83">
        <f t="shared" ref="H6:R6" si="23">CORREL($F$13:$F$59,H$13:H$59)</f>
        <v>-0.80549996744868635</v>
      </c>
      <c r="I6" s="83">
        <f t="shared" si="23"/>
        <v>-0.58149719034745306</v>
      </c>
      <c r="J6" s="83">
        <f t="shared" si="23"/>
        <v>0.27692135818009095</v>
      </c>
      <c r="K6" s="83">
        <f t="shared" si="23"/>
        <v>0.39234778186910979</v>
      </c>
      <c r="L6" s="83">
        <f t="shared" si="23"/>
        <v>0.19495269342337976</v>
      </c>
      <c r="M6" s="83">
        <f t="shared" si="23"/>
        <v>7.8849630479154484E-2</v>
      </c>
      <c r="N6" s="83">
        <f t="shared" si="23"/>
        <v>-7.8086621787754815E-2</v>
      </c>
      <c r="O6" s="83">
        <f t="shared" si="23"/>
        <v>0.44481237740631591</v>
      </c>
      <c r="P6" s="83">
        <f t="shared" si="23"/>
        <v>-0.45577041956576642</v>
      </c>
      <c r="Q6" s="83">
        <f t="shared" si="23"/>
        <v>-0.47473744265958617</v>
      </c>
      <c r="R6" s="83">
        <f t="shared" si="23"/>
        <v>0.26231794419292298</v>
      </c>
      <c r="S6" s="83"/>
      <c r="T6" s="83">
        <f t="shared" ref="T6:CW6" si="24">CORREL($F$13:$F$59,T$13:T$59)</f>
        <v>-8.6654290811494714E-2</v>
      </c>
      <c r="U6" s="83">
        <f t="shared" si="24"/>
        <v>9.7076613212234986E-3</v>
      </c>
      <c r="V6" s="83">
        <f t="shared" si="24"/>
        <v>0.26185138462923296</v>
      </c>
      <c r="W6" s="83">
        <f t="shared" si="24"/>
        <v>-2.4446190505228579E-3</v>
      </c>
      <c r="X6" s="83">
        <f t="shared" si="24"/>
        <v>-0.27001781295517829</v>
      </c>
      <c r="Y6" s="83">
        <f t="shared" si="24"/>
        <v>-0.35092613478504375</v>
      </c>
      <c r="Z6" s="83">
        <f t="shared" si="24"/>
        <v>-0.36297470643102558</v>
      </c>
      <c r="AA6" s="83" t="e">
        <f t="shared" si="24"/>
        <v>#DIV/0!</v>
      </c>
      <c r="AB6" s="83">
        <f t="shared" si="24"/>
        <v>-0.20942697987651299</v>
      </c>
      <c r="AC6" s="83">
        <f t="shared" si="24"/>
        <v>0.18859055501256294</v>
      </c>
      <c r="AD6" s="83">
        <f t="shared" si="24"/>
        <v>7.5000451866338899E-2</v>
      </c>
      <c r="AE6" s="83">
        <f t="shared" si="24"/>
        <v>0.31370440431074448</v>
      </c>
      <c r="AF6" s="83">
        <f t="shared" si="24"/>
        <v>-0.31481105070561644</v>
      </c>
      <c r="AG6" s="83">
        <f t="shared" si="24"/>
        <v>0.36676587479307476</v>
      </c>
      <c r="AH6" s="83">
        <f t="shared" si="24"/>
        <v>0.3447713772375498</v>
      </c>
      <c r="AI6" s="83">
        <f t="shared" si="24"/>
        <v>0.18508833463629962</v>
      </c>
      <c r="AJ6" s="83">
        <f t="shared" si="24"/>
        <v>0.1688707882704914</v>
      </c>
      <c r="AK6" s="83" t="e">
        <f t="shared" si="24"/>
        <v>#DIV/0!</v>
      </c>
      <c r="AL6" s="83">
        <f t="shared" si="24"/>
        <v>-0.28602489314986407</v>
      </c>
      <c r="AM6" s="83">
        <f t="shared" si="24"/>
        <v>3.2477859016047647E-2</v>
      </c>
      <c r="AN6" s="83">
        <f t="shared" si="24"/>
        <v>0.29118371953718175</v>
      </c>
      <c r="AO6" s="83">
        <f t="shared" si="24"/>
        <v>0.3001260542105102</v>
      </c>
      <c r="AP6" s="83">
        <f t="shared" si="24"/>
        <v>0.18569214824951197</v>
      </c>
      <c r="AQ6" s="83">
        <f t="shared" si="24"/>
        <v>0.15484431065605198</v>
      </c>
      <c r="AR6" s="83">
        <f t="shared" si="24"/>
        <v>0.65269434899914891</v>
      </c>
      <c r="AS6" s="83">
        <f t="shared" si="24"/>
        <v>0.4839500195843911</v>
      </c>
      <c r="AT6" s="83">
        <f t="shared" si="24"/>
        <v>-0.32765197114339656</v>
      </c>
      <c r="AU6" s="83">
        <f t="shared" si="24"/>
        <v>-0.12488738088064756</v>
      </c>
      <c r="AV6" s="83">
        <f t="shared" si="24"/>
        <v>6.1369938655001156E-2</v>
      </c>
      <c r="AW6" s="83">
        <f t="shared" si="24"/>
        <v>-0.63472880324204428</v>
      </c>
      <c r="AX6" s="83"/>
      <c r="AY6" s="83">
        <f t="shared" si="24"/>
        <v>-0.57072332184616525</v>
      </c>
      <c r="AZ6" s="83">
        <f t="shared" si="24"/>
        <v>-0.68601723600604014</v>
      </c>
      <c r="BA6" s="83">
        <f t="shared" si="24"/>
        <v>-0.46210200981844413</v>
      </c>
      <c r="BB6" s="83">
        <f t="shared" si="24"/>
        <v>-0.59479607612499907</v>
      </c>
      <c r="BC6" s="83">
        <f t="shared" si="24"/>
        <v>-0.4336331144489699</v>
      </c>
      <c r="BD6" s="83">
        <f t="shared" si="24"/>
        <v>0.50968778081555355</v>
      </c>
      <c r="BE6" s="83">
        <f t="shared" si="24"/>
        <v>-7.8388677372184121E-2</v>
      </c>
      <c r="BF6" s="83">
        <f t="shared" si="24"/>
        <v>0.46094438805200816</v>
      </c>
      <c r="BG6" s="83">
        <f t="shared" si="24"/>
        <v>0.39864227981642492</v>
      </c>
      <c r="BH6" s="83">
        <f t="shared" si="24"/>
        <v>0.42583525421583018</v>
      </c>
      <c r="BI6" s="83">
        <f t="shared" si="24"/>
        <v>0.11096293925202351</v>
      </c>
      <c r="BJ6" s="83">
        <f t="shared" si="24"/>
        <v>6.8607865945627441E-2</v>
      </c>
      <c r="BK6" s="83">
        <f t="shared" si="24"/>
        <v>0.45020662521589916</v>
      </c>
      <c r="BL6" s="83">
        <f t="shared" si="24"/>
        <v>0.45340285487246279</v>
      </c>
      <c r="BM6" s="83">
        <f t="shared" si="24"/>
        <v>0.50451756530551006</v>
      </c>
      <c r="BN6" s="83">
        <f t="shared" si="24"/>
        <v>0.16586844416075586</v>
      </c>
      <c r="BO6" s="83">
        <f t="shared" si="24"/>
        <v>0.54791777324570812</v>
      </c>
      <c r="BP6" s="83">
        <f t="shared" si="24"/>
        <v>0.37367735367601013</v>
      </c>
      <c r="BQ6" s="83">
        <f t="shared" si="24"/>
        <v>0.45393653643741022</v>
      </c>
      <c r="BR6" s="83">
        <f t="shared" si="24"/>
        <v>0.60268249156612219</v>
      </c>
      <c r="BS6" s="83">
        <f t="shared" si="24"/>
        <v>0.51672422314573807</v>
      </c>
      <c r="BT6" s="83">
        <f t="shared" si="24"/>
        <v>-3.5508975987301523E-2</v>
      </c>
      <c r="BU6" s="83">
        <f t="shared" si="24"/>
        <v>0.16576103635061779</v>
      </c>
      <c r="BV6" s="83">
        <f t="shared" si="24"/>
        <v>-0.24461060661015774</v>
      </c>
      <c r="BW6" s="350">
        <v>6.630404656730321E-2</v>
      </c>
      <c r="BX6" s="351">
        <v>-0.19325889174607305</v>
      </c>
      <c r="BY6" s="351">
        <v>-0.2330431500159223</v>
      </c>
      <c r="BZ6" s="351">
        <v>-6.8905018881967386E-2</v>
      </c>
      <c r="CA6" s="352">
        <v>0.14713836352543611</v>
      </c>
      <c r="CB6" s="83">
        <f t="shared" si="24"/>
        <v>-2.8520101255890468E-2</v>
      </c>
      <c r="CC6" s="83">
        <f t="shared" si="24"/>
        <v>0.26759953520151342</v>
      </c>
      <c r="CD6" s="83">
        <f t="shared" si="24"/>
        <v>-0.12504346522684281</v>
      </c>
      <c r="CE6" s="83">
        <f t="shared" si="24"/>
        <v>-0.13265270061267079</v>
      </c>
      <c r="CF6" s="83" t="e">
        <f t="shared" si="24"/>
        <v>#DIV/0!</v>
      </c>
      <c r="CG6" s="83">
        <f t="shared" si="24"/>
        <v>-0.50100111442834394</v>
      </c>
      <c r="CH6" s="83">
        <f t="shared" si="24"/>
        <v>0.53498833059426121</v>
      </c>
      <c r="CI6" s="83">
        <f t="shared" si="24"/>
        <v>-0.28733341554482966</v>
      </c>
      <c r="CJ6" s="83">
        <f t="shared" si="24"/>
        <v>-0.29562331966179789</v>
      </c>
      <c r="CK6" s="83">
        <f t="shared" si="24"/>
        <v>-0.17048818954091713</v>
      </c>
      <c r="CL6" s="83">
        <f t="shared" si="24"/>
        <v>-0.32516695389440758</v>
      </c>
      <c r="CM6" s="83">
        <f t="shared" si="24"/>
        <v>-0.19181105532665096</v>
      </c>
      <c r="CN6" s="83">
        <f t="shared" si="24"/>
        <v>-0.3040991484932643</v>
      </c>
      <c r="CO6" s="83">
        <f t="shared" si="24"/>
        <v>-8.1876222060001239E-2</v>
      </c>
      <c r="CP6" s="83">
        <f t="shared" si="24"/>
        <v>0.2990444795729103</v>
      </c>
      <c r="CQ6" s="83" t="e">
        <f t="shared" si="24"/>
        <v>#DIV/0!</v>
      </c>
      <c r="CR6" s="83">
        <f t="shared" si="24"/>
        <v>-6.0909305253976226E-2</v>
      </c>
      <c r="CS6" s="83">
        <f t="shared" si="24"/>
        <v>-0.1542407801741805</v>
      </c>
      <c r="CT6" s="83">
        <f t="shared" si="24"/>
        <v>-3.7161605558788335E-2</v>
      </c>
      <c r="CU6" s="83">
        <f t="shared" si="24"/>
        <v>-0.17847943230891061</v>
      </c>
      <c r="CV6" s="83">
        <f t="shared" si="24"/>
        <v>-6.0302139380271354E-2</v>
      </c>
      <c r="CW6" s="83">
        <f t="shared" si="24"/>
        <v>-0.35488303589521847</v>
      </c>
    </row>
    <row r="7" spans="1:101" x14ac:dyDescent="0.15">
      <c r="A7" s="1"/>
      <c r="B7" s="46" t="s">
        <v>114</v>
      </c>
      <c r="C7" s="34">
        <f t="shared" ref="C7:R7" si="25">MAX(C$13:C$59)</f>
        <v>9.9290780141844053</v>
      </c>
      <c r="D7" s="35">
        <f t="shared" si="25"/>
        <v>22.166281820078417</v>
      </c>
      <c r="E7" s="35">
        <f t="shared" si="25"/>
        <v>21.173469387755091</v>
      </c>
      <c r="F7" s="35">
        <f t="shared" si="25"/>
        <v>14.003917407135317</v>
      </c>
      <c r="G7" s="112"/>
      <c r="H7" s="112">
        <f t="shared" si="25"/>
        <v>9.0788944820670849</v>
      </c>
      <c r="I7" s="112">
        <f t="shared" si="25"/>
        <v>2.1338158984</v>
      </c>
      <c r="J7" s="112">
        <f t="shared" si="25"/>
        <v>10.843796444575476</v>
      </c>
      <c r="K7" s="112">
        <f t="shared" si="25"/>
        <v>-0.91743119266056339</v>
      </c>
      <c r="L7" s="112">
        <f t="shared" si="25"/>
        <v>0.70199298469170313</v>
      </c>
      <c r="M7" s="112">
        <f t="shared" si="25"/>
        <v>2.6469660434108566</v>
      </c>
      <c r="N7" s="112">
        <f t="shared" si="25"/>
        <v>-6.6971749053497991</v>
      </c>
      <c r="O7" s="112">
        <f t="shared" si="25"/>
        <v>-20.487608813114299</v>
      </c>
      <c r="P7" s="112">
        <f t="shared" si="25"/>
        <v>-7.1458246780224295</v>
      </c>
      <c r="Q7" s="112">
        <f t="shared" si="25"/>
        <v>3.5213963135604245</v>
      </c>
      <c r="R7" s="113">
        <f t="shared" si="25"/>
        <v>8.8888888888888964</v>
      </c>
      <c r="S7" s="112"/>
      <c r="T7" s="112">
        <f t="shared" ref="T7:Z7" si="26">MAX(T$13:T$59)</f>
        <v>8.5106382978723492</v>
      </c>
      <c r="U7" s="112">
        <f t="shared" si="26"/>
        <v>8.7786259541984766</v>
      </c>
      <c r="V7" s="112">
        <f t="shared" si="26"/>
        <v>8.0246913580246844</v>
      </c>
      <c r="W7" s="112">
        <f t="shared" si="26"/>
        <v>3.0566568614912399</v>
      </c>
      <c r="X7" s="112">
        <f t="shared" si="26"/>
        <v>2.6213248317392832</v>
      </c>
      <c r="Y7" s="112">
        <f t="shared" si="26"/>
        <v>141.55555555555554</v>
      </c>
      <c r="Z7" s="112">
        <f t="shared" si="26"/>
        <v>141.37931034482759</v>
      </c>
      <c r="AA7" s="112"/>
      <c r="AB7" s="112">
        <f t="shared" ref="AB7:AW7" si="27">MAX(AB$13:AB$59)</f>
        <v>4.2585004620257445</v>
      </c>
      <c r="AC7" s="112">
        <f t="shared" si="27"/>
        <v>6.3254539155766638</v>
      </c>
      <c r="AD7" s="112">
        <f t="shared" si="27"/>
        <v>2.8311723164593761</v>
      </c>
      <c r="AE7" s="112">
        <f t="shared" si="27"/>
        <v>1.2315937534471535</v>
      </c>
      <c r="AF7" s="112">
        <f t="shared" si="27"/>
        <v>54.979174555092754</v>
      </c>
      <c r="AG7" s="112">
        <f t="shared" si="27"/>
        <v>-24.389666265369357</v>
      </c>
      <c r="AH7" s="112">
        <f t="shared" si="27"/>
        <v>32.116599190283402</v>
      </c>
      <c r="AI7" s="112">
        <f t="shared" si="27"/>
        <v>-2.1053461599116861</v>
      </c>
      <c r="AJ7" s="112">
        <f t="shared" si="27"/>
        <v>25.662835249042139</v>
      </c>
      <c r="AK7" s="112"/>
      <c r="AL7" s="112">
        <f t="shared" si="27"/>
        <v>46.134020618556718</v>
      </c>
      <c r="AM7" s="112">
        <f t="shared" si="27"/>
        <v>37.215909090909072</v>
      </c>
      <c r="AN7" s="112">
        <f t="shared" si="27"/>
        <v>16.509433962264154</v>
      </c>
      <c r="AO7" s="112">
        <f t="shared" si="27"/>
        <v>76.865671641791039</v>
      </c>
      <c r="AP7" s="112">
        <f t="shared" si="27"/>
        <v>9.4915254237288043</v>
      </c>
      <c r="AQ7" s="112">
        <f t="shared" si="27"/>
        <v>1.9801980198019911</v>
      </c>
      <c r="AR7" s="112">
        <f t="shared" si="27"/>
        <v>22.111500445695594</v>
      </c>
      <c r="AS7" s="112">
        <f t="shared" si="27"/>
        <v>56.996224869931332</v>
      </c>
      <c r="AT7" s="112">
        <f t="shared" si="27"/>
        <v>3.5856573705179402</v>
      </c>
      <c r="AU7" s="112">
        <f t="shared" si="27"/>
        <v>20.893183598850875</v>
      </c>
      <c r="AV7" s="112">
        <f t="shared" si="27"/>
        <v>50.13914294879023</v>
      </c>
      <c r="AW7" s="112">
        <f t="shared" si="27"/>
        <v>-22.492401215805469</v>
      </c>
      <c r="AX7" s="112"/>
      <c r="AY7" s="112">
        <f t="shared" ref="AY7:CE7" si="28">MAX(AY$13:AY$59)</f>
        <v>4.1536318178709131</v>
      </c>
      <c r="AZ7" s="112">
        <f t="shared" si="28"/>
        <v>8.9327404542311722E-2</v>
      </c>
      <c r="BA7" s="112">
        <f t="shared" si="28"/>
        <v>12.927035157547392</v>
      </c>
      <c r="BB7" s="112">
        <f t="shared" si="28"/>
        <v>-0.61756192604451687</v>
      </c>
      <c r="BC7" s="112">
        <f t="shared" si="28"/>
        <v>13.141738512298623</v>
      </c>
      <c r="BD7" s="112">
        <f t="shared" si="28"/>
        <v>-2.9689608636976907</v>
      </c>
      <c r="BE7" s="112">
        <f t="shared" si="28"/>
        <v>1.7204301075268755</v>
      </c>
      <c r="BF7" s="112">
        <f t="shared" si="28"/>
        <v>30.531182442917803</v>
      </c>
      <c r="BG7" s="112">
        <f t="shared" si="28"/>
        <v>25.786822076586635</v>
      </c>
      <c r="BH7" s="112">
        <f t="shared" si="28"/>
        <v>49.0975681074978</v>
      </c>
      <c r="BI7" s="112">
        <f t="shared" si="28"/>
        <v>-3.58227280527985</v>
      </c>
      <c r="BJ7" s="112">
        <f t="shared" si="28"/>
        <v>-8.6162417560018092</v>
      </c>
      <c r="BK7" s="112">
        <f t="shared" si="28"/>
        <v>13.730485212270008</v>
      </c>
      <c r="BL7" s="112">
        <f t="shared" si="28"/>
        <v>70.004137097030835</v>
      </c>
      <c r="BM7" s="112">
        <f t="shared" si="28"/>
        <v>47.898700734521647</v>
      </c>
      <c r="BN7" s="112">
        <f t="shared" si="28"/>
        <v>105.10848653951506</v>
      </c>
      <c r="BO7" s="112">
        <f t="shared" si="28"/>
        <v>37.46139597732553</v>
      </c>
      <c r="BP7" s="112">
        <f t="shared" si="28"/>
        <v>30.791171833946411</v>
      </c>
      <c r="BQ7" s="112">
        <f t="shared" si="28"/>
        <v>154.06014221353738</v>
      </c>
      <c r="BR7" s="112">
        <f t="shared" si="28"/>
        <v>91.666666666666671</v>
      </c>
      <c r="BS7" s="112">
        <f t="shared" si="28"/>
        <v>51.515151515151523</v>
      </c>
      <c r="BT7" s="112">
        <f t="shared" si="28"/>
        <v>-24.242424242424239</v>
      </c>
      <c r="BU7" s="112">
        <f t="shared" si="28"/>
        <v>0.5494505494505495</v>
      </c>
      <c r="BV7" s="112">
        <f t="shared" si="28"/>
        <v>1.7543859649122806</v>
      </c>
      <c r="BW7" s="112">
        <f t="shared" si="28"/>
        <v>-1.5752366158846176</v>
      </c>
      <c r="BX7" s="112">
        <f t="shared" si="28"/>
        <v>5.5909628845934778</v>
      </c>
      <c r="BY7" s="112">
        <f t="shared" si="28"/>
        <v>-4.8690495228074289E-2</v>
      </c>
      <c r="BZ7" s="112">
        <f t="shared" si="28"/>
        <v>3.3643374193152229</v>
      </c>
      <c r="CA7" s="112">
        <f t="shared" si="28"/>
        <v>8.3543847696289362</v>
      </c>
      <c r="CB7" s="112">
        <f t="shared" si="28"/>
        <v>-2.326122354035029E-2</v>
      </c>
      <c r="CC7" s="112">
        <f t="shared" si="28"/>
        <v>11.474632527264101</v>
      </c>
      <c r="CD7" s="112">
        <f t="shared" si="28"/>
        <v>7.3891625615763541</v>
      </c>
      <c r="CE7" s="112">
        <f t="shared" si="28"/>
        <v>15.634441087613284</v>
      </c>
      <c r="CF7" s="147"/>
      <c r="CG7" s="112">
        <f t="shared" ref="CG7:CP7" si="29">MAX(CG$13:CG$59)</f>
        <v>6.928281422557891</v>
      </c>
      <c r="CH7" s="112">
        <f t="shared" si="29"/>
        <v>4.4530493707647709</v>
      </c>
      <c r="CI7" s="112">
        <f t="shared" si="29"/>
        <v>0.53732210281731041</v>
      </c>
      <c r="CJ7" s="112">
        <f t="shared" si="29"/>
        <v>-3.8453572808776211</v>
      </c>
      <c r="CK7" s="112">
        <f t="shared" si="29"/>
        <v>-1.6447852721465106</v>
      </c>
      <c r="CL7" s="112">
        <f t="shared" si="29"/>
        <v>-4.1388809654133869</v>
      </c>
      <c r="CM7" s="112">
        <f t="shared" si="29"/>
        <v>8.8317717707614936</v>
      </c>
      <c r="CN7" s="112">
        <f t="shared" si="29"/>
        <v>29.1551724137931</v>
      </c>
      <c r="CO7" s="112">
        <f t="shared" si="29"/>
        <v>31.30696044066099</v>
      </c>
      <c r="CP7" s="112">
        <f t="shared" si="29"/>
        <v>13.296089385474867</v>
      </c>
      <c r="CQ7" s="147"/>
      <c r="CR7" s="112">
        <f t="shared" ref="CR7:CW7" si="30">MAX(CR$13:CR$59)</f>
        <v>10.789473684210527</v>
      </c>
      <c r="CS7" s="112">
        <f t="shared" si="30"/>
        <v>10.48951048951049</v>
      </c>
      <c r="CT7" s="112">
        <f t="shared" si="30"/>
        <v>10.784313725490197</v>
      </c>
      <c r="CU7" s="112">
        <f t="shared" si="30"/>
        <v>10</v>
      </c>
      <c r="CV7" s="112">
        <f t="shared" si="30"/>
        <v>83.333333333333343</v>
      </c>
      <c r="CW7" s="112">
        <f t="shared" si="30"/>
        <v>39.552238805970148</v>
      </c>
    </row>
    <row r="8" spans="1:101" x14ac:dyDescent="0.15">
      <c r="A8" s="1"/>
      <c r="B8" s="46" t="s">
        <v>115</v>
      </c>
      <c r="C8" s="34">
        <f t="shared" ref="C8:R8" si="31">MIN(C$13:C$59)</f>
        <v>-9.6551724137930961</v>
      </c>
      <c r="D8" s="35">
        <f t="shared" si="31"/>
        <v>-0.98735384208493371</v>
      </c>
      <c r="E8" s="35">
        <f t="shared" si="31"/>
        <v>-2.3501762632197414</v>
      </c>
      <c r="F8" s="35">
        <f t="shared" si="31"/>
        <v>-5.9309883653168916</v>
      </c>
      <c r="G8" s="112"/>
      <c r="H8" s="112">
        <f t="shared" si="31"/>
        <v>-8.684421401538243</v>
      </c>
      <c r="I8" s="112">
        <f t="shared" si="31"/>
        <v>-4.0073150375999997</v>
      </c>
      <c r="J8" s="112">
        <f t="shared" si="31"/>
        <v>6.2668747851941697</v>
      </c>
      <c r="K8" s="112">
        <f t="shared" si="31"/>
        <v>-8.9108910891089064</v>
      </c>
      <c r="L8" s="112">
        <f t="shared" si="31"/>
        <v>-2.3143123611637102</v>
      </c>
      <c r="M8" s="112">
        <f t="shared" si="31"/>
        <v>-2.9793811677933024</v>
      </c>
      <c r="N8" s="112">
        <f t="shared" si="31"/>
        <v>-10.84017182119206</v>
      </c>
      <c r="O8" s="112">
        <f t="shared" si="31"/>
        <v>-37.120506914064947</v>
      </c>
      <c r="P8" s="112">
        <f t="shared" si="31"/>
        <v>-17.721868952170304</v>
      </c>
      <c r="Q8" s="112">
        <f t="shared" si="31"/>
        <v>-9.5290606300318164</v>
      </c>
      <c r="R8" s="113">
        <f t="shared" si="31"/>
        <v>-1.1173184357541861</v>
      </c>
      <c r="S8" s="112"/>
      <c r="T8" s="112">
        <f t="shared" ref="T8:Z8" si="32">MIN(T$13:T$59)</f>
        <v>3.1034482758620641</v>
      </c>
      <c r="U8" s="112">
        <f t="shared" si="32"/>
        <v>5.2044609665427597</v>
      </c>
      <c r="V8" s="112">
        <f t="shared" si="32"/>
        <v>-16.228070175438596</v>
      </c>
      <c r="W8" s="112">
        <f t="shared" si="32"/>
        <v>1.8356984767608338</v>
      </c>
      <c r="X8" s="112">
        <f t="shared" si="32"/>
        <v>1.1742820602255444</v>
      </c>
      <c r="Y8" s="112">
        <f t="shared" si="32"/>
        <v>28.78612716763006</v>
      </c>
      <c r="Z8" s="112">
        <f t="shared" si="32"/>
        <v>37.87234042553191</v>
      </c>
      <c r="AA8" s="112"/>
      <c r="AB8" s="112">
        <f t="shared" ref="AB8:AW8" si="33">MIN(AB$13:AB$59)</f>
        <v>-17.915887208212727</v>
      </c>
      <c r="AC8" s="112">
        <f t="shared" si="33"/>
        <v>-4.3984942181077162</v>
      </c>
      <c r="AD8" s="112">
        <f t="shared" si="33"/>
        <v>-16.303943060312523</v>
      </c>
      <c r="AE8" s="112">
        <f t="shared" si="33"/>
        <v>-15.168990746379867</v>
      </c>
      <c r="AF8" s="112">
        <f t="shared" si="33"/>
        <v>-0.62082139446036833</v>
      </c>
      <c r="AG8" s="112">
        <f t="shared" si="33"/>
        <v>-52.319638293689799</v>
      </c>
      <c r="AH8" s="112">
        <f t="shared" si="33"/>
        <v>-54.105462442229523</v>
      </c>
      <c r="AI8" s="112">
        <f t="shared" si="33"/>
        <v>-44.203817987772503</v>
      </c>
      <c r="AJ8" s="112">
        <f t="shared" si="33"/>
        <v>-2.5858974358974383</v>
      </c>
      <c r="AK8" s="112"/>
      <c r="AL8" s="112">
        <f t="shared" si="33"/>
        <v>5.2427184466019474</v>
      </c>
      <c r="AM8" s="112">
        <f t="shared" si="33"/>
        <v>1.9565217391304319</v>
      </c>
      <c r="AN8" s="112">
        <f t="shared" si="33"/>
        <v>-41.904761904761905</v>
      </c>
      <c r="AO8" s="112">
        <f t="shared" si="33"/>
        <v>-25.308641975308642</v>
      </c>
      <c r="AP8" s="112">
        <f t="shared" si="33"/>
        <v>-27.142857142857146</v>
      </c>
      <c r="AQ8" s="112">
        <f t="shared" si="33"/>
        <v>-39.639639639639633</v>
      </c>
      <c r="AR8" s="112">
        <f t="shared" si="33"/>
        <v>-3.3666932360501693</v>
      </c>
      <c r="AS8" s="112">
        <f t="shared" si="33"/>
        <v>20.484129118481786</v>
      </c>
      <c r="AT8" s="112">
        <f t="shared" si="33"/>
        <v>-53.672316384180796</v>
      </c>
      <c r="AU8" s="112">
        <f t="shared" si="33"/>
        <v>-18.904109589041099</v>
      </c>
      <c r="AV8" s="112">
        <f t="shared" si="33"/>
        <v>-7.3589408051728045</v>
      </c>
      <c r="AW8" s="112">
        <f t="shared" si="33"/>
        <v>-45.483870967741943</v>
      </c>
      <c r="AX8" s="112"/>
      <c r="AY8" s="112">
        <f t="shared" ref="AY8:CE8" si="34">MIN(AY$13:AY$59)</f>
        <v>-14.738967040780052</v>
      </c>
      <c r="AZ8" s="112">
        <f t="shared" si="34"/>
        <v>-4.7439685817953468</v>
      </c>
      <c r="BA8" s="112">
        <f t="shared" si="34"/>
        <v>5.2513389397851988E-2</v>
      </c>
      <c r="BB8" s="112">
        <f t="shared" si="34"/>
        <v>-4.7697958676556089</v>
      </c>
      <c r="BC8" s="112">
        <f t="shared" si="34"/>
        <v>0.3944269227819131</v>
      </c>
      <c r="BD8" s="112">
        <f t="shared" si="34"/>
        <v>-10.93117408906882</v>
      </c>
      <c r="BE8" s="112">
        <f t="shared" si="34"/>
        <v>-7.1017274472168959</v>
      </c>
      <c r="BF8" s="112">
        <f t="shared" si="34"/>
        <v>-6.1659696554713461</v>
      </c>
      <c r="BG8" s="112">
        <f t="shared" si="34"/>
        <v>-10.426882702387799</v>
      </c>
      <c r="BH8" s="112">
        <f t="shared" si="34"/>
        <v>-0.50075988221708856</v>
      </c>
      <c r="BI8" s="112">
        <f t="shared" si="34"/>
        <v>-26.499788350650029</v>
      </c>
      <c r="BJ8" s="112">
        <f t="shared" si="34"/>
        <v>-22.049559428705269</v>
      </c>
      <c r="BK8" s="112">
        <f t="shared" si="34"/>
        <v>5.395031424067942</v>
      </c>
      <c r="BL8" s="112">
        <f t="shared" si="34"/>
        <v>22.652733649789678</v>
      </c>
      <c r="BM8" s="112">
        <f t="shared" si="34"/>
        <v>5.6085001324250863</v>
      </c>
      <c r="BN8" s="112">
        <f t="shared" si="34"/>
        <v>35.082028134992207</v>
      </c>
      <c r="BO8" s="112">
        <f t="shared" si="34"/>
        <v>5.1307371924799154</v>
      </c>
      <c r="BP8" s="112">
        <f t="shared" si="34"/>
        <v>1.1898268270423322</v>
      </c>
      <c r="BQ8" s="112">
        <f t="shared" si="34"/>
        <v>17.123569737577089</v>
      </c>
      <c r="BR8" s="112">
        <f t="shared" si="34"/>
        <v>21.333333333333329</v>
      </c>
      <c r="BS8" s="112">
        <f t="shared" si="34"/>
        <v>1.2345679012345634</v>
      </c>
      <c r="BT8" s="112">
        <f t="shared" si="34"/>
        <v>-50</v>
      </c>
      <c r="BU8" s="112">
        <f t="shared" si="34"/>
        <v>-4.2105263157894735</v>
      </c>
      <c r="BV8" s="112">
        <f t="shared" si="34"/>
        <v>-4</v>
      </c>
      <c r="BW8" s="112">
        <f t="shared" si="34"/>
        <v>-13.577090569713052</v>
      </c>
      <c r="BX8" s="112">
        <f t="shared" si="34"/>
        <v>0.81642095997790343</v>
      </c>
      <c r="BY8" s="112">
        <f t="shared" si="34"/>
        <v>-16.526273499978924</v>
      </c>
      <c r="BZ8" s="112">
        <f t="shared" si="34"/>
        <v>-3.2956307225078474</v>
      </c>
      <c r="CA8" s="112">
        <f t="shared" si="34"/>
        <v>-6.7289928442341651</v>
      </c>
      <c r="CB8" s="112">
        <f t="shared" si="34"/>
        <v>-8.6512627619559339</v>
      </c>
      <c r="CC8" s="112">
        <f t="shared" si="34"/>
        <v>-2.6987951807228887</v>
      </c>
      <c r="CD8" s="112">
        <f t="shared" si="34"/>
        <v>-7.6745527986151236</v>
      </c>
      <c r="CE8" s="112">
        <f t="shared" si="34"/>
        <v>-6.6712995135510722</v>
      </c>
      <c r="CF8" s="147"/>
      <c r="CG8" s="112">
        <f t="shared" ref="CG8:CP8" si="35">MIN(CG$13:CG$59)</f>
        <v>-8.577842508981453</v>
      </c>
      <c r="CH8" s="112">
        <f t="shared" si="35"/>
        <v>-3.3472803347280222</v>
      </c>
      <c r="CI8" s="112">
        <f t="shared" si="35"/>
        <v>-24.619516562220234</v>
      </c>
      <c r="CJ8" s="112">
        <f t="shared" si="35"/>
        <v>-24.57293035479632</v>
      </c>
      <c r="CK8" s="112">
        <f t="shared" si="35"/>
        <v>-31.385439945105386</v>
      </c>
      <c r="CL8" s="112">
        <f t="shared" si="35"/>
        <v>-23.870794357272178</v>
      </c>
      <c r="CM8" s="112">
        <f t="shared" si="35"/>
        <v>-21.644581078469269</v>
      </c>
      <c r="CN8" s="112">
        <f t="shared" si="35"/>
        <v>-49.370451657618112</v>
      </c>
      <c r="CO8" s="112">
        <f t="shared" si="35"/>
        <v>-35.618193465727103</v>
      </c>
      <c r="CP8" s="112">
        <f t="shared" si="35"/>
        <v>2.2035676810073546</v>
      </c>
      <c r="CQ8" s="147"/>
      <c r="CR8" s="112">
        <f t="shared" ref="CR8:CW8" si="36">MIN(CR$13:CR$59)</f>
        <v>-3.6057692307692304</v>
      </c>
      <c r="CS8" s="112">
        <f t="shared" si="36"/>
        <v>-9.7345132743362832</v>
      </c>
      <c r="CT8" s="112">
        <f t="shared" si="36"/>
        <v>-2.8953229398663698</v>
      </c>
      <c r="CU8" s="112">
        <f t="shared" si="36"/>
        <v>-9.3150684931506849</v>
      </c>
      <c r="CV8" s="112">
        <f t="shared" si="36"/>
        <v>-13.333333333333334</v>
      </c>
      <c r="CW8" s="112">
        <f t="shared" si="36"/>
        <v>0</v>
      </c>
    </row>
    <row r="9" spans="1:101" ht="48" x14ac:dyDescent="0.15">
      <c r="A9" s="48"/>
      <c r="B9" s="49" t="s">
        <v>0</v>
      </c>
      <c r="C9" s="84" t="s">
        <v>50</v>
      </c>
      <c r="D9" s="85" t="s">
        <v>221</v>
      </c>
      <c r="E9" s="86" t="s">
        <v>1</v>
      </c>
      <c r="F9" s="87" t="s">
        <v>223</v>
      </c>
      <c r="G9" s="50" t="s">
        <v>118</v>
      </c>
      <c r="H9" s="50" t="s">
        <v>52</v>
      </c>
      <c r="I9" s="81" t="s">
        <v>201</v>
      </c>
      <c r="J9" s="50" t="s">
        <v>53</v>
      </c>
      <c r="K9" s="81" t="s">
        <v>106</v>
      </c>
      <c r="L9" s="50" t="s">
        <v>54</v>
      </c>
      <c r="M9" s="50" t="s">
        <v>65</v>
      </c>
      <c r="N9" s="51" t="s">
        <v>58</v>
      </c>
      <c r="O9" s="52" t="s">
        <v>59</v>
      </c>
      <c r="P9" s="52" t="s">
        <v>259</v>
      </c>
      <c r="Q9" s="52" t="s">
        <v>260</v>
      </c>
      <c r="R9" s="52" t="s">
        <v>184</v>
      </c>
      <c r="S9" s="60"/>
      <c r="T9" s="52" t="s">
        <v>148</v>
      </c>
      <c r="U9" s="52" t="s">
        <v>64</v>
      </c>
      <c r="V9" s="52" t="s">
        <v>66</v>
      </c>
      <c r="W9" s="52" t="s">
        <v>67</v>
      </c>
      <c r="X9" s="52" t="s">
        <v>68</v>
      </c>
      <c r="Y9" s="80" t="s">
        <v>108</v>
      </c>
      <c r="Z9" s="52" t="s">
        <v>71</v>
      </c>
      <c r="AA9" s="60"/>
      <c r="AB9" s="52" t="s">
        <v>72</v>
      </c>
      <c r="AC9" s="52" t="s">
        <v>74</v>
      </c>
      <c r="AD9" s="52" t="s">
        <v>120</v>
      </c>
      <c r="AE9" s="52" t="s">
        <v>73</v>
      </c>
      <c r="AF9" s="80" t="s">
        <v>159</v>
      </c>
      <c r="AG9" s="52" t="s">
        <v>154</v>
      </c>
      <c r="AH9" s="52" t="s">
        <v>150</v>
      </c>
      <c r="AI9" s="52" t="s">
        <v>152</v>
      </c>
      <c r="AJ9" s="52" t="s">
        <v>75</v>
      </c>
      <c r="AK9"/>
      <c r="AL9" s="142" t="s">
        <v>173</v>
      </c>
      <c r="AM9" s="142" t="s">
        <v>174</v>
      </c>
      <c r="AN9" s="143" t="s">
        <v>175</v>
      </c>
      <c r="AO9" s="143" t="s">
        <v>176</v>
      </c>
      <c r="AP9" s="142" t="s">
        <v>177</v>
      </c>
      <c r="AQ9" s="142" t="s">
        <v>178</v>
      </c>
      <c r="AR9" s="143" t="s">
        <v>179</v>
      </c>
      <c r="AS9" s="143" t="s">
        <v>180</v>
      </c>
      <c r="AT9" s="143" t="s">
        <v>166</v>
      </c>
      <c r="AU9" s="143" t="s">
        <v>167</v>
      </c>
      <c r="AV9" s="143" t="s">
        <v>171</v>
      </c>
      <c r="AW9" s="143" t="s">
        <v>172</v>
      </c>
      <c r="AX9"/>
      <c r="AY9" s="53" t="s">
        <v>107</v>
      </c>
      <c r="AZ9" s="206" t="s">
        <v>232</v>
      </c>
      <c r="BA9" s="206" t="s">
        <v>233</v>
      </c>
      <c r="BB9" s="73" t="s">
        <v>230</v>
      </c>
      <c r="BC9" s="73" t="s">
        <v>231</v>
      </c>
      <c r="BD9" s="53" t="s">
        <v>76</v>
      </c>
      <c r="BE9" s="91" t="s">
        <v>77</v>
      </c>
      <c r="BF9" s="91" t="s">
        <v>224</v>
      </c>
      <c r="BG9" s="205" t="s">
        <v>225</v>
      </c>
      <c r="BH9" s="205" t="s">
        <v>226</v>
      </c>
      <c r="BI9" s="205" t="s">
        <v>227</v>
      </c>
      <c r="BJ9" s="205" t="s">
        <v>228</v>
      </c>
      <c r="BK9" s="205" t="s">
        <v>229</v>
      </c>
      <c r="BL9" s="242" t="s">
        <v>261</v>
      </c>
      <c r="BM9" s="242" t="s">
        <v>262</v>
      </c>
      <c r="BN9" s="242" t="s">
        <v>263</v>
      </c>
      <c r="BO9" s="243" t="s">
        <v>264</v>
      </c>
      <c r="BP9" s="242" t="s">
        <v>265</v>
      </c>
      <c r="BQ9" s="242" t="s">
        <v>266</v>
      </c>
      <c r="BR9" s="53" t="s">
        <v>78</v>
      </c>
      <c r="BS9" s="53" t="s">
        <v>79</v>
      </c>
      <c r="BT9" s="53" t="s">
        <v>109</v>
      </c>
      <c r="BU9" s="53" t="s">
        <v>80</v>
      </c>
      <c r="BV9" s="53" t="s">
        <v>81</v>
      </c>
      <c r="BW9" s="243" t="s">
        <v>234</v>
      </c>
      <c r="BX9" s="243" t="s">
        <v>235</v>
      </c>
      <c r="BY9" s="243" t="s">
        <v>236</v>
      </c>
      <c r="BZ9" s="243" t="s">
        <v>239</v>
      </c>
      <c r="CA9" s="243" t="s">
        <v>240</v>
      </c>
      <c r="CB9" s="73" t="s">
        <v>82</v>
      </c>
      <c r="CC9" s="73" t="s">
        <v>83</v>
      </c>
      <c r="CD9" s="73" t="s">
        <v>85</v>
      </c>
      <c r="CE9" s="73" t="s">
        <v>86</v>
      </c>
      <c r="CG9" s="73" t="s">
        <v>87</v>
      </c>
      <c r="CH9" s="73" t="s">
        <v>161</v>
      </c>
      <c r="CI9" s="53" t="s">
        <v>125</v>
      </c>
      <c r="CJ9" s="53" t="s">
        <v>88</v>
      </c>
      <c r="CK9" s="73" t="s">
        <v>124</v>
      </c>
      <c r="CL9" s="77" t="s">
        <v>91</v>
      </c>
      <c r="CM9" s="77" t="s">
        <v>123</v>
      </c>
      <c r="CN9" s="73" t="s">
        <v>126</v>
      </c>
      <c r="CO9" s="77" t="s">
        <v>127</v>
      </c>
      <c r="CP9" s="77" t="s">
        <v>92</v>
      </c>
      <c r="CR9" s="77" t="s">
        <v>93</v>
      </c>
      <c r="CS9" s="77" t="s">
        <v>94</v>
      </c>
      <c r="CT9" s="77" t="s">
        <v>96</v>
      </c>
      <c r="CU9" s="77" t="s">
        <v>97</v>
      </c>
      <c r="CV9" s="77" t="s">
        <v>98</v>
      </c>
      <c r="CW9" s="77" t="s">
        <v>158</v>
      </c>
    </row>
    <row r="10" spans="1:101" s="201" customFormat="1" ht="22.5" x14ac:dyDescent="0.15">
      <c r="A10" s="100"/>
      <c r="B10" s="101"/>
      <c r="C10" s="102"/>
      <c r="D10" s="103"/>
      <c r="E10" s="102"/>
      <c r="F10" s="104"/>
      <c r="G10" s="105"/>
      <c r="H10" s="105" t="s">
        <v>55</v>
      </c>
      <c r="I10" s="105" t="s">
        <v>99</v>
      </c>
      <c r="J10" s="105" t="s">
        <v>56</v>
      </c>
      <c r="K10" s="105" t="s">
        <v>99</v>
      </c>
      <c r="L10" s="105"/>
      <c r="M10" s="105" t="s">
        <v>99</v>
      </c>
      <c r="N10" s="105" t="s">
        <v>218</v>
      </c>
      <c r="O10" s="105" t="s">
        <v>99</v>
      </c>
      <c r="P10" s="105" t="s">
        <v>99</v>
      </c>
      <c r="Q10" s="105" t="s">
        <v>99</v>
      </c>
      <c r="R10" s="199" t="s">
        <v>216</v>
      </c>
      <c r="S10" s="200"/>
      <c r="T10" s="199" t="s">
        <v>217</v>
      </c>
      <c r="U10" s="199" t="s">
        <v>217</v>
      </c>
      <c r="V10" s="199" t="s">
        <v>69</v>
      </c>
      <c r="W10" s="199" t="s">
        <v>217</v>
      </c>
      <c r="X10" s="199" t="s">
        <v>217</v>
      </c>
      <c r="Y10" s="199" t="s">
        <v>69</v>
      </c>
      <c r="Z10" s="199" t="s">
        <v>101</v>
      </c>
      <c r="AA10" s="200"/>
      <c r="AB10" s="199" t="s">
        <v>102</v>
      </c>
      <c r="AC10" s="199" t="s">
        <v>110</v>
      </c>
      <c r="AD10" s="199" t="s">
        <v>110</v>
      </c>
      <c r="AE10" s="199" t="s">
        <v>103</v>
      </c>
      <c r="AF10" s="199" t="s">
        <v>160</v>
      </c>
      <c r="AG10" s="199" t="s">
        <v>153</v>
      </c>
      <c r="AH10" s="199" t="s">
        <v>151</v>
      </c>
      <c r="AI10" s="199" t="s">
        <v>153</v>
      </c>
      <c r="AJ10" s="199"/>
      <c r="AL10" s="202" t="s">
        <v>157</v>
      </c>
      <c r="AM10" s="202" t="s">
        <v>157</v>
      </c>
      <c r="AN10" s="202" t="s">
        <v>157</v>
      </c>
      <c r="AO10" s="202" t="s">
        <v>157</v>
      </c>
      <c r="AP10" s="202" t="s">
        <v>157</v>
      </c>
      <c r="AQ10" s="202" t="s">
        <v>157</v>
      </c>
      <c r="AR10" s="202" t="s">
        <v>157</v>
      </c>
      <c r="AS10" s="202" t="s">
        <v>157</v>
      </c>
      <c r="AT10" s="202" t="s">
        <v>168</v>
      </c>
      <c r="AU10" s="202" t="s">
        <v>169</v>
      </c>
      <c r="AV10" s="202"/>
      <c r="AW10" s="202"/>
      <c r="AY10" s="203" t="s">
        <v>55</v>
      </c>
      <c r="AZ10" s="204" t="s">
        <v>157</v>
      </c>
      <c r="BA10" s="204" t="s">
        <v>157</v>
      </c>
      <c r="BB10" s="204" t="s">
        <v>157</v>
      </c>
      <c r="BC10" s="204" t="s">
        <v>157</v>
      </c>
      <c r="BD10" s="204" t="s">
        <v>157</v>
      </c>
      <c r="BE10" s="204" t="s">
        <v>157</v>
      </c>
      <c r="BF10" s="204" t="s">
        <v>157</v>
      </c>
      <c r="BG10" s="204" t="s">
        <v>157</v>
      </c>
      <c r="BH10" s="204" t="s">
        <v>157</v>
      </c>
      <c r="BI10" s="204" t="s">
        <v>157</v>
      </c>
      <c r="BJ10" s="204" t="s">
        <v>157</v>
      </c>
      <c r="BK10" s="204" t="s">
        <v>157</v>
      </c>
      <c r="BL10" s="244" t="s">
        <v>157</v>
      </c>
      <c r="BM10" s="244" t="s">
        <v>157</v>
      </c>
      <c r="BN10" s="244" t="s">
        <v>157</v>
      </c>
      <c r="BO10" s="244" t="s">
        <v>157</v>
      </c>
      <c r="BP10" s="244" t="s">
        <v>157</v>
      </c>
      <c r="BQ10" s="244" t="s">
        <v>157</v>
      </c>
      <c r="BR10" s="204" t="s">
        <v>157</v>
      </c>
      <c r="BS10" s="204" t="s">
        <v>157</v>
      </c>
      <c r="BT10" s="203" t="s">
        <v>110</v>
      </c>
      <c r="BU10" s="203" t="s">
        <v>219</v>
      </c>
      <c r="BV10" s="203" t="s">
        <v>219</v>
      </c>
      <c r="BW10" s="353" t="s">
        <v>220</v>
      </c>
      <c r="BX10" s="353" t="s">
        <v>220</v>
      </c>
      <c r="BY10" s="353" t="s">
        <v>220</v>
      </c>
      <c r="BZ10" s="353" t="s">
        <v>220</v>
      </c>
      <c r="CA10" s="353" t="s">
        <v>220</v>
      </c>
      <c r="CB10" s="203" t="s">
        <v>84</v>
      </c>
      <c r="CC10" s="203" t="s">
        <v>84</v>
      </c>
      <c r="CD10" s="203" t="s">
        <v>84</v>
      </c>
      <c r="CE10" s="203" t="s">
        <v>84</v>
      </c>
      <c r="CF10" s="106"/>
      <c r="CG10" s="203" t="s">
        <v>110</v>
      </c>
      <c r="CH10" s="203" t="s">
        <v>162</v>
      </c>
      <c r="CI10" s="203" t="s">
        <v>84</v>
      </c>
      <c r="CJ10" s="203" t="s">
        <v>104</v>
      </c>
      <c r="CK10" s="203" t="s">
        <v>104</v>
      </c>
      <c r="CL10" s="203" t="s">
        <v>104</v>
      </c>
      <c r="CM10" s="203" t="s">
        <v>104</v>
      </c>
      <c r="CN10" s="203" t="s">
        <v>104</v>
      </c>
      <c r="CO10" s="203" t="s">
        <v>84</v>
      </c>
      <c r="CP10" s="203" t="s">
        <v>105</v>
      </c>
      <c r="CQ10" s="106"/>
      <c r="CR10" s="203" t="s">
        <v>95</v>
      </c>
      <c r="CS10" s="203" t="s">
        <v>95</v>
      </c>
      <c r="CT10" s="203" t="s">
        <v>95</v>
      </c>
      <c r="CU10" s="203" t="s">
        <v>95</v>
      </c>
      <c r="CV10" s="203" t="s">
        <v>95</v>
      </c>
      <c r="CW10" s="203" t="s">
        <v>95</v>
      </c>
    </row>
    <row r="11" spans="1:101" x14ac:dyDescent="0.15">
      <c r="A11" s="55"/>
      <c r="B11" s="54"/>
      <c r="C11" s="114" t="str">
        <f>H12計算表!C11&amp;"→"&amp;SUBSTITUTE(H22計算表!C11,"H","")</f>
        <v>H12→22</v>
      </c>
      <c r="D11" s="114" t="str">
        <f>H12計算表!D11&amp;"→"&amp;SUBSTITUTE(H22計算表!D11,"H","")</f>
        <v>H12→22</v>
      </c>
      <c r="E11" s="114" t="str">
        <f>H12計算表!E11&amp;"→"&amp;SUBSTITUTE(H22計算表!E11,"H","")</f>
        <v>H12→22</v>
      </c>
      <c r="F11" s="114" t="str">
        <f>H12計算表!F11&amp;"→"&amp;SUBSTITUTE(H22計算表!F11,"H","")</f>
        <v>H12→22</v>
      </c>
      <c r="G11" s="149"/>
      <c r="H11" s="150" t="str">
        <f>H12計算表!H11&amp;"→"&amp;SUBSTITUTE(H22計算表!H11,"H","")</f>
        <v>H12→22</v>
      </c>
      <c r="I11" s="150" t="s">
        <v>131</v>
      </c>
      <c r="J11" s="150" t="str">
        <f>H12計算表!J11&amp;"→"&amp;SUBSTITUTE(H22計算表!J11,"H","")</f>
        <v>H12→22</v>
      </c>
      <c r="K11" s="150" t="str">
        <f>H12計算表!K11&amp;"→"&amp;SUBSTITUTE(H22計算表!K11,"H","")</f>
        <v>H12→22</v>
      </c>
      <c r="L11" s="150" t="str">
        <f>H12計算表!L11&amp;"→"&amp;SUBSTITUTE(H22計算表!L11,"H","")</f>
        <v>H12→22</v>
      </c>
      <c r="M11" s="150" t="str">
        <f>H12計算表!M11&amp;"→"&amp;SUBSTITUTE(H22計算表!M11,"H","")</f>
        <v>H12→22</v>
      </c>
      <c r="N11" s="150" t="str">
        <f>H12計算表!N11&amp;"→"&amp;SUBSTITUTE(H22計算表!N11,"H","")</f>
        <v>H12→22</v>
      </c>
      <c r="O11" s="150" t="str">
        <f>H12計算表!O11&amp;"→"&amp;SUBSTITUTE(H22計算表!O11,"H","")</f>
        <v>H12→22</v>
      </c>
      <c r="P11" s="150" t="str">
        <f>H12計算表!P11&amp;"→"&amp;SUBSTITUTE(H22計算表!P11,"H","")</f>
        <v>H12→22</v>
      </c>
      <c r="Q11" s="150" t="str">
        <f>H12計算表!Q11&amp;"→"&amp;SUBSTITUTE(H22計算表!Q11,"H","")</f>
        <v>H12→22</v>
      </c>
      <c r="R11" s="150" t="str">
        <f>H12計算表!R11&amp;"→"&amp;SUBSTITUTE(H22計算表!R11,"H","")</f>
        <v>H12→22</v>
      </c>
      <c r="S11" s="144"/>
      <c r="T11" s="150" t="str">
        <f>H12計算表!T11&amp;"→"&amp;SUBSTITUTE(H22計算表!T11,"H","")</f>
        <v>H12→22</v>
      </c>
      <c r="U11" s="150" t="str">
        <f>H12計算表!U11&amp;"→"&amp;SUBSTITUTE(H22計算表!U11,"H","")</f>
        <v>H12→22</v>
      </c>
      <c r="V11" s="150" t="str">
        <f>H12計算表!V11&amp;"→"&amp;SUBSTITUTE(H22計算表!V11,"H","")</f>
        <v>H12→22</v>
      </c>
      <c r="W11" s="150" t="str">
        <f>H12計算表!W11&amp;"→"&amp;SUBSTITUTE(H22計算表!W11,"H","")</f>
        <v>H12→22</v>
      </c>
      <c r="X11" s="150" t="str">
        <f>H12計算表!X11&amp;"→"&amp;SUBSTITUTE(H22計算表!X11,"H","")</f>
        <v>H12→22</v>
      </c>
      <c r="Y11" s="150" t="str">
        <f>H12計算表!Y11&amp;"→"&amp;SUBSTITUTE(H22計算表!Y11,"H","")</f>
        <v>H12→22</v>
      </c>
      <c r="Z11" s="150" t="str">
        <f>H12計算表!Z11&amp;"→"&amp;SUBSTITUTE(H22計算表!Z11,"H","")</f>
        <v>H12→22</v>
      </c>
      <c r="AA11" s="144"/>
      <c r="AB11" s="150" t="str">
        <f>H12計算表!AB11&amp;"→"&amp;SUBSTITUTE(H22計算表!AB11,"H","")</f>
        <v>H12→22</v>
      </c>
      <c r="AC11" s="150" t="s">
        <v>131</v>
      </c>
      <c r="AD11" s="150" t="str">
        <f>H12計算表!AD11&amp;"→"&amp;SUBSTITUTE(H22計算表!AD11,"H","")</f>
        <v>H12→22</v>
      </c>
      <c r="AE11" s="150" t="str">
        <f>H12計算表!AE11&amp;"→"&amp;SUBSTITUTE(H22計算表!AE11,"H","")</f>
        <v>H12→22</v>
      </c>
      <c r="AF11" s="150" t="str">
        <f>H12計算表!AF11&amp;"→"&amp;SUBSTITUTE(H22計算表!AF11,"H","")</f>
        <v>H12→22</v>
      </c>
      <c r="AG11" s="150" t="str">
        <f>H12計算表!AG11&amp;"→"&amp;SUBSTITUTE(H22計算表!AG11,"H","")</f>
        <v>H11→21</v>
      </c>
      <c r="AH11" s="150" t="str">
        <f>H12計算表!AH11&amp;"→"&amp;SUBSTITUTE(H22計算表!AH11,"H","")</f>
        <v>H12→22</v>
      </c>
      <c r="AI11" s="150" t="str">
        <f>H12計算表!AI11&amp;"→"&amp;SUBSTITUTE(H22計算表!AI11,"H","")</f>
        <v>H12→22</v>
      </c>
      <c r="AJ11" s="150" t="str">
        <f>H12計算表!AJ11&amp;"→"&amp;SUBSTITUTE(H22計算表!AJ11,"H","")</f>
        <v>H12→22</v>
      </c>
      <c r="AK11" s="144"/>
      <c r="AL11" s="150" t="str">
        <f>H12計算表!AL11&amp;"→"&amp;SUBSTITUTE(H22計算表!AL11,"H","")</f>
        <v>H12→22</v>
      </c>
      <c r="AM11" s="150" t="str">
        <f>H12計算表!AM11&amp;"→"&amp;SUBSTITUTE(H22計算表!AM11,"H","")</f>
        <v>H12→22</v>
      </c>
      <c r="AN11" s="150" t="str">
        <f>H12計算表!AN11&amp;"→"&amp;SUBSTITUTE(H22計算表!AN11,"H","")</f>
        <v>H12→22</v>
      </c>
      <c r="AO11" s="150" t="str">
        <f>H12計算表!AO11&amp;"→"&amp;SUBSTITUTE(H22計算表!AO11,"H","")</f>
        <v>H12→22</v>
      </c>
      <c r="AP11" s="150" t="str">
        <f>H12計算表!AP11&amp;"→"&amp;SUBSTITUTE(H22計算表!AP11,"H","")</f>
        <v>H12→22</v>
      </c>
      <c r="AQ11" s="150" t="str">
        <f>H12計算表!AQ11&amp;"→"&amp;SUBSTITUTE(H22計算表!AQ11,"H","")</f>
        <v>H12→22</v>
      </c>
      <c r="AR11" s="150" t="str">
        <f>H12計算表!AR11&amp;"→"&amp;SUBSTITUTE(H22計算表!AR11,"H","")</f>
        <v>H12→22</v>
      </c>
      <c r="AS11" s="150" t="str">
        <f>H12計算表!AS11&amp;"→"&amp;SUBSTITUTE(H22計算表!AS11,"H","")</f>
        <v>H12→22</v>
      </c>
      <c r="AT11" s="150" t="str">
        <f>H12計算表!AT11&amp;"→"&amp;SUBSTITUTE(H22計算表!AT11,"H","")</f>
        <v>H12→22</v>
      </c>
      <c r="AU11" s="150" t="str">
        <f>H12計算表!AU11&amp;"→"&amp;SUBSTITUTE(H22計算表!AU11,"H","")</f>
        <v>H12→22</v>
      </c>
      <c r="AV11" s="150" t="str">
        <f>H12計算表!AV11&amp;"→"&amp;SUBSTITUTE(H22計算表!AV11,"H","")</f>
        <v>H11→23</v>
      </c>
      <c r="AW11" s="150" t="str">
        <f>H12計算表!AW11&amp;"→"&amp;SUBSTITUTE(H22計算表!AW11,"H","")</f>
        <v>H12→22</v>
      </c>
      <c r="AX11" s="144"/>
      <c r="AY11" s="150" t="str">
        <f>H12計算表!AY11&amp;"→"&amp;SUBSTITUTE(H22計算表!AY11,"H","")</f>
        <v>H12→22</v>
      </c>
      <c r="AZ11" s="150" t="str">
        <f>H12計算表!AZ11&amp;"→"&amp;SUBSTITUTE(H22計算表!AZ11,"H","")</f>
        <v>H12→22</v>
      </c>
      <c r="BA11" s="150" t="str">
        <f>H12計算表!BA11&amp;"→"&amp;SUBSTITUTE(H22計算表!BA11,"H","")</f>
        <v>H12→22</v>
      </c>
      <c r="BB11" s="150" t="str">
        <f>H12計算表!BB11&amp;"→"&amp;SUBSTITUTE(H22計算表!BB11,"H","")</f>
        <v>H12→22</v>
      </c>
      <c r="BC11" s="150" t="str">
        <f>H12計算表!BC11&amp;"→"&amp;SUBSTITUTE(H22計算表!BC11,"H","")</f>
        <v>H12→22</v>
      </c>
      <c r="BD11" s="150" t="str">
        <f>H12計算表!BD11&amp;"→"&amp;SUBSTITUTE(H22計算表!BD11,"H","")</f>
        <v>H12→22</v>
      </c>
      <c r="BE11" s="150" t="str">
        <f>H12計算表!BE11&amp;"→"&amp;SUBSTITUTE(H22計算表!BE11,"H","")</f>
        <v>H12→22</v>
      </c>
      <c r="BF11" s="150" t="str">
        <f>H12計算表!BF11&amp;"→"&amp;SUBSTITUTE(H22計算表!BF11,"H","")</f>
        <v>H12→22</v>
      </c>
      <c r="BG11" s="150" t="str">
        <f>H12計算表!BG11&amp;"→"&amp;SUBSTITUTE(H22計算表!BG11,"H","")</f>
        <v>H12→22</v>
      </c>
      <c r="BH11" s="150" t="str">
        <f>H12計算表!BH11&amp;"→"&amp;SUBSTITUTE(H22計算表!BH11,"H","")</f>
        <v>H12→22</v>
      </c>
      <c r="BI11" s="150" t="str">
        <f>H12計算表!BI11&amp;"→"&amp;SUBSTITUTE(H22計算表!BI11,"H","")</f>
        <v>H12→22</v>
      </c>
      <c r="BJ11" s="150" t="str">
        <f>H12計算表!BJ11&amp;"→"&amp;SUBSTITUTE(H22計算表!BJ11,"H","")</f>
        <v>H12→22</v>
      </c>
      <c r="BK11" s="150" t="str">
        <f>H12計算表!BK11&amp;"→"&amp;SUBSTITUTE(H22計算表!BK11,"H","")</f>
        <v>H12→22</v>
      </c>
      <c r="BL11" s="150" t="str">
        <f>H12計算表!BL11&amp;"→"&amp;SUBSTITUTE(H22計算表!BL11,"H","")</f>
        <v>H14→24</v>
      </c>
      <c r="BM11" s="150" t="str">
        <f>H12計算表!BM11&amp;"→"&amp;SUBSTITUTE(H22計算表!BM11,"H","")</f>
        <v>H14→24</v>
      </c>
      <c r="BN11" s="150" t="str">
        <f>H12計算表!BN11&amp;"→"&amp;SUBSTITUTE(H22計算表!BN11,"H","")</f>
        <v>H14→24</v>
      </c>
      <c r="BO11" s="150" t="str">
        <f>H12計算表!BO11&amp;"→"&amp;SUBSTITUTE(H22計算表!BO11,"H","")</f>
        <v>H14→24</v>
      </c>
      <c r="BP11" s="150" t="str">
        <f>H12計算表!BP11&amp;"→"&amp;SUBSTITUTE(H22計算表!BP11,"H","")</f>
        <v>H14→24</v>
      </c>
      <c r="BQ11" s="150" t="str">
        <f>H12計算表!BQ11&amp;"→"&amp;SUBSTITUTE(H22計算表!BQ11,"H","")</f>
        <v>H14→24</v>
      </c>
      <c r="BR11" s="150" t="str">
        <f>H12計算表!BR11&amp;"→"&amp;SUBSTITUTE(H22計算表!BR11,"H","")</f>
        <v>H12→22</v>
      </c>
      <c r="BS11" s="150" t="str">
        <f>H12計算表!BS11&amp;"→"&amp;SUBSTITUTE(H22計算表!BS11,"H","")</f>
        <v>H12→22</v>
      </c>
      <c r="BT11" s="150" t="str">
        <f>H12計算表!BT11&amp;"→"&amp;SUBSTITUTE(H22計算表!BT11,"H","")</f>
        <v>H12→22</v>
      </c>
      <c r="BU11" s="150" t="str">
        <f>H12計算表!BU11&amp;"→"&amp;SUBSTITUTE(H22計算表!BU11,"H","")</f>
        <v>H12→22</v>
      </c>
      <c r="BV11" s="150" t="str">
        <f>H12計算表!BV11&amp;"→"&amp;SUBSTITUTE(H22計算表!BV11,"H","")</f>
        <v>H12→22</v>
      </c>
      <c r="BW11" s="150" t="str">
        <f>H12計算表!BW11&amp;"→"&amp;SUBSTITUTE(H22計算表!BW11,"H","")</f>
        <v>H12→17</v>
      </c>
      <c r="BX11" s="150" t="str">
        <f>H12計算表!BX11&amp;"→"&amp;SUBSTITUTE(H22計算表!BX11,"H","")</f>
        <v>H12→17</v>
      </c>
      <c r="BY11" s="150" t="str">
        <f>H12計算表!BY11&amp;"→"&amp;SUBSTITUTE(H22計算表!BY11,"H","")</f>
        <v>H12→17</v>
      </c>
      <c r="BZ11" s="150" t="str">
        <f>H12計算表!BZ11&amp;"→"&amp;SUBSTITUTE(H22計算表!BZ11,"H","")</f>
        <v>H12→17</v>
      </c>
      <c r="CA11" s="150" t="str">
        <f>H12計算表!CA11&amp;"→"&amp;SUBSTITUTE(H22計算表!CA11,"H","")</f>
        <v>H12→17</v>
      </c>
      <c r="CB11" s="150" t="str">
        <f>H12計算表!CB11&amp;"→"&amp;SUBSTITUTE(H22計算表!CB11,"H","")</f>
        <v>H12→22</v>
      </c>
      <c r="CC11" s="150" t="str">
        <f>H12計算表!CC11&amp;"→"&amp;SUBSTITUTE(H22計算表!CC11,"H","")</f>
        <v>H12→22</v>
      </c>
      <c r="CD11" s="150" t="str">
        <f>H12計算表!CD11&amp;"→"&amp;SUBSTITUTE(H22計算表!CD11,"H","")</f>
        <v>H12→22</v>
      </c>
      <c r="CE11" s="150" t="str">
        <f>H12計算表!CE11&amp;"→"&amp;SUBSTITUTE(H22計算表!CE11,"H","")</f>
        <v>H12→22</v>
      </c>
      <c r="CF11" s="151"/>
      <c r="CG11" s="150" t="str">
        <f>H12計算表!CG11&amp;"→"&amp;SUBSTITUTE(H22計算表!CG11,"H","")</f>
        <v>H12→22</v>
      </c>
      <c r="CH11" s="150" t="str">
        <f>H12計算表!CH11&amp;"→"&amp;SUBSTITUTE(H22計算表!CH11,"H","")</f>
        <v>H10→20</v>
      </c>
      <c r="CI11" s="150" t="str">
        <f>H12計算表!CI11&amp;"→"&amp;SUBSTITUTE(H22計算表!CI11,"H","")</f>
        <v>H11→21</v>
      </c>
      <c r="CJ11" s="150" t="str">
        <f>H12計算表!CJ11&amp;"→"&amp;SUBSTITUTE(H22計算表!CJ11,"H","")</f>
        <v>H11→21</v>
      </c>
      <c r="CK11" s="150" t="str">
        <f>H12計算表!CK11&amp;"→"&amp;SUBSTITUTE(H22計算表!CK11,"H","")</f>
        <v>H11→21</v>
      </c>
      <c r="CL11" s="150" t="str">
        <f>H12計算表!CL11&amp;"→"&amp;SUBSTITUTE(H22計算表!CL11,"H","")</f>
        <v>H11→21</v>
      </c>
      <c r="CM11" s="150" t="str">
        <f>H12計算表!CM11&amp;"→"&amp;SUBSTITUTE(H22計算表!CM11,"H","")</f>
        <v>H11→21</v>
      </c>
      <c r="CN11" s="150" t="str">
        <f>H12計算表!CN11&amp;"→"&amp;SUBSTITUTE(H22計算表!CN11,"H","")</f>
        <v>H11→21</v>
      </c>
      <c r="CO11" s="150" t="str">
        <f>H12計算表!CO11&amp;"→"&amp;SUBSTITUTE(H22計算表!CO11,"H","")</f>
        <v>H11→21</v>
      </c>
      <c r="CP11" s="150" t="str">
        <f>H12計算表!CP11&amp;"→"&amp;SUBSTITUTE(H22計算表!CP11,"H","")</f>
        <v>H11→22</v>
      </c>
      <c r="CQ11" s="151"/>
      <c r="CR11" s="150" t="str">
        <f>H12計算表!CR11&amp;"→"&amp;SUBSTITUTE(H22計算表!CR11,"H","")</f>
        <v>H13→23</v>
      </c>
      <c r="CS11" s="150" t="str">
        <f>H12計算表!CS11&amp;"→"&amp;SUBSTITUTE(H22計算表!CS11,"H","")</f>
        <v>H13→23</v>
      </c>
      <c r="CT11" s="150" t="str">
        <f>H12計算表!CT11&amp;"→"&amp;SUBSTITUTE(H22計算表!CT11,"H","")</f>
        <v>H13→23</v>
      </c>
      <c r="CU11" s="150" t="str">
        <f>H12計算表!CU11&amp;"→"&amp;SUBSTITUTE(H22計算表!CU11,"H","")</f>
        <v>H13→23</v>
      </c>
      <c r="CV11" s="150" t="str">
        <f>H12計算表!CV11&amp;"→"&amp;SUBSTITUTE(H22計算表!CV11,"H","")</f>
        <v>H13→23</v>
      </c>
      <c r="CW11" s="150" t="str">
        <f>H12計算表!CW11&amp;"→"&amp;SUBSTITUTE(H22計算表!CW11,"H","")</f>
        <v>H13→23</v>
      </c>
    </row>
    <row r="12" spans="1:101" x14ac:dyDescent="0.15">
      <c r="A12" s="25"/>
      <c r="B12" s="26" t="s">
        <v>57</v>
      </c>
      <c r="C12" s="108">
        <f>(H22計算表!C12-H12計算表!C12)/H12計算表!C12*100</f>
        <v>2.205882352941162</v>
      </c>
      <c r="D12" s="108">
        <f>(H22計算表!D12-H12計算表!D12)/H12計算表!D12*100</f>
        <v>8.720475211706157</v>
      </c>
      <c r="E12" s="108">
        <f>(H22計算表!E12-H12計算表!E12)/H12計算表!E12*100</f>
        <v>5.5699481865284932</v>
      </c>
      <c r="F12" s="108">
        <f>(H22計算表!F12-H12計算表!F12)/H12計算表!F12*100</f>
        <v>3.9399088196433825</v>
      </c>
      <c r="G12" s="37"/>
      <c r="H12" s="138">
        <f>(H22計算表!H12-H12計算表!H12)/H12計算表!H12*100</f>
        <v>0.89147251123634452</v>
      </c>
      <c r="I12" s="138">
        <f>(H22計算表!I12-H12計算表!I12)</f>
        <v>-0.87352857240000015</v>
      </c>
      <c r="J12" s="138"/>
      <c r="K12" s="138">
        <f>(H22計算表!K12-H12計算表!K12)/H12計算表!K12*100</f>
        <v>-6.0382916053019269</v>
      </c>
      <c r="L12" s="138">
        <f>(H22計算表!L12-H12計算表!L12)/H12計算表!L12*100</f>
        <v>-1.0183335666527462</v>
      </c>
      <c r="M12" s="138">
        <f>(H22計算表!M12-H12計算表!M12)/H12計算表!M12*100</f>
        <v>0</v>
      </c>
      <c r="N12" s="138">
        <f>(H22計算表!N12-H12計算表!N12)/H12計算表!N12*100</f>
        <v>-9.3002842359550577</v>
      </c>
      <c r="O12" s="138">
        <f>(H22計算表!O12-H12計算表!O12)/H12計算表!O12*100</f>
        <v>-30.009493247571882</v>
      </c>
      <c r="P12" s="138">
        <f>(H22計算表!P12-H12計算表!P12)/H12計算表!P12*100</f>
        <v>-12.958348166607337</v>
      </c>
      <c r="Q12" s="138">
        <f>(H22計算表!Q12-H12計算表!Q12)/H12計算表!Q12*100</f>
        <v>-3.0067877637303222</v>
      </c>
      <c r="R12" s="138"/>
      <c r="S12" s="145"/>
      <c r="T12" s="138">
        <f>(H22計算表!T12-H12計算表!T12)/H12計算表!T12*100</f>
        <v>5.902777777777775</v>
      </c>
      <c r="U12" s="138">
        <f>(H22計算表!U12-H12計算表!U12)/H12計算表!U12*100</f>
        <v>6.6666666666666696</v>
      </c>
      <c r="V12" s="138">
        <f>(H22計算表!V12-H12計算表!V12)/H12計算表!V12*100</f>
        <v>-5.7692307692307745</v>
      </c>
      <c r="W12" s="138">
        <f>(H22計算表!W12-H12計算表!W12)/H12計算表!W12*100</f>
        <v>2.4060730828615604</v>
      </c>
      <c r="X12" s="138">
        <f>(H22計算表!X12-H12計算表!X12)/H12計算表!X12*100</f>
        <v>2.0685579196217496</v>
      </c>
      <c r="Y12" s="138">
        <f>(H22計算表!Y12-H12計算表!Y12)/H12計算表!Y12*100</f>
        <v>80.355029585798832</v>
      </c>
      <c r="Z12" s="138">
        <f>(H22計算表!Z12-H12計算表!Z12)/H12計算表!Z12*100</f>
        <v>95.544554455445549</v>
      </c>
      <c r="AA12" s="145"/>
      <c r="AB12" s="138"/>
      <c r="AC12" s="138"/>
      <c r="AD12" s="138">
        <f>(H22計算表!AD12-H12計算表!AD12)</f>
        <v>0</v>
      </c>
      <c r="AE12" s="138"/>
      <c r="AF12" s="138">
        <f>(H22計算表!AF12-H12計算表!AF12)/H12計算表!AF12*100</f>
        <v>30.747007841518776</v>
      </c>
      <c r="AG12" s="138">
        <f>(H22計算表!AG12-H12計算表!AG12)/H12計算表!AG12*100</f>
        <v>-33.035586479836041</v>
      </c>
      <c r="AH12" s="138">
        <f>(H22計算表!AH12-H12計算表!AH12)/H12計算表!AH12*100</f>
        <v>-3.7839426299997072</v>
      </c>
      <c r="AI12" s="138">
        <f>(H22計算表!AI12-H12計算表!AI12)/H12計算表!AI12*100</f>
        <v>-16.550671163118931</v>
      </c>
      <c r="AJ12" s="138"/>
      <c r="AK12" s="145"/>
      <c r="AL12" s="138"/>
      <c r="AM12" s="138"/>
      <c r="AN12" s="138"/>
      <c r="AO12" s="138"/>
      <c r="AP12" s="138"/>
      <c r="AQ12" s="138"/>
      <c r="AR12" s="138"/>
      <c r="AS12" s="138"/>
      <c r="AT12" s="138">
        <f>(H22計算表!AT12-H12計算表!AT12)/H12計算表!AT12*100</f>
        <v>-29.056603773584904</v>
      </c>
      <c r="AU12" s="138">
        <f>(H22計算表!AU12-H12計算表!AU12)/H12計算表!AU12*100</f>
        <v>-1.2972363226170356</v>
      </c>
      <c r="AV12" s="138">
        <f>(H22計算表!AV12-H12計算表!AV12)/H12計算表!AV12*100</f>
        <v>1.2946357262519799</v>
      </c>
      <c r="AW12" s="138">
        <f>(H22計算表!AW12-H12計算表!AW12)/H12計算表!AW12*100</f>
        <v>-29.220779220779221</v>
      </c>
      <c r="AX12" s="145"/>
      <c r="AY12" s="138">
        <f>(H22計算表!AY12-H12計算表!AY12)/H12計算表!AY12*100</f>
        <v>-5.3457574681682285</v>
      </c>
      <c r="AZ12" s="138">
        <f>(H22計算表!AZ12-H12計算表!AZ12)/H12計算表!AZ12*100</f>
        <v>-1.82541589303407</v>
      </c>
      <c r="BA12" s="138">
        <f>(H22計算表!BA12-H12計算表!BA12)/H12計算表!BA12*100</f>
        <v>6.9773798692483373</v>
      </c>
      <c r="BB12" s="138">
        <f>(H22計算表!BB12-H12計算表!BB12)/H12計算表!BB12*100</f>
        <v>-2.0761509949511674</v>
      </c>
      <c r="BC12" s="138">
        <f>(H22計算表!BC12-H12計算表!BC12)/H12計算表!BC12*100</f>
        <v>7.085016480573854</v>
      </c>
      <c r="BD12" s="138">
        <f>(H22計算表!BD12-H12計算表!BD12)/H12計算表!BD12*100</f>
        <v>-7.3529411764705888</v>
      </c>
      <c r="BE12" s="138">
        <f>(H22計算表!BE12-H12計算表!BE12)/H12計算表!BE12*100</f>
        <v>-2.4896265560166033</v>
      </c>
      <c r="BF12" s="138">
        <f>(H22計算表!BF12-H12計算表!BF12)/H12計算表!BF12*100</f>
        <v>5.7149627696395795</v>
      </c>
      <c r="BG12" s="138">
        <f>(H22計算表!BG12-H12計算表!BG12)/H12計算表!BG12*100</f>
        <v>1.2446667888895058</v>
      </c>
      <c r="BH12" s="138">
        <f>(H22計算表!BH12-H12計算表!BH12)/H12計算表!BH12*100</f>
        <v>12.217313102823528</v>
      </c>
      <c r="BI12" s="138">
        <f>(H22計算表!BI12-H12計算表!BI12)/H12計算表!BI12*100</f>
        <v>-17.676739615472329</v>
      </c>
      <c r="BJ12" s="138">
        <f>(H22計算表!BJ12-H12計算表!BJ12)/H12計算表!BJ12*100</f>
        <v>-14.838278992423199</v>
      </c>
      <c r="BK12" s="138">
        <f>(H22計算表!BK12-H12計算表!BK12)/H12計算表!BK12*100</f>
        <v>8.1041672446801947</v>
      </c>
      <c r="BL12" s="138">
        <f>(H22計算表!BL12-H12計算表!BL12)/H12計算表!BL12*100</f>
        <v>40.372350909691846</v>
      </c>
      <c r="BM12" s="138">
        <f>(H22計算表!BM12-H12計算表!BM12)/H12計算表!BM12*100</f>
        <v>21.89607186216881</v>
      </c>
      <c r="BN12" s="138">
        <f>(H22計算表!BN12-H12計算表!BN12)/H12計算表!BN12*100</f>
        <v>64.852229992062476</v>
      </c>
      <c r="BO12" s="138">
        <f>(H22計算表!BO12-H12計算表!BO12)/H12計算表!BO12*100</f>
        <v>18.953394116749113</v>
      </c>
      <c r="BP12" s="138">
        <f>(H22計算表!BP12-H12計算表!BP12)/H12計算表!BP12*100</f>
        <v>12.156413067524817</v>
      </c>
      <c r="BQ12" s="138">
        <f>(H22計算表!BQ12-H12計算表!BQ12)/H12計算表!BQ12*100</f>
        <v>49.344684088988252</v>
      </c>
      <c r="BR12" s="138">
        <f>(H22計算表!BR12-H12計算表!BR12)/H12計算表!BR12*100</f>
        <v>45.098039215686292</v>
      </c>
      <c r="BS12" s="138">
        <f>(H22計算表!BS12-H12計算表!BS12)/H12計算表!BS12*100</f>
        <v>19.047619047619044</v>
      </c>
      <c r="BT12" s="138">
        <f>(H22計算表!BT12-H12計算表!BT12)/H12計算表!BT12*100</f>
        <v>-40.625000000000007</v>
      </c>
      <c r="BU12" s="138">
        <f>(H22計算表!BU12-H12計算表!BU12)/H12計算表!BU12*100</f>
        <v>-1.6304347826086956</v>
      </c>
      <c r="BV12" s="138">
        <f>(H22計算表!BV12-H12計算表!BV12)/H12計算表!BV12*100</f>
        <v>-1.7241379310344827</v>
      </c>
      <c r="BW12" s="138">
        <f>(H22計算表!BW12-H12計算表!BW12)/H12計算表!BW12*100</f>
        <v>-6.4618536117655143</v>
      </c>
      <c r="BX12" s="138">
        <f>(H22計算表!BX12-H12計算表!BX12)/H12計算表!BX12*100</f>
        <v>3.8939871004748503</v>
      </c>
      <c r="BY12" s="138">
        <f>(H22計算表!BY12-H12計算表!BY12)/H12計算表!BY12*100</f>
        <v>-6.4287832960861877</v>
      </c>
      <c r="BZ12" s="138">
        <f>(H22計算表!BZ12-H12計算表!BZ12)/H12計算表!BZ12*100</f>
        <v>6.8715749892491781E-2</v>
      </c>
      <c r="CA12" s="138">
        <f>(H22計算表!CA12-H12計算表!CA12)/H12計算表!CA12*100</f>
        <v>-0.89314368548360534</v>
      </c>
      <c r="CB12" s="138">
        <f>(H22計算表!CB12-H12計算表!CB12)/H12計算表!CB12*100</f>
        <v>-2.7815284904131814</v>
      </c>
      <c r="CC12" s="138">
        <f>(H22計算表!CC12-H12計算表!CC12)/H12計算表!CC12*100</f>
        <v>3.6154827732879626</v>
      </c>
      <c r="CD12" s="138">
        <f>(H22計算表!CD12-H12計算表!CD12)/H12計算表!CD12*100</f>
        <v>2.2915340547421987</v>
      </c>
      <c r="CE12" s="138">
        <f>(H22計算表!CE12-H12計算表!CE12)/H12計算表!CE12*100</f>
        <v>3.7940379403794</v>
      </c>
      <c r="CF12" s="152"/>
      <c r="CG12" s="138">
        <f>(H22計算表!CG12-H12計算表!CG12)/H12計算表!CG12*100</f>
        <v>1.3582174573791548</v>
      </c>
      <c r="CH12" s="138">
        <f>(H22計算表!CH12-H12計算表!CH12)/H12計算表!CH12*100</f>
        <v>-8.149959250204443E-2</v>
      </c>
      <c r="CI12" s="138">
        <f>(H22計算表!CI12-H12計算表!CI12)/H12計算表!CI12*100</f>
        <v>-10.333569907735983</v>
      </c>
      <c r="CJ12" s="138">
        <f>(H22計算表!CJ12-H12計算表!CJ12)/H12計算表!CJ12*100</f>
        <v>-11.465591885539933</v>
      </c>
      <c r="CK12" s="138">
        <f>(H22計算表!CK12-H12計算表!CK12)/H12計算表!CK12*100</f>
        <v>-12.538001643471267</v>
      </c>
      <c r="CL12" s="138">
        <f>(H22計算表!CL12-H12計算表!CL12)/H12計算表!CL12*100</f>
        <v>-11.638775257220777</v>
      </c>
      <c r="CM12" s="138">
        <f>(H22計算表!CM12-H12計算表!CM12)/H12計算表!CM12*100</f>
        <v>-8.2384606062925325</v>
      </c>
      <c r="CN12" s="138">
        <f>(H22計算表!CN12-H12計算表!CN12)/H12計算表!CN12*100</f>
        <v>-7.4405657538368946</v>
      </c>
      <c r="CO12" s="138">
        <f>(H22計算表!CO12-H12計算表!CO12)/H12計算表!CO12*100</f>
        <v>3.4851522963811705</v>
      </c>
      <c r="CP12" s="138">
        <f>(H22計算表!CP12-H12計算表!CP12)/H12計算表!CP12*100</f>
        <v>-100</v>
      </c>
      <c r="CQ12" s="152"/>
      <c r="CR12" s="138">
        <f>(H22計算表!CR12-H12計算表!CR12)/H12計算表!CR12*100</f>
        <v>1.9607843137254901</v>
      </c>
      <c r="CS12" s="138">
        <f>(H22計算表!CS12-H12計算表!CS12)/H12計算表!CS12*100</f>
        <v>-0.3436426116838488</v>
      </c>
      <c r="CT12" s="138">
        <f>(H22計算表!CT12-H12計算表!CT12)/H12計算表!CT12*100</f>
        <v>2.1929824561403506</v>
      </c>
      <c r="CU12" s="138">
        <f>(H22計算表!CU12-H12計算表!CU12)/H12計算表!CU12*100</f>
        <v>0.61728395061728392</v>
      </c>
      <c r="CV12" s="138">
        <f>(H22計算表!CV12-H12計算表!CV12)/H12計算表!CV12*100</f>
        <v>38.461538461538467</v>
      </c>
      <c r="CW12" s="138">
        <f>(H22計算表!CW12-H12計算表!CW12)/H12計算表!CW12*100</f>
        <v>20.689655172413794</v>
      </c>
    </row>
    <row r="13" spans="1:101" x14ac:dyDescent="0.15">
      <c r="A13" s="13">
        <v>1</v>
      </c>
      <c r="B13" s="12" t="s">
        <v>2</v>
      </c>
      <c r="C13" s="109">
        <f>(H22計算表!C13-H12計算表!C13)/H12計算表!C13*100</f>
        <v>2.4390243902439046</v>
      </c>
      <c r="D13" s="109">
        <f>(H22計算表!D13-H12計算表!D13)/H12計算表!D13*100</f>
        <v>14.01341752784665</v>
      </c>
      <c r="E13" s="109">
        <f>(H22計算表!E13-H12計算表!E13)/H12計算表!E13*100</f>
        <v>11.160714285714285</v>
      </c>
      <c r="F13" s="109">
        <f>(H22計算表!F13-H12計算表!F13)/H12計算表!F13*100</f>
        <v>13.323792997936964</v>
      </c>
      <c r="G13" s="38"/>
      <c r="H13" s="139">
        <f>(H22計算表!H13-H12計算表!H13)/H12計算表!H13*100</f>
        <v>-3.108236369759823</v>
      </c>
      <c r="I13" s="139">
        <f>(H22計算表!I13-H12計算表!I13)</f>
        <v>-1.9557155211999999</v>
      </c>
      <c r="J13" s="139">
        <f>(H22計算表!J13-H12計算表!J13)/H12計算表!J13*100</f>
        <v>10.174854707582927</v>
      </c>
      <c r="K13" s="139">
        <f>(H22計算表!K13-H12計算表!K13)/H12計算表!K13*100</f>
        <v>-6.0830860534124751</v>
      </c>
      <c r="L13" s="139">
        <f>(H22計算表!L13-H12計算表!L13)/H12計算表!L13*100</f>
        <v>-2.3143123611637102</v>
      </c>
      <c r="M13" s="139">
        <f>(H22計算表!M13-H12計算表!M13)/H12計算表!M13*100</f>
        <v>-3.6339406790503403E-2</v>
      </c>
      <c r="N13" s="139">
        <f>(H22計算表!N13-H12計算表!N13)/H12計算表!N13*100</f>
        <v>-8.6730903181818206</v>
      </c>
      <c r="O13" s="139">
        <f>(H22計算表!O13-H12計算表!O13)/H12計算表!O13*100</f>
        <v>-32.714897981951069</v>
      </c>
      <c r="P13" s="139">
        <f>(H22計算表!P13-H12計算表!P13)/H12計算表!P13*100</f>
        <v>-12.772073921971264</v>
      </c>
      <c r="Q13" s="139">
        <f>(H22計算表!Q13-H12計算表!Q13)/H12計算表!Q13*100</f>
        <v>-2.0356858433079439</v>
      </c>
      <c r="R13" s="139">
        <f>(H22計算表!R13-H12計算表!R13)/H12計算表!R13*100</f>
        <v>8.8888888888888964</v>
      </c>
      <c r="S13" s="141"/>
      <c r="T13" s="139">
        <f>(H22計算表!T13-H12計算表!T13)/H12計算表!T13*100</f>
        <v>6.3604240282685538</v>
      </c>
      <c r="U13" s="139">
        <f>(H22計算表!U13-H12計算表!U13)/H12計算表!U13*100</f>
        <v>7.0895522388059646</v>
      </c>
      <c r="V13" s="139">
        <f>(H22計算表!V13-H12計算表!V13)/H12計算表!V13*100</f>
        <v>-8.3999999999999986</v>
      </c>
      <c r="W13" s="139">
        <f>(H22計算表!W13-H12計算表!W13)/H12計算表!W13*100</f>
        <v>2.0889748549323075</v>
      </c>
      <c r="X13" s="139">
        <f>(H22計算表!X13-H12計算表!X13)/H12計算表!X13*100</f>
        <v>1.7208863743517135</v>
      </c>
      <c r="Y13" s="139">
        <f>(H22計算表!Y13-H12計算表!Y13)/H12計算表!Y13*100</f>
        <v>56.679286100594929</v>
      </c>
      <c r="Z13" s="139">
        <f>(H22計算表!Z13-H12計算表!Z13)/H12計算表!Z13*100</f>
        <v>103.6529680365297</v>
      </c>
      <c r="AA13" s="141"/>
      <c r="AB13" s="139">
        <f>(H22計算表!AB13-H12計算表!AB13)/H12計算表!AB13*100</f>
        <v>-10.550648841054151</v>
      </c>
      <c r="AC13" s="139">
        <f>(H22計算表!AC13-H12計算表!AC13)</f>
        <v>-0.4015065488396159</v>
      </c>
      <c r="AD13" s="139">
        <f>(H22計算表!AD13-H12計算表!AD13)</f>
        <v>-5.728913830711285</v>
      </c>
      <c r="AE13" s="139">
        <f>(H22計算表!AE13-H12計算表!AE13)/H12計算表!AE13*100</f>
        <v>-10.332675841832542</v>
      </c>
      <c r="AF13" s="139">
        <f>(H22計算表!AF13-H12計算表!AF13)/H12計算表!AF13*100</f>
        <v>29.365768896611634</v>
      </c>
      <c r="AG13" s="139">
        <f>(H22計算表!AG13-H12計算表!AG13)/H12計算表!AG13*100</f>
        <v>-26.946524309816454</v>
      </c>
      <c r="AH13" s="139">
        <f>(H22計算表!AH13-H12計算表!AH13)/H12計算表!AH13*100</f>
        <v>0.60332589738389775</v>
      </c>
      <c r="AI13" s="139">
        <f>(H22計算表!AI13-H12計算表!AI13)/H12計算表!AI13*100</f>
        <v>-20.244529713523402</v>
      </c>
      <c r="AJ13" s="139">
        <f>(H22計算表!AJ13-H12計算表!AJ13)/H12計算表!AJ13*100</f>
        <v>8.27653631284916</v>
      </c>
      <c r="AK13" s="141"/>
      <c r="AL13" s="139">
        <f>(H22計算表!AL13-H12計算表!AL13)/H12計算表!AL13*100</f>
        <v>17.344173441734416</v>
      </c>
      <c r="AM13" s="139">
        <f>(H22計算表!AM13-H12計算表!AM13)/H12計算表!AM13*100</f>
        <v>14.11764705882352</v>
      </c>
      <c r="AN13" s="139">
        <f>(H22計算表!AN13-H12計算表!AN13)/H12計算表!AN13*100</f>
        <v>-10.769230769230777</v>
      </c>
      <c r="AO13" s="139">
        <f>(H22計算表!AO13-H12計算表!AO13)/H12計算表!AO13*100</f>
        <v>10.416666666666668</v>
      </c>
      <c r="AP13" s="139">
        <f>(H22計算表!AP13-H12計算表!AP13)/H12計算表!AP13*100</f>
        <v>-18.333333333333325</v>
      </c>
      <c r="AQ13" s="139">
        <f>(H22計算表!AQ13-H12計算表!AQ13)/H12計算表!AQ13*100</f>
        <v>-23.873873873873876</v>
      </c>
      <c r="AR13" s="139">
        <f>(H22計算表!AR13-H12計算表!AR13)/H12計算表!AR13*100</f>
        <v>11.666049718709642</v>
      </c>
      <c r="AS13" s="139">
        <f>(H22計算表!AS13-H12計算表!AS13)/H12計算表!AS13*100</f>
        <v>47.871524087745179</v>
      </c>
      <c r="AT13" s="139">
        <f>(H22計算表!AT13-H12計算表!AT13)/H12計算表!AT13*100</f>
        <v>-26.484907497565725</v>
      </c>
      <c r="AU13" s="139">
        <f>(H22計算表!AU13-H12計算表!AU13)/H12計算表!AU13*100</f>
        <v>5.5634301913536515</v>
      </c>
      <c r="AV13" s="139">
        <f>(H22計算表!AV13-H12計算表!AV13)/H12計算表!AV13*100</f>
        <v>5.342806835193648</v>
      </c>
      <c r="AW13" s="139">
        <f>(H22計算表!AW13-H12計算表!AW13)/H12計算表!AW13*100</f>
        <v>-37.304075235109714</v>
      </c>
      <c r="AX13" s="141"/>
      <c r="AY13" s="139">
        <f>(H22計算表!AY13-H12計算表!AY13)/H12計算表!AY13*100</f>
        <v>-8.1025794267671962</v>
      </c>
      <c r="AZ13" s="139">
        <f>(H22計算表!AZ13-H12計算表!AZ13)/H12計算表!AZ13*100</f>
        <v>-3.7227376657428568</v>
      </c>
      <c r="BA13" s="139">
        <f>(H22計算表!BA13-H12計算表!BA13)/H12計算表!BA13*100</f>
        <v>7.2545181520738815</v>
      </c>
      <c r="BB13" s="139">
        <f>(H22計算表!BB13-H12計算表!BB13)/H12計算表!BB13*100</f>
        <v>-3.4195047190362877</v>
      </c>
      <c r="BC13" s="139">
        <f>(H22計算表!BC13-H12計算表!BC13)/H12計算表!BC13*100</f>
        <v>7.5789448635783758</v>
      </c>
      <c r="BD13" s="139">
        <f>(H22計算表!BD13-H12計算表!BD13)/H12計算表!BD13*100</f>
        <v>-7.2404371584699412</v>
      </c>
      <c r="BE13" s="139">
        <f>(H22計算表!BE13-H12計算表!BE13)/H12計算表!BE13*100</f>
        <v>-2.1645021645021645</v>
      </c>
      <c r="BF13" s="139">
        <f>(H22計算表!BF13-H12計算表!BF13)/H12計算表!BF13*100</f>
        <v>16.815772114254386</v>
      </c>
      <c r="BG13" s="139">
        <f>(H22計算表!BG13-H12計算表!BG13)/H12計算表!BG13*100</f>
        <v>13.736998078362442</v>
      </c>
      <c r="BH13" s="139">
        <f>(H22計算表!BH13-H12計算表!BH13)/H12計算表!BH13*100</f>
        <v>21.34151055820011</v>
      </c>
      <c r="BI13" s="139">
        <f>(H22計算表!BI13-H12計算表!BI13)/H12計算表!BI13*100</f>
        <v>-7.7135719602082879</v>
      </c>
      <c r="BJ13" s="139">
        <f>(H22計算表!BJ13-H12計算表!BJ13)/H12計算表!BJ13*100</f>
        <v>-19.317284075038341</v>
      </c>
      <c r="BK13" s="139">
        <f>(H22計算表!BK13-H12計算表!BK13)/H12計算表!BK13*100</f>
        <v>7.178687229980425</v>
      </c>
      <c r="BL13" s="139">
        <f>(H22計算表!BL13-H12計算表!BL13)/H12計算表!BL13*100</f>
        <v>41.741895239249985</v>
      </c>
      <c r="BM13" s="139">
        <f>(H22計算表!BM13-H12計算表!BM13)/H12計算表!BM13*100</f>
        <v>27.542407528231948</v>
      </c>
      <c r="BN13" s="139">
        <f>(H22計算表!BN13-H12計算表!BN13)/H12計算表!BN13*100</f>
        <v>55.562414137296734</v>
      </c>
      <c r="BO13" s="139">
        <f>(H22計算表!BO13-H12計算表!BO13)/H12計算表!BO13*100</f>
        <v>17.535596146434305</v>
      </c>
      <c r="BP13" s="139">
        <f>(H22計算表!BP13-H12計算表!BP13)/H12計算表!BP13*100</f>
        <v>4.4687911315239903</v>
      </c>
      <c r="BQ13" s="139">
        <f>(H22計算表!BQ13-H12計算表!BQ13)/H12計算表!BQ13*100</f>
        <v>80.921774510688621</v>
      </c>
      <c r="BR13" s="139">
        <f>(H22計算表!BR13-H12計算表!BR13)/H12計算表!BR13*100</f>
        <v>63.265306122448969</v>
      </c>
      <c r="BS13" s="139">
        <f>(H22計算表!BS13-H12計算表!BS13)/H12計算表!BS13*100</f>
        <v>28.260869565217412</v>
      </c>
      <c r="BT13" s="139">
        <f>(H22計算表!BT13-H12計算表!BT13)/H12計算表!BT13*100</f>
        <v>-37.5</v>
      </c>
      <c r="BU13" s="139">
        <f>(H22計算表!BU13-H12計算表!BU13)/H12計算表!BU13*100</f>
        <v>-2.6737967914438503</v>
      </c>
      <c r="BV13" s="139">
        <f>(H22計算表!BV13-H12計算表!BV13)/H12計算表!BV13*100</f>
        <v>-1.1494252873563218</v>
      </c>
      <c r="BW13" s="139">
        <f>(H22計算表!BW13-H12計算表!BW13)/H12計算表!BW13*100</f>
        <v>-5.0234784742733591</v>
      </c>
      <c r="BX13" s="139">
        <f>(H22計算表!BX13-H12計算表!BX13)/H12計算表!BX13*100</f>
        <v>4.1784029433218057</v>
      </c>
      <c r="BY13" s="139">
        <f>(H22計算表!BY13-H12計算表!BY13)/H12計算表!BY13*100</f>
        <v>-10.143341529792108</v>
      </c>
      <c r="BZ13" s="139">
        <f>(H22計算表!BZ13-H12計算表!BZ13)/H12計算表!BZ13*100</f>
        <v>0.36744021292587303</v>
      </c>
      <c r="CA13" s="139">
        <f>(H22計算表!CA13-H12計算表!CA13)/H12計算表!CA13*100</f>
        <v>-1.6805957213870615</v>
      </c>
      <c r="CB13" s="139">
        <f>(H22計算表!CB13-H12計算表!CB13)/H12計算表!CB13*100</f>
        <v>-3.7920489296636015</v>
      </c>
      <c r="CC13" s="139">
        <f>(H22計算表!CC13-H12計算表!CC13)/H12計算表!CC13*100</f>
        <v>5.3813757604117924</v>
      </c>
      <c r="CD13" s="139">
        <f>(H22計算表!CD13-H12計算表!CD13)/H12計算表!CD13*100</f>
        <v>-4.2718446601941711</v>
      </c>
      <c r="CE13" s="139">
        <f>(H22計算表!CE13-H12計算表!CE13)/H12計算表!CE13*100</f>
        <v>4.9400141143260416</v>
      </c>
      <c r="CF13" s="148"/>
      <c r="CG13" s="139">
        <f>(H22計算表!CG13-H12計算表!CG13)/H12計算表!CG13*100</f>
        <v>0.43389088632801087</v>
      </c>
      <c r="CH13" s="139">
        <f>(H22計算表!CH13-H12計算表!CH13)/H12計算表!CH13*100</f>
        <v>2.0373514431239439</v>
      </c>
      <c r="CI13" s="139">
        <f>(H22計算表!CI13-H12計算表!CI13)/H12計算表!CI13*100</f>
        <v>-17.030293517501178</v>
      </c>
      <c r="CJ13" s="139">
        <f>(H22計算表!CJ13-H12計算表!CJ13)/H12計算表!CJ13*100</f>
        <v>-18.799413456559673</v>
      </c>
      <c r="CK13" s="139">
        <f>(H22計算表!CK13-H12計算表!CK13)/H12計算表!CK13*100</f>
        <v>-23.977041451308256</v>
      </c>
      <c r="CL13" s="139">
        <f>(H22計算表!CL13-H12計算表!CL13)/H12計算表!CL13*100</f>
        <v>-18.368052257785376</v>
      </c>
      <c r="CM13" s="139">
        <f>(H22計算表!CM13-H12計算表!CM13)/H12計算表!CM13*100</f>
        <v>-14.470539927435262</v>
      </c>
      <c r="CN13" s="139">
        <f>(H22計算表!CN13-H12計算表!CN13)/H12計算表!CN13*100</f>
        <v>-18.537370573392501</v>
      </c>
      <c r="CO13" s="139">
        <f>(H22計算表!CO13-H12計算表!CO13)/H12計算表!CO13*100</f>
        <v>-2.8784776586775864</v>
      </c>
      <c r="CP13" s="139">
        <f>(H22計算表!CP13-H12計算表!CP13)/H12計算表!CP13*100</f>
        <v>5.3022269353128317</v>
      </c>
      <c r="CQ13" s="148"/>
      <c r="CR13" s="139">
        <f>(H22計算表!CR13-H12計算表!CR13)/H12計算表!CR13*100</f>
        <v>0.23364485981308408</v>
      </c>
      <c r="CS13" s="139">
        <f>(H22計算表!CS13-H12計算表!CS13)/H12計算表!CS13*100</f>
        <v>-1.948051948051948</v>
      </c>
      <c r="CT13" s="139">
        <f>(H22計算表!CT13-H12計算表!CT13)/H12計算表!CT13*100</f>
        <v>0</v>
      </c>
      <c r="CU13" s="139">
        <f>(H22計算表!CU13-H12計算表!CU13)/H12計算表!CU13*100</f>
        <v>-2.0588235294117645</v>
      </c>
      <c r="CV13" s="139">
        <f>(H22計算表!CV13-H12計算表!CV13)/H12計算表!CV13*100</f>
        <v>16.666666666666664</v>
      </c>
      <c r="CW13" s="139">
        <f>(H22計算表!CW13-H12計算表!CW13)/H12計算表!CW13*100</f>
        <v>33.858267716535437</v>
      </c>
    </row>
    <row r="14" spans="1:101" x14ac:dyDescent="0.15">
      <c r="A14" s="13">
        <v>2</v>
      </c>
      <c r="B14" s="6" t="s">
        <v>3</v>
      </c>
      <c r="C14" s="109">
        <f>(H22計算表!C14-H12計算表!C14)/H12計算表!C14*100</f>
        <v>-6.1224489795918418</v>
      </c>
      <c r="D14" s="109">
        <f>(H22計算表!D14-H12計算表!D14)/H12計算表!D14*100</f>
        <v>19.596637333387442</v>
      </c>
      <c r="E14" s="109">
        <f>(H22計算表!E14-H12計算表!E14)/H12計算表!E14*100</f>
        <v>6.1253561253561211</v>
      </c>
      <c r="F14" s="109">
        <f>(H22計算表!F14-H12計算表!F14)/H12計算表!F14*100</f>
        <v>13.453329313254706</v>
      </c>
      <c r="G14" s="38"/>
      <c r="H14" s="139">
        <f>(H22計算表!H14-H12計算表!H14)/H12計算表!H14*100</f>
        <v>-6.9382027040213377</v>
      </c>
      <c r="I14" s="139">
        <f>(H22計算表!I14-H12計算表!I14)</f>
        <v>-4.0073150375999997</v>
      </c>
      <c r="J14" s="139">
        <f>(H22計算表!J14-H12計算表!J14)/H12計算表!J14*100</f>
        <v>10.843796444575476</v>
      </c>
      <c r="K14" s="139">
        <f>(H22計算表!K14-H12計算表!K14)/H12計算表!K14*100</f>
        <v>-5.6574923547400653</v>
      </c>
      <c r="L14" s="139">
        <f>(H22計算表!L14-H12計算表!L14)/H12計算表!L14*100</f>
        <v>-2.251356216840295</v>
      </c>
      <c r="M14" s="139">
        <f>(H22計算表!M14-H12計算表!M14)/H12計算表!M14*100</f>
        <v>-5.1235373395438294E-2</v>
      </c>
      <c r="N14" s="139">
        <f>(H22計算表!N14-H12計算表!N14)/H12計算表!N14*100</f>
        <v>-8.7141489370629319</v>
      </c>
      <c r="O14" s="139">
        <f>(H22計算表!O14-H12計算表!O14)/H12計算表!O14*100</f>
        <v>-21.010489396930467</v>
      </c>
      <c r="P14" s="139">
        <f>(H22計算表!P14-H12計算表!P14)/H12計算表!P14*100</f>
        <v>-14.576165154832657</v>
      </c>
      <c r="Q14" s="139">
        <f>(H22計算表!Q14-H12計算表!Q14)/H12計算表!Q14*100</f>
        <v>-5.5730481386958131</v>
      </c>
      <c r="R14" s="139">
        <f>(H22計算表!R14-H12計算表!R14)/H12計算表!R14*100</f>
        <v>3.7383177570093498</v>
      </c>
      <c r="S14" s="141"/>
      <c r="T14" s="139">
        <f>(H22計算表!T14-H12計算表!T14)/H12計算表!T14*100</f>
        <v>6.028368794326239</v>
      </c>
      <c r="U14" s="139">
        <f>(H22計算表!U14-H12計算表!U14)/H12計算表!U14*100</f>
        <v>6.4393939393939501</v>
      </c>
      <c r="V14" s="139">
        <f>(H22計算表!V14-H12計算表!V14)/H12計算表!V14*100</f>
        <v>-7.1428571428571495</v>
      </c>
      <c r="W14" s="139">
        <f>(H22計算表!W14-H12計算表!W14)/H12計算表!W14*100</f>
        <v>2.1276595744680842</v>
      </c>
      <c r="X14" s="139">
        <f>(H22計算表!X14-H12計算表!X14)/H12計算表!X14*100</f>
        <v>1.9715617158561425</v>
      </c>
      <c r="Y14" s="139">
        <f>(H22計算表!Y14-H12計算表!Y14)/H12計算表!Y14*100</f>
        <v>70.303527481542275</v>
      </c>
      <c r="Z14" s="139">
        <f>(H22計算表!Z14-H12計算表!Z14)/H12計算表!Z14*100</f>
        <v>79.77941176470587</v>
      </c>
      <c r="AA14" s="141"/>
      <c r="AB14" s="139">
        <f>(H22計算表!AB14-H12計算表!AB14)/H12計算表!AB14*100</f>
        <v>-4.4767274682669473</v>
      </c>
      <c r="AC14" s="139">
        <f>(H22計算表!AC14-H12計算表!AC14)</f>
        <v>-1.2494369599317174</v>
      </c>
      <c r="AD14" s="139">
        <f>(H22計算表!AD14-H12計算表!AD14)</f>
        <v>0.65049938442446908</v>
      </c>
      <c r="AE14" s="139">
        <f>(H22計算表!AE14-H12計算表!AE14)/H12計算表!AE14*100</f>
        <v>-2.6697870918809747</v>
      </c>
      <c r="AF14" s="139">
        <f>(H22計算表!AF14-H12計算表!AF14)/H12計算表!AF14*100</f>
        <v>37.989503431570462</v>
      </c>
      <c r="AG14" s="139">
        <f>(H22計算表!AG14-H12計算表!AG14)/H12計算表!AG14*100</f>
        <v>-26.533089913281604</v>
      </c>
      <c r="AH14" s="139">
        <f>(H22計算表!AH14-H12計算表!AH14)/H12計算表!AH14*100</f>
        <v>9.9330519575025455</v>
      </c>
      <c r="AI14" s="139">
        <f>(H22計算表!AI14-H12計算表!AI14)/H12計算表!AI14*100</f>
        <v>-22.382608695652173</v>
      </c>
      <c r="AJ14" s="139">
        <f>(H22計算表!AJ14-H12計算表!AJ14)/H12計算表!AJ14*100</f>
        <v>19.233962264150929</v>
      </c>
      <c r="AK14" s="141"/>
      <c r="AL14" s="139">
        <f>(H22計算表!AL14-H12計算表!AL14)/H12計算表!AL14*100</f>
        <v>30.868167202572351</v>
      </c>
      <c r="AM14" s="139">
        <f>(H22計算表!AM14-H12計算表!AM14)/H12計算表!AM14*100</f>
        <v>33.333333333333321</v>
      </c>
      <c r="AN14" s="139">
        <f>(H22計算表!AN14-H12計算表!AN14)/H12計算表!AN14*100</f>
        <v>-18.367346938775505</v>
      </c>
      <c r="AO14" s="139">
        <f>(H22計算表!AO14-H12計算表!AO14)/H12計算表!AO14*100</f>
        <v>-5.8536585365853631</v>
      </c>
      <c r="AP14" s="139">
        <f>(H22計算表!AP14-H12計算表!AP14)/H12計算表!AP14*100</f>
        <v>-10.899182561307901</v>
      </c>
      <c r="AQ14" s="139">
        <f>(H22計算表!AQ14-H12計算表!AQ14)/H12計算表!AQ14*100</f>
        <v>-19.60132890365449</v>
      </c>
      <c r="AR14" s="139">
        <f>(H22計算表!AR14-H12計算表!AR14)/H12計算表!AR14*100</f>
        <v>20.154115947117166</v>
      </c>
      <c r="AS14" s="139">
        <f>(H22計算表!AS14-H12計算表!AS14)/H12計算表!AS14*100</f>
        <v>45.462671694485898</v>
      </c>
      <c r="AT14" s="139">
        <f>(H22計算表!AT14-H12計算表!AT14)/H12計算表!AT14*100</f>
        <v>-40.705563093622793</v>
      </c>
      <c r="AU14" s="139">
        <f>(H22計算表!AU14-H12計算表!AU14)/H12計算表!AU14*100</f>
        <v>-8.4155363748458605</v>
      </c>
      <c r="AV14" s="139">
        <f>(H22計算表!AV14-H12計算表!AV14)/H12計算表!AV14*100</f>
        <v>11.281231970887132</v>
      </c>
      <c r="AW14" s="139">
        <f>(H22計算表!AW14-H12計算表!AW14)/H12計算表!AW14*100</f>
        <v>-41.025641025641022</v>
      </c>
      <c r="AX14" s="141"/>
      <c r="AY14" s="139">
        <f>(H22計算表!AY14-H12計算表!AY14)/H12計算表!AY14*100</f>
        <v>-12.3223372521495</v>
      </c>
      <c r="AZ14" s="139">
        <f>(H22計算表!AZ14-H12計算表!AZ14)/H12計算表!AZ14*100</f>
        <v>-4.6999741085206548</v>
      </c>
      <c r="BA14" s="139">
        <f>(H22計算表!BA14-H12計算表!BA14)/H12計算表!BA14*100</f>
        <v>4.716536875474187</v>
      </c>
      <c r="BB14" s="139">
        <f>(H22計算表!BB14-H12計算表!BB14)/H12計算表!BB14*100</f>
        <v>-4.7697958676556089</v>
      </c>
      <c r="BC14" s="139">
        <f>(H22計算表!BC14-H12計算表!BC14)/H12計算表!BC14*100</f>
        <v>4.9789756797377107</v>
      </c>
      <c r="BD14" s="139">
        <f>(H22計算表!BD14-H12計算表!BD14)/H12計算表!BD14*100</f>
        <v>-5.3475935828877006</v>
      </c>
      <c r="BE14" s="139">
        <f>(H22計算表!BE14-H12計算表!BE14)/H12計算表!BE14*100</f>
        <v>-3.4000000000000057</v>
      </c>
      <c r="BF14" s="139">
        <f>(H22計算表!BF14-H12計算表!BF14)/H12計算表!BF14*100</f>
        <v>8.5285756754574429</v>
      </c>
      <c r="BG14" s="139">
        <f>(H22計算表!BG14-H12計算表!BG14)/H12計算表!BG14*100</f>
        <v>0.42190665118803311</v>
      </c>
      <c r="BH14" s="139">
        <f>(H22計算表!BH14-H12計算表!BH14)/H12計算表!BH14*100</f>
        <v>20.021603167675256</v>
      </c>
      <c r="BI14" s="139">
        <f>(H22計算表!BI14-H12計算表!BI14)/H12計算表!BI14*100</f>
        <v>-11.058532809116468</v>
      </c>
      <c r="BJ14" s="139">
        <f>(H22計算表!BJ14-H12計算表!BJ14)/H12計算表!BJ14*100</f>
        <v>-18.82076242175577</v>
      </c>
      <c r="BK14" s="139">
        <f>(H22計算表!BK14-H12計算表!BK14)/H12計算表!BK14*100</f>
        <v>10.639755566157099</v>
      </c>
      <c r="BL14" s="139">
        <f>(H22計算表!BL14-H12計算表!BL14)/H12計算表!BL14*100</f>
        <v>46.264744429882029</v>
      </c>
      <c r="BM14" s="139">
        <f>(H22計算表!BM14-H12計算表!BM14)/H12計算表!BM14*100</f>
        <v>32.11009174311927</v>
      </c>
      <c r="BN14" s="139">
        <f>(H22計算表!BN14-H12計算表!BN14)/H12計算表!BN14*100</f>
        <v>58.453473132372189</v>
      </c>
      <c r="BO14" s="139">
        <f>(H22計算表!BO14-H12計算表!BO14)/H12計算表!BO14*100</f>
        <v>27.714925722676142</v>
      </c>
      <c r="BP14" s="139">
        <f>(H22計算表!BP14-H12計算表!BP14)/H12計算表!BP14*100</f>
        <v>18.678298885854066</v>
      </c>
      <c r="BQ14" s="139">
        <f>(H22計算表!BQ14-H12計算表!BQ14)/H12計算表!BQ14*100</f>
        <v>69.346350851518153</v>
      </c>
      <c r="BR14" s="139">
        <f>(H22計算表!BR14-H12計算表!BR14)/H12計算表!BR14*100</f>
        <v>79.661016949152526</v>
      </c>
      <c r="BS14" s="139">
        <f>(H22計算表!BS14-H12計算表!BS14)/H12計算表!BS14*100</f>
        <v>45.833333333333336</v>
      </c>
      <c r="BT14" s="139">
        <f>(H22計算表!BT14-H12計算表!BT14)/H12計算表!BT14*100</f>
        <v>-44.897959183673471</v>
      </c>
      <c r="BU14" s="139">
        <f>(H22計算表!BU14-H12計算表!BU14)/H12計算表!BU14*100</f>
        <v>-2.1505376344086025</v>
      </c>
      <c r="BV14" s="139">
        <f>(H22計算表!BV14-H12計算表!BV14)/H12計算表!BV14*100</f>
        <v>-1.7045454545454544</v>
      </c>
      <c r="BW14" s="139">
        <f>(H22計算表!BW14-H12計算表!BW14)/H12計算表!BW14*100</f>
        <v>-5.6981180542596759</v>
      </c>
      <c r="BX14" s="139">
        <f>(H22計算表!BX14-H12計算表!BX14)/H12計算表!BX14*100</f>
        <v>2.8295556590171569</v>
      </c>
      <c r="BY14" s="139">
        <f>(H22計算表!BY14-H12計算表!BY14)/H12計算表!BY14*100</f>
        <v>-14.984773230119592</v>
      </c>
      <c r="BZ14" s="139">
        <f>(H22計算表!BZ14-H12計算表!BZ14)/H12計算表!BZ14*100</f>
        <v>-9.23017077256999E-2</v>
      </c>
      <c r="CA14" s="139">
        <f>(H22計算表!CA14-H12計算表!CA14)/H12計算表!CA14*100</f>
        <v>1.3362990802659576</v>
      </c>
      <c r="CB14" s="139">
        <f>(H22計算表!CB14-H12計算表!CB14)/H12計算表!CB14*100</f>
        <v>-2.2616562282533055</v>
      </c>
      <c r="CC14" s="139">
        <f>(H22計算表!CC14-H12計算表!CC14)/H12計算表!CC14*100</f>
        <v>2.6746724890829725</v>
      </c>
      <c r="CD14" s="139">
        <f>(H22計算表!CD14-H12計算表!CD14)/H12計算表!CD14*100</f>
        <v>-0.42016806722690658</v>
      </c>
      <c r="CE14" s="139">
        <f>(H22計算表!CE14-H12計算表!CE14)/H12計算表!CE14*100</f>
        <v>-4.7688921496698455</v>
      </c>
      <c r="CF14" s="148"/>
      <c r="CG14" s="139">
        <f>(H22計算表!CG14-H12計算表!CG14)/H12計算表!CG14*100</f>
        <v>0.8366499460283181</v>
      </c>
      <c r="CH14" s="139">
        <f>(H22計算表!CH14-H12計算表!CH14)/H12計算表!CH14*100</f>
        <v>2.6227303295225326</v>
      </c>
      <c r="CI14" s="139">
        <f>(H22計算表!CI14-H12計算表!CI14)/H12計算表!CI14*100</f>
        <v>-8.521183053557154</v>
      </c>
      <c r="CJ14" s="139">
        <f>(H22計算表!CJ14-H12計算表!CJ14)/H12計算表!CJ14*100</f>
        <v>-8.9711188833805373</v>
      </c>
      <c r="CK14" s="139">
        <f>(H22計算表!CK14-H12計算表!CK14)/H12計算表!CK14*100</f>
        <v>-12.890656948156678</v>
      </c>
      <c r="CL14" s="139">
        <f>(H22計算表!CL14-H12計算表!CL14)/H12計算表!CL14*100</f>
        <v>-9.8905712357108744</v>
      </c>
      <c r="CM14" s="139">
        <f>(H22計算表!CM14-H12計算表!CM14)/H12計算表!CM14*100</f>
        <v>-7.3119367430113087</v>
      </c>
      <c r="CN14" s="139">
        <f>(H22計算表!CN14-H12計算表!CN14)/H12計算表!CN14*100</f>
        <v>-17.5306547934556</v>
      </c>
      <c r="CO14" s="139">
        <f>(H22計算表!CO14-H12計算表!CO14)/H12計算表!CO14*100</f>
        <v>-12.325817076260451</v>
      </c>
      <c r="CP14" s="139">
        <f>(H22計算表!CP14-H12計算表!CP14)/H12計算表!CP14*100</f>
        <v>5.9447983014861938</v>
      </c>
      <c r="CQ14" s="148"/>
      <c r="CR14" s="139">
        <f>(H22計算表!CR14-H12計算表!CR14)/H12計算表!CR14*100</f>
        <v>-3.3936651583710407</v>
      </c>
      <c r="CS14" s="139">
        <f>(H22計算表!CS14-H12計算表!CS14)/H12計算表!CS14*100</f>
        <v>-9.1428571428571423</v>
      </c>
      <c r="CT14" s="139">
        <f>(H22計算表!CT14-H12計算表!CT14)/H12計算表!CT14*100</f>
        <v>-2.736842105263158</v>
      </c>
      <c r="CU14" s="139">
        <f>(H22計算表!CU14-H12計算表!CU14)/H12計算表!CU14*100</f>
        <v>-7.7333333333333334</v>
      </c>
      <c r="CV14" s="139">
        <f>(H22計算表!CV14-H12計算表!CV14)/H12計算表!CV14*100</f>
        <v>23.076923076923077</v>
      </c>
      <c r="CW14" s="139">
        <f>(H22計算表!CW14-H12計算表!CW14)/H12計算表!CW14*100</f>
        <v>17.518248175182482</v>
      </c>
    </row>
    <row r="15" spans="1:101" x14ac:dyDescent="0.15">
      <c r="A15" s="13">
        <v>3</v>
      </c>
      <c r="B15" s="6" t="s">
        <v>4</v>
      </c>
      <c r="C15" s="109">
        <f>(H22計算表!C15-H12計算表!C15)/H12計算表!C15*100</f>
        <v>-6.410256410256415</v>
      </c>
      <c r="D15" s="109">
        <f>(H22計算表!D15-H12計算表!D15)/H12計算表!D15*100</f>
        <v>17.315545594127617</v>
      </c>
      <c r="E15" s="109">
        <f>(H22計算表!E15-H12計算表!E15)/H12計算表!E15*100</f>
        <v>6.3186813186813309</v>
      </c>
      <c r="F15" s="109">
        <f>(H22計算表!F15-H12計算表!F15)/H12計算表!F15*100</f>
        <v>9.1521926673847513</v>
      </c>
      <c r="G15" s="38"/>
      <c r="H15" s="139">
        <f>(H22計算表!H15-H12計算表!H15)/H12計算表!H15*100</f>
        <v>-6.0750045898120293</v>
      </c>
      <c r="I15" s="139">
        <f>(H22計算表!I15-H12計算表!I15)</f>
        <v>-3.7633483773999998</v>
      </c>
      <c r="J15" s="139">
        <f>(H22計算表!J15-H12計算表!J15)/H12計算表!J15*100</f>
        <v>9.4378113226328075</v>
      </c>
      <c r="K15" s="139">
        <f>(H22計算表!K15-H12計算表!K15)/H12計算表!K15*100</f>
        <v>-5.3543307086614149</v>
      </c>
      <c r="L15" s="139">
        <f>(H22計算表!L15-H12計算表!L15)/H12計算表!L15*100</f>
        <v>-1.4675262045349096</v>
      </c>
      <c r="M15" s="139">
        <f>(H22計算表!M15-H12計算表!M15)/H12計算表!M15*100</f>
        <v>2.5947162698431987E-4</v>
      </c>
      <c r="N15" s="139">
        <f>(H22計算表!N15-H12計算表!N15)/H12計算表!N15*100</f>
        <v>-7.9364361095890361</v>
      </c>
      <c r="O15" s="139">
        <f>(H22計算表!O15-H12計算表!O15)/H12計算表!O15*100</f>
        <v>-20.487608813114299</v>
      </c>
      <c r="P15" s="139">
        <f>(H22計算表!P15-H12計算表!P15)/H12計算表!P15*100</f>
        <v>-16.468926553672311</v>
      </c>
      <c r="Q15" s="139">
        <f>(H22計算表!Q15-H12計算表!Q15)/H12計算表!Q15*100</f>
        <v>-9.1999121205976788</v>
      </c>
      <c r="R15" s="139">
        <f>(H22計算表!R15-H12計算表!R15)/H12計算表!R15*100</f>
        <v>3.7735849056603805</v>
      </c>
      <c r="S15" s="141"/>
      <c r="T15" s="139">
        <f>(H22計算表!T15-H12計算表!T15)/H12計算表!T15*100</f>
        <v>5.6140350877193033</v>
      </c>
      <c r="U15" s="139">
        <f>(H22計算表!U15-H12計算表!U15)/H12計算表!U15*100</f>
        <v>6.4150943396226383</v>
      </c>
      <c r="V15" s="139">
        <f>(H22計算表!V15-H12計算表!V15)/H12計算表!V15*100</f>
        <v>8.0246913580246844</v>
      </c>
      <c r="W15" s="139">
        <f>(H22計算表!W15-H12計算表!W15)/H12計算表!W15*100</f>
        <v>1.8679465559735344</v>
      </c>
      <c r="X15" s="139">
        <f>(H22計算表!X15-H12計算表!X15)/H12計算表!X15*100</f>
        <v>1.4893617021276657</v>
      </c>
      <c r="Y15" s="139">
        <f>(H22計算表!Y15-H12計算表!Y15)/H12計算表!Y15*100</f>
        <v>106.04914933837431</v>
      </c>
      <c r="Z15" s="139">
        <f>(H22計算表!Z15-H12計算表!Z15)/H12計算表!Z15*100</f>
        <v>88.235294117647058</v>
      </c>
      <c r="AA15" s="141"/>
      <c r="AB15" s="139">
        <f>(H22計算表!AB15-H12計算表!AB15)/H12計算表!AB15*100</f>
        <v>-17.915887208212727</v>
      </c>
      <c r="AC15" s="139">
        <f>(H22計算表!AC15-H12計算表!AC15)</f>
        <v>-4.3984942181077162</v>
      </c>
      <c r="AD15" s="139">
        <f>(H22計算表!AD15-H12計算表!AD15)</f>
        <v>-15.210536128898983</v>
      </c>
      <c r="AE15" s="139">
        <f>(H22計算表!AE15-H12計算表!AE15)/H12計算表!AE15*100</f>
        <v>-14.489314679390514</v>
      </c>
      <c r="AF15" s="139">
        <f>(H22計算表!AF15-H12計算表!AF15)/H12計算表!AF15*100</f>
        <v>8.9155593656236523</v>
      </c>
      <c r="AG15" s="139">
        <f>(H22計算表!AG15-H12計算表!AG15)/H12計算表!AG15*100</f>
        <v>-27.004096199862111</v>
      </c>
      <c r="AH15" s="139">
        <f>(H22計算表!AH15-H12計算表!AH15)/H12計算表!AH15*100</f>
        <v>-14.462102689486553</v>
      </c>
      <c r="AI15" s="139">
        <f>(H22計算表!AI15-H12計算表!AI15)/H12計算表!AI15*100</f>
        <v>-21.786494316915533</v>
      </c>
      <c r="AJ15" s="139">
        <f>(H22計算表!AJ15-H12計算表!AJ15)/H12計算表!AJ15*100</f>
        <v>11.109090909090897</v>
      </c>
      <c r="AK15" s="141"/>
      <c r="AL15" s="139">
        <f>(H22計算表!AL15-H12計算表!AL15)/H12計算表!AL15*100</f>
        <v>27.540983606557372</v>
      </c>
      <c r="AM15" s="139">
        <f>(H22計算表!AM15-H12計算表!AM15)/H12計算表!AM15*100</f>
        <v>22.189349112426036</v>
      </c>
      <c r="AN15" s="139">
        <f>(H22計算表!AN15-H12計算表!AN15)/H12計算表!AN15*100</f>
        <v>12.000000000000007</v>
      </c>
      <c r="AO15" s="139">
        <f>(H22計算表!AO15-H12計算表!AO15)/H12計算表!AO15*100</f>
        <v>6.8669527896995612</v>
      </c>
      <c r="AP15" s="139">
        <f>(H22計算表!AP15-H12計算表!AP15)/H12計算表!AP15*100</f>
        <v>-16.713091922005571</v>
      </c>
      <c r="AQ15" s="139">
        <f>(H22計算表!AQ15-H12計算表!AQ15)/H12計算表!AQ15*100</f>
        <v>-13.523131672597867</v>
      </c>
      <c r="AR15" s="139">
        <f>(H22計算表!AR15-H12計算表!AR15)/H12計算表!AR15*100</f>
        <v>14.607136877700952</v>
      </c>
      <c r="AS15" s="139">
        <f>(H22計算表!AS15-H12計算表!AS15)/H12計算表!AS15*100</f>
        <v>37.736173531677565</v>
      </c>
      <c r="AT15" s="139">
        <f>(H22計算表!AT15-H12計算表!AT15)/H12計算表!AT15*100</f>
        <v>-50.132275132275126</v>
      </c>
      <c r="AU15" s="139">
        <f>(H22計算表!AU15-H12計算表!AU15)/H12計算表!AU15*100</f>
        <v>-14.941302027748129</v>
      </c>
      <c r="AV15" s="139">
        <f>(H22計算表!AV15-H12計算表!AV15)/H12計算表!AV15*100</f>
        <v>12.722480721049035</v>
      </c>
      <c r="AW15" s="139">
        <f>(H22計算表!AW15-H12計算表!AW15)/H12計算表!AW15*100</f>
        <v>-43.629343629343623</v>
      </c>
      <c r="AX15" s="141"/>
      <c r="AY15" s="139">
        <f>(H22計算表!AY15-H12計算表!AY15)/H12計算表!AY15*100</f>
        <v>-13.849162377113162</v>
      </c>
      <c r="AZ15" s="139">
        <f>(H22計算表!AZ15-H12計算表!AZ15)/H12計算表!AZ15*100</f>
        <v>-4.7439685817953468</v>
      </c>
      <c r="BA15" s="139">
        <f>(H22計算表!BA15-H12計算表!BA15)/H12計算表!BA15*100</f>
        <v>1.9905001366500938</v>
      </c>
      <c r="BB15" s="139">
        <f>(H22計算表!BB15-H12計算表!BB15)/H12計算表!BB15*100</f>
        <v>-4.3906139700346749</v>
      </c>
      <c r="BC15" s="139">
        <f>(H22計算表!BC15-H12計算表!BC15)/H12計算表!BC15*100</f>
        <v>2.3126310424173306</v>
      </c>
      <c r="BD15" s="139">
        <f>(H22計算表!BD15-H12計算表!BD15)/H12計算表!BD15*100</f>
        <v>-7.3684210526315717</v>
      </c>
      <c r="BE15" s="139">
        <f>(H22計算表!BE15-H12計算表!BE15)/H12計算表!BE15*100</f>
        <v>-7.1017274472168959</v>
      </c>
      <c r="BF15" s="139">
        <f>(H22計算表!BF15-H12計算表!BF15)/H12計算表!BF15*100</f>
        <v>21.029077020722056</v>
      </c>
      <c r="BG15" s="139">
        <f>(H22計算表!BG15-H12計算表!BG15)/H12計算表!BG15*100</f>
        <v>19.999708680469581</v>
      </c>
      <c r="BH15" s="139">
        <f>(H22計算表!BH15-H12計算表!BH15)/H12計算表!BH15*100</f>
        <v>22.482705834831766</v>
      </c>
      <c r="BI15" s="139">
        <f>(H22計算表!BI15-H12計算表!BI15)/H12計算表!BI15*100</f>
        <v>-14.757287859078458</v>
      </c>
      <c r="BJ15" s="139">
        <f>(H22計算表!BJ15-H12計算表!BJ15)/H12計算表!BJ15*100</f>
        <v>-16.025912737588367</v>
      </c>
      <c r="BK15" s="139">
        <f>(H22計算表!BK15-H12計算表!BK15)/H12計算表!BK15*100</f>
        <v>12.103193668698072</v>
      </c>
      <c r="BL15" s="139">
        <f>(H22計算表!BL15-H12計算表!BL15)/H12計算表!BL15*100</f>
        <v>65.574123206979067</v>
      </c>
      <c r="BM15" s="139">
        <f>(H22計算表!BM15-H12計算表!BM15)/H12計算表!BM15*100</f>
        <v>41.240817299223956</v>
      </c>
      <c r="BN15" s="139">
        <f>(H22計算表!BN15-H12計算表!BN15)/H12計算表!BN15*100</f>
        <v>88.299501411578518</v>
      </c>
      <c r="BO15" s="139">
        <f>(H22計算表!BO15-H12計算表!BO15)/H12計算表!BO15*100</f>
        <v>28.253237088506012</v>
      </c>
      <c r="BP15" s="139">
        <f>(H22計算表!BP15-H12計算表!BP15)/H12計算表!BP15*100</f>
        <v>17.037253128737699</v>
      </c>
      <c r="BQ15" s="139">
        <f>(H22計算表!BQ15-H12計算表!BQ15)/H12計算表!BQ15*100</f>
        <v>72.566388000983451</v>
      </c>
      <c r="BR15" s="139">
        <f>(H22計算表!BR15-H12計算表!BR15)/H12計算表!BR15*100</f>
        <v>89.130434782608688</v>
      </c>
      <c r="BS15" s="139">
        <f>(H22計算表!BS15-H12計算表!BS15)/H12計算表!BS15*100</f>
        <v>51.515151515151523</v>
      </c>
      <c r="BT15" s="139">
        <f>(H22計算表!BT15-H12計算表!BT15)/H12計算表!BT15*100</f>
        <v>-24.242424242424239</v>
      </c>
      <c r="BU15" s="139">
        <f>(H22計算表!BU15-H12計算表!BU15)/H12計算表!BU15*100</f>
        <v>-0.54347826086956519</v>
      </c>
      <c r="BV15" s="139">
        <f>(H22計算表!BV15-H12計算表!BV15)/H12計算表!BV15*100</f>
        <v>-1.1428571428571428</v>
      </c>
      <c r="BW15" s="139">
        <f>(H22計算表!BW15-H12計算表!BW15)/H12計算表!BW15*100</f>
        <v>-6.9502478298440407</v>
      </c>
      <c r="BX15" s="139">
        <f>(H22計算表!BX15-H12計算表!BX15)/H12計算表!BX15*100</f>
        <v>4.0670531074967631</v>
      </c>
      <c r="BY15" s="139">
        <f>(H22計算表!BY15-H12計算表!BY15)/H12計算表!BY15*100</f>
        <v>-10.021971105477077</v>
      </c>
      <c r="BZ15" s="139">
        <f>(H22計算表!BZ15-H12計算表!BZ15)/H12計算表!BZ15*100</f>
        <v>-2.2078918789700119</v>
      </c>
      <c r="CA15" s="139">
        <f>(H22計算表!CA15-H12計算表!CA15)/H12計算表!CA15*100</f>
        <v>3.0460806336662194</v>
      </c>
      <c r="CB15" s="139">
        <f>(H22計算表!CB15-H12計算表!CB15)/H12計算表!CB15*100</f>
        <v>-2.9145728643216042</v>
      </c>
      <c r="CC15" s="139">
        <f>(H22計算表!CC15-H12計算表!CC15)/H12計算表!CC15*100</f>
        <v>5.2658750645327919</v>
      </c>
      <c r="CD15" s="139">
        <f>(H22計算表!CD15-H12計算表!CD15)/H12計算表!CD15*100</f>
        <v>-1.6460905349794275</v>
      </c>
      <c r="CE15" s="139">
        <f>(H22計算表!CE15-H12計算表!CE15)/H12計算表!CE15*100</f>
        <v>-6.6712995135510722</v>
      </c>
      <c r="CF15" s="148"/>
      <c r="CG15" s="139">
        <f>(H22計算表!CG15-H12計算表!CG15)/H12計算表!CG15*100</f>
        <v>1.1049878549932084</v>
      </c>
      <c r="CH15" s="139">
        <f>(H22計算表!CH15-H12計算表!CH15)/H12計算表!CH15*100</f>
        <v>1.9815059445178336</v>
      </c>
      <c r="CI15" s="139">
        <f>(H22計算表!CI15-H12計算表!CI15)/H12計算表!CI15*100</f>
        <v>-21.30673605088176</v>
      </c>
      <c r="CJ15" s="139">
        <f>(H22計算表!CJ15-H12計算表!CJ15)/H12計算表!CJ15*100</f>
        <v>-23.910101902742372</v>
      </c>
      <c r="CK15" s="139">
        <f>(H22計算表!CK15-H12計算表!CK15)/H12計算表!CK15*100</f>
        <v>-31.385439945105386</v>
      </c>
      <c r="CL15" s="139">
        <f>(H22計算表!CL15-H12計算表!CL15)/H12計算表!CL15*100</f>
        <v>-22.909480428864846</v>
      </c>
      <c r="CM15" s="139">
        <f>(H22計算表!CM15-H12計算表!CM15)/H12計算表!CM15*100</f>
        <v>-10.088560665546819</v>
      </c>
      <c r="CN15" s="139">
        <f>(H22計算表!CN15-H12計算表!CN15)/H12計算表!CN15*100</f>
        <v>-33.793275573145074</v>
      </c>
      <c r="CO15" s="139">
        <f>(H22計算表!CO15-H12計算表!CO15)/H12計算表!CO15*100</f>
        <v>1.0322141560798548</v>
      </c>
      <c r="CP15" s="139">
        <f>(H22計算表!CP15-H12計算表!CP15)/H12計算表!CP15*100</f>
        <v>6.9339111592632783</v>
      </c>
      <c r="CQ15" s="148"/>
      <c r="CR15" s="139">
        <f>(H22計算表!CR15-H12計算表!CR15)/H12計算表!CR15*100</f>
        <v>0</v>
      </c>
      <c r="CS15" s="139">
        <f>(H22計算表!CS15-H12計算表!CS15)/H12計算表!CS15*100</f>
        <v>-9.7345132743362832</v>
      </c>
      <c r="CT15" s="139">
        <f>(H22計算表!CT15-H12計算表!CT15)/H12計算表!CT15*100</f>
        <v>0</v>
      </c>
      <c r="CU15" s="139">
        <f>(H22計算表!CU15-H12計算表!CU15)/H12計算表!CU15*100</f>
        <v>-9.3150684931506849</v>
      </c>
      <c r="CV15" s="139">
        <f>(H22計算表!CV15-H12計算表!CV15)/H12計算表!CV15*100</f>
        <v>30.76923076923077</v>
      </c>
      <c r="CW15" s="139">
        <f>(H22計算表!CW15-H12計算表!CW15)/H12計算表!CW15*100</f>
        <v>17.857142857142858</v>
      </c>
    </row>
    <row r="16" spans="1:101" x14ac:dyDescent="0.15">
      <c r="A16" s="13">
        <v>4</v>
      </c>
      <c r="B16" s="6" t="s">
        <v>5</v>
      </c>
      <c r="C16" s="109">
        <f>(H22計算表!C16-H12計算表!C16)/H12計算表!C16*100</f>
        <v>-6.474820143884882</v>
      </c>
      <c r="D16" s="109">
        <f>(H22計算表!D16-H12計算表!D16)/H12計算表!D16*100</f>
        <v>11.295077960052284</v>
      </c>
      <c r="E16" s="109">
        <f>(H22計算表!E16-H12計算表!E16)/H12計算表!E16*100</f>
        <v>7.0365358592692679</v>
      </c>
      <c r="F16" s="109">
        <f>(H22計算表!F16-H12計算表!F16)/H12計算表!F16*100</f>
        <v>3.8416098780685468</v>
      </c>
      <c r="G16" s="38"/>
      <c r="H16" s="139">
        <f>(H22計算表!H16-H12計算表!H16)/H12計算表!H16*100</f>
        <v>-0.7252718448243789</v>
      </c>
      <c r="I16" s="139">
        <f>(H22計算表!I16-H12計算表!I16)</f>
        <v>-2.1106731665999998</v>
      </c>
      <c r="J16" s="139">
        <f>(H22計算表!J16-H12計算表!J16)/H12計算表!J16*100</f>
        <v>9.3819995659313875</v>
      </c>
      <c r="K16" s="139">
        <f>(H22計算表!K16-H12計算表!K16)/H12計算表!K16*100</f>
        <v>-4.8744460856720782</v>
      </c>
      <c r="L16" s="139">
        <f>(H22計算表!L16-H12計算表!L16)/H12計算表!L16*100</f>
        <v>-1.7831458848909538</v>
      </c>
      <c r="M16" s="139">
        <f>(H22計算表!M16-H12計算表!M16)/H12計算表!M16*100</f>
        <v>6.2404883403421929E-2</v>
      </c>
      <c r="N16" s="139">
        <f>(H22計算表!N16-H12計算表!N16)/H12計算表!N16*100</f>
        <v>-8.504554724999986</v>
      </c>
      <c r="O16" s="139">
        <f>(H22計算表!O16-H12計算表!O16)/H12計算表!O16*100</f>
        <v>-24.844987817969429</v>
      </c>
      <c r="P16" s="139">
        <f>(H22計算表!P16-H12計算表!P16)/H12計算表!P16*100</f>
        <v>-15.260075783672061</v>
      </c>
      <c r="Q16" s="139">
        <f>(H22計算表!Q16-H12計算表!Q16)/H12計算表!Q16*100</f>
        <v>-7.8594426798146211</v>
      </c>
      <c r="R16" s="139">
        <f>(H22計算表!R16-H12計算表!R16)/H12計算表!R16*100</f>
        <v>2.3255813953488289</v>
      </c>
      <c r="S16" s="141"/>
      <c r="T16" s="139">
        <f>(H22計算表!T16-H12計算表!T16)/H12計算表!T16*100</f>
        <v>6.3604240282685538</v>
      </c>
      <c r="U16" s="139">
        <f>(H22計算表!U16-H12計算表!U16)/H12計算表!U16*100</f>
        <v>7.5757575757575761</v>
      </c>
      <c r="V16" s="139">
        <f>(H22計算表!V16-H12計算表!V16)/H12計算表!V16*100</f>
        <v>4.1884816753926737</v>
      </c>
      <c r="W16" s="139">
        <f>(H22計算表!W16-H12計算表!W16)/H12計算表!W16*100</f>
        <v>2.4964612019045327</v>
      </c>
      <c r="X16" s="139">
        <f>(H22計算表!X16-H12計算表!X16)/H12計算表!X16*100</f>
        <v>1.947132405003547</v>
      </c>
      <c r="Y16" s="139">
        <f>(H22計算表!Y16-H12計算表!Y16)/H12計算表!Y16*100</f>
        <v>123.15175097276267</v>
      </c>
      <c r="Z16" s="139">
        <f>(H22計算表!Z16-H12計算表!Z16)/H12計算表!Z16*100</f>
        <v>109.03954802259888</v>
      </c>
      <c r="AA16" s="141"/>
      <c r="AB16" s="139">
        <f>(H22計算表!AB16-H12計算表!AB16)/H12計算表!AB16*100</f>
        <v>-8.9796025037739184</v>
      </c>
      <c r="AC16" s="139">
        <f>(H22計算表!AC16-H12計算表!AC16)</f>
        <v>-1.4490495551627567</v>
      </c>
      <c r="AD16" s="139">
        <f>(H22計算表!AD16-H12計算表!AD16)</f>
        <v>-11.466387971331091</v>
      </c>
      <c r="AE16" s="139">
        <f>(H22計算表!AE16-H12計算表!AE16)/H12計算表!AE16*100</f>
        <v>-11.226940194194878</v>
      </c>
      <c r="AF16" s="139">
        <f>(H22計算表!AF16-H12計算表!AF16)/H12計算表!AF16*100</f>
        <v>15.617374328940947</v>
      </c>
      <c r="AG16" s="139">
        <f>(H22計算表!AG16-H12計算表!AG16)/H12計算表!AG16*100</f>
        <v>-34.847481935021236</v>
      </c>
      <c r="AH16" s="139">
        <f>(H22計算表!AH16-H12計算表!AH16)/H12計算表!AH16*100</f>
        <v>-7.6634498460583167</v>
      </c>
      <c r="AI16" s="139">
        <f>(H22計算表!AI16-H12計算表!AI16)/H12計算表!AI16*100</f>
        <v>-18.959017305659117</v>
      </c>
      <c r="AJ16" s="139">
        <f>(H22計算表!AJ16-H12計算表!AJ16)/H12計算表!AJ16*100</f>
        <v>7.8223140495867778</v>
      </c>
      <c r="AK16" s="141"/>
      <c r="AL16" s="139">
        <f>(H22計算表!AL16-H12計算表!AL16)/H12計算表!AL16*100</f>
        <v>42.168674698795179</v>
      </c>
      <c r="AM16" s="139">
        <f>(H22計算表!AM16-H12計算表!AM16)/H12計算表!AM16*100</f>
        <v>37.215909090909072</v>
      </c>
      <c r="AN16" s="139">
        <f>(H22計算表!AN16-H12計算表!AN16)/H12計算表!AN16*100</f>
        <v>-4.1958041958042056</v>
      </c>
      <c r="AO16" s="139">
        <f>(H22計算表!AO16-H12計算表!AO16)/H12計算表!AO16*100</f>
        <v>-5.1162790697674492</v>
      </c>
      <c r="AP16" s="139">
        <f>(H22計算表!AP16-H12計算表!AP16)/H12計算表!AP16*100</f>
        <v>-16.104868913857683</v>
      </c>
      <c r="AQ16" s="139">
        <f>(H22計算表!AQ16-H12計算表!AQ16)/H12計算表!AQ16*100</f>
        <v>-15.048543689320395</v>
      </c>
      <c r="AR16" s="139">
        <f>(H22計算表!AR16-H12計算表!AR16)/H12計算表!AR16*100</f>
        <v>12.083385673887427</v>
      </c>
      <c r="AS16" s="139">
        <f>(H22計算表!AS16-H12計算表!AS16)/H12計算表!AS16*100</f>
        <v>41.522660662880632</v>
      </c>
      <c r="AT16" s="139">
        <f>(H22計算表!AT16-H12計算表!AT16)/H12計算表!AT16*100</f>
        <v>-39.107611548556434</v>
      </c>
      <c r="AU16" s="139">
        <f>(H22計算表!AU16-H12計算表!AU16)/H12計算表!AU16*100</f>
        <v>-3.6071616640336956</v>
      </c>
      <c r="AV16" s="139">
        <f>(H22計算表!AV16-H12計算表!AV16)/H12計算表!AV16*100</f>
        <v>4.0568420684197326</v>
      </c>
      <c r="AW16" s="139">
        <f>(H22計算表!AW16-H12計算表!AW16)/H12計算表!AW16*100</f>
        <v>-38.165680473372781</v>
      </c>
      <c r="AX16" s="141"/>
      <c r="AY16" s="139">
        <f>(H22計算表!AY16-H12計算表!AY16)/H12計算表!AY16*100</f>
        <v>-8.1493067085366793</v>
      </c>
      <c r="AZ16" s="139">
        <f>(H22計算表!AZ16-H12計算表!AZ16)/H12計算表!AZ16*100</f>
        <v>-4.1233192056272214</v>
      </c>
      <c r="BA16" s="139">
        <f>(H22計算表!BA16-H12計算表!BA16)/H12計算表!BA16*100</f>
        <v>2.8401041790519601</v>
      </c>
      <c r="BB16" s="139">
        <f>(H22計算表!BB16-H12計算表!BB16)/H12計算表!BB16*100</f>
        <v>-4.3525266349964218</v>
      </c>
      <c r="BC16" s="139">
        <f>(H22計算表!BC16-H12計算表!BC16)/H12計算表!BC16*100</f>
        <v>2.8761511117245635</v>
      </c>
      <c r="BD16" s="139">
        <f>(H22計算表!BD16-H12計算表!BD16)/H12計算表!BD16*100</f>
        <v>-7.1815718157181534</v>
      </c>
      <c r="BE16" s="139">
        <f>(H22計算表!BE16-H12計算表!BE16)/H12計算表!BE16*100</f>
        <v>-3.3613445378151288</v>
      </c>
      <c r="BF16" s="139">
        <f>(H22計算表!BF16-H12計算表!BF16)/H12計算表!BF16*100</f>
        <v>3.316992565566617</v>
      </c>
      <c r="BG16" s="139">
        <f>(H22計算表!BG16-H12計算表!BG16)/H12計算表!BG16*100</f>
        <v>6.9014778946335884E-2</v>
      </c>
      <c r="BH16" s="139">
        <f>(H22計算表!BH16-H12計算表!BH16)/H12計算表!BH16*100</f>
        <v>8.8850950763709875</v>
      </c>
      <c r="BI16" s="139">
        <f>(H22計算表!BI16-H12計算表!BI16)/H12計算表!BI16*100</f>
        <v>-21.967993233264814</v>
      </c>
      <c r="BJ16" s="139">
        <f>(H22計算表!BJ16-H12計算表!BJ16)/H12計算表!BJ16*100</f>
        <v>-15.36127878099485</v>
      </c>
      <c r="BK16" s="139">
        <f>(H22計算表!BK16-H12計算表!BK16)/H12計算表!BK16*100</f>
        <v>8.3407767891590829</v>
      </c>
      <c r="BL16" s="139">
        <f>(H22計算表!BL16-H12計算表!BL16)/H12計算表!BL16*100</f>
        <v>41.164028721645067</v>
      </c>
      <c r="BM16" s="139">
        <f>(H22計算表!BM16-H12計算表!BM16)/H12計算表!BM16*100</f>
        <v>15.059444370867666</v>
      </c>
      <c r="BN16" s="139">
        <f>(H22計算表!BN16-H12計算表!BN16)/H12計算表!BN16*100</f>
        <v>71.718258132214075</v>
      </c>
      <c r="BO16" s="139">
        <f>(H22計算表!BO16-H12計算表!BO16)/H12計算表!BO16*100</f>
        <v>21.676062568655052</v>
      </c>
      <c r="BP16" s="139">
        <f>(H22計算表!BP16-H12計算表!BP16)/H12計算表!BP16*100</f>
        <v>13.599847823145197</v>
      </c>
      <c r="BQ16" s="139">
        <f>(H22計算表!BQ16-H12計算表!BQ16)/H12計算表!BQ16*100</f>
        <v>53.687596559937468</v>
      </c>
      <c r="BR16" s="139">
        <f>(H22計算表!BR16-H12計算表!BR16)/H12計算表!BR16*100</f>
        <v>73.076923076923066</v>
      </c>
      <c r="BS16" s="139">
        <f>(H22計算表!BS16-H12計算表!BS16)/H12計算表!BS16*100</f>
        <v>38.636363636363619</v>
      </c>
      <c r="BT16" s="139">
        <f>(H22計算表!BT16-H12計算表!BT16)/H12計算表!BT16*100</f>
        <v>-31.25</v>
      </c>
      <c r="BU16" s="139">
        <f>(H22計算表!BU16-H12計算表!BU16)/H12計算表!BU16*100</f>
        <v>-1.0810810810810811</v>
      </c>
      <c r="BV16" s="139">
        <f>(H22計算表!BV16-H12計算表!BV16)/H12計算表!BV16*100</f>
        <v>0.57471264367816088</v>
      </c>
      <c r="BW16" s="139">
        <f>(H22計算表!BW16-H12計算表!BW16)/H12計算表!BW16*100</f>
        <v>-6.6786646680086257</v>
      </c>
      <c r="BX16" s="139">
        <f>(H22計算表!BX16-H12計算表!BX16)/H12計算表!BX16*100</f>
        <v>3.3487474198056444</v>
      </c>
      <c r="BY16" s="139">
        <f>(H22計算表!BY16-H12計算表!BY16)/H12計算表!BY16*100</f>
        <v>-9.4714830681561093</v>
      </c>
      <c r="BZ16" s="139">
        <f>(H22計算表!BZ16-H12計算表!BZ16)/H12計算表!BZ16*100</f>
        <v>-0.91731784552743223</v>
      </c>
      <c r="CA16" s="139">
        <f>(H22計算表!CA16-H12計算表!CA16)/H12計算表!CA16*100</f>
        <v>3.1993912961378621</v>
      </c>
      <c r="CB16" s="139">
        <f>(H22計算表!CB16-H12計算表!CB16)/H12計算表!CB16*100</f>
        <v>-6.1952074810052569</v>
      </c>
      <c r="CC16" s="139">
        <f>(H22計算表!CC16-H12計算表!CC16)/H12計算表!CC16*100</f>
        <v>-1.2849931161083117</v>
      </c>
      <c r="CD16" s="139">
        <f>(H22計算表!CD16-H12計算表!CD16)/H12計算表!CD16*100</f>
        <v>2.6494565217391344</v>
      </c>
      <c r="CE16" s="139">
        <f>(H22計算表!CE16-H12計算表!CE16)/H12計算表!CE16*100</f>
        <v>6.2273714699493086</v>
      </c>
      <c r="CF16" s="148"/>
      <c r="CG16" s="139">
        <f>(H22計算表!CG16-H12計算表!CG16)/H12計算表!CG16*100</f>
        <v>1.6322723834466608</v>
      </c>
      <c r="CH16" s="139">
        <f>(H22計算表!CH16-H12計算表!CH16)/H12計算表!CH16*100</f>
        <v>-0.73746312684365778</v>
      </c>
      <c r="CI16" s="139">
        <f>(H22計算表!CI16-H12計算表!CI16)/H12計算表!CI16*100</f>
        <v>-8.9724385859796278</v>
      </c>
      <c r="CJ16" s="139">
        <f>(H22計算表!CJ16-H12計算表!CJ16)/H12計算表!CJ16*100</f>
        <v>-13.338637817119366</v>
      </c>
      <c r="CK16" s="139">
        <f>(H22計算表!CK16-H12計算表!CK16)/H12計算表!CK16*100</f>
        <v>-20.983817000766656</v>
      </c>
      <c r="CL16" s="139">
        <f>(H22計算表!CL16-H12計算表!CL16)/H12計算表!CL16*100</f>
        <v>-13.652903225806451</v>
      </c>
      <c r="CM16" s="139">
        <f>(H22計算表!CM16-H12計算表!CM16)/H12計算表!CM16*100</f>
        <v>-3.3541588597862741</v>
      </c>
      <c r="CN16" s="139">
        <f>(H22計算表!CN16-H12計算表!CN16)/H12計算表!CN16*100</f>
        <v>22.841113105924595</v>
      </c>
      <c r="CO16" s="139">
        <f>(H22計算表!CO16-H12計算表!CO16)/H12計算表!CO16*100</f>
        <v>15.955137481910276</v>
      </c>
      <c r="CP16" s="139">
        <f>(H22計算表!CP16-H12計算表!CP16)/H12計算表!CP16*100</f>
        <v>4.2553191489361701</v>
      </c>
      <c r="CQ16" s="148"/>
      <c r="CR16" s="139">
        <f>(H22計算表!CR16-H12計算表!CR16)/H12計算表!CR16*100</f>
        <v>-1.2077294685990339</v>
      </c>
      <c r="CS16" s="139">
        <f>(H22計算表!CS16-H12計算表!CS16)/H12計算表!CS16*100</f>
        <v>1.6025641025641024</v>
      </c>
      <c r="CT16" s="139">
        <f>(H22計算表!CT16-H12計算表!CT16)/H12計算表!CT16*100</f>
        <v>0.43859649122807015</v>
      </c>
      <c r="CU16" s="139">
        <f>(H22計算表!CU16-H12計算表!CU16)/H12計算表!CU16*100</f>
        <v>3.1976744186046515</v>
      </c>
      <c r="CV16" s="139">
        <f>(H22計算表!CV16-H12計算表!CV16)/H12計算表!CV16*100</f>
        <v>53.333333333333336</v>
      </c>
      <c r="CW16" s="139">
        <f>(H22計算表!CW16-H12計算表!CW16)/H12計算表!CW16*100</f>
        <v>34.146341463414636</v>
      </c>
    </row>
    <row r="17" spans="1:101" x14ac:dyDescent="0.15">
      <c r="A17" s="13">
        <v>5</v>
      </c>
      <c r="B17" s="6" t="s">
        <v>6</v>
      </c>
      <c r="C17" s="109">
        <f>(H22計算表!C17-H12計算表!C17)/H12計算表!C17*100</f>
        <v>-9.6551724137930961</v>
      </c>
      <c r="D17" s="109">
        <f>(H22計算表!D17-H12計算表!D17)/H12計算表!D17*100</f>
        <v>22.166281820078417</v>
      </c>
      <c r="E17" s="109">
        <f>(H22計算表!E17-H12計算表!E17)/H12計算表!E17*100</f>
        <v>7.9491255961844312</v>
      </c>
      <c r="F17" s="109">
        <f>(H22計算表!F17-H12計算表!F17)/H12計算表!F17*100</f>
        <v>13.953277352074927</v>
      </c>
      <c r="G17" s="38"/>
      <c r="H17" s="139">
        <f>(H22計算表!H17-H12計算表!H17)/H12計算表!H17*100</f>
        <v>-8.684421401538243</v>
      </c>
      <c r="I17" s="139">
        <f>(H22計算表!I17-H12計算表!I17)</f>
        <v>-3.1945829816</v>
      </c>
      <c r="J17" s="139">
        <f>(H22計算表!J17-H12計算表!J17)/H12計算表!J17*100</f>
        <v>10.03880752589286</v>
      </c>
      <c r="K17" s="139">
        <f>(H22計算表!K17-H12計算表!K17)/H12計算表!K17*100</f>
        <v>-5.9011164274322212</v>
      </c>
      <c r="L17" s="139">
        <f>(H22計算表!L17-H12計算表!L17)/H12計算表!L17*100</f>
        <v>-2.0819597535167502</v>
      </c>
      <c r="M17" s="139">
        <f>(H22計算表!M17-H12計算表!M17)/H12計算表!M17*100</f>
        <v>-2.8850569229597021E-2</v>
      </c>
      <c r="N17" s="139">
        <f>(H22計算表!N17-H12計算表!N17)/H12計算表!N17*100</f>
        <v>-9.5686143500000043</v>
      </c>
      <c r="O17" s="139">
        <f>(H22計算表!O17-H12計算表!O17)/H12計算表!O17*100</f>
        <v>-25.386505853415485</v>
      </c>
      <c r="P17" s="139">
        <f>(H22計算表!P17-H12計算表!P17)/H12計算表!P17*100</f>
        <v>-15.323246217331498</v>
      </c>
      <c r="Q17" s="139">
        <f>(H22計算表!Q17-H12計算表!Q17)/H12計算表!Q17*100</f>
        <v>-7.3585851378564309</v>
      </c>
      <c r="R17" s="139">
        <f>(H22計算表!R17-H12計算表!R17)/H12計算表!R17*100</f>
        <v>0.81967213114755266</v>
      </c>
      <c r="S17" s="141"/>
      <c r="T17" s="139">
        <f>(H22計算表!T17-H12計算表!T17)/H12計算表!T17*100</f>
        <v>5.9649122807017525</v>
      </c>
      <c r="U17" s="139">
        <f>(H22計算表!U17-H12計算表!U17)/H12計算表!U17*100</f>
        <v>7.1698113207547109</v>
      </c>
      <c r="V17" s="139">
        <f>(H22計算表!V17-H12計算表!V17)/H12計算表!V17*100</f>
        <v>1.8518518518518396</v>
      </c>
      <c r="W17" s="139">
        <f>(H22計算表!W17-H12計算表!W17)/H12計算表!W17*100</f>
        <v>1.8356984767608338</v>
      </c>
      <c r="X17" s="139">
        <f>(H22計算表!X17-H12計算表!X17)/H12計算表!X17*100</f>
        <v>1.9093927893738303</v>
      </c>
      <c r="Y17" s="139">
        <f>(H22計算表!Y17-H12計算表!Y17)/H12計算表!Y17*100</f>
        <v>75.416133162612027</v>
      </c>
      <c r="Z17" s="139">
        <f>(H22計算表!Z17-H12計算表!Z17)/H12計算表!Z17*100</f>
        <v>102.06896551724138</v>
      </c>
      <c r="AA17" s="141"/>
      <c r="AB17" s="139">
        <f>(H22計算表!AB17-H12計算表!AB17)/H12計算表!AB17*100</f>
        <v>-11.604228607527663</v>
      </c>
      <c r="AC17" s="139">
        <f>(H22計算表!AC17-H12計算表!AC17)</f>
        <v>1.1588455656498609</v>
      </c>
      <c r="AD17" s="139">
        <f>(H22計算表!AD17-H12計算表!AD17)</f>
        <v>-7.5898318572898589</v>
      </c>
      <c r="AE17" s="139">
        <f>(H22計算表!AE17-H12計算表!AE17)/H12計算表!AE17*100</f>
        <v>-6.6367786450498469</v>
      </c>
      <c r="AF17" s="139">
        <f>(H22計算表!AF17-H12計算表!AF17)/H12計算表!AF17*100</f>
        <v>-0.62082139446036833</v>
      </c>
      <c r="AG17" s="139">
        <f>(H22計算表!AG17-H12計算表!AG17)/H12計算表!AG17*100</f>
        <v>-27.100042640459705</v>
      </c>
      <c r="AH17" s="139">
        <f>(H22計算表!AH17-H12計算表!AH17)/H12計算表!AH17*100</f>
        <v>-22.811950790861161</v>
      </c>
      <c r="AI17" s="139">
        <f>(H22計算表!AI17-H12計算表!AI17)/H12計算表!AI17*100</f>
        <v>-26.787887927784297</v>
      </c>
      <c r="AJ17" s="139">
        <f>(H22計算表!AJ17-H12計算表!AJ17)/H12計算表!AJ17*100</f>
        <v>15.060483870967738</v>
      </c>
      <c r="AK17" s="141"/>
      <c r="AL17" s="139">
        <f>(H22計算表!AL17-H12計算表!AL17)/H12計算表!AL17*100</f>
        <v>25.671641791044781</v>
      </c>
      <c r="AM17" s="139">
        <f>(H22計算表!AM17-H12計算表!AM17)/H12計算表!AM17*100</f>
        <v>34.688346883468846</v>
      </c>
      <c r="AN17" s="139">
        <f>(H22計算表!AN17-H12計算表!AN17)/H12計算表!AN17*100</f>
        <v>-13.559322033898297</v>
      </c>
      <c r="AO17" s="139">
        <f>(H22計算表!AO17-H12計算表!AO17)/H12計算表!AO17*100</f>
        <v>-10.743801652892554</v>
      </c>
      <c r="AP17" s="139">
        <f>(H22計算表!AP17-H12計算表!AP17)/H12計算表!AP17*100</f>
        <v>-6.7251461988304211</v>
      </c>
      <c r="AQ17" s="139">
        <f>(H22計算表!AQ17-H12計算表!AQ17)/H12計算表!AQ17*100</f>
        <v>-18.181818181818173</v>
      </c>
      <c r="AR17" s="139">
        <f>(H22計算表!AR17-H12計算表!AR17)/H12計算表!AR17*100</f>
        <v>17.414595674622287</v>
      </c>
      <c r="AS17" s="139">
        <f>(H22計算表!AS17-H12計算表!AS17)/H12計算表!AS17*100</f>
        <v>41.137831609176516</v>
      </c>
      <c r="AT17" s="139">
        <f>(H22計算表!AT17-H12計算表!AT17)/H12計算表!AT17*100</f>
        <v>-37.357630979498857</v>
      </c>
      <c r="AU17" s="139">
        <f>(H22計算表!AU17-H12計算表!AU17)/H12計算表!AU17*100</f>
        <v>-1.8498367791077313</v>
      </c>
      <c r="AV17" s="139">
        <f>(H22計算表!AV17-H12計算表!AV17)/H12計算表!AV17*100</f>
        <v>7.4630021141648948</v>
      </c>
      <c r="AW17" s="139">
        <f>(H22計算表!AW17-H12計算表!AW17)/H12計算表!AW17*100</f>
        <v>-32.87671232876712</v>
      </c>
      <c r="AX17" s="141"/>
      <c r="AY17" s="139">
        <f>(H22計算表!AY17-H12計算表!AY17)/H12計算表!AY17*100</f>
        <v>-14.493741342828251</v>
      </c>
      <c r="AZ17" s="139">
        <f>(H22計算表!AZ17-H12計算表!AZ17)/H12計算表!AZ17*100</f>
        <v>-4.0618309091190516</v>
      </c>
      <c r="BA17" s="139">
        <f>(H22計算表!BA17-H12計算表!BA17)/H12計算表!BA17*100</f>
        <v>2.5277943154921863</v>
      </c>
      <c r="BB17" s="139">
        <f>(H22計算表!BB17-H12計算表!BB17)/H12計算表!BB17*100</f>
        <v>-4.1493139952768674</v>
      </c>
      <c r="BC17" s="139">
        <f>(H22計算表!BC17-H12計算表!BC17)/H12計算表!BC17*100</f>
        <v>2.8036607062690635</v>
      </c>
      <c r="BD17" s="139">
        <f>(H22計算表!BD17-H12計算表!BD17)/H12計算表!BD17*100</f>
        <v>-6.6576086956521632</v>
      </c>
      <c r="BE17" s="139">
        <f>(H22計算表!BE17-H12計算表!BE17)/H12計算表!BE17*100</f>
        <v>-4.8016701461377815</v>
      </c>
      <c r="BF17" s="139">
        <f>(H22計算表!BF17-H12計算表!BF17)/H12計算表!BF17*100</f>
        <v>8.0454822519349474</v>
      </c>
      <c r="BG17" s="139">
        <f>(H22計算表!BG17-H12計算表!BG17)/H12計算表!BG17*100</f>
        <v>-1.2499829405299057</v>
      </c>
      <c r="BH17" s="139">
        <f>(H22計算表!BH17-H12計算表!BH17)/H12計算表!BH17*100</f>
        <v>23.243273103885358</v>
      </c>
      <c r="BI17" s="139">
        <f>(H22計算表!BI17-H12計算表!BI17)/H12計算表!BI17*100</f>
        <v>-9.2671030511257548</v>
      </c>
      <c r="BJ17" s="139">
        <f>(H22計算表!BJ17-H12計算表!BJ17)/H12計算表!BJ17*100</f>
        <v>-18.246562939429285</v>
      </c>
      <c r="BK17" s="139">
        <f>(H22計算表!BK17-H12計算表!BK17)/H12計算表!BK17*100</f>
        <v>11.399643522754056</v>
      </c>
      <c r="BL17" s="139">
        <f>(H22計算表!BL17-H12計算表!BL17)/H12計算表!BL17*100</f>
        <v>32.283561922088481</v>
      </c>
      <c r="BM17" s="139">
        <f>(H22計算表!BM17-H12計算表!BM17)/H12計算表!BM17*100</f>
        <v>28.568638937707497</v>
      </c>
      <c r="BN17" s="139">
        <f>(H22計算表!BN17-H12計算表!BN17)/H12計算表!BN17*100</f>
        <v>35.082028134992207</v>
      </c>
      <c r="BO17" s="139">
        <f>(H22計算表!BO17-H12計算表!BO17)/H12計算表!BO17*100</f>
        <v>23.501293906278338</v>
      </c>
      <c r="BP17" s="139">
        <f>(H22計算表!BP17-H12計算表!BP17)/H12計算表!BP17*100</f>
        <v>20.153658608387985</v>
      </c>
      <c r="BQ17" s="139">
        <f>(H22計算表!BQ17-H12計算表!BQ17)/H12計算表!BQ17*100</f>
        <v>34.699728735261793</v>
      </c>
      <c r="BR17" s="139">
        <f>(H22計算表!BR17-H12計算表!BR17)/H12計算表!BR17*100</f>
        <v>75.510204081632637</v>
      </c>
      <c r="BS17" s="139">
        <f>(H22計算表!BS17-H12計算表!BS17)/H12計算表!BS17*100</f>
        <v>37.142857142857139</v>
      </c>
      <c r="BT17" s="139">
        <f>(H22計算表!BT17-H12計算表!BT17)/H12計算表!BT17*100</f>
        <v>-31.578947368421044</v>
      </c>
      <c r="BU17" s="139">
        <f>(H22計算表!BU17-H12計算表!BU17)/H12計算表!BU17*100</f>
        <v>-2.1505376344086025</v>
      </c>
      <c r="BV17" s="139">
        <f>(H22計算表!BV17-H12計算表!BV17)/H12計算表!BV17*100</f>
        <v>-1.7142857142857144</v>
      </c>
      <c r="BW17" s="139">
        <f>(H22計算表!BW17-H12計算表!BW17)/H12計算表!BW17*100</f>
        <v>-7.9474434214005605</v>
      </c>
      <c r="BX17" s="139">
        <f>(H22計算表!BX17-H12計算表!BX17)/H12計算表!BX17*100</f>
        <v>2.5739348072448811</v>
      </c>
      <c r="BY17" s="139">
        <f>(H22計算表!BY17-H12計算表!BY17)/H12計算表!BY17*100</f>
        <v>-11.95125519955789</v>
      </c>
      <c r="BZ17" s="139">
        <f>(H22計算表!BZ17-H12計算表!BZ17)/H12計算表!BZ17*100</f>
        <v>-2.5836022063847981</v>
      </c>
      <c r="CA17" s="139">
        <f>(H22計算表!CA17-H12計算表!CA17)/H12計算表!CA17*100</f>
        <v>8.3543847696289362</v>
      </c>
      <c r="CB17" s="139">
        <f>(H22計算表!CB17-H12計算表!CB17)/H12計算表!CB17*100</f>
        <v>-6.3316582914572788</v>
      </c>
      <c r="CC17" s="139">
        <f>(H22計算表!CC17-H12計算表!CC17)/H12計算表!CC17*100</f>
        <v>3.5269709543568375</v>
      </c>
      <c r="CD17" s="139">
        <f>(H22計算表!CD17-H12計算表!CD17)/H12計算表!CD17*100</f>
        <v>-3.302881236823624</v>
      </c>
      <c r="CE17" s="139">
        <f>(H22計算表!CE17-H12計算表!CE17)/H12計算表!CE17*100</f>
        <v>-2.4853801169590684</v>
      </c>
      <c r="CF17" s="148"/>
      <c r="CG17" s="139">
        <f>(H22計算表!CG17-H12計算表!CG17)/H12計算表!CG17*100</f>
        <v>0.63753360372742318</v>
      </c>
      <c r="CH17" s="139">
        <f>(H22計算表!CH17-H12計算表!CH17)/H12計算表!CH17*100</f>
        <v>-0.18393623543837093</v>
      </c>
      <c r="CI17" s="139">
        <f>(H22計算表!CI17-H12計算表!CI17)/H12計算表!CI17*100</f>
        <v>-17.015670503397587</v>
      </c>
      <c r="CJ17" s="139">
        <f>(H22計算表!CJ17-H12計算表!CJ17)/H12計算表!CJ17*100</f>
        <v>-19.154051576068895</v>
      </c>
      <c r="CK17" s="139">
        <f>(H22計算表!CK17-H12計算表!CK17)/H12計算表!CK17*100</f>
        <v>-20.117720655141039</v>
      </c>
      <c r="CL17" s="139">
        <f>(H22計算表!CL17-H12計算表!CL17)/H12計算表!CL17*100</f>
        <v>-20.214587348576512</v>
      </c>
      <c r="CM17" s="139">
        <f>(H22計算表!CM17-H12計算表!CM17)/H12計算表!CM17*100</f>
        <v>-13.73292199206699</v>
      </c>
      <c r="CN17" s="139">
        <f>(H22計算表!CN17-H12計算表!CN17)/H12計算表!CN17*100</f>
        <v>-18.560411311053983</v>
      </c>
      <c r="CO17" s="139">
        <f>(H22計算表!CO17-H12計算表!CO17)/H12計算表!CO17*100</f>
        <v>5.1572161557689773</v>
      </c>
      <c r="CP17" s="139">
        <f>(H22計算表!CP17-H12計算表!CP17)/H12計算表!CP17*100</f>
        <v>5.9782608695652177</v>
      </c>
      <c r="CQ17" s="148"/>
      <c r="CR17" s="139">
        <f>(H22計算表!CR17-H12計算表!CR17)/H12計算表!CR17*100</f>
        <v>-3.6057692307692304</v>
      </c>
      <c r="CS17" s="139">
        <f>(H22計算表!CS17-H12計算表!CS17)/H12計算表!CS17*100</f>
        <v>-5.8641975308641969</v>
      </c>
      <c r="CT17" s="139">
        <f>(H22計算表!CT17-H12計算表!CT17)/H12計算表!CT17*100</f>
        <v>-2.8953229398663698</v>
      </c>
      <c r="CU17" s="139">
        <f>(H22計算表!CU17-H12計算表!CU17)/H12計算表!CU17*100</f>
        <v>-4.8710601719197708</v>
      </c>
      <c r="CV17" s="139">
        <f>(H22計算表!CV17-H12計算表!CV17)/H12計算表!CV17*100</f>
        <v>18.75</v>
      </c>
      <c r="CW17" s="139">
        <f>(H22計算表!CW17-H12計算表!CW17)/H12計算表!CW17*100</f>
        <v>10.32258064516129</v>
      </c>
    </row>
    <row r="18" spans="1:101" x14ac:dyDescent="0.15">
      <c r="A18" s="13">
        <v>6</v>
      </c>
      <c r="B18" s="6" t="s">
        <v>7</v>
      </c>
      <c r="C18" s="109">
        <f>(H22計算表!C18-H12計算表!C18)/H12計算表!C18*100</f>
        <v>-8.6419753086419817</v>
      </c>
      <c r="D18" s="109">
        <f>(H22計算表!D18-H12計算表!D18)/H12計算表!D18*100</f>
        <v>20.224364154835715</v>
      </c>
      <c r="E18" s="109">
        <f>(H22計算表!E18-H12計算表!E18)/H12計算表!E18*100</f>
        <v>6.5550906555090691</v>
      </c>
      <c r="F18" s="109">
        <f>(H22計算表!F18-H12計算表!F18)/H12計算表!F18*100</f>
        <v>11.213537814832357</v>
      </c>
      <c r="G18" s="38"/>
      <c r="H18" s="139">
        <f>(H22計算表!H18-H12計算表!H18)/H12計算表!H18*100</f>
        <v>-6.0461504950781535</v>
      </c>
      <c r="I18" s="139">
        <f>(H22計算表!I18-H12計算表!I18)</f>
        <v>-2.8856880677999999</v>
      </c>
      <c r="J18" s="139">
        <f>(H22計算表!J18-H12計算表!J18)/H12計算表!J18*100</f>
        <v>8.530216828701592</v>
      </c>
      <c r="K18" s="139">
        <f>(H22計算表!K18-H12計算表!K18)/H12計算表!K18*100</f>
        <v>-4.0257648953301128</v>
      </c>
      <c r="L18" s="139">
        <f>(H22計算表!L18-H12計算表!L18)/H12計算表!L18*100</f>
        <v>-1.5294635041100826</v>
      </c>
      <c r="M18" s="139">
        <f>(H22計算表!M18-H12計算表!M18)/H12計算表!M18*100</f>
        <v>-7.5621679421423824E-2</v>
      </c>
      <c r="N18" s="139">
        <f>(H22計算表!N18-H12計算表!N18)/H12計算表!N18*100</f>
        <v>-9.4292586338461604</v>
      </c>
      <c r="O18" s="139">
        <f>(H22計算表!O18-H12計算表!O18)/H12計算表!O18*100</f>
        <v>-23.597016512840099</v>
      </c>
      <c r="P18" s="139">
        <f>(H22計算表!P18-H12計算表!P18)/H12計算表!P18*100</f>
        <v>-16.006523765144465</v>
      </c>
      <c r="Q18" s="139">
        <f>(H22計算表!Q18-H12計算表!Q18)/H12計算表!Q18*100</f>
        <v>-8.8136447371784215</v>
      </c>
      <c r="R18" s="139">
        <f>(H22計算表!R18-H12計算表!R18)/H12計算表!R18*100</f>
        <v>2.4590163934426288</v>
      </c>
      <c r="S18" s="141"/>
      <c r="T18" s="139">
        <f>(H22計算表!T18-H12計算表!T18)/H12計算表!T18*100</f>
        <v>3.1034482758620641</v>
      </c>
      <c r="U18" s="139">
        <f>(H22計算表!U18-H12計算表!U18)/H12計算表!U18*100</f>
        <v>5.6390977443609023</v>
      </c>
      <c r="V18" s="139">
        <f>(H22計算表!V18-H12計算表!V18)/H12計算表!V18*100</f>
        <v>2.5477707006369448</v>
      </c>
      <c r="W18" s="139">
        <f>(H22計算表!W18-H12計算表!W18)/H12計算表!W18*100</f>
        <v>2.9347406358604724</v>
      </c>
      <c r="X18" s="139">
        <f>(H22計算表!X18-H12計算表!X18)/H12計算表!X18*100</f>
        <v>2.0219936147570157</v>
      </c>
      <c r="Y18" s="139">
        <f>(H22計算表!Y18-H12計算表!Y18)/H12計算表!Y18*100</f>
        <v>59.025787965616026</v>
      </c>
      <c r="Z18" s="139">
        <f>(H22計算表!Z18-H12計算表!Z18)/H12計算表!Z18*100</f>
        <v>88.549618320610691</v>
      </c>
      <c r="AA18" s="141"/>
      <c r="AB18" s="139">
        <f>(H22計算表!AB18-H12計算表!AB18)/H12計算表!AB18*100</f>
        <v>-13.738765082456487</v>
      </c>
      <c r="AC18" s="139">
        <f>(H22計算表!AC18-H12計算表!AC18)</f>
        <v>2.3377054670991275</v>
      </c>
      <c r="AD18" s="139">
        <f>(H22計算表!AD18-H12計算表!AD18)</f>
        <v>-11.89348863730946</v>
      </c>
      <c r="AE18" s="139">
        <f>(H22計算表!AE18-H12計算表!AE18)/H12計算表!AE18*100</f>
        <v>-4.7212925031311581</v>
      </c>
      <c r="AF18" s="139">
        <f>(H22計算表!AF18-H12計算表!AF18)/H12計算表!AF18*100</f>
        <v>19.373549883990705</v>
      </c>
      <c r="AG18" s="139">
        <f>(H22計算表!AG18-H12計算表!AG18)/H12計算表!AG18*100</f>
        <v>-31.218995894628804</v>
      </c>
      <c r="AH18" s="139">
        <f>(H22計算表!AH18-H12計算表!AH18)/H12計算表!AH18*100</f>
        <v>-7.0491416236635294</v>
      </c>
      <c r="AI18" s="139">
        <f>(H22計算表!AI18-H12計算表!AI18)/H12計算表!AI18*100</f>
        <v>-19.565706657974591</v>
      </c>
      <c r="AJ18" s="139">
        <f>(H22計算表!AJ18-H12計算表!AJ18)/H12計算表!AJ18*100</f>
        <v>11.993055555555562</v>
      </c>
      <c r="AK18" s="141"/>
      <c r="AL18" s="139">
        <f>(H22計算表!AL18-H12計算表!AL18)/H12計算表!AL18*100</f>
        <v>31.306990881458979</v>
      </c>
      <c r="AM18" s="139">
        <f>(H22計算表!AM18-H12計算表!AM18)/H12計算表!AM18*100</f>
        <v>30.02680965147454</v>
      </c>
      <c r="AN18" s="139">
        <f>(H22計算表!AN18-H12計算表!AN18)/H12計算表!AN18*100</f>
        <v>-5.2941176470588154</v>
      </c>
      <c r="AO18" s="139">
        <f>(H22計算表!AO18-H12計算表!AO18)/H12計算表!AO18*100</f>
        <v>0.82644628099173256</v>
      </c>
      <c r="AP18" s="139">
        <f>(H22計算表!AP18-H12計算表!AP18)/H12計算表!AP18*100</f>
        <v>-22.281167108753319</v>
      </c>
      <c r="AQ18" s="139">
        <f>(H22計算表!AQ18-H12計算表!AQ18)/H12計算表!AQ18*100</f>
        <v>-25.539568345323744</v>
      </c>
      <c r="AR18" s="139">
        <f>(H22計算表!AR18-H12計算表!AR18)/H12計算表!AR18*100</f>
        <v>17.866987731049178</v>
      </c>
      <c r="AS18" s="139">
        <f>(H22計算表!AS18-H12計算表!AS18)/H12計算表!AS18*100</f>
        <v>46.839866257287625</v>
      </c>
      <c r="AT18" s="139">
        <f>(H22計算表!AT18-H12計算表!AT18)/H12計算表!AT18*100</f>
        <v>-44.508670520231213</v>
      </c>
      <c r="AU18" s="139">
        <f>(H22計算表!AU18-H12計算表!AU18)/H12計算表!AU18*100</f>
        <v>-8.8235294117647047</v>
      </c>
      <c r="AV18" s="139">
        <f>(H22計算表!AV18-H12計算表!AV18)/H12計算表!AV18*100</f>
        <v>9.4991240070079588</v>
      </c>
      <c r="AW18" s="139">
        <f>(H22計算表!AW18-H12計算表!AW18)/H12計算表!AW18*100</f>
        <v>-40.460526315789465</v>
      </c>
      <c r="AX18" s="141"/>
      <c r="AY18" s="139">
        <f>(H22計算表!AY18-H12計算表!AY18)/H12計算表!AY18*100</f>
        <v>-11.920383454200255</v>
      </c>
      <c r="AZ18" s="139">
        <f>(H22計算表!AZ18-H12計算表!AZ18)/H12計算表!AZ18*100</f>
        <v>-4.1732655336207678</v>
      </c>
      <c r="BA18" s="139">
        <f>(H22計算表!BA18-H12計算表!BA18)/H12計算表!BA18*100</f>
        <v>5.2513389397851988E-2</v>
      </c>
      <c r="BB18" s="139">
        <f>(H22計算表!BB18-H12計算表!BB18)/H12計算表!BB18*100</f>
        <v>-3.91021919383827</v>
      </c>
      <c r="BC18" s="139">
        <f>(H22計算表!BC18-H12計算表!BC18)/H12計算表!BC18*100</f>
        <v>0.3944269227819131</v>
      </c>
      <c r="BD18" s="139">
        <f>(H22計算表!BD18-H12計算表!BD18)/H12計算表!BD18*100</f>
        <v>-6.9057104913678655</v>
      </c>
      <c r="BE18" s="139">
        <f>(H22計算表!BE18-H12計算表!BE18)/H12計算表!BE18*100</f>
        <v>-4.27184466019418</v>
      </c>
      <c r="BF18" s="139">
        <f>(H22計算表!BF18-H12計算表!BF18)/H12計算表!BF18*100</f>
        <v>20.508127682599472</v>
      </c>
      <c r="BG18" s="139">
        <f>(H22計算表!BG18-H12計算表!BG18)/H12計算表!BG18*100</f>
        <v>14.915242509413003</v>
      </c>
      <c r="BH18" s="139">
        <f>(H22計算表!BH18-H12計算表!BH18)/H12計算表!BH18*100</f>
        <v>28.630784474831188</v>
      </c>
      <c r="BI18" s="139">
        <f>(H22計算表!BI18-H12計算表!BI18)/H12計算表!BI18*100</f>
        <v>-11.240640933232001</v>
      </c>
      <c r="BJ18" s="139">
        <f>(H22計算表!BJ18-H12計算表!BJ18)/H12計算表!BJ18*100</f>
        <v>-15.121561888955878</v>
      </c>
      <c r="BK18" s="139">
        <f>(H22計算表!BK18-H12計算表!BK18)/H12計算表!BK18*100</f>
        <v>12.075007078819691</v>
      </c>
      <c r="BL18" s="139">
        <f>(H22計算表!BL18-H12計算表!BL18)/H12計算表!BL18*100</f>
        <v>63.928744714770936</v>
      </c>
      <c r="BM18" s="139">
        <f>(H22計算表!BM18-H12計算表!BM18)/H12計算表!BM18*100</f>
        <v>42.961114576835094</v>
      </c>
      <c r="BN18" s="139">
        <f>(H22計算表!BN18-H12計算表!BN18)/H12計算表!BN18*100</f>
        <v>80.702848825119631</v>
      </c>
      <c r="BO18" s="139">
        <f>(H22計算表!BO18-H12計算表!BO18)/H12計算表!BO18*100</f>
        <v>35.936871910239141</v>
      </c>
      <c r="BP18" s="139">
        <f>(H22計算表!BP18-H12計算表!BP18)/H12計算表!BP18*100</f>
        <v>15.376800581472175</v>
      </c>
      <c r="BQ18" s="139">
        <f>(H22計算表!BQ18-H12計算表!BQ18)/H12計算表!BQ18*100</f>
        <v>96.673963358523196</v>
      </c>
      <c r="BR18" s="139">
        <f>(H22計算表!BR18-H12計算表!BR18)/H12計算表!BR18*100</f>
        <v>91.666666666666671</v>
      </c>
      <c r="BS18" s="139">
        <f>(H22計算表!BS18-H12計算表!BS18)/H12計算表!BS18*100</f>
        <v>48.275862068965516</v>
      </c>
      <c r="BT18" s="139">
        <f>(H22計算表!BT18-H12計算表!BT18)/H12計算表!BT18*100</f>
        <v>-33.333333333333329</v>
      </c>
      <c r="BU18" s="139">
        <f>(H22計算表!BU18-H12計算表!BU18)/H12計算表!BU18*100</f>
        <v>-4.2105263157894735</v>
      </c>
      <c r="BV18" s="139">
        <f>(H22計算表!BV18-H12計算表!BV18)/H12計算表!BV18*100</f>
        <v>-1.6853932584269662</v>
      </c>
      <c r="BW18" s="139">
        <f>(H22計算表!BW18-H12計算表!BW18)/H12計算表!BW18*100</f>
        <v>-8.2582939801889772</v>
      </c>
      <c r="BX18" s="139">
        <f>(H22計算表!BX18-H12計算表!BX18)/H12計算表!BX18*100</f>
        <v>4.6581926350358733</v>
      </c>
      <c r="BY18" s="139">
        <f>(H22計算表!BY18-H12計算表!BY18)/H12計算表!BY18*100</f>
        <v>-6.2899967216139885</v>
      </c>
      <c r="BZ18" s="139">
        <f>(H22計算表!BZ18-H12計算表!BZ18)/H12計算表!BZ18*100</f>
        <v>-1.44376460748596</v>
      </c>
      <c r="CA18" s="139">
        <f>(H22計算表!CA18-H12計算表!CA18)/H12計算表!CA18*100</f>
        <v>7.752222574243163</v>
      </c>
      <c r="CB18" s="139">
        <f>(H22計算表!CB18-H12計算表!CB18)/H12計算表!CB18*100</f>
        <v>-3.6609498680738679</v>
      </c>
      <c r="CC18" s="139">
        <f>(H22計算表!CC18-H12計算表!CC18)/H12計算表!CC18*100</f>
        <v>2.3445463812436405</v>
      </c>
      <c r="CD18" s="139">
        <f>(H22計算表!CD18-H12計算表!CD18)/H12計算表!CD18*100</f>
        <v>0.34059945504087191</v>
      </c>
      <c r="CE18" s="139">
        <f>(H22計算表!CE18-H12計算表!CE18)/H12計算表!CE18*100</f>
        <v>2.4460431654676302</v>
      </c>
      <c r="CF18" s="148"/>
      <c r="CG18" s="139">
        <f>(H22計算表!CG18-H12計算表!CG18)/H12計算表!CG18*100</f>
        <v>-0.32303649345497354</v>
      </c>
      <c r="CH18" s="139">
        <f>(H22計算表!CH18-H12計算表!CH18)/H12計算表!CH18*100</f>
        <v>1.160659743433113</v>
      </c>
      <c r="CI18" s="139">
        <f>(H22計算表!CI18-H12計算表!CI18)/H12計算表!CI18*100</f>
        <v>-10.155426765015806</v>
      </c>
      <c r="CJ18" s="139">
        <f>(H22計算表!CJ18-H12計算表!CJ18)/H12計算表!CJ18*100</f>
        <v>-15.623417128501799</v>
      </c>
      <c r="CK18" s="139">
        <f>(H22計算表!CK18-H12計算表!CK18)/H12計算表!CK18*100</f>
        <v>-12.601621184748502</v>
      </c>
      <c r="CL18" s="139">
        <f>(H22計算表!CL18-H12計算表!CL18)/H12計算表!CL18*100</f>
        <v>-15.923411856648432</v>
      </c>
      <c r="CM18" s="139">
        <f>(H22計算表!CM18-H12計算表!CM18)/H12計算表!CM18*100</f>
        <v>-15.874019435663273</v>
      </c>
      <c r="CN18" s="139">
        <f>(H22計算表!CN18-H12計算表!CN18)/H12計算表!CN18*100</f>
        <v>-4.6584608947313368</v>
      </c>
      <c r="CO18" s="139">
        <f>(H22計算表!CO18-H12計算表!CO18)/H12計算表!CO18*100</f>
        <v>-10.946806325734237</v>
      </c>
      <c r="CP18" s="139">
        <f>(H22計算表!CP18-H12計算表!CP18)/H12計算表!CP18*100</f>
        <v>7.9229122055674424</v>
      </c>
      <c r="CQ18" s="148"/>
      <c r="CR18" s="139">
        <f>(H22計算表!CR18-H12計算表!CR18)/H12計算表!CR18*100</f>
        <v>-0.72463768115942029</v>
      </c>
      <c r="CS18" s="139">
        <f>(H22計算表!CS18-H12計算表!CS18)/H12計算表!CS18*100</f>
        <v>3.7854889589905363</v>
      </c>
      <c r="CT18" s="139">
        <f>(H22計算表!CT18-H12計算表!CT18)/H12計算表!CT18*100</f>
        <v>-1.1111111111111112</v>
      </c>
      <c r="CU18" s="139">
        <f>(H22計算表!CU18-H12計算表!CU18)/H12計算表!CU18*100</f>
        <v>4.0935672514619883</v>
      </c>
      <c r="CV18" s="139">
        <f>(H22計算表!CV18-H12計算表!CV18)/H12計算表!CV18*100</f>
        <v>17.647058823529413</v>
      </c>
      <c r="CW18" s="139">
        <f>(H22計算表!CW18-H12計算表!CW18)/H12計算表!CW18*100</f>
        <v>1.9230769230769231</v>
      </c>
    </row>
    <row r="19" spans="1:101" x14ac:dyDescent="0.15">
      <c r="A19" s="13">
        <v>7</v>
      </c>
      <c r="B19" s="6" t="s">
        <v>8</v>
      </c>
      <c r="C19" s="109">
        <f>(H22計算表!C19-H12計算表!C19)/H12計算表!C19*100</f>
        <v>-7.8787878787878727</v>
      </c>
      <c r="D19" s="109">
        <f>(H22計算表!D19-H12計算表!D19)/H12計算表!D19*100</f>
        <v>16.838055506387288</v>
      </c>
      <c r="E19" s="109">
        <f>(H22計算表!E19-H12計算表!E19)/H12計算表!E19*100</f>
        <v>5.1047120418848051</v>
      </c>
      <c r="F19" s="109">
        <f>(H22計算表!F19-H12計算表!F19)/H12計算表!F19*100</f>
        <v>10.667541686298376</v>
      </c>
      <c r="G19" s="38"/>
      <c r="H19" s="139">
        <f>(H22計算表!H19-H12計算表!H19)/H12計算表!H19*100</f>
        <v>-4.6015040422015714</v>
      </c>
      <c r="I19" s="139">
        <f>(H22計算表!I19-H12計算表!I19)</f>
        <v>-2.6768294555000001</v>
      </c>
      <c r="J19" s="139">
        <f>(H22計算表!J19-H12計算表!J19)/H12計算表!J19*100</f>
        <v>9.3427256210900449</v>
      </c>
      <c r="K19" s="139">
        <f>(H22計算表!K19-H12計算表!K19)/H12計算表!K19*100</f>
        <v>-3.6163522012578686</v>
      </c>
      <c r="L19" s="139">
        <f>(H22計算表!L19-H12計算表!L19)/H12計算表!L19*100</f>
        <v>-1.066420995306552</v>
      </c>
      <c r="M19" s="139">
        <f>(H22計算表!M19-H12計算表!M19)/H12計算表!M19*100</f>
        <v>-0.18715363014018055</v>
      </c>
      <c r="N19" s="139">
        <f>(H22計算表!N19-H12計算表!N19)/H12計算表!N19*100</f>
        <v>-9.3540770655737671</v>
      </c>
      <c r="O19" s="139">
        <f>(H22計算表!O19-H12計算表!O19)/H12計算表!O19*100</f>
        <v>-23.89023038073174</v>
      </c>
      <c r="P19" s="139">
        <f>(H22計算表!P19-H12計算表!P19)/H12計算表!P19*100</f>
        <v>-17.721868952170304</v>
      </c>
      <c r="Q19" s="139">
        <f>(H22計算表!Q19-H12計算表!Q19)/H12計算表!Q19*100</f>
        <v>-9.5290606300318164</v>
      </c>
      <c r="R19" s="139">
        <f>(H22計算表!R19-H12計算表!R19)/H12計算表!R19*100</f>
        <v>2.2222222222222276</v>
      </c>
      <c r="S19" s="141"/>
      <c r="T19" s="139">
        <f>(H22計算表!T19-H12計算表!T19)/H12計算表!T19*100</f>
        <v>4.9469964664310906</v>
      </c>
      <c r="U19" s="139">
        <f>(H22計算表!U19-H12計算表!U19)/H12計算表!U19*100</f>
        <v>6.8965517241379199</v>
      </c>
      <c r="V19" s="139">
        <f>(H22計算表!V19-H12計算表!V19)/H12計算表!V19*100</f>
        <v>4.838709677419347</v>
      </c>
      <c r="W19" s="139">
        <f>(H22計算表!W19-H12計算表!W19)/H12計算表!W19*100</f>
        <v>2.1508162736460177</v>
      </c>
      <c r="X19" s="139">
        <f>(H22計算表!X19-H12計算表!X19)/H12計算表!X19*100</f>
        <v>2.1850136563353564</v>
      </c>
      <c r="Y19" s="139">
        <f>(H22計算表!Y19-H12計算表!Y19)/H12計算表!Y19*100</f>
        <v>77.906976744186039</v>
      </c>
      <c r="Z19" s="139">
        <f>(H22計算表!Z19-H12計算表!Z19)/H12計算表!Z19*100</f>
        <v>99.047619047619023</v>
      </c>
      <c r="AA19" s="141"/>
      <c r="AB19" s="139">
        <f>(H22計算表!AB19-H12計算表!AB19)/H12計算表!AB19*100</f>
        <v>-13.242108305443109</v>
      </c>
      <c r="AC19" s="139">
        <f>(H22計算表!AC19-H12計算表!AC19)</f>
        <v>-0.45383778101597283</v>
      </c>
      <c r="AD19" s="139">
        <f>(H22計算表!AD19-H12計算表!AD19)</f>
        <v>-12.984459092153505</v>
      </c>
      <c r="AE19" s="139">
        <f>(H22計算表!AE19-H12計算表!AE19)/H12計算表!AE19*100</f>
        <v>-11.083150387407105</v>
      </c>
      <c r="AF19" s="139">
        <f>(H22計算表!AF19-H12計算表!AF19)/H12計算表!AF19*100</f>
        <v>15.701136978884678</v>
      </c>
      <c r="AG19" s="139">
        <f>(H22計算表!AG19-H12計算表!AG19)/H12計算表!AG19*100</f>
        <v>-26.069653765059218</v>
      </c>
      <c r="AH19" s="139">
        <f>(H22計算表!AH19-H12計算表!AH19)/H12計算表!AH19*100</f>
        <v>-10.737996391472665</v>
      </c>
      <c r="AI19" s="139">
        <f>(H22計算表!AI19-H12計算表!AI19)/H12計算表!AI19*100</f>
        <v>-18.048674036711354</v>
      </c>
      <c r="AJ19" s="139">
        <f>(H22計算表!AJ19-H12計算表!AJ19)/H12計算表!AJ19*100</f>
        <v>6.9975961538461595</v>
      </c>
      <c r="AK19" s="141"/>
      <c r="AL19" s="139">
        <f>(H22計算表!AL19-H12計算表!AL19)/H12計算表!AL19*100</f>
        <v>38.11074918566775</v>
      </c>
      <c r="AM19" s="139">
        <f>(H22計算表!AM19-H12計算表!AM19)/H12計算表!AM19*100</f>
        <v>29.74504249291785</v>
      </c>
      <c r="AN19" s="139">
        <f>(H22計算表!AN19-H12計算表!AN19)/H12計算表!AN19*100</f>
        <v>5.7324840764331348</v>
      </c>
      <c r="AO19" s="139">
        <f>(H22計算表!AO19-H12計算表!AO19)/H12計算表!AO19*100</f>
        <v>19.047619047619058</v>
      </c>
      <c r="AP19" s="139">
        <f>(H22計算表!AP19-H12計算表!AP19)/H12計算表!AP19*100</f>
        <v>-16.901408450704224</v>
      </c>
      <c r="AQ19" s="139">
        <f>(H22計算表!AQ19-H12計算表!AQ19)/H12計算表!AQ19*100</f>
        <v>-18.613138686131382</v>
      </c>
      <c r="AR19" s="139">
        <f>(H22計算表!AR19-H12計算表!AR19)/H12計算表!AR19*100</f>
        <v>13.557757449151019</v>
      </c>
      <c r="AS19" s="139">
        <f>(H22計算表!AS19-H12計算表!AS19)/H12計算表!AS19*100</f>
        <v>37.275941887322723</v>
      </c>
      <c r="AT19" s="139">
        <f>(H22計算表!AT19-H12計算表!AT19)/H12計算表!AT19*100</f>
        <v>-44.011976047904184</v>
      </c>
      <c r="AU19" s="139">
        <f>(H22計算表!AU19-H12計算表!AU19)/H12計算表!AU19*100</f>
        <v>-13.772642098688332</v>
      </c>
      <c r="AV19" s="139">
        <f>(H22計算表!AV19-H12計算表!AV19)/H12計算表!AV19*100</f>
        <v>3.9755573666098138</v>
      </c>
      <c r="AW19" s="139">
        <f>(H22計算表!AW19-H12計算表!AW19)/H12計算表!AW19*100</f>
        <v>-37.421383647798748</v>
      </c>
      <c r="AX19" s="141"/>
      <c r="AY19" s="139">
        <f>(H22計算表!AY19-H12計算表!AY19)/H12計算表!AY19*100</f>
        <v>-11.932334455625474</v>
      </c>
      <c r="AZ19" s="139">
        <f>(H22計算表!AZ19-H12計算表!AZ19)/H12計算表!AZ19*100</f>
        <v>-4.1581515928374984</v>
      </c>
      <c r="BA19" s="139">
        <f>(H22計算表!BA19-H12計算表!BA19)/H12計算表!BA19*100</f>
        <v>1.0114986773793073</v>
      </c>
      <c r="BB19" s="139">
        <f>(H22計算表!BB19-H12計算表!BB19)/H12計算表!BB19*100</f>
        <v>-4.1178001655435166</v>
      </c>
      <c r="BC19" s="139">
        <f>(H22計算表!BC19-H12計算表!BC19)/H12計算表!BC19*100</f>
        <v>1.2249999029923706</v>
      </c>
      <c r="BD19" s="139">
        <f>(H22計算表!BD19-H12計算表!BD19)/H12計算表!BD19*100</f>
        <v>-7.3627844712182062</v>
      </c>
      <c r="BE19" s="139">
        <f>(H22計算表!BE19-H12計算表!BE19)/H12計算表!BE19*100</f>
        <v>-5.9642147117296229</v>
      </c>
      <c r="BF19" s="139">
        <f>(H22計算表!BF19-H12計算表!BF19)/H12計算表!BF19*100</f>
        <v>8.9439971910170506</v>
      </c>
      <c r="BG19" s="139">
        <f>(H22計算表!BG19-H12計算表!BG19)/H12計算表!BG19*100</f>
        <v>4.4748376183265517</v>
      </c>
      <c r="BH19" s="139">
        <f>(H22計算表!BH19-H12計算表!BH19)/H12計算表!BH19*100</f>
        <v>16.053857566928265</v>
      </c>
      <c r="BI19" s="139">
        <f>(H22計算表!BI19-H12計算表!BI19)/H12計算表!BI19*100</f>
        <v>-19.022262380087859</v>
      </c>
      <c r="BJ19" s="139">
        <f>(H22計算表!BJ19-H12計算表!BJ19)/H12計算表!BJ19*100</f>
        <v>-13.804264773920055</v>
      </c>
      <c r="BK19" s="139">
        <f>(H22計算表!BK19-H12計算表!BK19)/H12計算表!BK19*100</f>
        <v>12.078580119654754</v>
      </c>
      <c r="BL19" s="139">
        <f>(H22計算表!BL19-H12計算表!BL19)/H12計算表!BL19*100</f>
        <v>64.331226317687566</v>
      </c>
      <c r="BM19" s="139">
        <f>(H22計算表!BM19-H12計算表!BM19)/H12計算表!BM19*100</f>
        <v>25.976377594186427</v>
      </c>
      <c r="BN19" s="139">
        <f>(H22計算表!BN19-H12計算表!BN19)/H12計算表!BN19*100</f>
        <v>105.10848653951506</v>
      </c>
      <c r="BO19" s="139">
        <f>(H22計算表!BO19-H12計算表!BO19)/H12計算表!BO19*100</f>
        <v>29.950453710404716</v>
      </c>
      <c r="BP19" s="139">
        <f>(H22計算表!BP19-H12計算表!BP19)/H12計算表!BP19*100</f>
        <v>22.54053058216655</v>
      </c>
      <c r="BQ19" s="139">
        <f>(H22計算表!BQ19-H12計算表!BQ19)/H12計算表!BQ19*100</f>
        <v>59.401358372956402</v>
      </c>
      <c r="BR19" s="139">
        <f>(H22計算表!BR19-H12計算表!BR19)/H12計算表!BR19*100</f>
        <v>78.723404255319153</v>
      </c>
      <c r="BS19" s="139">
        <f>(H22計算表!BS19-H12計算表!BS19)/H12計算表!BS19*100</f>
        <v>45.945945945945951</v>
      </c>
      <c r="BT19" s="139">
        <f>(H22計算表!BT19-H12計算表!BT19)/H12計算表!BT19*100</f>
        <v>-30.303030303030305</v>
      </c>
      <c r="BU19" s="139">
        <f>(H22計算表!BU19-H12計算表!BU19)/H12計算表!BU19*100</f>
        <v>0</v>
      </c>
      <c r="BV19" s="139">
        <f>(H22計算表!BV19-H12計算表!BV19)/H12計算表!BV19*100</f>
        <v>-0.5714285714285714</v>
      </c>
      <c r="BW19" s="139">
        <f>(H22計算表!BW19-H12計算表!BW19)/H12計算表!BW19*100</f>
        <v>-8.4973714053412213</v>
      </c>
      <c r="BX19" s="139">
        <f>(H22計算表!BX19-H12計算表!BX19)/H12計算表!BX19*100</f>
        <v>4.100582960351522</v>
      </c>
      <c r="BY19" s="139">
        <f>(H22計算表!BY19-H12計算表!BY19)/H12計算表!BY19*100</f>
        <v>-5.925036928273089</v>
      </c>
      <c r="BZ19" s="139">
        <f>(H22計算表!BZ19-H12計算表!BZ19)/H12計算表!BZ19*100</f>
        <v>-0.99266084147056721</v>
      </c>
      <c r="CA19" s="139">
        <f>(H22計算表!CA19-H12計算表!CA19)/H12計算表!CA19*100</f>
        <v>5.2896917714880107</v>
      </c>
      <c r="CB19" s="139">
        <f>(H22計算表!CB19-H12計算表!CB19)/H12計算表!CB19*100</f>
        <v>-2.9375764993880118</v>
      </c>
      <c r="CC19" s="139">
        <f>(H22計算表!CC19-H12計算表!CC19)/H12計算表!CC19*100</f>
        <v>4.1666666666666661</v>
      </c>
      <c r="CD19" s="139">
        <f>(H22計算表!CD19-H12計算表!CD19)/H12計算表!CD19*100</f>
        <v>1.284651791751187</v>
      </c>
      <c r="CE19" s="139">
        <f>(H22計算表!CE19-H12計算表!CE19)/H12計算表!CE19*100</f>
        <v>0.81240768094534288</v>
      </c>
      <c r="CF19" s="148"/>
      <c r="CG19" s="139">
        <f>(H22計算表!CG19-H12計算表!CG19)/H12計算表!CG19*100</f>
        <v>1.9807411023265231</v>
      </c>
      <c r="CH19" s="139">
        <f>(H22計算表!CH19-H12計算表!CH19)/H12計算表!CH19*100</f>
        <v>1.1781011781011701</v>
      </c>
      <c r="CI19" s="139">
        <f>(H22計算表!CI19-H12計算表!CI19)/H12計算表!CI19*100</f>
        <v>-8.7778244435111308</v>
      </c>
      <c r="CJ19" s="139">
        <f>(H22計算表!CJ19-H12計算表!CJ19)/H12計算表!CJ19*100</f>
        <v>-11.663582935332089</v>
      </c>
      <c r="CK19" s="139">
        <f>(H22計算表!CK19-H12計算表!CK19)/H12計算表!CK19*100</f>
        <v>-13.372494501516455</v>
      </c>
      <c r="CL19" s="139">
        <f>(H22計算表!CL19-H12計算表!CL19)/H12計算表!CL19*100</f>
        <v>-11.857750217273859</v>
      </c>
      <c r="CM19" s="139">
        <f>(H22計算表!CM19-H12計算表!CM19)/H12計算表!CM19*100</f>
        <v>-4.6303147589504237</v>
      </c>
      <c r="CN19" s="139">
        <f>(H22計算表!CN19-H12計算表!CN19)/H12計算表!CN19*100</f>
        <v>-11.548030827113296</v>
      </c>
      <c r="CO19" s="139">
        <f>(H22計算表!CO19-H12計算表!CO19)/H12計算表!CO19*100</f>
        <v>11.632835155030113</v>
      </c>
      <c r="CP19" s="139">
        <f>(H22計算表!CP19-H12計算表!CP19)/H12計算表!CP19*100</f>
        <v>9.0225563909774493</v>
      </c>
      <c r="CQ19" s="148"/>
      <c r="CR19" s="139">
        <f>(H22計算表!CR19-H12計算表!CR19)/H12計算表!CR19*100</f>
        <v>2.7363184079601992</v>
      </c>
      <c r="CS19" s="139">
        <f>(H22計算表!CS19-H12計算表!CS19)/H12計算表!CS19*100</f>
        <v>-4.4025157232704402</v>
      </c>
      <c r="CT19" s="139">
        <f>(H22計算表!CT19-H12計算表!CT19)/H12計算表!CT19*100</f>
        <v>4.1474654377880187</v>
      </c>
      <c r="CU19" s="139">
        <f>(H22計算表!CU19-H12計算表!CU19)/H12計算表!CU19*100</f>
        <v>-2.9154518950437316</v>
      </c>
      <c r="CV19" s="139">
        <f>(H22計算表!CV19-H12計算表!CV19)/H12計算表!CV19*100</f>
        <v>-13.333333333333334</v>
      </c>
      <c r="CW19" s="139">
        <f>(H22計算表!CW19-H12計算表!CW19)/H12計算表!CW19*100</f>
        <v>12.318840579710146</v>
      </c>
    </row>
    <row r="20" spans="1:101" x14ac:dyDescent="0.15">
      <c r="A20" s="13">
        <v>8</v>
      </c>
      <c r="B20" s="6" t="s">
        <v>9</v>
      </c>
      <c r="C20" s="109">
        <f>(H22計算表!C20-H12計算表!C20)/H12計算表!C20*100</f>
        <v>-2.0408163265306141</v>
      </c>
      <c r="D20" s="109">
        <f>(H22計算表!D20-H12計算表!D20)/H12計算表!D20*100</f>
        <v>13.960462797771036</v>
      </c>
      <c r="E20" s="109">
        <f>(H22計算表!E20-H12計算表!E20)/H12計算表!E20*100</f>
        <v>6.4952638700947185</v>
      </c>
      <c r="F20" s="109">
        <f>(H22計算表!F20-H12計算表!F20)/H12計算表!F20*100</f>
        <v>9.9945846750994267</v>
      </c>
      <c r="G20" s="38"/>
      <c r="H20" s="139">
        <f>(H22計算表!H20-H12計算表!H20)/H12計算表!H20*100</f>
        <v>-0.53274367345954488</v>
      </c>
      <c r="I20" s="139">
        <f>(H22計算表!I20-H12計算表!I20)</f>
        <v>-1.1814015817999999</v>
      </c>
      <c r="J20" s="139">
        <f>(H22計算表!J20-H12計算表!J20)/H12計算表!J20*100</f>
        <v>9.4666506682926865</v>
      </c>
      <c r="K20" s="139">
        <f>(H22計算表!K20-H12計算表!K20)/H12計算表!K20*100</f>
        <v>-5.8823529411764701</v>
      </c>
      <c r="L20" s="139">
        <f>(H22計算表!L20-H12計算表!L20)/H12計算表!L20*100</f>
        <v>-8.5888598949002262E-2</v>
      </c>
      <c r="M20" s="139">
        <f>(H22計算表!M20-H12計算表!M20)/H12計算表!M20*100</f>
        <v>0.3107984793435129</v>
      </c>
      <c r="N20" s="139">
        <f>(H22計算表!N20-H12計算表!N20)/H12計算表!N20*100</f>
        <v>-10.249842130434784</v>
      </c>
      <c r="O20" s="139">
        <f>(H22計算表!O20-H12計算表!O20)/H12計算表!O20*100</f>
        <v>-27.823620770933527</v>
      </c>
      <c r="P20" s="139">
        <f>(H22計算表!P20-H12計算表!P20)/H12計算表!P20*100</f>
        <v>-14.678344910903048</v>
      </c>
      <c r="Q20" s="139">
        <f>(H22計算表!Q20-H12計算表!Q20)/H12計算表!Q20*100</f>
        <v>-5.6917237423246094</v>
      </c>
      <c r="R20" s="139">
        <f>(H22計算表!R20-H12計算表!R20)/H12計算表!R20*100</f>
        <v>2.1126760563380333</v>
      </c>
      <c r="S20" s="141"/>
      <c r="T20" s="139">
        <f>(H22計算表!T20-H12計算表!T20)/H12計算表!T20*100</f>
        <v>6.2937062937062835</v>
      </c>
      <c r="U20" s="139">
        <f>(H22計算表!U20-H12計算表!U20)/H12計算表!U20*100</f>
        <v>7.142857142857137</v>
      </c>
      <c r="V20" s="139">
        <f>(H22計算表!V20-H12計算表!V20)/H12計算表!V20*100</f>
        <v>-1.5384615384615399</v>
      </c>
      <c r="W20" s="139">
        <f>(H22計算表!W20-H12計算表!W20)/H12計算表!W20*100</f>
        <v>2.44818652849741</v>
      </c>
      <c r="X20" s="139">
        <f>(H22計算表!X20-H12計算表!X20)/H12計算表!X20*100</f>
        <v>1.9237620235126527</v>
      </c>
      <c r="Y20" s="139">
        <f>(H22計算表!Y20-H12計算表!Y20)/H12計算表!Y20*100</f>
        <v>102.93333333333334</v>
      </c>
      <c r="Z20" s="139">
        <f>(H22計算表!Z20-H12計算表!Z20)/H12計算表!Z20*100</f>
        <v>117.80821917808223</v>
      </c>
      <c r="AA20" s="141"/>
      <c r="AB20" s="139">
        <f>(H22計算表!AB20-H12計算表!AB20)/H12計算表!AB20*100</f>
        <v>-2.8805353043890061</v>
      </c>
      <c r="AC20" s="139">
        <f>(H22計算表!AC20-H12計算表!AC20)</f>
        <v>1.1942889564547636</v>
      </c>
      <c r="AD20" s="139">
        <f>(H22計算表!AD20-H12計算表!AD20)</f>
        <v>-3.0193265393722122</v>
      </c>
      <c r="AE20" s="139">
        <f>(H22計算表!AE20-H12計算表!AE20)/H12計算表!AE20*100</f>
        <v>-1.634449509005097</v>
      </c>
      <c r="AF20" s="139">
        <f>(H22計算表!AF20-H12計算表!AF20)/H12計算表!AF20*100</f>
        <v>48.360655737704931</v>
      </c>
      <c r="AG20" s="139">
        <f>(H22計算表!AG20-H12計算表!AG20)/H12計算表!AG20*100</f>
        <v>-30.945298499274632</v>
      </c>
      <c r="AH20" s="139">
        <f>(H22計算表!AH20-H12計算表!AH20)/H12計算表!AH20*100</f>
        <v>1.0227272727272727</v>
      </c>
      <c r="AI20" s="139">
        <f>(H22計算表!AI20-H12計算表!AI20)/H12計算表!AI20*100</f>
        <v>-6.6250889952954637</v>
      </c>
      <c r="AJ20" s="139">
        <f>(H22計算表!AJ20-H12計算表!AJ20)/H12計算表!AJ20*100</f>
        <v>18.875232774674117</v>
      </c>
      <c r="AK20" s="141"/>
      <c r="AL20" s="139">
        <f>(H22計算表!AL20-H12計算表!AL20)/H12計算表!AL20*100</f>
        <v>27.79156327543425</v>
      </c>
      <c r="AM20" s="139">
        <f>(H22計算表!AM20-H12計算表!AM20)/H12計算表!AM20*100</f>
        <v>13.449023861171359</v>
      </c>
      <c r="AN20" s="139">
        <f>(H22計算表!AN20-H12計算表!AN20)/H12計算表!AN20*100</f>
        <v>-18.902439024390233</v>
      </c>
      <c r="AO20" s="139">
        <f>(H22計算表!AO20-H12計算表!AO20)/H12計算表!AO20*100</f>
        <v>9.7938144329897039</v>
      </c>
      <c r="AP20" s="139">
        <f>(H22計算表!AP20-H12計算表!AP20)/H12計算表!AP20*100</f>
        <v>-10.810810810810805</v>
      </c>
      <c r="AQ20" s="139">
        <f>(H22計算表!AQ20-H12計算表!AQ20)/H12計算表!AQ20*100</f>
        <v>-10.303030303030299</v>
      </c>
      <c r="AR20" s="139">
        <f>(H22計算表!AR20-H12計算表!AR20)/H12計算表!AR20*100</f>
        <v>15.107864072108846</v>
      </c>
      <c r="AS20" s="139">
        <f>(H22計算表!AS20-H12計算表!AS20)/H12計算表!AS20*100</f>
        <v>44.785027422279796</v>
      </c>
      <c r="AT20" s="139">
        <f>(H22計算表!AT20-H12計算表!AT20)/H12計算表!AT20*100</f>
        <v>-37.20754716981132</v>
      </c>
      <c r="AU20" s="139">
        <f>(H22計算表!AU20-H12計算表!AU20)/H12計算表!AU20*100</f>
        <v>-1.2470151233748976</v>
      </c>
      <c r="AV20" s="139">
        <f>(H22計算表!AV20-H12計算表!AV20)/H12計算表!AV20*100</f>
        <v>-0.57024347899520245</v>
      </c>
      <c r="AW20" s="139">
        <f>(H22計算表!AW20-H12計算表!AW20)/H12計算表!AW20*100</f>
        <v>-27.577937649880102</v>
      </c>
      <c r="AX20" s="141"/>
      <c r="AY20" s="139">
        <f>(H22計算表!AY20-H12計算表!AY20)/H12計算表!AY20*100</f>
        <v>-5.5759597778259442</v>
      </c>
      <c r="AZ20" s="139">
        <f>(H22計算表!AZ20-H12計算表!AZ20)/H12計算表!AZ20*100</f>
        <v>-3.0925872910911618</v>
      </c>
      <c r="BA20" s="139">
        <f>(H22計算表!BA20-H12計算表!BA20)/H12計算表!BA20*100</f>
        <v>6.175341707565428</v>
      </c>
      <c r="BB20" s="139">
        <f>(H22計算表!BB20-H12計算表!BB20)/H12計算表!BB20*100</f>
        <v>-3.1043905868641457</v>
      </c>
      <c r="BC20" s="139">
        <f>(H22計算表!BC20-H12計算表!BC20)/H12計算表!BC20*100</f>
        <v>6.2557355975400588</v>
      </c>
      <c r="BD20" s="139">
        <f>(H22計算表!BD20-H12計算表!BD20)/H12計算表!BD20*100</f>
        <v>-5.9055118110236222</v>
      </c>
      <c r="BE20" s="139">
        <f>(H22計算表!BE20-H12計算表!BE20)/H12計算表!BE20*100</f>
        <v>-1.6528925619834651</v>
      </c>
      <c r="BF20" s="139">
        <f>(H22計算表!BF20-H12計算表!BF20)/H12計算表!BF20*100</f>
        <v>9.9469593430434458</v>
      </c>
      <c r="BG20" s="139">
        <f>(H22計算表!BG20-H12計算表!BG20)/H12計算表!BG20*100</f>
        <v>8.3321047326254192</v>
      </c>
      <c r="BH20" s="139">
        <f>(H22計算表!BH20-H12計算表!BH20)/H12計算表!BH20*100</f>
        <v>11.768053065562052</v>
      </c>
      <c r="BI20" s="139">
        <f>(H22計算表!BI20-H12計算表!BI20)/H12計算表!BI20*100</f>
        <v>-24.334199340850141</v>
      </c>
      <c r="BJ20" s="139">
        <f>(H22計算表!BJ20-H12計算表!BJ20)/H12計算表!BJ20*100</f>
        <v>-11.543566604515977</v>
      </c>
      <c r="BK20" s="139">
        <f>(H22計算表!BK20-H12計算表!BK20)/H12計算表!BK20*100</f>
        <v>10.070711632511825</v>
      </c>
      <c r="BL20" s="139">
        <f>(H22計算表!BL20-H12計算表!BL20)/H12計算表!BL20*100</f>
        <v>65.341230287919714</v>
      </c>
      <c r="BM20" s="139">
        <f>(H22計算表!BM20-H12計算表!BM20)/H12計算表!BM20*100</f>
        <v>38.350768930740507</v>
      </c>
      <c r="BN20" s="139">
        <f>(H22計算表!BN20-H12計算表!BN20)/H12計算表!BN20*100</f>
        <v>95.626030611606879</v>
      </c>
      <c r="BO20" s="139">
        <f>(H22計算表!BO20-H12計算表!BO20)/H12計算表!BO20*100</f>
        <v>27.813812298527075</v>
      </c>
      <c r="BP20" s="139">
        <f>(H22計算表!BP20-H12計算表!BP20)/H12計算表!BP20*100</f>
        <v>12.748684093139451</v>
      </c>
      <c r="BQ20" s="139">
        <f>(H22計算表!BQ20-H12計算表!BQ20)/H12計算表!BQ20*100</f>
        <v>124.36567037675354</v>
      </c>
      <c r="BR20" s="139">
        <f>(H22計算表!BR20-H12計算表!BR20)/H12計算表!BR20*100</f>
        <v>67.391304347826107</v>
      </c>
      <c r="BS20" s="139">
        <f>(H22計算表!BS20-H12計算表!BS20)/H12計算表!BS20*100</f>
        <v>37.837837837837824</v>
      </c>
      <c r="BT20" s="139">
        <f>(H22計算表!BT20-H12計算表!BT20)/H12計算表!BT20*100</f>
        <v>-39.393939393939391</v>
      </c>
      <c r="BU20" s="139">
        <f>(H22計算表!BU20-H12計算表!BU20)/H12計算表!BU20*100</f>
        <v>-1.6216216216216217</v>
      </c>
      <c r="BV20" s="139">
        <f>(H22計算表!BV20-H12計算表!BV20)/H12計算表!BV20*100</f>
        <v>-2.8571428571428572</v>
      </c>
      <c r="BW20" s="139">
        <f>(H22計算表!BW20-H12計算表!BW20)/H12計算表!BW20*100</f>
        <v>-4.9020676822697613</v>
      </c>
      <c r="BX20" s="139">
        <f>(H22計算表!BX20-H12計算表!BX20)/H12計算表!BX20*100</f>
        <v>3.092867812799502</v>
      </c>
      <c r="BY20" s="139">
        <f>(H22計算表!BY20-H12計算表!BY20)/H12計算表!BY20*100</f>
        <v>-5.9931615489748609</v>
      </c>
      <c r="BZ20" s="139">
        <f>(H22計算表!BZ20-H12計算表!BZ20)/H12計算表!BZ20*100</f>
        <v>0.81854324243210863</v>
      </c>
      <c r="CA20" s="139">
        <f>(H22計算表!CA20-H12計算表!CA20)/H12計算表!CA20*100</f>
        <v>2.2522734397381607</v>
      </c>
      <c r="CB20" s="139">
        <f>(H22計算表!CB20-H12計算表!CB20)/H12計算表!CB20*100</f>
        <v>-2.6752273943285179</v>
      </c>
      <c r="CC20" s="139">
        <f>(H22計算表!CC20-H12計算表!CC20)/H12計算表!CC20*100</f>
        <v>2.2165387894288222</v>
      </c>
      <c r="CD20" s="139">
        <f>(H22計算表!CD20-H12計算表!CD20)/H12計算表!CD20*100</f>
        <v>2.0265991133628805</v>
      </c>
      <c r="CE20" s="139">
        <f>(H22計算表!CE20-H12計算表!CE20)/H12計算表!CE20*100</f>
        <v>3.2279757901815818</v>
      </c>
      <c r="CF20" s="148"/>
      <c r="CG20" s="139">
        <f>(H22計算表!CG20-H12計算表!CG20)/H12計算表!CG20*100</f>
        <v>0.66167035267403085</v>
      </c>
      <c r="CH20" s="139">
        <f>(H22計算表!CH20-H12計算表!CH20)/H12計算表!CH20*100</f>
        <v>2.6645768025078413</v>
      </c>
      <c r="CI20" s="139">
        <f>(H22計算表!CI20-H12計算表!CI20)/H12計算表!CI20*100</f>
        <v>-17.382439148719257</v>
      </c>
      <c r="CJ20" s="139">
        <f>(H22計算表!CJ20-H12計算表!CJ20)/H12計算表!CJ20*100</f>
        <v>-17.459560453124912</v>
      </c>
      <c r="CK20" s="139">
        <f>(H22計算表!CK20-H12計算表!CK20)/H12計算表!CK20*100</f>
        <v>-17.862699697783217</v>
      </c>
      <c r="CL20" s="139">
        <f>(H22計算表!CL20-H12計算表!CL20)/H12計算表!CL20*100</f>
        <v>-17.622088349786395</v>
      </c>
      <c r="CM20" s="139">
        <f>(H22計算表!CM20-H12計算表!CM20)/H12計算表!CM20*100</f>
        <v>-18.896043648650522</v>
      </c>
      <c r="CN20" s="139">
        <f>(H22計算表!CN20-H12計算表!CN20)/H12計算表!CN20*100</f>
        <v>-35.883171070931851</v>
      </c>
      <c r="CO20" s="139">
        <f>(H22計算表!CO20-H12計算表!CO20)/H12計算表!CO20*100</f>
        <v>-2.9729967455361073</v>
      </c>
      <c r="CP20" s="139">
        <f>(H22計算表!CP20-H12計算表!CP20)/H12計算表!CP20*100</f>
        <v>6.4935064935064926</v>
      </c>
      <c r="CQ20" s="148"/>
      <c r="CR20" s="139">
        <f>(H22計算表!CR20-H12計算表!CR20)/H12計算表!CR20*100</f>
        <v>7.3298429319371721</v>
      </c>
      <c r="CS20" s="139">
        <f>(H22計算表!CS20-H12計算表!CS20)/H12計算表!CS20*100</f>
        <v>-1.6778523489932886</v>
      </c>
      <c r="CT20" s="139">
        <f>(H22計算表!CT20-H12計算表!CT20)/H12計算表!CT20*100</f>
        <v>6.7757009345794383</v>
      </c>
      <c r="CU20" s="139">
        <f>(H22計算表!CU20-H12計算表!CU20)/H12計算表!CU20*100</f>
        <v>-0.30303030303030304</v>
      </c>
      <c r="CV20" s="139">
        <f>(H22計算表!CV20-H12計算表!CV20)/H12計算表!CV20*100</f>
        <v>21.428571428571427</v>
      </c>
      <c r="CW20" s="139">
        <f>(H22計算表!CW20-H12計算表!CW20)/H12計算表!CW20*100</f>
        <v>2.5</v>
      </c>
    </row>
    <row r="21" spans="1:101" x14ac:dyDescent="0.15">
      <c r="A21" s="13">
        <v>9</v>
      </c>
      <c r="B21" s="6" t="s">
        <v>10</v>
      </c>
      <c r="C21" s="109">
        <f>(H22計算表!C21-H12計算表!C21)/H12計算表!C21*100</f>
        <v>-2.7027027027027053</v>
      </c>
      <c r="D21" s="109">
        <f>(H22計算表!D21-H12計算表!D21)/H12計算表!D21*100</f>
        <v>13.961889867327715</v>
      </c>
      <c r="E21" s="109">
        <f>(H22計算表!E21-H12計算表!E21)/H12計算表!E21*100</f>
        <v>7.3569482288828221</v>
      </c>
      <c r="F21" s="109">
        <f>(H22計算表!F21-H12計算表!F21)/H12計算表!F21*100</f>
        <v>9.2606155333694264</v>
      </c>
      <c r="G21" s="38"/>
      <c r="H21" s="139">
        <f>(H22計算表!H21-H12計算表!H21)/H12計算表!H21*100</f>
        <v>0.14295569121770216</v>
      </c>
      <c r="I21" s="139">
        <f>(H22計算表!I21-H12計算表!I21)</f>
        <v>-1.4437103268</v>
      </c>
      <c r="J21" s="139">
        <f>(H22計算表!J21-H12計算表!J21)/H12計算表!J21*100</f>
        <v>8.8355973655339692</v>
      </c>
      <c r="K21" s="139">
        <f>(H22計算表!K21-H12計算表!K21)/H12計算表!K21*100</f>
        <v>-4.5925925925925846</v>
      </c>
      <c r="L21" s="139">
        <f>(H22計算表!L21-H12計算表!L21)/H12計算表!L21*100</f>
        <v>-8.3416522730786785E-2</v>
      </c>
      <c r="M21" s="139">
        <f>(H22計算表!M21-H12計算表!M21)/H12計算表!M21*100</f>
        <v>-0.27484468715242244</v>
      </c>
      <c r="N21" s="139">
        <f>(H22計算表!N21-H12計算表!N21)/H12計算表!N21*100</f>
        <v>-10.778865016835022</v>
      </c>
      <c r="O21" s="139">
        <f>(H22計算表!O21-H12計算表!O21)/H12計算表!O21*100</f>
        <v>-29.02778887514873</v>
      </c>
      <c r="P21" s="139">
        <f>(H22計算表!P21-H12計算表!P21)/H12計算表!P21*100</f>
        <v>-16.303724928366755</v>
      </c>
      <c r="Q21" s="139">
        <f>(H22計算表!Q21-H12計算表!Q21)/H12計算表!Q21*100</f>
        <v>-6.7025079676937214</v>
      </c>
      <c r="R21" s="139">
        <f>(H22計算表!R21-H12計算表!R21)/H12計算表!R21*100</f>
        <v>3.4965034965034962</v>
      </c>
      <c r="S21" s="141"/>
      <c r="T21" s="139">
        <f>(H22計算表!T21-H12計算表!T21)/H12計算表!T21*100</f>
        <v>7.042253521126761</v>
      </c>
      <c r="U21" s="139">
        <f>(H22計算表!U21-H12計算表!U21)/H12計算表!U21*100</f>
        <v>7.142857142857137</v>
      </c>
      <c r="V21" s="139">
        <f>(H22計算表!V21-H12計算表!V21)/H12計算表!V21*100</f>
        <v>-0.51282051282051322</v>
      </c>
      <c r="W21" s="139">
        <f>(H22計算表!W21-H12計算表!W21)/H12計算表!W21*100</f>
        <v>2.4889810733730902</v>
      </c>
      <c r="X21" s="139">
        <f>(H22計算表!X21-H12計算表!X21)/H12計算表!X21*100</f>
        <v>1.9276534983341149</v>
      </c>
      <c r="Y21" s="139">
        <f>(H22計算表!Y21-H12計算表!Y21)/H12計算表!Y21*100</f>
        <v>115.3846153846154</v>
      </c>
      <c r="Z21" s="139">
        <f>(H22計算表!Z21-H12計算表!Z21)/H12計算表!Z21*100</f>
        <v>101.19047619047616</v>
      </c>
      <c r="AA21" s="141"/>
      <c r="AB21" s="139">
        <f>(H22計算表!AB21-H12計算表!AB21)/H12計算表!AB21*100</f>
        <v>-4.5915664686718332</v>
      </c>
      <c r="AC21" s="139">
        <f>(H22計算表!AC21-H12計算表!AC21)</f>
        <v>0.85187754839521368</v>
      </c>
      <c r="AD21" s="139">
        <f>(H22計算表!AD21-H12計算表!AD21)</f>
        <v>-5.2085986158734601</v>
      </c>
      <c r="AE21" s="139">
        <f>(H22計算表!AE21-H12計算表!AE21)/H12計算表!AE21*100</f>
        <v>-4.7056292277101344</v>
      </c>
      <c r="AF21" s="139">
        <f>(H22計算表!AF21-H12計算表!AF21)/H12計算表!AF21*100</f>
        <v>23.406720741599084</v>
      </c>
      <c r="AG21" s="139">
        <f>(H22計算表!AG21-H12計算表!AG21)/H12計算表!AG21*100</f>
        <v>-26.654118079147921</v>
      </c>
      <c r="AH21" s="139">
        <f>(H22計算表!AH21-H12計算表!AH21)/H12計算表!AH21*100</f>
        <v>10.365837747566735</v>
      </c>
      <c r="AI21" s="139">
        <f>(H22計算表!AI21-H12計算表!AI21)/H12計算表!AI21*100</f>
        <v>-7.9066296473118483</v>
      </c>
      <c r="AJ21" s="139">
        <f>(H22計算表!AJ21-H12計算表!AJ21)/H12計算表!AJ21*100</f>
        <v>16.609803921568616</v>
      </c>
      <c r="AK21" s="141"/>
      <c r="AL21" s="139">
        <f>(H22計算表!AL21-H12計算表!AL21)/H12計算表!AL21*100</f>
        <v>20.689655172413794</v>
      </c>
      <c r="AM21" s="139">
        <f>(H22計算表!AM21-H12計算表!AM21)/H12計算表!AM21*100</f>
        <v>26.681614349775778</v>
      </c>
      <c r="AN21" s="139">
        <f>(H22計算表!AN21-H12計算表!AN21)/H12計算表!AN21*100</f>
        <v>-12.5</v>
      </c>
      <c r="AO21" s="139">
        <f>(H22計算表!AO21-H12計算表!AO21)/H12計算表!AO21*100</f>
        <v>3.0456852791878246</v>
      </c>
      <c r="AP21" s="139">
        <f>(H22計算表!AP21-H12計算表!AP21)/H12計算表!AP21*100</f>
        <v>-15.1394422310757</v>
      </c>
      <c r="AQ21" s="139">
        <f>(H22計算表!AQ21-H12計算表!AQ21)/H12計算表!AQ21*100</f>
        <v>-19.354838709677423</v>
      </c>
      <c r="AR21" s="139">
        <f>(H22計算表!AR21-H12計算表!AR21)/H12計算表!AR21*100</f>
        <v>17.286607373181269</v>
      </c>
      <c r="AS21" s="139">
        <f>(H22計算表!AS21-H12計算表!AS21)/H12計算表!AS21*100</f>
        <v>48.300116381201889</v>
      </c>
      <c r="AT21" s="139">
        <f>(H22計算表!AT21-H12計算表!AT21)/H12計算表!AT21*100</f>
        <v>-43.085106382978722</v>
      </c>
      <c r="AU21" s="139">
        <f>(H22計算表!AU21-H12計算表!AU21)/H12計算表!AU21*100</f>
        <v>-9.3801555503181646</v>
      </c>
      <c r="AV21" s="139">
        <f>(H22計算表!AV21-H12計算表!AV21)/H12計算表!AV21*100</f>
        <v>14.323093447905471</v>
      </c>
      <c r="AW21" s="139">
        <f>(H22計算表!AW21-H12計算表!AW21)/H12計算表!AW21*100</f>
        <v>-32.07070707070708</v>
      </c>
      <c r="AX21" s="141"/>
      <c r="AY21" s="139">
        <f>(H22計算表!AY21-H12計算表!AY21)/H12計算表!AY21*100</f>
        <v>-5.8725271845932143</v>
      </c>
      <c r="AZ21" s="139">
        <f>(H22計算表!AZ21-H12計算表!AZ21)/H12計算表!AZ21*100</f>
        <v>-3.0003248951846326</v>
      </c>
      <c r="BA21" s="139">
        <f>(H22計算表!BA21-H12計算表!BA21)/H12計算表!BA21*100</f>
        <v>3.5855009937139548</v>
      </c>
      <c r="BB21" s="139">
        <f>(H22計算表!BB21-H12計算表!BB21)/H12計算表!BB21*100</f>
        <v>-2.9693635731185006</v>
      </c>
      <c r="BC21" s="139">
        <f>(H22計算表!BC21-H12計算表!BC21)/H12計算表!BC21*100</f>
        <v>3.8773136649302735</v>
      </c>
      <c r="BD21" s="139">
        <f>(H22計算表!BD21-H12計算表!BD21)/H12計算表!BD21*100</f>
        <v>-6.2256809338521366</v>
      </c>
      <c r="BE21" s="139">
        <f>(H22計算表!BE21-H12計算表!BE21)/H12計算表!BE21*100</f>
        <v>-3.1434184675834995</v>
      </c>
      <c r="BF21" s="139">
        <f>(H22計算表!BF21-H12計算表!BF21)/H12計算表!BF21*100</f>
        <v>13.572842740743468</v>
      </c>
      <c r="BG21" s="139">
        <f>(H22計算表!BG21-H12計算表!BG21)/H12計算表!BG21*100</f>
        <v>7.2196728139657207</v>
      </c>
      <c r="BH21" s="139">
        <f>(H22計算表!BH21-H12計算表!BH21)/H12計算表!BH21*100</f>
        <v>21.982074581954372</v>
      </c>
      <c r="BI21" s="139">
        <f>(H22計算表!BI21-H12計算表!BI21)/H12計算表!BI21*100</f>
        <v>-19.38998611408925</v>
      </c>
      <c r="BJ21" s="139">
        <f>(H22計算表!BJ21-H12計算表!BJ21)/H12計算表!BJ21*100</f>
        <v>-11.966545183170403</v>
      </c>
      <c r="BK21" s="139">
        <f>(H22計算表!BK21-H12計算表!BK21)/H12計算表!BK21*100</f>
        <v>10.218075558486664</v>
      </c>
      <c r="BL21" s="139">
        <f>(H22計算表!BL21-H12計算表!BL21)/H12計算表!BL21*100</f>
        <v>56.773535645832084</v>
      </c>
      <c r="BM21" s="139">
        <f>(H22計算表!BM21-H12計算表!BM21)/H12計算表!BM21*100</f>
        <v>40.015153460249856</v>
      </c>
      <c r="BN21" s="139">
        <f>(H22計算表!BN21-H12計算表!BN21)/H12計算表!BN21*100</f>
        <v>75.690624689218126</v>
      </c>
      <c r="BO21" s="139">
        <f>(H22計算表!BO21-H12計算表!BO21)/H12計算表!BO21*100</f>
        <v>22.892852272653485</v>
      </c>
      <c r="BP21" s="139">
        <f>(H22計算表!BP21-H12計算表!BP21)/H12計算表!BP21*100</f>
        <v>13.742700779531791</v>
      </c>
      <c r="BQ21" s="139">
        <f>(H22計算表!BQ21-H12計算表!BQ21)/H12計算表!BQ21*100</f>
        <v>77.281352747768778</v>
      </c>
      <c r="BR21" s="139">
        <f>(H22計算表!BR21-H12計算表!BR21)/H12計算表!BR21*100</f>
        <v>62.222222222222221</v>
      </c>
      <c r="BS21" s="139">
        <f>(H22計算表!BS21-H12計算表!BS21)/H12計算表!BS21*100</f>
        <v>40.000000000000007</v>
      </c>
      <c r="BT21" s="139">
        <f>(H22計算表!BT21-H12計算表!BT21)/H12計算表!BT21*100</f>
        <v>-32.258064516129032</v>
      </c>
      <c r="BU21" s="139">
        <f>(H22計算表!BU21-H12計算表!BU21)/H12計算表!BU21*100</f>
        <v>-1.0869565217391304</v>
      </c>
      <c r="BV21" s="139">
        <f>(H22計算表!BV21-H12計算表!BV21)/H12計算表!BV21*100</f>
        <v>-2.2727272727272729</v>
      </c>
      <c r="BW21" s="139">
        <f>(H22計算表!BW21-H12計算表!BW21)/H12計算表!BW21*100</f>
        <v>-7.4369329209580668</v>
      </c>
      <c r="BX21" s="139">
        <f>(H22計算表!BX21-H12計算表!BX21)/H12計算表!BX21*100</f>
        <v>3.5657248168134426</v>
      </c>
      <c r="BY21" s="139">
        <f>(H22計算表!BY21-H12計算表!BY21)/H12計算表!BY21*100</f>
        <v>-4.4068320435126607</v>
      </c>
      <c r="BZ21" s="139">
        <f>(H22計算表!BZ21-H12計算表!BZ21)/H12計算表!BZ21*100</f>
        <v>2.2445578424573633</v>
      </c>
      <c r="CA21" s="139">
        <f>(H22計算表!CA21-H12計算表!CA21)/H12計算表!CA21*100</f>
        <v>1.5743434214826661</v>
      </c>
      <c r="CB21" s="139">
        <f>(H22計算表!CB21-H12計算表!CB21)/H12計算表!CB21*100</f>
        <v>-5.2891203069333947</v>
      </c>
      <c r="CC21" s="139">
        <f>(H22計算表!CC21-H12計算表!CC21)/H12計算表!CC21*100</f>
        <v>0.69808027923212168</v>
      </c>
      <c r="CD21" s="139">
        <f>(H22計算表!CD21-H12計算表!CD21)/H12計算表!CD21*100</f>
        <v>1.6549968173138092</v>
      </c>
      <c r="CE21" s="139">
        <f>(H22計算表!CE21-H12計算表!CE21)/H12計算表!CE21*100</f>
        <v>5.6081081081081159</v>
      </c>
      <c r="CF21" s="148"/>
      <c r="CG21" s="139">
        <f>(H22計算表!CG21-H12計算表!CG21)/H12計算表!CG21*100</f>
        <v>-0.65444697504473737</v>
      </c>
      <c r="CH21" s="139">
        <f>(H22計算表!CH21-H12計算表!CH21)/H12計算表!CH21*100</f>
        <v>2.5287356321839165</v>
      </c>
      <c r="CI21" s="139">
        <f>(H22計算表!CI21-H12計算表!CI21)/H12計算表!CI21*100</f>
        <v>-5.2901971674534849</v>
      </c>
      <c r="CJ21" s="139">
        <f>(H22計算表!CJ21-H12計算表!CJ21)/H12計算表!CJ21*100</f>
        <v>-8.9115983496172646</v>
      </c>
      <c r="CK21" s="139">
        <f>(H22計算表!CK21-H12計算表!CK21)/H12計算表!CK21*100</f>
        <v>-4.9966250865643378</v>
      </c>
      <c r="CL21" s="139">
        <f>(H22計算表!CL21-H12計算表!CL21)/H12計算表!CL21*100</f>
        <v>-10.16306106465697</v>
      </c>
      <c r="CM21" s="139">
        <f>(H22計算表!CM21-H12計算表!CM21)/H12計算表!CM21*100</f>
        <v>-7.6199959803402093</v>
      </c>
      <c r="CN21" s="139">
        <f>(H22計算表!CN21-H12計算表!CN21)/H12計算表!CN21*100</f>
        <v>-13.162326726259879</v>
      </c>
      <c r="CO21" s="139">
        <f>(H22計算表!CO21-H12計算表!CO21)/H12計算表!CO21*100</f>
        <v>-0.11713520749665328</v>
      </c>
      <c r="CP21" s="139">
        <f>(H22計算表!CP21-H12計算表!CP21)/H12計算表!CP21*100</f>
        <v>7.8242229367631273</v>
      </c>
      <c r="CQ21" s="148"/>
      <c r="CR21" s="139">
        <f>(H22計算表!CR21-H12計算表!CR21)/H12計算表!CR21*100</f>
        <v>4.1871921182266005</v>
      </c>
      <c r="CS21" s="139">
        <f>(H22計算表!CS21-H12計算表!CS21)/H12計算表!CS21*100</f>
        <v>7.3943661971830981</v>
      </c>
      <c r="CT21" s="139">
        <f>(H22計算表!CT21-H12計算表!CT21)/H12計算表!CT21*100</f>
        <v>4.4742729306487696</v>
      </c>
      <c r="CU21" s="139">
        <f>(H22計算表!CU21-H12計算表!CU21)/H12計算表!CU21*100</f>
        <v>9.7402597402597415</v>
      </c>
      <c r="CV21" s="139">
        <f>(H22計算表!CV21-H12計算表!CV21)/H12計算表!CV21*100</f>
        <v>21.428571428571427</v>
      </c>
      <c r="CW21" s="139">
        <f>(H22計算表!CW21-H12計算表!CW21)/H12計算表!CW21*100</f>
        <v>7.7922077922077921</v>
      </c>
    </row>
    <row r="22" spans="1:101" x14ac:dyDescent="0.15">
      <c r="A22" s="13">
        <v>10</v>
      </c>
      <c r="B22" s="6" t="s">
        <v>11</v>
      </c>
      <c r="C22" s="109">
        <f>(H22計算表!C22-H12計算表!C22)/H12計算表!C22*100</f>
        <v>-3.3112582781456985</v>
      </c>
      <c r="D22" s="109">
        <f>(H22計算表!D22-H12計算表!D22)/H12計算表!D22*100</f>
        <v>10.143136996942332</v>
      </c>
      <c r="E22" s="109">
        <f>(H22計算表!E22-H12計算表!E22)/H12計算表!E22*100</f>
        <v>0.25510204081631205</v>
      </c>
      <c r="F22" s="109">
        <f>(H22計算表!F22-H12計算表!F22)/H12計算表!F22*100</f>
        <v>7.2318407880231206</v>
      </c>
      <c r="G22" s="38"/>
      <c r="H22" s="139">
        <f>(H22計算表!H22-H12計算表!H22)/H12計算表!H22*100</f>
        <v>-0.82890008751256883</v>
      </c>
      <c r="I22" s="139">
        <f>(H22計算表!I22-H12計算表!I22)</f>
        <v>-1.8869580770000001</v>
      </c>
      <c r="J22" s="139">
        <f>(H22計算表!J22-H12計算表!J22)/H12計算表!J22*100</f>
        <v>8.4491957880382778</v>
      </c>
      <c r="K22" s="139">
        <f>(H22計算表!K22-H12計算表!K22)/H12計算表!K22*100</f>
        <v>-5.71428571428571</v>
      </c>
      <c r="L22" s="139">
        <f>(H22計算表!L22-H12計算表!L22)/H12計算表!L22*100</f>
        <v>-0.55446122497039263</v>
      </c>
      <c r="M22" s="139">
        <f>(H22計算表!M22-H12計算表!M22)/H12計算表!M22*100</f>
        <v>-4.6007199749019907E-2</v>
      </c>
      <c r="N22" s="139">
        <f>(H22計算表!N22-H12計算表!N22)/H12計算表!N22*100</f>
        <v>-9.3317143715277808</v>
      </c>
      <c r="O22" s="139">
        <f>(H22計算表!O22-H12計算表!O22)/H12計算表!O22*100</f>
        <v>-30.677206307744616</v>
      </c>
      <c r="P22" s="139">
        <f>(H22計算表!P22-H12計算表!P22)/H12計算表!P22*100</f>
        <v>-13.321544356027113</v>
      </c>
      <c r="Q22" s="139">
        <f>(H22計算表!Q22-H12計算表!Q22)/H12計算表!Q22*100</f>
        <v>-4.2498808745938996</v>
      </c>
      <c r="R22" s="139">
        <f>(H22計算表!R22-H12計算表!R22)/H12計算表!R22*100</f>
        <v>4.0268456375838904</v>
      </c>
      <c r="S22" s="141"/>
      <c r="T22" s="139">
        <f>(H22計算表!T22-H12計算表!T22)/H12計算表!T22*100</f>
        <v>6.3157894736842133</v>
      </c>
      <c r="U22" s="139">
        <f>(H22計算表!U22-H12計算表!U22)/H12計算表!U22*100</f>
        <v>7.518796992481203</v>
      </c>
      <c r="V22" s="139">
        <f>(H22計算表!V22-H12計算表!V22)/H12計算表!V22*100</f>
        <v>-2.0408163265306141</v>
      </c>
      <c r="W22" s="139">
        <f>(H22計算表!W22-H12計算表!W22)/H12計算表!W22*100</f>
        <v>1.9779090675571618</v>
      </c>
      <c r="X22" s="139">
        <f>(H22計算表!X22-H12計算表!X22)/H12計算表!X22*100</f>
        <v>1.7047472475435039</v>
      </c>
      <c r="Y22" s="139">
        <f>(H22計算表!Y22-H12計算表!Y22)/H12計算表!Y22*100</f>
        <v>85.365853658536594</v>
      </c>
      <c r="Z22" s="139">
        <f>(H22計算表!Z22-H12計算表!Z22)/H12計算表!Z22*100</f>
        <v>105.23560209424083</v>
      </c>
      <c r="AA22" s="141"/>
      <c r="AB22" s="139">
        <f>(H22計算表!AB22-H12計算表!AB22)/H12計算表!AB22*100</f>
        <v>-6.0023246823176732</v>
      </c>
      <c r="AC22" s="139">
        <f>(H22計算表!AC22-H12計算表!AC22)</f>
        <v>4.3111847520662785</v>
      </c>
      <c r="AD22" s="139">
        <f>(H22計算表!AD22-H12計算表!AD22)</f>
        <v>-4.7710768573501952</v>
      </c>
      <c r="AE22" s="139">
        <f>(H22計算表!AE22-H12計算表!AE22)/H12計算表!AE22*100</f>
        <v>-8.7121450362952633</v>
      </c>
      <c r="AF22" s="139">
        <f>(H22計算表!AF22-H12計算表!AF22)/H12計算表!AF22*100</f>
        <v>47.114296491889839</v>
      </c>
      <c r="AG22" s="139">
        <f>(H22計算表!AG22-H12計算表!AG22)/H12計算表!AG22*100</f>
        <v>-34.850490755535269</v>
      </c>
      <c r="AH22" s="139">
        <f>(H22計算表!AH22-H12計算表!AH22)/H12計算表!AH22*100</f>
        <v>-6.2069309274881936</v>
      </c>
      <c r="AI22" s="139">
        <f>(H22計算表!AI22-H12計算表!AI22)/H12計算表!AI22*100</f>
        <v>-17.305993770839585</v>
      </c>
      <c r="AJ22" s="139">
        <f>(H22計算表!AJ22-H12計算表!AJ22)/H12計算表!AJ22*100</f>
        <v>12.682879377431899</v>
      </c>
      <c r="AK22" s="141"/>
      <c r="AL22" s="139">
        <f>(H22計算表!AL22-H12計算表!AL22)/H12計算表!AL22*100</f>
        <v>23.09468822170901</v>
      </c>
      <c r="AM22" s="139">
        <f>(H22計算表!AM22-H12計算表!AM22)/H12計算表!AM22*100</f>
        <v>26.077097505668934</v>
      </c>
      <c r="AN22" s="139">
        <f>(H22計算表!AN22-H12計算表!AN22)/H12計算表!AN22*100</f>
        <v>-15.254237288135588</v>
      </c>
      <c r="AO22" s="139">
        <f>(H22計算表!AO22-H12計算表!AO22)/H12計算表!AO22*100</f>
        <v>-7.9497907949790738</v>
      </c>
      <c r="AP22" s="139">
        <f>(H22計算表!AP22-H12計算表!AP22)/H12計算表!AP22*100</f>
        <v>-12.558139534883717</v>
      </c>
      <c r="AQ22" s="139">
        <f>(H22計算表!AQ22-H12計算表!AQ22)/H12計算表!AQ22*100</f>
        <v>-27.222222222222225</v>
      </c>
      <c r="AR22" s="139">
        <f>(H22計算表!AR22-H12計算表!AR22)/H12計算表!AR22*100</f>
        <v>18.488736271875549</v>
      </c>
      <c r="AS22" s="139">
        <f>(H22計算表!AS22-H12計算表!AS22)/H12計算表!AS22*100</f>
        <v>48.334952357869874</v>
      </c>
      <c r="AT22" s="139">
        <f>(H22計算表!AT22-H12計算表!AT22)/H12計算表!AT22*100</f>
        <v>-41.121495327102807</v>
      </c>
      <c r="AU22" s="139">
        <f>(H22計算表!AU22-H12計算表!AU22)/H12計算表!AU22*100</f>
        <v>-3.4214618973561364</v>
      </c>
      <c r="AV22" s="139">
        <f>(H22計算表!AV22-H12計算表!AV22)/H12計算表!AV22*100</f>
        <v>-0.45704272046983591</v>
      </c>
      <c r="AW22" s="139">
        <f>(H22計算表!AW22-H12計算表!AW22)/H12計算表!AW22*100</f>
        <v>-34.102564102564102</v>
      </c>
      <c r="AX22" s="141"/>
      <c r="AY22" s="139">
        <f>(H22計算表!AY22-H12計算表!AY22)/H12計算表!AY22*100</f>
        <v>-7.1950973323720264</v>
      </c>
      <c r="AZ22" s="139">
        <f>(H22計算表!AZ22-H12計算表!AZ22)/H12計算表!AZ22*100</f>
        <v>-2.7717954395056488</v>
      </c>
      <c r="BA22" s="139">
        <f>(H22計算表!BA22-H12計算表!BA22)/H12計算表!BA22*100</f>
        <v>6.3467188338474738</v>
      </c>
      <c r="BB22" s="139">
        <f>(H22計算表!BB22-H12計算表!BB22)/H12計算表!BB22*100</f>
        <v>-2.6772894715337885</v>
      </c>
      <c r="BC22" s="139">
        <f>(H22計算表!BC22-H12計算表!BC22)/H12計算表!BC22*100</f>
        <v>6.6822150540396734</v>
      </c>
      <c r="BD22" s="139">
        <f>(H22計算表!BD22-H12計算表!BD22)/H12計算表!BD22*100</f>
        <v>-7.3929961089494025</v>
      </c>
      <c r="BE22" s="139">
        <f>(H22計算表!BE22-H12計算表!BE22)/H12計算表!BE22*100</f>
        <v>-2.3952095808383289</v>
      </c>
      <c r="BF22" s="139">
        <f>(H22計算表!BF22-H12計算表!BF22)/H12計算表!BF22*100</f>
        <v>20.238092450694712</v>
      </c>
      <c r="BG22" s="139">
        <f>(H22計算表!BG22-H12計算表!BG22)/H12計算表!BG22*100</f>
        <v>13.300998698100361</v>
      </c>
      <c r="BH22" s="139">
        <f>(H22計算表!BH22-H12計算表!BH22)/H12計算表!BH22*100</f>
        <v>29.86964770058778</v>
      </c>
      <c r="BI22" s="139">
        <f>(H22計算表!BI22-H12計算表!BI22)/H12計算表!BI22*100</f>
        <v>-21.804683949013747</v>
      </c>
      <c r="BJ22" s="139">
        <f>(H22計算表!BJ22-H12計算表!BJ22)/H12計算表!BJ22*100</f>
        <v>-12.383087241549173</v>
      </c>
      <c r="BK22" s="139">
        <f>(H22計算表!BK22-H12計算表!BK22)/H12計算表!BK22*100</f>
        <v>10.68003463727004</v>
      </c>
      <c r="BL22" s="139">
        <f>(H22計算表!BL22-H12計算表!BL22)/H12計算表!BL22*100</f>
        <v>43.403859293857558</v>
      </c>
      <c r="BM22" s="139">
        <f>(H22計算表!BM22-H12計算表!BM22)/H12計算表!BM22*100</f>
        <v>12.217610833025645</v>
      </c>
      <c r="BN22" s="139">
        <f>(H22計算表!BN22-H12計算表!BN22)/H12計算表!BN22*100</f>
        <v>88.336677799924573</v>
      </c>
      <c r="BO22" s="139">
        <f>(H22計算表!BO22-H12計算表!BO22)/H12計算表!BO22*100</f>
        <v>16.122868518686957</v>
      </c>
      <c r="BP22" s="139">
        <f>(H22計算表!BP22-H12計算表!BP22)/H12計算表!BP22*100</f>
        <v>9.8331829639992296</v>
      </c>
      <c r="BQ22" s="139">
        <f>(H22計算表!BQ22-H12計算表!BQ22)/H12計算表!BQ22*100</f>
        <v>53.07765104513058</v>
      </c>
      <c r="BR22" s="139">
        <f>(H22計算表!BR22-H12計算表!BR22)/H12計算表!BR22*100</f>
        <v>64.444444444444443</v>
      </c>
      <c r="BS22" s="139">
        <f>(H22計算表!BS22-H12計算表!BS22)/H12計算表!BS22*100</f>
        <v>36.111111111111114</v>
      </c>
      <c r="BT22" s="139">
        <f>(H22計算表!BT22-H12計算表!BT22)/H12計算表!BT22*100</f>
        <v>-39.285714285714285</v>
      </c>
      <c r="BU22" s="139">
        <f>(H22計算表!BU22-H12計算表!BU22)/H12計算表!BU22*100</f>
        <v>0</v>
      </c>
      <c r="BV22" s="139">
        <f>(H22計算表!BV22-H12計算表!BV22)/H12計算表!BV22*100</f>
        <v>0</v>
      </c>
      <c r="BW22" s="139">
        <f>(H22計算表!BW22-H12計算表!BW22)/H12計算表!BW22*100</f>
        <v>-3.3108436375820451</v>
      </c>
      <c r="BX22" s="139">
        <f>(H22計算表!BX22-H12計算表!BX22)/H12計算表!BX22*100</f>
        <v>2.3010398473042231</v>
      </c>
      <c r="BY22" s="139">
        <f>(H22計算表!BY22-H12計算表!BY22)/H12計算表!BY22*100</f>
        <v>-6.1714448905325368</v>
      </c>
      <c r="BZ22" s="139">
        <f>(H22計算表!BZ22-H12計算表!BZ22)/H12計算表!BZ22*100</f>
        <v>-0.83314480880158048</v>
      </c>
      <c r="CA22" s="139">
        <f>(H22計算表!CA22-H12計算表!CA22)/H12計算表!CA22*100</f>
        <v>4.0800700277754824</v>
      </c>
      <c r="CB22" s="139">
        <f>(H22計算表!CB22-H12計算表!CB22)/H12計算表!CB22*100</f>
        <v>-5.2379611377076936</v>
      </c>
      <c r="CC22" s="139">
        <f>(H22計算表!CC22-H12計算表!CC22)/H12計算表!CC22*100</f>
        <v>3.3302919708029255</v>
      </c>
      <c r="CD22" s="139">
        <f>(H22計算表!CD22-H12計算表!CD22)/H12計算表!CD22*100</f>
        <v>2.1397105097545661</v>
      </c>
      <c r="CE22" s="139">
        <f>(H22計算表!CE22-H12計算表!CE22)/H12計算表!CE22*100</f>
        <v>7.4324324324324325</v>
      </c>
      <c r="CF22" s="148"/>
      <c r="CG22" s="139">
        <f>(H22計算表!CG22-H12計算表!CG22)/H12計算表!CG22*100</f>
        <v>0.76554609447634314</v>
      </c>
      <c r="CH22" s="139">
        <f>(H22計算表!CH22-H12計算表!CH22)/H12計算表!CH22*100</f>
        <v>1.7760617760617849</v>
      </c>
      <c r="CI22" s="139">
        <f>(H22計算表!CI22-H12計算表!CI22)/H12計算表!CI22*100</f>
        <v>-10.189148143034654</v>
      </c>
      <c r="CJ22" s="139">
        <f>(H22計算表!CJ22-H12計算表!CJ22)/H12計算表!CJ22*100</f>
        <v>-8.6556981268887156</v>
      </c>
      <c r="CK22" s="139">
        <f>(H22計算表!CK22-H12計算表!CK22)/H12計算表!CK22*100</f>
        <v>-6.0201019970782994</v>
      </c>
      <c r="CL22" s="139">
        <f>(H22計算表!CL22-H12計算表!CL22)/H12計算表!CL22*100</f>
        <v>-10.417228666486826</v>
      </c>
      <c r="CM22" s="139">
        <f>(H22計算表!CM22-H12計算表!CM22)/H12計算表!CM22*100</f>
        <v>-10.520357353465212</v>
      </c>
      <c r="CN22" s="139">
        <f>(H22計算表!CN22-H12計算表!CN22)/H12計算表!CN22*100</f>
        <v>10.212324849871319</v>
      </c>
      <c r="CO22" s="139">
        <f>(H22計算表!CO22-H12計算表!CO22)/H12計算表!CO22*100</f>
        <v>-7.4531551970422658</v>
      </c>
      <c r="CP22" s="139">
        <f>(H22計算表!CP22-H12計算表!CP22)/H12計算表!CP22*100</f>
        <v>7.8626799557032205</v>
      </c>
      <c r="CQ22" s="148"/>
      <c r="CR22" s="139">
        <f>(H22計算表!CR22-H12計算表!CR22)/H12計算表!CR22*100</f>
        <v>2.8985507246376812</v>
      </c>
      <c r="CS22" s="139">
        <f>(H22計算表!CS22-H12計算表!CS22)/H12計算表!CS22*100</f>
        <v>1.0830324909747291</v>
      </c>
      <c r="CT22" s="139">
        <f>(H22計算表!CT22-H12計算表!CT22)/H12計算表!CT22*100</f>
        <v>2.8571428571428572</v>
      </c>
      <c r="CU22" s="139">
        <f>(H22計算表!CU22-H12計算表!CU22)/H12計算表!CU22*100</f>
        <v>1.6447368421052631</v>
      </c>
      <c r="CV22" s="139">
        <f>(H22計算表!CV22-H12計算表!CV22)/H12計算表!CV22*100</f>
        <v>28.571428571428569</v>
      </c>
      <c r="CW22" s="139">
        <f>(H22計算表!CW22-H12計算表!CW22)/H12計算表!CW22*100</f>
        <v>4.5161290322580641</v>
      </c>
    </row>
    <row r="23" spans="1:101" x14ac:dyDescent="0.15">
      <c r="A23" s="13">
        <v>11</v>
      </c>
      <c r="B23" s="6" t="s">
        <v>12</v>
      </c>
      <c r="C23" s="109">
        <f>(H22計算表!C23-H12計算表!C23)/H12計算表!C23*100</f>
        <v>1.5384615384615397</v>
      </c>
      <c r="D23" s="109">
        <f>(H22計算表!D23-H12計算表!D23)/H12計算表!D23*100</f>
        <v>7.4438151744814274</v>
      </c>
      <c r="E23" s="109">
        <f>(H22計算表!E23-H12計算表!E23)/H12計算表!E23*100</f>
        <v>2.0161290322580645</v>
      </c>
      <c r="F23" s="109">
        <f>(H22計算表!F23-H12計算表!F23)/H12計算表!F23*100</f>
        <v>3.6864882383210431</v>
      </c>
      <c r="G23" s="38"/>
      <c r="H23" s="139">
        <f>(H22計算表!H23-H12計算表!H23)/H12計算表!H23*100</f>
        <v>3.6977483155823156</v>
      </c>
      <c r="I23" s="139">
        <f>(H22計算表!I23-H12計算表!I23)</f>
        <v>-0.61295138260000015</v>
      </c>
      <c r="J23" s="139">
        <f>(H22計算表!J23-H12計算表!J23)/H12計算表!J23*100</f>
        <v>10.139864394696971</v>
      </c>
      <c r="K23" s="139">
        <f>(H22計算表!K23-H12計算表!K23)/H12計算表!K23*100</f>
        <v>-8.1717451523545783</v>
      </c>
      <c r="L23" s="139">
        <f>(H22計算表!L23-H12計算表!L23)/H12計算表!L23*100</f>
        <v>-1.1417741009117977</v>
      </c>
      <c r="M23" s="139">
        <f>(H22計算表!M23-H12計算表!M23)/H12計算表!M23*100</f>
        <v>2.5320169810288413</v>
      </c>
      <c r="N23" s="139">
        <f>(H22計算表!N23-H12計算表!N23)/H12計算表!N23*100</f>
        <v>-10.074617269784172</v>
      </c>
      <c r="O23" s="139">
        <f>(H22計算表!O23-H12計算表!O23)/H12計算表!O23*100</f>
        <v>-29.936266538548225</v>
      </c>
      <c r="P23" s="139">
        <f>(H22計算表!P23-H12計算表!P23)/H12計算表!P23*100</f>
        <v>-11.177295024526972</v>
      </c>
      <c r="Q23" s="139">
        <f>(H22計算表!Q23-H12計算表!Q23)/H12計算表!Q23*100</f>
        <v>-0.79396462939263324</v>
      </c>
      <c r="R23" s="139">
        <f>(H22計算表!R23-H12計算表!R23)/H12計算表!R23*100</f>
        <v>1.9354838709677464</v>
      </c>
      <c r="S23" s="141"/>
      <c r="T23" s="139">
        <f>(H22計算表!T23-H12計算表!T23)/H12計算表!T23*100</f>
        <v>6.1855670103092679</v>
      </c>
      <c r="U23" s="139">
        <f>(H22計算表!U23-H12計算表!U23)/H12計算表!U23*100</f>
        <v>6.6420664206641957</v>
      </c>
      <c r="V23" s="139">
        <f>(H22計算表!V23-H12計算表!V23)/H12計算表!V23*100</f>
        <v>-3.864734299516901</v>
      </c>
      <c r="W23" s="139">
        <f>(H22計算表!W23-H12計算表!W23)/H12計算表!W23*100</f>
        <v>2.0115310698270434</v>
      </c>
      <c r="X23" s="139">
        <f>(H22計算表!X23-H12計算表!X23)/H12計算表!X23*100</f>
        <v>1.8259426132321461</v>
      </c>
      <c r="Y23" s="139">
        <f>(H22計算表!Y23-H12計算表!Y23)/H12計算表!Y23*100</f>
        <v>141.55555555555554</v>
      </c>
      <c r="Z23" s="139">
        <f>(H22計算表!Z23-H12計算表!Z23)/H12計算表!Z23*100</f>
        <v>141.37931034482759</v>
      </c>
      <c r="AA23" s="141"/>
      <c r="AB23" s="139">
        <f>(H22計算表!AB23-H12計算表!AB23)/H12計算表!AB23*100</f>
        <v>-3.2740591117640641</v>
      </c>
      <c r="AC23" s="139">
        <f>(H22計算表!AC23-H12計算表!AC23)</f>
        <v>-1.0872168661976898</v>
      </c>
      <c r="AD23" s="139">
        <f>(H22計算表!AD23-H12計算表!AD23)</f>
        <v>-8.4496784340426156</v>
      </c>
      <c r="AE23" s="139">
        <f>(H22計算表!AE23-H12計算表!AE23)/H12計算表!AE23*100</f>
        <v>-9.6454827964724714</v>
      </c>
      <c r="AF23" s="139">
        <f>(H22計算表!AF23-H12計算表!AF23)/H12計算表!AF23*100</f>
        <v>54.113749309773617</v>
      </c>
      <c r="AG23" s="139">
        <f>(H22計算表!AG23-H12計算表!AG23)/H12計算表!AG23*100</f>
        <v>-36.719583248860722</v>
      </c>
      <c r="AH23" s="139">
        <f>(H22計算表!AH23-H12計算表!AH23)/H12計算表!AH23*100</f>
        <v>-11.19801022523145</v>
      </c>
      <c r="AI23" s="139">
        <f>(H22計算表!AI23-H12計算表!AI23)/H12計算表!AI23*100</f>
        <v>-17.72683451176233</v>
      </c>
      <c r="AJ23" s="139">
        <f>(H22計算表!AJ23-H12計算表!AJ23)/H12計算表!AJ23*100</f>
        <v>15.658499234303209</v>
      </c>
      <c r="AK23" s="141"/>
      <c r="AL23" s="139">
        <f>(H22計算表!AL23-H12計算表!AL23)/H12計算表!AL23*100</f>
        <v>46.134020618556718</v>
      </c>
      <c r="AM23" s="139">
        <f>(H22計算表!AM23-H12計算表!AM23)/H12計算表!AM23*100</f>
        <v>24.565217391304341</v>
      </c>
      <c r="AN23" s="139">
        <f>(H22計算表!AN23-H12計算表!AN23)/H12計算表!AN23*100</f>
        <v>-29.479768786127174</v>
      </c>
      <c r="AO23" s="139">
        <f>(H22計算表!AO23-H12計算表!AO23)/H12計算表!AO23*100</f>
        <v>-9.767441860465123</v>
      </c>
      <c r="AP23" s="139">
        <f>(H22計算表!AP23-H12計算表!AP23)/H12計算表!AP23*100</f>
        <v>-15.131578947368416</v>
      </c>
      <c r="AQ23" s="139">
        <f>(H22計算表!AQ23-H12計算表!AQ23)/H12計算表!AQ23*100</f>
        <v>-18.115942028985508</v>
      </c>
      <c r="AR23" s="139">
        <f>(H22計算表!AR23-H12計算表!AR23)/H12計算表!AR23*100</f>
        <v>7.1978580114295392</v>
      </c>
      <c r="AS23" s="139">
        <f>(H22計算表!AS23-H12計算表!AS23)/H12計算表!AS23*100</f>
        <v>37.997437395787614</v>
      </c>
      <c r="AT23" s="139">
        <f>(H22計算表!AT23-H12計算表!AT23)/H12計算表!AT23*100</f>
        <v>-33.828571428571429</v>
      </c>
      <c r="AU23" s="139">
        <f>(H22計算表!AU23-H12計算表!AU23)/H12計算表!AU23*100</f>
        <v>-2.8421377818968128</v>
      </c>
      <c r="AV23" s="139">
        <f>(H22計算表!AV23-H12計算表!AV23)/H12計算表!AV23*100</f>
        <v>-1.2063690121532056</v>
      </c>
      <c r="AW23" s="139">
        <f>(H22計算表!AW23-H12計算表!AW23)/H12計算表!AW23*100</f>
        <v>-28.143712574850298</v>
      </c>
      <c r="AX23" s="141"/>
      <c r="AY23" s="139">
        <f>(H22計算表!AY23-H12計算表!AY23)/H12計算表!AY23*100</f>
        <v>-1.3057281876988167</v>
      </c>
      <c r="AZ23" s="139">
        <f>(H22計算表!AZ23-H12計算表!AZ23)/H12計算表!AZ23*100</f>
        <v>-1.7194497922424949</v>
      </c>
      <c r="BA23" s="139">
        <f>(H22計算表!BA23-H12計算表!BA23)/H12計算表!BA23*100</f>
        <v>9.910089752738779</v>
      </c>
      <c r="BB23" s="139">
        <f>(H22計算表!BB23-H12計算表!BB23)/H12計算表!BB23*100</f>
        <v>-2.1003638995794156</v>
      </c>
      <c r="BC23" s="139">
        <f>(H22計算表!BC23-H12計算表!BC23)/H12計算表!BC23*100</f>
        <v>10.010630229818513</v>
      </c>
      <c r="BD23" s="139">
        <f>(H22計算表!BD23-H12計算表!BD23)/H12計算表!BD23*100</f>
        <v>-6.994818652849748</v>
      </c>
      <c r="BE23" s="139">
        <f>(H22計算表!BE23-H12計算表!BE23)/H12計算表!BE23*100</f>
        <v>-0.62370062370063262</v>
      </c>
      <c r="BF23" s="139">
        <f>(H22計算表!BF23-H12計算表!BF23)/H12計算表!BF23*100</f>
        <v>7.1285051564092399</v>
      </c>
      <c r="BG23" s="139">
        <f>(H22計算表!BG23-H12計算表!BG23)/H12計算表!BG23*100</f>
        <v>2.1377039876063906</v>
      </c>
      <c r="BH23" s="139">
        <f>(H22計算表!BH23-H12計算表!BH23)/H12計算表!BH23*100</f>
        <v>14.523358556896643</v>
      </c>
      <c r="BI23" s="139">
        <f>(H22計算表!BI23-H12計算表!BI23)/H12計算表!BI23*100</f>
        <v>-24.408466939058197</v>
      </c>
      <c r="BJ23" s="139">
        <f>(H22計算表!BJ23-H12計算表!BJ23)/H12計算表!BJ23*100</f>
        <v>-16.870086975993729</v>
      </c>
      <c r="BK23" s="139">
        <f>(H22計算表!BK23-H12計算表!BK23)/H12計算表!BK23*100</f>
        <v>8.5155835598408149</v>
      </c>
      <c r="BL23" s="139">
        <f>(H22計算表!BL23-H12計算表!BL23)/H12計算表!BL23*100</f>
        <v>34.665257138127473</v>
      </c>
      <c r="BM23" s="139">
        <f>(H22計算表!BM23-H12計算表!BM23)/H12計算表!BM23*100</f>
        <v>20.93536196154874</v>
      </c>
      <c r="BN23" s="139">
        <f>(H22計算表!BN23-H12計算表!BN23)/H12計算表!BN23*100</f>
        <v>56.296103602057478</v>
      </c>
      <c r="BO23" s="139">
        <f>(H22計算表!BO23-H12計算表!BO23)/H12計算表!BO23*100</f>
        <v>15.652109722982892</v>
      </c>
      <c r="BP23" s="139">
        <f>(H22計算表!BP23-H12計算表!BP23)/H12計算表!BP23*100</f>
        <v>12.19226216033749</v>
      </c>
      <c r="BQ23" s="139">
        <f>(H22計算表!BQ23-H12計算表!BQ23)/H12計算表!BQ23*100</f>
        <v>33.568740829190787</v>
      </c>
      <c r="BR23" s="139">
        <f>(H22計算表!BR23-H12計算表!BR23)/H12計算表!BR23*100</f>
        <v>46.938775510204074</v>
      </c>
      <c r="BS23" s="139">
        <f>(H22計算表!BS23-H12計算表!BS23)/H12計算表!BS23*100</f>
        <v>16.279069767441865</v>
      </c>
      <c r="BT23" s="139">
        <f>(H22計算表!BT23-H12計算表!BT23)/H12計算表!BT23*100</f>
        <v>-47.272727272727273</v>
      </c>
      <c r="BU23" s="139">
        <f>(H22計算表!BU23-H12計算表!BU23)/H12計算表!BU23*100</f>
        <v>-1.0695187165775399</v>
      </c>
      <c r="BV23" s="139">
        <f>(H22計算表!BV23-H12計算表!BV23)/H12計算表!BV23*100</f>
        <v>0.57471264367816088</v>
      </c>
      <c r="BW23" s="139">
        <f>(H22計算表!BW23-H12計算表!BW23)/H12計算表!BW23*100</f>
        <v>-6.0940878158937588</v>
      </c>
      <c r="BX23" s="139">
        <f>(H22計算表!BX23-H12計算表!BX23)/H12計算表!BX23*100</f>
        <v>4.4527946166539873</v>
      </c>
      <c r="BY23" s="139">
        <f>(H22計算表!BY23-H12計算表!BY23)/H12計算表!BY23*100</f>
        <v>-4.9072733616461441</v>
      </c>
      <c r="BZ23" s="139">
        <f>(H22計算表!BZ23-H12計算表!BZ23)/H12計算表!BZ23*100</f>
        <v>0.41303758145705072</v>
      </c>
      <c r="CA23" s="139">
        <f>(H22計算表!CA23-H12計算表!CA23)/H12計算表!CA23*100</f>
        <v>-1.8524268185145638</v>
      </c>
      <c r="CB23" s="139">
        <f>(H22計算表!CB23-H12計算表!CB23)/H12計算表!CB23*100</f>
        <v>-3.68885324779471</v>
      </c>
      <c r="CC23" s="139">
        <f>(H22計算表!CC23-H12計算表!CC23)/H12計算表!CC23*100</f>
        <v>-0.85574572127139137</v>
      </c>
      <c r="CD23" s="139">
        <f>(H22計算表!CD23-H12計算表!CD23)/H12計算表!CD23*100</f>
        <v>1.5413070283600494</v>
      </c>
      <c r="CE23" s="139">
        <f>(H22計算表!CE23-H12計算表!CE23)/H12計算表!CE23*100</f>
        <v>4.2022324359816006</v>
      </c>
      <c r="CF23" s="148"/>
      <c r="CG23" s="139">
        <f>(H22計算表!CG23-H12計算表!CG23)/H12計算表!CG23*100</f>
        <v>2.6402335356411193</v>
      </c>
      <c r="CH23" s="139">
        <f>(H22計算表!CH23-H12計算表!CH23)/H12計算表!CH23*100</f>
        <v>1.8026565464895554</v>
      </c>
      <c r="CI23" s="139">
        <f>(H22計算表!CI23-H12計算表!CI23)/H12計算表!CI23*100</f>
        <v>-13.202022890604207</v>
      </c>
      <c r="CJ23" s="139">
        <f>(H22計算表!CJ23-H12計算表!CJ23)/H12計算表!CJ23*100</f>
        <v>-14.382284788403574</v>
      </c>
      <c r="CK23" s="139">
        <f>(H22計算表!CK23-H12計算表!CK23)/H12計算表!CK23*100</f>
        <v>-14.947872132194625</v>
      </c>
      <c r="CL23" s="139">
        <f>(H22計算表!CL23-H12計算表!CL23)/H12計算表!CL23*100</f>
        <v>-14.057711442786069</v>
      </c>
      <c r="CM23" s="139">
        <f>(H22計算表!CM23-H12計算表!CM23)/H12計算表!CM23*100</f>
        <v>-8.3653645417592806</v>
      </c>
      <c r="CN23" s="139">
        <f>(H22計算表!CN23-H12計算表!CN23)/H12計算表!CN23*100</f>
        <v>10.722263588979896</v>
      </c>
      <c r="CO23" s="139">
        <f>(H22計算表!CO23-H12計算表!CO23)/H12計算表!CO23*100</f>
        <v>6.7552395209580842</v>
      </c>
      <c r="CP23" s="139">
        <f>(H22計算表!CP23-H12計算表!CP23)/H12計算表!CP23*100</f>
        <v>8.3509513742071952</v>
      </c>
      <c r="CQ23" s="148"/>
      <c r="CR23" s="139">
        <f>(H22計算表!CR23-H12計算表!CR23)/H12計算表!CR23*100</f>
        <v>6.1068702290076331</v>
      </c>
      <c r="CS23" s="139">
        <f>(H22計算表!CS23-H12計算表!CS23)/H12計算表!CS23*100</f>
        <v>-0.73260073260073255</v>
      </c>
      <c r="CT23" s="139">
        <f>(H22計算表!CT23-H12計算表!CT23)/H12計算表!CT23*100</f>
        <v>5.8823529411764701</v>
      </c>
      <c r="CU23" s="139">
        <f>(H22計算表!CU23-H12計算表!CU23)/H12計算表!CU23*100</f>
        <v>-0.31948881789137379</v>
      </c>
      <c r="CV23" s="139">
        <f>(H22計算表!CV23-H12計算表!CV23)/H12計算表!CV23*100</f>
        <v>46.153846153846153</v>
      </c>
      <c r="CW23" s="139">
        <f>(H22計算表!CW23-H12計算表!CW23)/H12計算表!CW23*100</f>
        <v>21.333333333333336</v>
      </c>
    </row>
    <row r="24" spans="1:101" x14ac:dyDescent="0.15">
      <c r="A24" s="13">
        <v>12</v>
      </c>
      <c r="B24" s="6" t="s">
        <v>13</v>
      </c>
      <c r="C24" s="109">
        <f>(H22計算表!C24-H12計算表!C24)/H12計算表!C24*100</f>
        <v>3.0769230769230793</v>
      </c>
      <c r="D24" s="109">
        <f>(H22計算表!D24-H12計算表!D24)/H12計算表!D24*100</f>
        <v>7.3005552206045587</v>
      </c>
      <c r="E24" s="109">
        <f>(H22計算表!E24-H12計算表!E24)/H12計算表!E24*100</f>
        <v>6.0728744939271255</v>
      </c>
      <c r="F24" s="109">
        <f>(H22計算表!F24-H12計算表!F24)/H12計算表!F24*100</f>
        <v>0.87609300630921327</v>
      </c>
      <c r="G24" s="38"/>
      <c r="H24" s="139">
        <f>(H22計算表!H24-H12計算表!H24)/H12計算表!H24*100</f>
        <v>4.8935209832129232</v>
      </c>
      <c r="I24" s="139">
        <f>(H22計算表!I24-H12計算表!I24)</f>
        <v>0.43894993479999966</v>
      </c>
      <c r="J24" s="139">
        <f>(H22計算表!J24-H12計算表!J24)/H12計算表!J24*100</f>
        <v>9.9515042059553451</v>
      </c>
      <c r="K24" s="139">
        <f>(H22計算表!K24-H12計算表!K24)/H12計算表!K24*100</f>
        <v>-8.5314685314685246</v>
      </c>
      <c r="L24" s="139">
        <f>(H22計算表!L24-H12計算表!L24)/H12計算表!L24*100</f>
        <v>-1.5280066750718075</v>
      </c>
      <c r="M24" s="139">
        <f>(H22計算表!M24-H12計算表!M24)/H12計算表!M24*100</f>
        <v>2.1122116852740009</v>
      </c>
      <c r="N24" s="139">
        <f>(H22計算表!N24-H12計算表!N24)/H12計算表!N24*100</f>
        <v>-9.6750633851851848</v>
      </c>
      <c r="O24" s="139">
        <f>(H22計算表!O24-H12計算表!O24)/H12計算表!O24*100</f>
        <v>-31.114462883007882</v>
      </c>
      <c r="P24" s="139">
        <f>(H22計算表!P24-H12計算表!P24)/H12計算表!P24*100</f>
        <v>-13.136531365313662</v>
      </c>
      <c r="Q24" s="139">
        <f>(H22計算表!Q24-H12計算表!Q24)/H12計算表!Q24*100</f>
        <v>-3.3012668893041996</v>
      </c>
      <c r="R24" s="139">
        <f>(H22計算表!R24-H12計算表!R24)/H12計算表!R24*100</f>
        <v>2.469135802469149</v>
      </c>
      <c r="S24" s="141"/>
      <c r="T24" s="139">
        <f>(H22計算表!T24-H12計算表!T24)/H12計算表!T24*100</f>
        <v>6.164383561643838</v>
      </c>
      <c r="U24" s="139">
        <f>(H22計算表!U24-H12計算表!U24)/H12計算表!U24*100</f>
        <v>6.9852941176470669</v>
      </c>
      <c r="V24" s="139">
        <f>(H22計算表!V24-H12計算表!V24)/H12計算表!V24*100</f>
        <v>-7.0093457943925301</v>
      </c>
      <c r="W24" s="139">
        <f>(H22計算表!W24-H12計算表!W24)/H12計算表!W24*100</f>
        <v>2.3446508648302351</v>
      </c>
      <c r="X24" s="139">
        <f>(H22計算表!X24-H12計算表!X24)/H12計算表!X24*100</f>
        <v>1.999763341616374</v>
      </c>
      <c r="Y24" s="139">
        <f>(H22計算表!Y24-H12計算表!Y24)/H12計算表!Y24*100</f>
        <v>139.11111111111109</v>
      </c>
      <c r="Z24" s="139">
        <f>(H22計算表!Z24-H12計算表!Z24)/H12計算表!Z24*100</f>
        <v>132.8125</v>
      </c>
      <c r="AA24" s="141"/>
      <c r="AB24" s="139">
        <f>(H22計算表!AB24-H12計算表!AB24)/H12計算表!AB24*100</f>
        <v>-1.0125530347659353</v>
      </c>
      <c r="AC24" s="139">
        <f>(H22計算表!AC24-H12計算表!AC24)</f>
        <v>-3.2497805921002283</v>
      </c>
      <c r="AD24" s="139">
        <f>(H22計算表!AD24-H12計算表!AD24)</f>
        <v>-6.1989574098707436</v>
      </c>
      <c r="AE24" s="139">
        <f>(H22計算表!AE24-H12計算表!AE24)/H12計算表!AE24*100</f>
        <v>-12.691871566183471</v>
      </c>
      <c r="AF24" s="139">
        <f>(H22計算表!AF24-H12計算表!AF24)/H12計算表!AF24*100</f>
        <v>29.53725961538462</v>
      </c>
      <c r="AG24" s="139">
        <f>(H22計算表!AG24-H12計算表!AG24)/H12計算表!AG24*100</f>
        <v>-30.77904079496366</v>
      </c>
      <c r="AH24" s="139">
        <f>(H22計算表!AH24-H12計算表!AH24)/H12計算表!AH24*100</f>
        <v>8.0577448438986501</v>
      </c>
      <c r="AI24" s="139">
        <f>(H22計算表!AI24-H12計算表!AI24)/H12計算表!AI24*100</f>
        <v>-18.654255968676512</v>
      </c>
      <c r="AJ24" s="139">
        <f>(H22計算表!AJ24-H12計算表!AJ24)/H12計算表!AJ24*100</f>
        <v>20.183229813664592</v>
      </c>
      <c r="AK24" s="141"/>
      <c r="AL24" s="139">
        <f>(H22計算表!AL24-H12計算表!AL24)/H12計算表!AL24*100</f>
        <v>40.712468193384225</v>
      </c>
      <c r="AM24" s="139">
        <f>(H22計算表!AM24-H12計算表!AM24)/H12計算表!AM24*100</f>
        <v>24.099099099099107</v>
      </c>
      <c r="AN24" s="139">
        <f>(H22計算表!AN24-H12計算表!AN24)/H12計算表!AN24*100</f>
        <v>-25.000000000000007</v>
      </c>
      <c r="AO24" s="139">
        <f>(H22計算表!AO24-H12計算表!AO24)/H12計算表!AO24*100</f>
        <v>-5.4298642533936778</v>
      </c>
      <c r="AP24" s="139">
        <f>(H22計算表!AP24-H12計算表!AP24)/H12計算表!AP24*100</f>
        <v>-10.416666666666666</v>
      </c>
      <c r="AQ24" s="139">
        <f>(H22計算表!AQ24-H12計算表!AQ24)/H12計算表!AQ24*100</f>
        <v>-17.796610169491537</v>
      </c>
      <c r="AR24" s="139">
        <f>(H22計算表!AR24-H12計算表!AR24)/H12計算表!AR24*100</f>
        <v>6.1171102821855632</v>
      </c>
      <c r="AS24" s="139">
        <f>(H22計算表!AS24-H12計算表!AS24)/H12計算表!AS24*100</f>
        <v>32.80998556829114</v>
      </c>
      <c r="AT24" s="139">
        <f>(H22計算表!AT24-H12計算表!AT24)/H12計算表!AT24*100</f>
        <v>-27.160493827160504</v>
      </c>
      <c r="AU24" s="139">
        <f>(H22計算表!AU24-H12計算表!AU24)/H12計算表!AU24*100</f>
        <v>-8.6127864897466839</v>
      </c>
      <c r="AV24" s="139">
        <f>(H22計算表!AV24-H12計算表!AV24)/H12計算表!AV24*100</f>
        <v>-1.6076865037699093</v>
      </c>
      <c r="AW24" s="139">
        <f>(H22計算表!AW24-H12計算表!AW24)/H12計算表!AW24*100</f>
        <v>-28.20976491862567</v>
      </c>
      <c r="AX24" s="141"/>
      <c r="AY24" s="139">
        <f>(H22計算表!AY24-H12計算表!AY24)/H12計算表!AY24*100</f>
        <v>-2.5637458265911883</v>
      </c>
      <c r="AZ24" s="139">
        <f>(H22計算表!AZ24-H12計算表!AZ24)/H12計算表!AZ24*100</f>
        <v>-1.338971324245195</v>
      </c>
      <c r="BA24" s="139">
        <f>(H22計算表!BA24-H12計算表!BA24)/H12計算表!BA24*100</f>
        <v>8.3719008471155067</v>
      </c>
      <c r="BB24" s="139">
        <f>(H22計算表!BB24-H12計算表!BB24)/H12計算表!BB24*100</f>
        <v>-1.9305844332067688</v>
      </c>
      <c r="BC24" s="139">
        <f>(H22計算表!BC24-H12計算表!BC24)/H12計算表!BC24*100</f>
        <v>8.3365301817753039</v>
      </c>
      <c r="BD24" s="139">
        <f>(H22計算表!BD24-H12計算表!BD24)/H12計算表!BD24*100</f>
        <v>-7.9155672823219003</v>
      </c>
      <c r="BE24" s="139">
        <f>(H22計算表!BE24-H12計算表!BE24)/H12計算表!BE24*100</f>
        <v>-1.9027484143763187</v>
      </c>
      <c r="BF24" s="139">
        <f>(H22計算表!BF24-H12計算表!BF24)/H12計算表!BF24*100</f>
        <v>0.21861371429639564</v>
      </c>
      <c r="BG24" s="139">
        <f>(H22計算表!BG24-H12計算表!BG24)/H12計算表!BG24*100</f>
        <v>-4.3073679011471828</v>
      </c>
      <c r="BH24" s="139">
        <f>(H22計算表!BH24-H12計算表!BH24)/H12計算表!BH24*100</f>
        <v>7.6848082720443829</v>
      </c>
      <c r="BI24" s="139">
        <f>(H22計算表!BI24-H12計算表!BI24)/H12計算表!BI24*100</f>
        <v>-25.594821756221407</v>
      </c>
      <c r="BJ24" s="139">
        <f>(H22計算表!BJ24-H12計算表!BJ24)/H12計算表!BJ24*100</f>
        <v>-16.529258712498201</v>
      </c>
      <c r="BK24" s="139">
        <f>(H22計算表!BK24-H12計算表!BK24)/H12計算表!BK24*100</f>
        <v>7.1680415914137079</v>
      </c>
      <c r="BL24" s="139">
        <f>(H22計算表!BL24-H12計算表!BL24)/H12計算表!BL24*100</f>
        <v>54.055620982917333</v>
      </c>
      <c r="BM24" s="139">
        <f>(H22計算表!BM24-H12計算表!BM24)/H12計算表!BM24*100</f>
        <v>32.409974513871994</v>
      </c>
      <c r="BN24" s="139">
        <f>(H22計算表!BN24-H12計算表!BN24)/H12計算表!BN24*100</f>
        <v>80.945001526153931</v>
      </c>
      <c r="BO24" s="139">
        <f>(H22計算表!BO24-H12計算表!BO24)/H12計算表!BO24*100</f>
        <v>11.987626423013777</v>
      </c>
      <c r="BP24" s="139">
        <f>(H22計算表!BP24-H12計算表!BP24)/H12計算表!BP24*100</f>
        <v>10.00221209389295</v>
      </c>
      <c r="BQ24" s="139">
        <f>(H22計算表!BQ24-H12計算表!BQ24)/H12計算表!BQ24*100</f>
        <v>20.003253452013027</v>
      </c>
      <c r="BR24" s="139">
        <f>(H22計算表!BR24-H12計算表!BR24)/H12計算表!BR24*100</f>
        <v>40</v>
      </c>
      <c r="BS24" s="139">
        <f>(H22計算表!BS24-H12計算表!BS24)/H12計算表!BS24*100</f>
        <v>16.666666666666671</v>
      </c>
      <c r="BT24" s="139">
        <f>(H22計算表!BT24-H12計算表!BT24)/H12計算表!BT24*100</f>
        <v>-45.454545454545453</v>
      </c>
      <c r="BU24" s="139">
        <f>(H22計算表!BU24-H12計算表!BU24)/H12計算表!BU24*100</f>
        <v>0.5494505494505495</v>
      </c>
      <c r="BV24" s="139">
        <f>(H22計算表!BV24-H12計算表!BV24)/H12計算表!BV24*100</f>
        <v>-0.58139534883720934</v>
      </c>
      <c r="BW24" s="139">
        <f>(H22計算表!BW24-H12計算表!BW24)/H12計算表!BW24*100</f>
        <v>-6.2906548145908818</v>
      </c>
      <c r="BX24" s="139">
        <f>(H22計算表!BX24-H12計算表!BX24)/H12計算表!BX24*100</f>
        <v>4.7006704001627968</v>
      </c>
      <c r="BY24" s="139">
        <f>(H22計算表!BY24-H12計算表!BY24)/H12計算表!BY24*100</f>
        <v>-8.2398767381165587</v>
      </c>
      <c r="BZ24" s="139">
        <f>(H22計算表!BZ24-H12計算表!BZ24)/H12計算表!BZ24*100</f>
        <v>1.9078099299619348E-2</v>
      </c>
      <c r="CA24" s="139">
        <f>(H22計算表!CA24-H12計算表!CA24)/H12計算表!CA24*100</f>
        <v>-0.59423750829130484</v>
      </c>
      <c r="CB24" s="139">
        <f>(H22計算表!CB24-H12計算表!CB24)/H12計算表!CB24*100</f>
        <v>-4.5823514008902864</v>
      </c>
      <c r="CC24" s="139">
        <f>(H22計算表!CC24-H12計算表!CC24)/H12計算表!CC24*100</f>
        <v>0.23687327279905027</v>
      </c>
      <c r="CD24" s="139">
        <f>(H22計算表!CD24-H12計算表!CD24)/H12計算表!CD24*100</f>
        <v>0.43451272501552896</v>
      </c>
      <c r="CE24" s="139">
        <f>(H22計算表!CE24-H12計算表!CE24)/H12計算表!CE24*100</f>
        <v>3.6569148936170213</v>
      </c>
      <c r="CF24" s="148"/>
      <c r="CG24" s="139">
        <f>(H22計算表!CG24-H12計算表!CG24)/H12計算表!CG24*100</f>
        <v>2.1272170553770056</v>
      </c>
      <c r="CH24" s="139">
        <f>(H22計算表!CH24-H12計算表!CH24)/H12計算表!CH24*100</f>
        <v>0.99999999999999478</v>
      </c>
      <c r="CI24" s="139">
        <f>(H22計算表!CI24-H12計算表!CI24)/H12計算表!CI24*100</f>
        <v>-11.072432721917258</v>
      </c>
      <c r="CJ24" s="139">
        <f>(H22計算表!CJ24-H12計算表!CJ24)/H12計算表!CJ24*100</f>
        <v>-13.581581143380895</v>
      </c>
      <c r="CK24" s="139">
        <f>(H22計算表!CK24-H12計算表!CK24)/H12計算表!CK24*100</f>
        <v>-16.064453125</v>
      </c>
      <c r="CL24" s="139">
        <f>(H22計算表!CL24-H12計算表!CL24)/H12計算表!CL24*100</f>
        <v>-13.572050088904023</v>
      </c>
      <c r="CM24" s="139">
        <f>(H22計算表!CM24-H12計算表!CM24)/H12計算表!CM24*100</f>
        <v>-6.3067467742289329</v>
      </c>
      <c r="CN24" s="139">
        <f>(H22計算表!CN24-H12計算表!CN24)/H12計算表!CN24*100</f>
        <v>5.6380433886001811</v>
      </c>
      <c r="CO24" s="139">
        <f>(H22計算表!CO24-H12計算表!CO24)/H12計算表!CO24*100</f>
        <v>-1.801883375588555</v>
      </c>
      <c r="CP24" s="139">
        <f>(H22計算表!CP24-H12計算表!CP24)/H12計算表!CP24*100</f>
        <v>5.1282051282051402</v>
      </c>
      <c r="CQ24" s="148"/>
      <c r="CR24" s="139">
        <f>(H22計算表!CR24-H12計算表!CR24)/H12計算表!CR24*100</f>
        <v>6.8877551020408152</v>
      </c>
      <c r="CS24" s="139">
        <f>(H22計算表!CS24-H12計算表!CS24)/H12計算表!CS24*100</f>
        <v>8.1395348837209305</v>
      </c>
      <c r="CT24" s="139">
        <f>(H22計算表!CT24-H12計算表!CT24)/H12計算表!CT24*100</f>
        <v>5.8951965065502181</v>
      </c>
      <c r="CU24" s="139">
        <f>(H22計算表!CU24-H12計算表!CU24)/H12計算表!CU24*100</f>
        <v>9.0301003344481607</v>
      </c>
      <c r="CV24" s="139">
        <f>(H22計算表!CV24-H12計算表!CV24)/H12計算表!CV24*100</f>
        <v>30.76923076923077</v>
      </c>
      <c r="CW24" s="139">
        <f>(H22計算表!CW24-H12計算表!CW24)/H12計算表!CW24*100</f>
        <v>23.026315789473685</v>
      </c>
    </row>
    <row r="25" spans="1:101" x14ac:dyDescent="0.15">
      <c r="A25" s="13">
        <v>13</v>
      </c>
      <c r="B25" s="6" t="s">
        <v>14</v>
      </c>
      <c r="C25" s="109">
        <f>(H22計算表!C25-H12計算表!C25)/H12計算表!C25*100</f>
        <v>4.6728971962616859</v>
      </c>
      <c r="D25" s="109">
        <f>(H22計算表!D25-H12計算表!D25)/H12計算表!D25*100</f>
        <v>-0.98735384208493371</v>
      </c>
      <c r="E25" s="109">
        <f>(H22計算表!E25-H12計算表!E25)/H12計算表!E25*100</f>
        <v>5.4333764553686974</v>
      </c>
      <c r="F25" s="109">
        <f>(H22計算表!F25-H12計算表!F25)/H12計算表!F25*100</f>
        <v>-5.9309883653168916</v>
      </c>
      <c r="G25" s="38"/>
      <c r="H25" s="139">
        <f>(H22計算表!H25-H12計算表!H25)/H12計算表!H25*100</f>
        <v>9.0788944820670849</v>
      </c>
      <c r="I25" s="139">
        <f>(H22計算表!I25-H12計算表!I25)</f>
        <v>2.1338158984</v>
      </c>
      <c r="J25" s="139">
        <f>(H22計算表!J25-H12計算表!J25)/H12計算表!J25*100</f>
        <v>6.2668747851941697</v>
      </c>
      <c r="K25" s="139">
        <f>(H22計算表!K25-H12計算表!K25)/H12計算表!K25*100</f>
        <v>-5.2777777777777732</v>
      </c>
      <c r="L25" s="139">
        <f>(H22計算表!L25-H12計算表!L25)/H12計算表!L25*100</f>
        <v>-1.9353692048289721</v>
      </c>
      <c r="M25" s="139">
        <f>(H22計算表!M25-H12計算表!M25)/H12計算表!M25*100</f>
        <v>-2.9793811677933024</v>
      </c>
      <c r="N25" s="139">
        <f>(H22計算表!N25-H12計算表!N25)/H12計算表!N25*100</f>
        <v>-7.9812683529411679</v>
      </c>
      <c r="O25" s="139">
        <f>(H22計算表!O25-H12計算表!O25)/H12計算表!O25*100</f>
        <v>-37.120506914064947</v>
      </c>
      <c r="P25" s="139">
        <f>(H22計算表!P25-H12計算表!P25)/H12計算表!P25*100</f>
        <v>-11.077694235588977</v>
      </c>
      <c r="Q25" s="139">
        <f>(H22計算表!Q25-H12計算表!Q25)/H12計算表!Q25*100</f>
        <v>0.3845389268390651</v>
      </c>
      <c r="R25" s="139">
        <f>(H22計算表!R25-H12計算表!R25)/H12計算表!R25*100</f>
        <v>0</v>
      </c>
      <c r="S25" s="141"/>
      <c r="T25" s="139">
        <f>(H22計算表!T25-H12計算表!T25)/H12計算表!T25*100</f>
        <v>5.6478405315614593</v>
      </c>
      <c r="U25" s="139">
        <f>(H22計算表!U25-H12計算表!U25)/H12計算表!U25*100</f>
        <v>6.7857142857142811</v>
      </c>
      <c r="V25" s="139">
        <f>(H22計算表!V25-H12計算表!V25)/H12計算表!V25*100</f>
        <v>-10.714285714285724</v>
      </c>
      <c r="W25" s="139">
        <f>(H22計算表!W25-H12計算表!W25)/H12計算表!W25*100</f>
        <v>2.3595793793280189</v>
      </c>
      <c r="X25" s="139">
        <f>(H22計算表!X25-H12計算表!X25)/H12計算表!X25*100</f>
        <v>2.3820810618630071</v>
      </c>
      <c r="Y25" s="139">
        <f>(H22計算表!Y25-H12計算表!Y25)/H12計算表!Y25*100</f>
        <v>72.134038800705468</v>
      </c>
      <c r="Z25" s="139">
        <f>(H22計算表!Z25-H12計算表!Z25)/H12計算表!Z25*100</f>
        <v>92.045454545454518</v>
      </c>
      <c r="AA25" s="141"/>
      <c r="AB25" s="139">
        <f>(H22計算表!AB25-H12計算表!AB25)/H12計算表!AB25*100</f>
        <v>0.1264917405138542</v>
      </c>
      <c r="AC25" s="139">
        <f>(H22計算表!AC25-H12計算表!AC25)</f>
        <v>-2.1132588123764595</v>
      </c>
      <c r="AD25" s="139">
        <f>(H22計算表!AD25-H12計算表!AD25)</f>
        <v>-11.415585667894666</v>
      </c>
      <c r="AE25" s="139">
        <f>(H22計算表!AE25-H12計算表!AE25)/H12計算表!AE25*100</f>
        <v>-6.7796695193397465</v>
      </c>
      <c r="AF25" s="139">
        <f>(H22計算表!AF25-H12計算表!AF25)/H12計算表!AF25*100</f>
        <v>31.087762669962903</v>
      </c>
      <c r="AG25" s="139">
        <f>(H22計算表!AG25-H12計算表!AG25)/H12計算表!AG25*100</f>
        <v>-34.237889931524215</v>
      </c>
      <c r="AH25" s="139">
        <f>(H22計算表!AH25-H12計算表!AH25)/H12計算表!AH25*100</f>
        <v>-54.105462442229523</v>
      </c>
      <c r="AI25" s="139">
        <f>(H22計算表!AI25-H12計算表!AI25)/H12計算表!AI25*100</f>
        <v>-44.203817987772503</v>
      </c>
      <c r="AJ25" s="139">
        <f>(H22計算表!AJ25-H12計算表!AJ25)/H12計算表!AJ25*100</f>
        <v>11.061185468451235</v>
      </c>
      <c r="AK25" s="141"/>
      <c r="AL25" s="139">
        <f>(H22計算表!AL25-H12計算表!AL25)/H12計算表!AL25*100</f>
        <v>34.924078091106296</v>
      </c>
      <c r="AM25" s="139">
        <f>(H22計算表!AM25-H12計算表!AM25)/H12計算表!AM25*100</f>
        <v>20.210896309314599</v>
      </c>
      <c r="AN25" s="139">
        <f>(H22計算表!AN25-H12計算表!AN25)/H12計算表!AN25*100</f>
        <v>-39.00709219858156</v>
      </c>
      <c r="AO25" s="139">
        <f>(H22計算表!AO25-H12計算表!AO25)/H12計算表!AO25*100</f>
        <v>-25.308641975308642</v>
      </c>
      <c r="AP25" s="139">
        <f>(H22計算表!AP25-H12計算表!AP25)/H12計算表!AP25*100</f>
        <v>-22.826086956521738</v>
      </c>
      <c r="AQ25" s="139">
        <f>(H22計算表!AQ25-H12計算表!AQ25)/H12計算表!AQ25*100</f>
        <v>-30.158730158730151</v>
      </c>
      <c r="AR25" s="139">
        <f>(H22計算表!AR25-H12計算表!AR25)/H12計算表!AR25*100</f>
        <v>-3.3666932360501693</v>
      </c>
      <c r="AS25" s="139">
        <f>(H22計算表!AS25-H12計算表!AS25)/H12計算表!AS25*100</f>
        <v>20.484129118481786</v>
      </c>
      <c r="AT25" s="139">
        <f>(H22計算表!AT25-H12計算表!AT25)/H12計算表!AT25*100</f>
        <v>-34.705882352941167</v>
      </c>
      <c r="AU25" s="139">
        <f>(H22計算表!AU25-H12計算表!AU25)/H12計算表!AU25*100</f>
        <v>-4.5910119624959531</v>
      </c>
      <c r="AV25" s="139">
        <f>(H22計算表!AV25-H12計算表!AV25)/H12計算表!AV25*100</f>
        <v>-0.68603373767051135</v>
      </c>
      <c r="AW25" s="139">
        <f>(H22計算表!AW25-H12計算表!AW25)/H12計算表!AW25*100</f>
        <v>-22.492401215805469</v>
      </c>
      <c r="AX25" s="141"/>
      <c r="AY25" s="139">
        <f>(H22計算表!AY25-H12計算表!AY25)/H12計算表!AY25*100</f>
        <v>-2.3681726532818628</v>
      </c>
      <c r="AZ25" s="139">
        <f>(H22計算表!AZ25-H12計算表!AZ25)/H12計算表!AZ25*100</f>
        <v>8.9327404542311722E-2</v>
      </c>
      <c r="BA25" s="139">
        <f>(H22計算表!BA25-H12計算表!BA25)/H12計算表!BA25*100</f>
        <v>8.7896432362673913</v>
      </c>
      <c r="BB25" s="139">
        <f>(H22計算表!BB25-H12計算表!BB25)/H12計算表!BB25*100</f>
        <v>-0.69938088056672065</v>
      </c>
      <c r="BC25" s="139">
        <f>(H22計算表!BC25-H12計算表!BC25)/H12計算表!BC25*100</f>
        <v>8.6146580615630857</v>
      </c>
      <c r="BD25" s="139">
        <f>(H22計算表!BD25-H12計算表!BD25)/H12計算表!BD25*100</f>
        <v>-10.884353741496598</v>
      </c>
      <c r="BE25" s="139">
        <f>(H22計算表!BE25-H12計算表!BE25)/H12計算表!BE25*100</f>
        <v>-5.7377049180327813</v>
      </c>
      <c r="BF25" s="139">
        <f>(H22計算表!BF25-H12計算表!BF25)/H12計算表!BF25*100</f>
        <v>-1.6039803878257548</v>
      </c>
      <c r="BG25" s="139">
        <f>(H22計算表!BG25-H12計算表!BG25)/H12計算表!BG25*100</f>
        <v>-5.5071157031290614</v>
      </c>
      <c r="BH25" s="139">
        <f>(H22計算表!BH25-H12計算表!BH25)/H12計算表!BH25*100</f>
        <v>4.2289349603953523</v>
      </c>
      <c r="BI25" s="139">
        <f>(H22計算表!BI25-H12計算表!BI25)/H12計算表!BI25*100</f>
        <v>-8.4870966858821717</v>
      </c>
      <c r="BJ25" s="139">
        <f>(H22計算表!BJ25-H12計算表!BJ25)/H12計算表!BJ25*100</f>
        <v>-20.435292291986684</v>
      </c>
      <c r="BK25" s="139">
        <f>(H22計算表!BK25-H12計算表!BK25)/H12計算表!BK25*100</f>
        <v>5.879236447257373</v>
      </c>
      <c r="BL25" s="139">
        <f>(H22計算表!BL25-H12計算表!BL25)/H12計算表!BL25*100</f>
        <v>22.652733649789678</v>
      </c>
      <c r="BM25" s="139">
        <f>(H22計算表!BM25-H12計算表!BM25)/H12計算表!BM25*100</f>
        <v>12.759806968715987</v>
      </c>
      <c r="BN25" s="139">
        <f>(H22計算表!BN25-H12計算表!BN25)/H12計算表!BN25*100</f>
        <v>37.270125534548235</v>
      </c>
      <c r="BO25" s="139">
        <f>(H22計算表!BO25-H12計算表!BO25)/H12計算表!BO25*100</f>
        <v>5.1307371924799154</v>
      </c>
      <c r="BP25" s="139">
        <f>(H22計算表!BP25-H12計算表!BP25)/H12計算表!BP25*100</f>
        <v>1.1898268270423322</v>
      </c>
      <c r="BQ25" s="139">
        <f>(H22計算表!BQ25-H12計算表!BQ25)/H12計算表!BQ25*100</f>
        <v>17.123569737577089</v>
      </c>
      <c r="BR25" s="139">
        <f>(H22計算表!BR25-H12計算表!BR25)/H12計算表!BR25*100</f>
        <v>30</v>
      </c>
      <c r="BS25" s="139">
        <f>(H22計算表!BS25-H12計算表!BS25)/H12計算表!BS25*100</f>
        <v>8.8888888888888964</v>
      </c>
      <c r="BT25" s="139">
        <f>(H22計算表!BT25-H12計算表!BT25)/H12計算表!BT25*100</f>
        <v>-30.76923076923077</v>
      </c>
      <c r="BU25" s="139">
        <f>(H22計算表!BU25-H12計算表!BU25)/H12計算表!BU25*100</f>
        <v>-1.6949152542372881</v>
      </c>
      <c r="BV25" s="139">
        <f>(H22計算表!BV25-H12計算表!BV25)/H12計算表!BV25*100</f>
        <v>-1.7543859649122806</v>
      </c>
      <c r="BW25" s="139">
        <f>(H22計算表!BW25-H12計算表!BW25)/H12計算表!BW25*100</f>
        <v>-6.0450239257166212</v>
      </c>
      <c r="BX25" s="139">
        <f>(H22計算表!BX25-H12計算表!BX25)/H12計算表!BX25*100</f>
        <v>3.4576346149205612</v>
      </c>
      <c r="BY25" s="139">
        <f>(H22計算表!BY25-H12計算表!BY25)/H12計算表!BY25*100</f>
        <v>-3.7088897053141134</v>
      </c>
      <c r="BZ25" s="139">
        <f>(H22計算表!BZ25-H12計算表!BZ25)/H12計算表!BZ25*100</f>
        <v>-3.7611009990633645E-2</v>
      </c>
      <c r="CA25" s="139">
        <f>(H22計算表!CA25-H12計算表!CA25)/H12計算表!CA25*100</f>
        <v>-4.0790341358955065</v>
      </c>
      <c r="CB25" s="139">
        <f>(H22計算表!CB25-H12計算表!CB25)/H12計算表!CB25*100</f>
        <v>-2.326122354035029E-2</v>
      </c>
      <c r="CC25" s="139">
        <f>(H22計算表!CC25-H12計算表!CC25)/H12計算表!CC25*100</f>
        <v>3.2906130931763076</v>
      </c>
      <c r="CD25" s="139">
        <f>(H22計算表!CD25-H12計算表!CD25)/H12計算表!CD25*100</f>
        <v>-1.6656751933372891</v>
      </c>
      <c r="CE25" s="139">
        <f>(H22計算表!CE25-H12計算表!CE25)/H12計算表!CE25*100</f>
        <v>-0.36585365853658192</v>
      </c>
      <c r="CF25" s="148"/>
      <c r="CG25" s="139">
        <f>(H22計算表!CG25-H12計算表!CG25)/H12計算表!CG25*100</f>
        <v>6.6704003707315298</v>
      </c>
      <c r="CH25" s="139">
        <f>(H22計算表!CH25-H12計算表!CH25)/H12計算表!CH25*100</f>
        <v>-3.3472803347280222</v>
      </c>
      <c r="CI25" s="139">
        <f>(H22計算表!CI25-H12計算表!CI25)/H12計算表!CI25*100</f>
        <v>0.53732210281731041</v>
      </c>
      <c r="CJ25" s="139">
        <f>(H22計算表!CJ25-H12計算表!CJ25)/H12計算表!CJ25*100</f>
        <v>-3.8453572808776211</v>
      </c>
      <c r="CK25" s="139">
        <f>(H22計算表!CK25-H12計算表!CK25)/H12計算表!CK25*100</f>
        <v>-3.4049283292582055</v>
      </c>
      <c r="CL25" s="139">
        <f>(H22計算表!CL25-H12計算表!CL25)/H12計算表!CL25*100</f>
        <v>-4.1388809654133869</v>
      </c>
      <c r="CM25" s="139">
        <f>(H22計算表!CM25-H12計算表!CM25)/H12計算表!CM25*100</f>
        <v>-7.776388458057645</v>
      </c>
      <c r="CN25" s="139">
        <f>(H22計算表!CN25-H12計算表!CN25)/H12計算表!CN25*100</f>
        <v>1.9195797130733481</v>
      </c>
      <c r="CO25" s="139">
        <f>(H22計算表!CO25-H12計算表!CO25)/H12計算表!CO25*100</f>
        <v>11.5554276946682</v>
      </c>
      <c r="CP25" s="139">
        <f>(H22計算表!CP25-H12計算表!CP25)/H12計算表!CP25*100</f>
        <v>6.5</v>
      </c>
      <c r="CQ25" s="148"/>
      <c r="CR25" s="139">
        <f>(H22計算表!CR25-H12計算表!CR25)/H12計算表!CR25*100</f>
        <v>2.7295285359801489</v>
      </c>
      <c r="CS25" s="139">
        <f>(H22計算表!CS25-H12計算表!CS25)/H12計算表!CS25*100</f>
        <v>-0.70422535211267612</v>
      </c>
      <c r="CT25" s="139">
        <f>(H22計算表!CT25-H12計算表!CT25)/H12計算表!CT25*100</f>
        <v>2.3706896551724137</v>
      </c>
      <c r="CU25" s="139">
        <f>(H22計算表!CU25-H12計算表!CU25)/H12計算表!CU25*100</f>
        <v>0.92307692307692313</v>
      </c>
      <c r="CV25" s="139">
        <f>(H22計算表!CV25-H12計算表!CV25)/H12計算表!CV25*100</f>
        <v>46.153846153846153</v>
      </c>
      <c r="CW25" s="139">
        <f>(H22計算表!CW25-H12計算表!CW25)/H12計算表!CW25*100</f>
        <v>32.520325203252028</v>
      </c>
    </row>
    <row r="26" spans="1:101" x14ac:dyDescent="0.15">
      <c r="A26" s="13">
        <v>14</v>
      </c>
      <c r="B26" s="6" t="s">
        <v>15</v>
      </c>
      <c r="C26" s="109">
        <f>(H22計算表!C26-H12計算表!C26)/H12計算表!C26*100</f>
        <v>2.3437500000000022</v>
      </c>
      <c r="D26" s="109">
        <f>(H22計算表!D26-H12計算表!D26)/H12計算表!D26*100</f>
        <v>3.9131225415364361</v>
      </c>
      <c r="E26" s="109">
        <f>(H22計算表!E26-H12計算表!E26)/H12計算表!E26*100</f>
        <v>-1.1642949547218517</v>
      </c>
      <c r="F26" s="109">
        <f>(H22計算表!F26-H12計算表!F26)/H12計算表!F26*100</f>
        <v>-1.1038949796433686</v>
      </c>
      <c r="G26" s="38"/>
      <c r="H26" s="139">
        <f>(H22計算表!H26-H12計算表!H26)/H12計算表!H26*100</f>
        <v>6.5766632500876918</v>
      </c>
      <c r="I26" s="139">
        <f>(H22計算表!I26-H12計算表!I26)</f>
        <v>-7.966263660000017E-2</v>
      </c>
      <c r="J26" s="139">
        <f>(H22計算表!J26-H12計算表!J26)/H12計算表!J26*100</f>
        <v>8.8041660887218125</v>
      </c>
      <c r="K26" s="139">
        <f>(H22計算表!K26-H12計算表!K26)/H12計算表!K26*100</f>
        <v>-7.6282940360610274</v>
      </c>
      <c r="L26" s="139">
        <f>(H22計算表!L26-H12計算表!L26)/H12計算表!L26*100</f>
        <v>-2.1290066403419026</v>
      </c>
      <c r="M26" s="139">
        <f>(H22計算表!M26-H12計算表!M26)/H12計算表!M26*100</f>
        <v>1.2468100899997392</v>
      </c>
      <c r="N26" s="139">
        <f>(H22計算表!N26-H12計算表!N26)/H12計算表!N26*100</f>
        <v>-8.0764419525691533</v>
      </c>
      <c r="O26" s="139">
        <f>(H22計算表!O26-H12計算表!O26)/H12計算表!O26*100</f>
        <v>-32.572992895795508</v>
      </c>
      <c r="P26" s="139">
        <f>(H22計算表!P26-H12計算表!P26)/H12計算表!P26*100</f>
        <v>-7.9999999999999973</v>
      </c>
      <c r="Q26" s="139">
        <f>(H22計算表!Q26-H12計算表!Q26)/H12計算表!Q26*100</f>
        <v>1.2741313971119514</v>
      </c>
      <c r="R26" s="139">
        <f>(H22計算表!R26-H12計算表!R26)/H12計算表!R26*100</f>
        <v>1.8518518518518563</v>
      </c>
      <c r="S26" s="141"/>
      <c r="T26" s="139">
        <f>(H22計算表!T26-H12計算表!T26)/H12計算表!T26*100</f>
        <v>6.1016949152542397</v>
      </c>
      <c r="U26" s="139">
        <f>(H22計算表!U26-H12計算表!U26)/H12計算表!U26*100</f>
        <v>6.5217391304347716</v>
      </c>
      <c r="V26" s="139">
        <f>(H22計算表!V26-H12計算表!V26)/H12計算表!V26*100</f>
        <v>-11.26126126126127</v>
      </c>
      <c r="W26" s="139">
        <f>(H22計算表!W26-H12計算表!W26)/H12計算表!W26*100</f>
        <v>2.5690184049079821</v>
      </c>
      <c r="X26" s="139">
        <f>(H22計算表!X26-H12計算表!X26)/H12計算表!X26*100</f>
        <v>2.2303516639131469</v>
      </c>
      <c r="Y26" s="139">
        <f>(H22計算表!Y26-H12計算表!Y26)/H12計算表!Y26*100</f>
        <v>93.908629441624356</v>
      </c>
      <c r="Z26" s="139">
        <f>(H22計算表!Z26-H12計算表!Z26)/H12計算表!Z26*100</f>
        <v>111.64383561643834</v>
      </c>
      <c r="AA26" s="141"/>
      <c r="AB26" s="139">
        <f>(H22計算表!AB26-H12計算表!AB26)/H12計算表!AB26*100</f>
        <v>-6.6458489710230255</v>
      </c>
      <c r="AC26" s="139">
        <f>(H22計算表!AC26-H12計算表!AC26)</f>
        <v>-1.0757253693032882</v>
      </c>
      <c r="AD26" s="139">
        <f>(H22計算表!AD26-H12計算表!AD26)</f>
        <v>-5.4375059883535926</v>
      </c>
      <c r="AE26" s="139">
        <f>(H22計算表!AE26-H12計算表!AE26)/H12計算表!AE26*100</f>
        <v>-15.168990746379867</v>
      </c>
      <c r="AF26" s="139">
        <f>(H22計算表!AF26-H12計算表!AF26)/H12計算表!AF26*100</f>
        <v>39.806320081549451</v>
      </c>
      <c r="AG26" s="139">
        <f>(H22計算表!AG26-H12計算表!AG26)/H12計算表!AG26*100</f>
        <v>-33.96652992727951</v>
      </c>
      <c r="AH26" s="139">
        <f>(H22計算表!AH26-H12計算表!AH26)/H12計算表!AH26*100</f>
        <v>-20.62307848082623</v>
      </c>
      <c r="AI26" s="139">
        <f>(H22計算表!AI26-H12計算表!AI26)/H12計算表!AI26*100</f>
        <v>-24.988493986255992</v>
      </c>
      <c r="AJ26" s="139">
        <f>(H22計算表!AJ26-H12計算表!AJ26)/H12計算表!AJ26*100</f>
        <v>18.999999999999993</v>
      </c>
      <c r="AK26" s="141"/>
      <c r="AL26" s="139">
        <f>(H22計算表!AL26-H12計算表!AL26)/H12計算表!AL26*100</f>
        <v>38.268792710706165</v>
      </c>
      <c r="AM26" s="139">
        <f>(H22計算表!AM26-H12計算表!AM26)/H12計算表!AM26*100</f>
        <v>22.524271844660195</v>
      </c>
      <c r="AN26" s="139">
        <f>(H22計算表!AN26-H12計算表!AN26)/H12計算表!AN26*100</f>
        <v>-29.861111111111114</v>
      </c>
      <c r="AO26" s="139">
        <f>(H22計算表!AO26-H12計算表!AO26)/H12計算表!AO26*100</f>
        <v>-8.8888888888888964</v>
      </c>
      <c r="AP26" s="139">
        <f>(H22計算表!AP26-H12計算表!AP26)/H12計算表!AP26*100</f>
        <v>-12.149532710280365</v>
      </c>
      <c r="AQ26" s="139">
        <f>(H22計算表!AQ26-H12計算表!AQ26)/H12計算表!AQ26*100</f>
        <v>-27.906976744186039</v>
      </c>
      <c r="AR26" s="139">
        <f>(H22計算表!AR26-H12計算表!AR26)/H12計算表!AR26*100</f>
        <v>3.3257482706943424</v>
      </c>
      <c r="AS26" s="139">
        <f>(H22計算表!AS26-H12計算表!AS26)/H12計算表!AS26*100</f>
        <v>28.616727302782984</v>
      </c>
      <c r="AT26" s="139">
        <f>(H22計算表!AT26-H12計算表!AT26)/H12計算表!AT26*100</f>
        <v>-27.058823529411757</v>
      </c>
      <c r="AU26" s="139">
        <f>(H22計算表!AU26-H12計算表!AU26)/H12計算表!AU26*100</f>
        <v>8.1495427649273839</v>
      </c>
      <c r="AV26" s="139">
        <f>(H22計算表!AV26-H12計算表!AV26)/H12計算表!AV26*100</f>
        <v>20.807705292476186</v>
      </c>
      <c r="AW26" s="139">
        <f>(H22計算表!AW26-H12計算表!AW26)/H12計算表!AW26*100</f>
        <v>-25.615763546798032</v>
      </c>
      <c r="AX26" s="141"/>
      <c r="AY26" s="139">
        <f>(H22計算表!AY26-H12計算表!AY26)/H12計算表!AY26*100</f>
        <v>-2.3162007796439852</v>
      </c>
      <c r="AZ26" s="139">
        <f>(H22計算表!AZ26-H12計算表!AZ26)/H12計算表!AZ26*100</f>
        <v>-0.76447487322863794</v>
      </c>
      <c r="BA26" s="139">
        <f>(H22計算表!BA26-H12計算表!BA26)/H12計算表!BA26*100</f>
        <v>10.326514597960447</v>
      </c>
      <c r="BB26" s="139">
        <f>(H22計算表!BB26-H12計算表!BB26)/H12計算表!BB26*100</f>
        <v>-1.4055843819062386</v>
      </c>
      <c r="BC26" s="139">
        <f>(H22計算表!BC26-H12計算表!BC26)/H12計算表!BC26*100</f>
        <v>10.150825108674013</v>
      </c>
      <c r="BD26" s="139">
        <f>(H22計算表!BD26-H12計算表!BD26)/H12計算表!BD26*100</f>
        <v>-10.921052631578943</v>
      </c>
      <c r="BE26" s="139">
        <f>(H22計算表!BE26-H12計算表!BE26)/H12計算表!BE26*100</f>
        <v>-2.1739130434782608</v>
      </c>
      <c r="BF26" s="139">
        <f>(H22計算表!BF26-H12計算表!BF26)/H12計算表!BF26*100</f>
        <v>-0.28002932989140478</v>
      </c>
      <c r="BG26" s="139">
        <f>(H22計算表!BG26-H12計算表!BG26)/H12計算表!BG26*100</f>
        <v>-3.6138799044804979</v>
      </c>
      <c r="BH26" s="139">
        <f>(H22計算表!BH26-H12計算表!BH26)/H12計算表!BH26*100</f>
        <v>5.7549247413636779</v>
      </c>
      <c r="BI26" s="139">
        <f>(H22計算表!BI26-H12計算表!BI26)/H12計算表!BI26*100</f>
        <v>-17.676803266018577</v>
      </c>
      <c r="BJ26" s="139">
        <f>(H22計算表!BJ26-H12計算表!BJ26)/H12計算表!BJ26*100</f>
        <v>-18.773396698124102</v>
      </c>
      <c r="BK26" s="139">
        <f>(H22計算表!BK26-H12計算表!BK26)/H12計算表!BK26*100</f>
        <v>7.6330177296174364</v>
      </c>
      <c r="BL26" s="139">
        <f>(H22計算表!BL26-H12計算表!BL26)/H12計算表!BL26*100</f>
        <v>29.417079576941834</v>
      </c>
      <c r="BM26" s="139">
        <f>(H22計算表!BM26-H12計算表!BM26)/H12計算表!BM26*100</f>
        <v>10.025558884139734</v>
      </c>
      <c r="BN26" s="139">
        <f>(H22計算表!BN26-H12計算表!BN26)/H12計算表!BN26*100</f>
        <v>57.448386717031994</v>
      </c>
      <c r="BO26" s="139">
        <f>(H22計算表!BO26-H12計算表!BO26)/H12計算表!BO26*100</f>
        <v>9.4183267480760584</v>
      </c>
      <c r="BP26" s="139">
        <f>(H22計算表!BP26-H12計算表!BP26)/H12計算表!BP26*100</f>
        <v>4.7370652326562475</v>
      </c>
      <c r="BQ26" s="139">
        <f>(H22計算表!BQ26-H12計算表!BQ26)/H12計算表!BQ26*100</f>
        <v>29.24260453692024</v>
      </c>
      <c r="BR26" s="139">
        <f>(H22計算表!BR26-H12計算表!BR26)/H12計算表!BR26*100</f>
        <v>28.000000000000007</v>
      </c>
      <c r="BS26" s="139">
        <f>(H22計算表!BS26-H12計算表!BS26)/H12計算表!BS26*100</f>
        <v>9.0909090909090793</v>
      </c>
      <c r="BT26" s="139">
        <f>(H22計算表!BT26-H12計算表!BT26)/H12計算表!BT26*100</f>
        <v>-40.476190476190474</v>
      </c>
      <c r="BU26" s="139">
        <f>(H22計算表!BU26-H12計算表!BU26)/H12計算表!BU26*100</f>
        <v>-2.6737967914438503</v>
      </c>
      <c r="BV26" s="139">
        <f>(H22計算表!BV26-H12計算表!BV26)/H12計算表!BV26*100</f>
        <v>0.58823529411764708</v>
      </c>
      <c r="BW26" s="139">
        <f>(H22計算表!BW26-H12計算表!BW26)/H12計算表!BW26*100</f>
        <v>-6.3983536757220518</v>
      </c>
      <c r="BX26" s="139">
        <f>(H22計算表!BX26-H12計算表!BX26)/H12計算表!BX26*100</f>
        <v>4.7121869419465421</v>
      </c>
      <c r="BY26" s="139">
        <f>(H22計算表!BY26-H12計算表!BY26)/H12計算表!BY26*100</f>
        <v>-1.2831562393320251</v>
      </c>
      <c r="BZ26" s="139">
        <f>(H22計算表!BZ26-H12計算表!BZ26)/H12計算表!BZ26*100</f>
        <v>1.2854589145049551</v>
      </c>
      <c r="CA26" s="139">
        <f>(H22計算表!CA26-H12計算表!CA26)/H12計算表!CA26*100</f>
        <v>-6.4335083884254294</v>
      </c>
      <c r="CB26" s="139">
        <f>(H22計算表!CB26-H12計算表!CB26)/H12計算表!CB26*100</f>
        <v>-2.5602783992045763</v>
      </c>
      <c r="CC26" s="139">
        <f>(H22計算表!CC26-H12計算表!CC26)/H12計算表!CC26*100</f>
        <v>3.5020936429387093</v>
      </c>
      <c r="CD26" s="139">
        <f>(H22計算表!CD26-H12計算表!CD26)/H12計算表!CD26*100</f>
        <v>7.1517412935323375</v>
      </c>
      <c r="CE26" s="139">
        <f>(H22計算表!CE26-H12計算表!CE26)/H12計算表!CE26*100</f>
        <v>4.4766708701134892</v>
      </c>
      <c r="CF26" s="148"/>
      <c r="CG26" s="139">
        <f>(H22計算表!CG26-H12計算表!CG26)/H12計算表!CG26*100</f>
        <v>5.5006835615424094</v>
      </c>
      <c r="CH26" s="139">
        <f>(H22計算表!CH26-H12計算表!CH26)/H12計算表!CH26*100</f>
        <v>-0.90000000000000568</v>
      </c>
      <c r="CI26" s="139">
        <f>(H22計算表!CI26-H12計算表!CI26)/H12計算表!CI26*100</f>
        <v>-10.181026269225535</v>
      </c>
      <c r="CJ26" s="139">
        <f>(H22計算表!CJ26-H12計算表!CJ26)/H12計算表!CJ26*100</f>
        <v>-6.2025193970666939</v>
      </c>
      <c r="CK26" s="139">
        <f>(H22計算表!CK26-H12計算表!CK26)/H12計算表!CK26*100</f>
        <v>-10.811542417844189</v>
      </c>
      <c r="CL26" s="139">
        <f>(H22計算表!CL26-H12計算表!CL26)/H12計算表!CL26*100</f>
        <v>-6.1862446103691235</v>
      </c>
      <c r="CM26" s="139">
        <f>(H22計算表!CM26-H12計算表!CM26)/H12計算表!CM26*100</f>
        <v>-9.3580385000294335</v>
      </c>
      <c r="CN26" s="139">
        <f>(H22計算表!CN26-H12計算表!CN26)/H12計算表!CN26*100</f>
        <v>-14.416944121304503</v>
      </c>
      <c r="CO26" s="139">
        <f>(H22計算表!CO26-H12計算表!CO26)/H12計算表!CO26*100</f>
        <v>2.0389991986466032</v>
      </c>
      <c r="CP26" s="139">
        <f>(H22計算表!CP26-H12計算表!CP26)/H12計算表!CP26*100</f>
        <v>8.4263959390862908</v>
      </c>
      <c r="CQ26" s="148"/>
      <c r="CR26" s="139">
        <f>(H22計算表!CR26-H12計算表!CR26)/H12計算表!CR26*100</f>
        <v>-0.73891625615763545</v>
      </c>
      <c r="CS26" s="139">
        <f>(H22計算表!CS26-H12計算表!CS26)/H12計算表!CS26*100</f>
        <v>2.2304832713754648</v>
      </c>
      <c r="CT26" s="139">
        <f>(H22計算表!CT26-H12計算表!CT26)/H12計算表!CT26*100</f>
        <v>-0.21052631578947367</v>
      </c>
      <c r="CU26" s="139">
        <f>(H22計算表!CU26-H12計算表!CU26)/H12計算表!CU26*100</f>
        <v>3.1545741324921135</v>
      </c>
      <c r="CV26" s="139">
        <f>(H22計算表!CV26-H12計算表!CV26)/H12計算表!CV26*100</f>
        <v>14.285714285714285</v>
      </c>
      <c r="CW26" s="139">
        <f>(H22計算表!CW26-H12計算表!CW26)/H12計算表!CW26*100</f>
        <v>25.352112676056336</v>
      </c>
    </row>
    <row r="27" spans="1:101" x14ac:dyDescent="0.15">
      <c r="A27" s="13">
        <v>15</v>
      </c>
      <c r="B27" s="6" t="s">
        <v>16</v>
      </c>
      <c r="C27" s="109">
        <f>(H22計算表!C27-H12計算表!C27)/H12計算表!C27*100</f>
        <v>-5.2980132450331174</v>
      </c>
      <c r="D27" s="109">
        <f>(H22計算表!D27-H12計算表!D27)/H12計算表!D27*100</f>
        <v>17.411846995937687</v>
      </c>
      <c r="E27" s="109">
        <f>(H22計算表!E27-H12計算表!E27)/H12計算表!E27*100</f>
        <v>6.2841530054644723</v>
      </c>
      <c r="F27" s="109">
        <f>(H22計算表!F27-H12計算表!F27)/H12計算表!F27*100</f>
        <v>9.7218465535929397</v>
      </c>
      <c r="G27" s="38"/>
      <c r="H27" s="139">
        <f>(H22計算表!H27-H12計算表!H27)/H12計算表!H27*100</f>
        <v>-4.091030817943615</v>
      </c>
      <c r="I27" s="139">
        <f>(H22計算表!I27-H12計算表!I27)</f>
        <v>-1.8446416329000002</v>
      </c>
      <c r="J27" s="139">
        <f>(H22計算表!J27-H12計算表!J27)/H12計算表!J27*100</f>
        <v>8.59617904364897</v>
      </c>
      <c r="K27" s="139">
        <f>(H22計算表!K27-H12計算表!K27)/H12計算表!K27*100</f>
        <v>-4.5383411580594659</v>
      </c>
      <c r="L27" s="139">
        <f>(H22計算表!L27-H12計算表!L27)/H12計算表!L27*100</f>
        <v>-0.80428906249200349</v>
      </c>
      <c r="M27" s="139">
        <f>(H22計算表!M27-H12計算表!M27)/H12計算表!M27*100</f>
        <v>7.7070479479459672E-3</v>
      </c>
      <c r="N27" s="139">
        <f>(H22計算表!N27-H12計算表!N27)/H12計算表!N27*100</f>
        <v>-9.6432317882736118</v>
      </c>
      <c r="O27" s="139">
        <f>(H22計算表!O27-H12計算表!O27)/H12計算表!O27*100</f>
        <v>-25.428189601453909</v>
      </c>
      <c r="P27" s="139">
        <f>(H22計算表!P27-H12計算表!P27)/H12計算表!P27*100</f>
        <v>-14.615185281160922</v>
      </c>
      <c r="Q27" s="139">
        <f>(H22計算表!Q27-H12計算表!Q27)/H12計算表!Q27*100</f>
        <v>-6.2769929092404464</v>
      </c>
      <c r="R27" s="139">
        <f>(H22計算表!R27-H12計算表!R27)/H12計算表!R27*100</f>
        <v>0.69930069930069683</v>
      </c>
      <c r="S27" s="141"/>
      <c r="T27" s="139">
        <f>(H22計算表!T27-H12計算表!T27)/H12計算表!T27*100</f>
        <v>5.9440559440559415</v>
      </c>
      <c r="U27" s="139">
        <f>(H22計算表!U27-H12計算表!U27)/H12計算表!U27*100</f>
        <v>7.1161048689138653</v>
      </c>
      <c r="V27" s="139">
        <f>(H22計算表!V27-H12計算表!V27)/H12計算表!V27*100</f>
        <v>-1.3605442176870759</v>
      </c>
      <c r="W27" s="139">
        <f>(H22計算表!W27-H12計算表!W27)/H12計算表!W27*100</f>
        <v>2.3306721607004923</v>
      </c>
      <c r="X27" s="139">
        <f>(H22計算表!X27-H12計算表!X27)/H12計算表!X27*100</f>
        <v>2.0777086512501421</v>
      </c>
      <c r="Y27" s="139">
        <f>(H22計算表!Y27-H12計算表!Y27)/H12計算表!Y27*100</f>
        <v>96.08355091383811</v>
      </c>
      <c r="Z27" s="139">
        <f>(H22計算表!Z27-H12計算表!Z27)/H12計算表!Z27*100</f>
        <v>99.166666666666657</v>
      </c>
      <c r="AA27" s="141"/>
      <c r="AB27" s="139">
        <f>(H22計算表!AB27-H12計算表!AB27)/H12計算表!AB27*100</f>
        <v>-10.132377309789849</v>
      </c>
      <c r="AC27" s="139">
        <f>(H22計算表!AC27-H12計算表!AC27)</f>
        <v>0.58697332638260624</v>
      </c>
      <c r="AD27" s="139">
        <f>(H22計算表!AD27-H12計算表!AD27)</f>
        <v>-9.3462859024150386</v>
      </c>
      <c r="AE27" s="139">
        <f>(H22計算表!AE27-H12計算表!AE27)/H12計算表!AE27*100</f>
        <v>-7.2482369004122003</v>
      </c>
      <c r="AF27" s="139">
        <f>(H22計算表!AF27-H12計算表!AF27)/H12計算表!AF27*100</f>
        <v>19.805645534474774</v>
      </c>
      <c r="AG27" s="139">
        <f>(H22計算表!AG27-H12計算表!AG27)/H12計算表!AG27*100</f>
        <v>-32.3727736672747</v>
      </c>
      <c r="AH27" s="139">
        <f>(H22計算表!AH27-H12計算表!AH27)/H12計算表!AH27*100</f>
        <v>-7.3471484843295087</v>
      </c>
      <c r="AI27" s="139">
        <f>(H22計算表!AI27-H12計算表!AI27)/H12計算表!AI27*100</f>
        <v>-19.075357973454789</v>
      </c>
      <c r="AJ27" s="139">
        <f>(H22計算表!AJ27-H12計算表!AJ27)/H12計算表!AJ27*100</f>
        <v>0.50746268656716065</v>
      </c>
      <c r="AK27" s="141"/>
      <c r="AL27" s="139">
        <f>(H22計算表!AL27-H12計算表!AL27)/H12計算表!AL27*100</f>
        <v>37.119113573407198</v>
      </c>
      <c r="AM27" s="139">
        <f>(H22計算表!AM27-H12計算表!AM27)/H12計算表!AM27*100</f>
        <v>29.999999999999993</v>
      </c>
      <c r="AN27" s="139">
        <f>(H22計算表!AN27-H12計算表!AN27)/H12計算表!AN27*100</f>
        <v>-22.348484848484844</v>
      </c>
      <c r="AO27" s="139">
        <f>(H22計算表!AO27-H12計算表!AO27)/H12計算表!AO27*100</f>
        <v>17.045454545454547</v>
      </c>
      <c r="AP27" s="139">
        <f>(H22計算表!AP27-H12計算表!AP27)/H12計算表!AP27*100</f>
        <v>-22.123893805309734</v>
      </c>
      <c r="AQ27" s="139">
        <f>(H22計算表!AQ27-H12計算表!AQ27)/H12計算表!AQ27*100</f>
        <v>-21.468926553672311</v>
      </c>
      <c r="AR27" s="139">
        <f>(H22計算表!AR27-H12計算表!AR27)/H12計算表!AR27*100</f>
        <v>21.278249256988108</v>
      </c>
      <c r="AS27" s="139">
        <f>(H22計算表!AS27-H12計算表!AS27)/H12計算表!AS27*100</f>
        <v>51.478753985851952</v>
      </c>
      <c r="AT27" s="139">
        <f>(H22計算表!AT27-H12計算表!AT27)/H12計算表!AT27*100</f>
        <v>-29.947916666666664</v>
      </c>
      <c r="AU27" s="139">
        <f>(H22計算表!AU27-H12計算表!AU27)/H12計算表!AU27*100</f>
        <v>-3.054494967025335</v>
      </c>
      <c r="AV27" s="139">
        <f>(H22計算表!AV27-H12計算表!AV27)/H12計算表!AV27*100</f>
        <v>-7.3589408051728045</v>
      </c>
      <c r="AW27" s="139">
        <f>(H22計算表!AW27-H12計算表!AW27)/H12計算表!AW27*100</f>
        <v>-31.290322580645157</v>
      </c>
      <c r="AX27" s="141"/>
      <c r="AY27" s="139">
        <f>(H22計算表!AY27-H12計算表!AY27)/H12計算表!AY27*100</f>
        <v>-8.6907678367012888</v>
      </c>
      <c r="AZ27" s="139">
        <f>(H22計算表!AZ27-H12計算表!AZ27)/H12計算表!AZ27*100</f>
        <v>-2.6041551461364514</v>
      </c>
      <c r="BA27" s="139">
        <f>(H22計算表!BA27-H12計算表!BA27)/H12計算表!BA27*100</f>
        <v>3.1628052883706617</v>
      </c>
      <c r="BB27" s="139">
        <f>(H22計算表!BB27-H12計算表!BB27)/H12計算表!BB27*100</f>
        <v>-2.3951376752842268</v>
      </c>
      <c r="BC27" s="139">
        <f>(H22計算表!BC27-H12計算表!BC27)/H12計算表!BC27*100</f>
        <v>3.5366844349991529</v>
      </c>
      <c r="BD27" s="139">
        <f>(H22計算表!BD27-H12計算表!BD27)/H12計算表!BD27*100</f>
        <v>-6.2583222370172953</v>
      </c>
      <c r="BE27" s="139">
        <f>(H22計算表!BE27-H12計算表!BE27)/H12計算表!BE27*100</f>
        <v>-3.3464566929133777</v>
      </c>
      <c r="BF27" s="139">
        <f>(H22計算表!BF27-H12計算表!BF27)/H12計算表!BF27*100</f>
        <v>17.946187179248856</v>
      </c>
      <c r="BG27" s="139">
        <f>(H22計算表!BG27-H12計算表!BG27)/H12計算表!BG27*100</f>
        <v>12.189880539779255</v>
      </c>
      <c r="BH27" s="139">
        <f>(H22計算表!BH27-H12計算表!BH27)/H12計算表!BH27*100</f>
        <v>26.799309101499091</v>
      </c>
      <c r="BI27" s="139">
        <f>(H22計算表!BI27-H12計算表!BI27)/H12計算表!BI27*100</f>
        <v>-15.740137697824256</v>
      </c>
      <c r="BJ27" s="139">
        <f>(H22計算表!BJ27-H12計算表!BJ27)/H12計算表!BJ27*100</f>
        <v>-14.438473516442416</v>
      </c>
      <c r="BK27" s="139">
        <f>(H22計算表!BK27-H12計算表!BK27)/H12計算表!BK27*100</f>
        <v>10.554855143737614</v>
      </c>
      <c r="BL27" s="139">
        <f>(H22計算表!BL27-H12計算表!BL27)/H12計算表!BL27*100</f>
        <v>33.914908434517557</v>
      </c>
      <c r="BM27" s="139">
        <f>(H22計算表!BM27-H12計算表!BM27)/H12計算表!BM27*100</f>
        <v>9.280948515540361</v>
      </c>
      <c r="BN27" s="139">
        <f>(H22計算表!BN27-H12計算表!BN27)/H12計算表!BN27*100</f>
        <v>64.277696241628973</v>
      </c>
      <c r="BO27" s="139">
        <f>(H22計算表!BO27-H12計算表!BO27)/H12計算表!BO27*100</f>
        <v>25.336180314815092</v>
      </c>
      <c r="BP27" s="139">
        <f>(H22計算表!BP27-H12計算表!BP27)/H12計算表!BP27*100</f>
        <v>14.904510840488433</v>
      </c>
      <c r="BQ27" s="139">
        <f>(H22計算表!BQ27-H12計算表!BQ27)/H12計算表!BQ27*100</f>
        <v>80.36408077809169</v>
      </c>
      <c r="BR27" s="139">
        <f>(H22計算表!BR27-H12計算表!BR27)/H12計算表!BR27*100</f>
        <v>54.761904761904759</v>
      </c>
      <c r="BS27" s="139">
        <f>(H22計算表!BS27-H12計算表!BS27)/H12計算表!BS27*100</f>
        <v>27.272727272727288</v>
      </c>
      <c r="BT27" s="139">
        <f>(H22計算表!BT27-H12計算表!BT27)/H12計算表!BT27*100</f>
        <v>-38.70967741935484</v>
      </c>
      <c r="BU27" s="139">
        <f>(H22計算表!BU27-H12計算表!BU27)/H12計算表!BU27*100</f>
        <v>-1.6216216216216217</v>
      </c>
      <c r="BV27" s="139">
        <f>(H22計算表!BV27-H12計算表!BV27)/H12計算表!BV27*100</f>
        <v>-2.2471910112359552</v>
      </c>
      <c r="BW27" s="139">
        <f>(H22計算表!BW27-H12計算表!BW27)/H12計算表!BW27*100</f>
        <v>-5.069918098963579</v>
      </c>
      <c r="BX27" s="139">
        <f>(H22計算表!BX27-H12計算表!BX27)/H12計算表!BX27*100</f>
        <v>3.1453076305101724</v>
      </c>
      <c r="BY27" s="139">
        <f>(H22計算表!BY27-H12計算表!BY27)/H12計算表!BY27*100</f>
        <v>-1.7517633468552201</v>
      </c>
      <c r="BZ27" s="139">
        <f>(H22計算表!BZ27-H12計算表!BZ27)/H12計算表!BZ27*100</f>
        <v>-3.0843882783742318</v>
      </c>
      <c r="CA27" s="139">
        <f>(H22計算表!CA27-H12計算表!CA27)/H12計算表!CA27*100</f>
        <v>5.980558358896233</v>
      </c>
      <c r="CB27" s="139">
        <f>(H22計算表!CB27-H12計算表!CB27)/H12計算表!CB27*100</f>
        <v>-5.5059523809523805</v>
      </c>
      <c r="CC27" s="139">
        <f>(H22計算表!CC27-H12計算表!CC27)/H12計算表!CC27*100</f>
        <v>6.1214729794356826</v>
      </c>
      <c r="CD27" s="139">
        <f>(H22計算表!CD27-H12計算表!CD27)/H12計算表!CD27*100</f>
        <v>1.9695044472681031</v>
      </c>
      <c r="CE27" s="139">
        <f>(H22計算表!CE27-H12計算表!CE27)/H12計算表!CE27*100</f>
        <v>-4.0264026402640232</v>
      </c>
      <c r="CF27" s="148"/>
      <c r="CG27" s="139">
        <f>(H22計算表!CG27-H12計算表!CG27)/H12計算表!CG27*100</f>
        <v>-0.99981709217429637</v>
      </c>
      <c r="CH27" s="139">
        <f>(H22計算表!CH27-H12計算表!CH27)/H12計算表!CH27*100</f>
        <v>-0.7975460122699457</v>
      </c>
      <c r="CI27" s="139">
        <f>(H22計算表!CI27-H12計算表!CI27)/H12計算表!CI27*100</f>
        <v>-5.1004851004851002</v>
      </c>
      <c r="CJ27" s="139">
        <f>(H22計算表!CJ27-H12計算表!CJ27)/H12計算表!CJ27*100</f>
        <v>-7.4053671513400241</v>
      </c>
      <c r="CK27" s="139">
        <f>(H22計算表!CK27-H12計算表!CK27)/H12計算表!CK27*100</f>
        <v>-6.9957914769425296</v>
      </c>
      <c r="CL27" s="139">
        <f>(H22計算表!CL27-H12計算表!CL27)/H12計算表!CL27*100</f>
        <v>-8.3672899804632994</v>
      </c>
      <c r="CM27" s="139">
        <f>(H22計算表!CM27-H12計算表!CM27)/H12計算表!CM27*100</f>
        <v>-0.67093115772723255</v>
      </c>
      <c r="CN27" s="139">
        <f>(H22計算表!CN27-H12計算表!CN27)/H12計算表!CN27*100</f>
        <v>3.5512110619605899</v>
      </c>
      <c r="CO27" s="139">
        <f>(H22計算表!CO27-H12計算表!CO27)/H12計算表!CO27*100</f>
        <v>8.5137480588289023</v>
      </c>
      <c r="CP27" s="139">
        <f>(H22計算表!CP27-H12計算表!CP27)/H12計算表!CP27*100</f>
        <v>6.9339111592632783</v>
      </c>
      <c r="CQ27" s="148"/>
      <c r="CR27" s="139">
        <f>(H22計算表!CR27-H12計算表!CR27)/H12計算表!CR27*100</f>
        <v>6.3882063882063882</v>
      </c>
      <c r="CS27" s="139">
        <f>(H22計算表!CS27-H12計算表!CS27)/H12計算表!CS27*100</f>
        <v>-1.6129032258064515</v>
      </c>
      <c r="CT27" s="139">
        <f>(H22計算表!CT27-H12計算表!CT27)/H12計算表!CT27*100</f>
        <v>6.3492063492063489</v>
      </c>
      <c r="CU27" s="139">
        <f>(H22計算表!CU27-H12計算表!CU27)/H12計算表!CU27*100</f>
        <v>-1.4880952380952379</v>
      </c>
      <c r="CV27" s="139">
        <f>(H22計算表!CV27-H12計算表!CV27)/H12計算表!CV27*100</f>
        <v>23.076923076923077</v>
      </c>
      <c r="CW27" s="139">
        <f>(H22計算表!CW27-H12計算表!CW27)/H12計算表!CW27*100</f>
        <v>9.2715231788079464</v>
      </c>
    </row>
    <row r="28" spans="1:101" x14ac:dyDescent="0.15">
      <c r="A28" s="13">
        <v>16</v>
      </c>
      <c r="B28" s="6" t="s">
        <v>17</v>
      </c>
      <c r="C28" s="109">
        <f>(H22計算表!C28-H12計算表!C28)/H12計算表!C28*100</f>
        <v>-2.0689655172413812</v>
      </c>
      <c r="D28" s="109">
        <f>(H22計算表!D28-H12計算表!D28)/H12計算表!D28*100</f>
        <v>11.847802140673801</v>
      </c>
      <c r="E28" s="109">
        <f>(H22計算表!E28-H12計算表!E28)/H12計算表!E28*100</f>
        <v>-0.40760869565217006</v>
      </c>
      <c r="F28" s="109">
        <f>(H22計算表!F28-H12計算表!F28)/H12計算表!F28*100</f>
        <v>7.2038865877088574</v>
      </c>
      <c r="G28" s="38"/>
      <c r="H28" s="139">
        <f>(H22計算表!H28-H12計算表!H28)/H12計算表!H28*100</f>
        <v>-2.462771590514707</v>
      </c>
      <c r="I28" s="139">
        <f>(H22計算表!I28-H12計算表!I28)</f>
        <v>-1.4624555084999999</v>
      </c>
      <c r="J28" s="139">
        <f>(H22計算表!J28-H12計算表!J28)/H12計算表!J28*100</f>
        <v>7.838525118620689</v>
      </c>
      <c r="K28" s="139">
        <f>(H22計算表!K28-H12計算表!K28)/H12計算表!K28*100</f>
        <v>-6.7484662576687198</v>
      </c>
      <c r="L28" s="139">
        <f>(H22計算表!L28-H12計算表!L28)/H12計算表!L28*100</f>
        <v>-7.0602693787095411E-2</v>
      </c>
      <c r="M28" s="139">
        <f>(H22計算表!M28-H12計算表!M28)/H12計算表!M28*100</f>
        <v>0.12438364444485439</v>
      </c>
      <c r="N28" s="139">
        <f>(H22計算表!N28-H12計算表!N28)/H12計算表!N28*100</f>
        <v>-9.6316031521035512</v>
      </c>
      <c r="O28" s="139">
        <f>(H22計算表!O28-H12計算表!O28)/H12計算表!O28*100</f>
        <v>-27.264492711089535</v>
      </c>
      <c r="P28" s="139">
        <f>(H22計算表!P28-H12計算表!P28)/H12計算表!P28*100</f>
        <v>-15.27509652509652</v>
      </c>
      <c r="Q28" s="139">
        <f>(H22計算表!Q28-H12計算表!Q28)/H12計算表!Q28*100</f>
        <v>-7.2488879278206113</v>
      </c>
      <c r="R28" s="139">
        <f>(H22計算表!R28-H12計算表!R28)/H12計算表!R28*100</f>
        <v>2.0547945205479503</v>
      </c>
      <c r="S28" s="141"/>
      <c r="T28" s="139">
        <f>(H22計算表!T28-H12計算表!T28)/H12計算表!T28*100</f>
        <v>8.5106382978723492</v>
      </c>
      <c r="U28" s="139">
        <f>(H22計算表!U28-H12計算表!U28)/H12計算表!U28*100</f>
        <v>7.8947368421052548</v>
      </c>
      <c r="V28" s="139">
        <f>(H22計算表!V28-H12計算表!V28)/H12計算表!V28*100</f>
        <v>-6.4935064935064988</v>
      </c>
      <c r="W28" s="139">
        <f>(H22計算表!W28-H12計算表!W28)/H12計算表!W28*100</f>
        <v>2.1530180699730774</v>
      </c>
      <c r="X28" s="139">
        <f>(H22計算表!X28-H12計算表!X28)/H12計算表!X28*100</f>
        <v>1.7714687939934364</v>
      </c>
      <c r="Y28" s="139">
        <f>(H22計算表!Y28-H12計算表!Y28)/H12計算表!Y28*100</f>
        <v>63.93442622950819</v>
      </c>
      <c r="Z28" s="139">
        <f>(H22計算表!Z28-H12計算表!Z28)/H12計算表!Z28*100</f>
        <v>95.358649789029528</v>
      </c>
      <c r="AA28" s="141"/>
      <c r="AB28" s="139">
        <f>(H22計算表!AB28-H12計算表!AB28)/H12計算表!AB28*100</f>
        <v>-9.9063627291379817</v>
      </c>
      <c r="AC28" s="139">
        <f>(H22計算表!AC28-H12計算表!AC28)</f>
        <v>3.0364115726907879</v>
      </c>
      <c r="AD28" s="139">
        <f>(H22計算表!AD28-H12計算表!AD28)</f>
        <v>-10.804635273066234</v>
      </c>
      <c r="AE28" s="139">
        <f>(H22計算表!AE28-H12計算表!AE28)/H12計算表!AE28*100</f>
        <v>-9.8273631391082041</v>
      </c>
      <c r="AF28" s="139">
        <f>(H22計算表!AF28-H12計算表!AF28)/H12計算表!AF28*100</f>
        <v>45.412844036697244</v>
      </c>
      <c r="AG28" s="139">
        <f>(H22計算表!AG28-H12計算表!AG28)/H12計算表!AG28*100</f>
        <v>-52.319638293689799</v>
      </c>
      <c r="AH28" s="139">
        <f>(H22計算表!AH28-H12計算表!AH28)/H12計算表!AH28*100</f>
        <v>-6.8114140333632083</v>
      </c>
      <c r="AI28" s="139">
        <f>(H22計算表!AI28-H12計算表!AI28)/H12計算表!AI28*100</f>
        <v>-12.888366312687438</v>
      </c>
      <c r="AJ28" s="139">
        <f>(H22計算表!AJ28-H12計算表!AJ28)/H12計算表!AJ28*100</f>
        <v>24.059459459459458</v>
      </c>
      <c r="AK28" s="141"/>
      <c r="AL28" s="139">
        <f>(H22計算表!AL28-H12計算表!AL28)/H12計算表!AL28*100</f>
        <v>5.6338028169014027</v>
      </c>
      <c r="AM28" s="139">
        <f>(H22計算表!AM28-H12計算表!AM28)/H12計算表!AM28*100</f>
        <v>16.969696969696969</v>
      </c>
      <c r="AN28" s="139">
        <f>(H22計算表!AN28-H12計算表!AN28)/H12計算表!AN28*100</f>
        <v>-30.270270270270267</v>
      </c>
      <c r="AO28" s="139">
        <f>(H22計算表!AO28-H12計算表!AO28)/H12計算表!AO28*100</f>
        <v>19.999999999999996</v>
      </c>
      <c r="AP28" s="139">
        <f>(H22計算表!AP28-H12計算表!AP28)/H12計算表!AP28*100</f>
        <v>-4.9586776859504109</v>
      </c>
      <c r="AQ28" s="139">
        <f>(H22計算表!AQ28-H12計算表!AQ28)/H12計算表!AQ28*100</f>
        <v>-22.61904761904762</v>
      </c>
      <c r="AR28" s="139">
        <f>(H22計算表!AR28-H12計算表!AR28)/H12計算表!AR28*100</f>
        <v>19.978499168281278</v>
      </c>
      <c r="AS28" s="139">
        <f>(H22計算表!AS28-H12計算表!AS28)/H12計算表!AS28*100</f>
        <v>43.888504808131991</v>
      </c>
      <c r="AT28" s="139">
        <f>(H22計算表!AT28-H12計算表!AT28)/H12計算表!AT28*100</f>
        <v>-15.983606557377048</v>
      </c>
      <c r="AU28" s="139">
        <f>(H22計算表!AU28-H12計算表!AU28)/H12計算表!AU28*100</f>
        <v>-7.0198245043873913</v>
      </c>
      <c r="AV28" s="139">
        <f>(H22計算表!AV28-H12計算表!AV28)/H12計算表!AV28*100</f>
        <v>13.775391009246505</v>
      </c>
      <c r="AW28" s="139">
        <f>(H22計算表!AW28-H12計算表!AW28)/H12計算表!AW28*100</f>
        <v>-39</v>
      </c>
      <c r="AX28" s="141"/>
      <c r="AY28" s="139">
        <f>(H22計算表!AY28-H12計算表!AY28)/H12計算表!AY28*100</f>
        <v>-8.5893973920114046</v>
      </c>
      <c r="AZ28" s="139">
        <f>(H22計算表!AZ28-H12計算表!AZ28)/H12計算表!AZ28*100</f>
        <v>-2.3193756268698653</v>
      </c>
      <c r="BA28" s="139">
        <f>(H22計算表!BA28-H12計算表!BA28)/H12計算表!BA28*100</f>
        <v>3.7189498209796854</v>
      </c>
      <c r="BB28" s="139">
        <f>(H22計算表!BB28-H12計算表!BB28)/H12計算表!BB28*100</f>
        <v>-2.4689624636267569</v>
      </c>
      <c r="BC28" s="139">
        <f>(H22計算表!BC28-H12計算表!BC28)/H12計算表!BC28*100</f>
        <v>3.6259734277030033</v>
      </c>
      <c r="BD28" s="139">
        <f>(H22計算表!BD28-H12計算表!BD28)/H12計算表!BD28*100</f>
        <v>-6.2745098039215641</v>
      </c>
      <c r="BE28" s="139">
        <f>(H22計算表!BE28-H12計算表!BE28)/H12計算表!BE28*100</f>
        <v>-3.9548022598870078</v>
      </c>
      <c r="BF28" s="139">
        <f>(H22計算表!BF28-H12計算表!BF28)/H12計算表!BF28*100</f>
        <v>2.5327439910973486</v>
      </c>
      <c r="BG28" s="139">
        <f>(H22計算表!BG28-H12計算表!BG28)/H12計算表!BG28*100</f>
        <v>0.55817969150442748</v>
      </c>
      <c r="BH28" s="139">
        <f>(H22計算表!BH28-H12計算表!BH28)/H12計算表!BH28*100</f>
        <v>4.8919377759369302</v>
      </c>
      <c r="BI28" s="139">
        <f>(H22計算表!BI28-H12計算表!BI28)/H12計算表!BI28*100</f>
        <v>-17.0347195641349</v>
      </c>
      <c r="BJ28" s="139">
        <f>(H22計算表!BJ28-H12計算表!BJ28)/H12計算表!BJ28*100</f>
        <v>-11.564635761000689</v>
      </c>
      <c r="BK28" s="139">
        <f>(H22計算表!BK28-H12計算表!BK28)/H12計算表!BK28*100</f>
        <v>9.0412945930598259</v>
      </c>
      <c r="BL28" s="139">
        <f>(H22計算表!BL28-H12計算表!BL28)/H12計算表!BL28*100</f>
        <v>64.927586808584891</v>
      </c>
      <c r="BM28" s="139">
        <f>(H22計算表!BM28-H12計算表!BM28)/H12計算表!BM28*100</f>
        <v>40.028624366214402</v>
      </c>
      <c r="BN28" s="139">
        <f>(H22計算表!BN28-H12計算表!BN28)/H12計算表!BN28*100</f>
        <v>94.431151894407449</v>
      </c>
      <c r="BO28" s="139">
        <f>(H22計算表!BO28-H12計算表!BO28)/H12計算表!BO28*100</f>
        <v>27.116721686369242</v>
      </c>
      <c r="BP28" s="139">
        <f>(H22計算表!BP28-H12計算表!BP28)/H12計算表!BP28*100</f>
        <v>22.635989538479699</v>
      </c>
      <c r="BQ28" s="139">
        <f>(H22計算表!BQ28-H12計算表!BQ28)/H12計算表!BQ28*100</f>
        <v>46.422592298880978</v>
      </c>
      <c r="BR28" s="139">
        <f>(H22計算表!BR28-H12計算表!BR28)/H12計算表!BR28*100</f>
        <v>64.102564102564116</v>
      </c>
      <c r="BS28" s="139">
        <f>(H22計算表!BS28-H12計算表!BS28)/H12計算表!BS28*100</f>
        <v>27.586206896551737</v>
      </c>
      <c r="BT28" s="139">
        <f>(H22計算表!BT28-H12計算表!BT28)/H12計算表!BT28*100</f>
        <v>-37.037037037037038</v>
      </c>
      <c r="BU28" s="139">
        <f>(H22計算表!BU28-H12計算表!BU28)/H12計算表!BU28*100</f>
        <v>-2.7027027027027026</v>
      </c>
      <c r="BV28" s="139">
        <f>(H22計算表!BV28-H12計算表!BV28)/H12計算表!BV28*100</f>
        <v>-2.2857142857142856</v>
      </c>
      <c r="BW28" s="139">
        <f>(H22計算表!BW28-H12計算表!BW28)/H12計算表!BW28*100</f>
        <v>-5.3689163411838781</v>
      </c>
      <c r="BX28" s="139">
        <f>(H22計算表!BX28-H12計算表!BX28)/H12計算表!BX28*100</f>
        <v>2.8126553296864771</v>
      </c>
      <c r="BY28" s="139">
        <f>(H22計算表!BY28-H12計算表!BY28)/H12計算表!BY28*100</f>
        <v>-2.471175299657173</v>
      </c>
      <c r="BZ28" s="139">
        <f>(H22計算表!BZ28-H12計算表!BZ28)/H12計算表!BZ28*100</f>
        <v>-1.3972148547462184</v>
      </c>
      <c r="CA28" s="139">
        <f>(H22計算表!CA28-H12計算表!CA28)/H12計算表!CA28*100</f>
        <v>3.4795149883961707</v>
      </c>
      <c r="CB28" s="139">
        <f>(H22計算表!CB28-H12計算表!CB28)/H12計算表!CB28*100</f>
        <v>-4.897959183673473</v>
      </c>
      <c r="CC28" s="139">
        <f>(H22計算表!CC28-H12計算表!CC28)/H12計算表!CC28*100</f>
        <v>4.4630404463040421</v>
      </c>
      <c r="CD28" s="139">
        <f>(H22計算表!CD28-H12計算表!CD28)/H12計算表!CD28*100</f>
        <v>1.9362898188632072</v>
      </c>
      <c r="CE28" s="139">
        <f>(H22計算表!CE28-H12計算表!CE28)/H12計算表!CE28*100</f>
        <v>3.4051424600417</v>
      </c>
      <c r="CF28" s="148"/>
      <c r="CG28" s="139">
        <f>(H22計算表!CG28-H12計算表!CG28)/H12計算表!CG28*100</f>
        <v>-1.2090669204481648</v>
      </c>
      <c r="CH28" s="139">
        <f>(H22計算表!CH28-H12計算表!CH28)/H12計算表!CH28*100</f>
        <v>-0.55463117027176922</v>
      </c>
      <c r="CI28" s="139">
        <f>(H22計算表!CI28-H12計算表!CI28)/H12計算表!CI28*100</f>
        <v>-13.763337729289054</v>
      </c>
      <c r="CJ28" s="139">
        <f>(H22計算表!CJ28-H12計算表!CJ28)/H12計算表!CJ28*100</f>
        <v>-14.634150497181842</v>
      </c>
      <c r="CK28" s="139">
        <f>(H22計算表!CK28-H12計算表!CK28)/H12計算表!CK28*100</f>
        <v>-14.000500579158444</v>
      </c>
      <c r="CL28" s="139">
        <f>(H22計算表!CL28-H12計算表!CL28)/H12計算表!CL28*100</f>
        <v>-15.149447056994422</v>
      </c>
      <c r="CM28" s="139">
        <f>(H22計算表!CM28-H12計算表!CM28)/H12計算表!CM28*100</f>
        <v>-10.712718031650688</v>
      </c>
      <c r="CN28" s="139">
        <f>(H22計算表!CN28-H12計算表!CN28)/H12計算表!CN28*100</f>
        <v>-10.432109925872355</v>
      </c>
      <c r="CO28" s="139">
        <f>(H22計算表!CO28-H12計算表!CO28)/H12計算表!CO28*100</f>
        <v>-9.2723091758771616</v>
      </c>
      <c r="CP28" s="139">
        <f>(H22計算表!CP28-H12計算表!CP28)/H12計算表!CP28*100</f>
        <v>5.1282051282051402</v>
      </c>
      <c r="CQ28" s="148"/>
      <c r="CR28" s="139">
        <f>(H22計算表!CR28-H12計算表!CR28)/H12計算表!CR28*100</f>
        <v>1.2254901960784315</v>
      </c>
      <c r="CS28" s="139">
        <f>(H22計算表!CS28-H12計算表!CS28)/H12計算表!CS28*100</f>
        <v>1.639344262295082</v>
      </c>
      <c r="CT28" s="139">
        <f>(H22計算表!CT28-H12計算表!CT28)/H12計算表!CT28*100</f>
        <v>2.2573363431151243</v>
      </c>
      <c r="CU28" s="139">
        <f>(H22計算表!CU28-H12計算表!CU28)/H12計算表!CU28*100</f>
        <v>2.7190332326283988</v>
      </c>
      <c r="CV28" s="139">
        <f>(H22計算表!CV28-H12計算表!CV28)/H12計算表!CV28*100</f>
        <v>28.571428571428569</v>
      </c>
      <c r="CW28" s="139">
        <f>(H22計算表!CW28-H12計算表!CW28)/H12計算表!CW28*100</f>
        <v>9.6153846153846168</v>
      </c>
    </row>
    <row r="29" spans="1:101" x14ac:dyDescent="0.15">
      <c r="A29" s="13">
        <v>17</v>
      </c>
      <c r="B29" s="6" t="s">
        <v>18</v>
      </c>
      <c r="C29" s="109">
        <f>(H22計算表!C29-H12計算表!C29)/H12計算表!C29*100</f>
        <v>-0.6896551724137937</v>
      </c>
      <c r="D29" s="109">
        <f>(H22計算表!D29-H12計算表!D29)/H12計算表!D29*100</f>
        <v>10.818107550114403</v>
      </c>
      <c r="E29" s="109">
        <f>(H22計算表!E29-H12計算表!E29)/H12計算表!E29*100</f>
        <v>0.646830530401035</v>
      </c>
      <c r="F29" s="109">
        <f>(H22計算表!F29-H12計算表!F29)/H12計算表!F29*100</f>
        <v>5.5869745066460696</v>
      </c>
      <c r="G29" s="38"/>
      <c r="H29" s="139">
        <f>(H22計算表!H29-H12計算表!H29)/H12計算表!H29*100</f>
        <v>-0.94743589417914142</v>
      </c>
      <c r="I29" s="139">
        <f>(H22計算表!I29-H12計算表!I29)</f>
        <v>-0.46098008050000006</v>
      </c>
      <c r="J29" s="139">
        <f>(H22計算表!J29-H12計算表!J29)/H12計算表!J29*100</f>
        <v>8.1837475241050086</v>
      </c>
      <c r="K29" s="139">
        <f>(H22計算表!K29-H12計算表!K29)/H12計算表!K29*100</f>
        <v>-5.29500756429651</v>
      </c>
      <c r="L29" s="139">
        <f>(H22計算表!L29-H12計算表!L29)/H12計算表!L29*100</f>
        <v>-0.62530710940327205</v>
      </c>
      <c r="M29" s="139">
        <f>(H22計算表!M29-H12計算表!M29)/H12計算表!M29*100</f>
        <v>-8.7647345980039953E-2</v>
      </c>
      <c r="N29" s="139">
        <f>(H22計算表!N29-H12計算表!N29)/H12計算表!N29*100</f>
        <v>-8.6769480600706697</v>
      </c>
      <c r="O29" s="139">
        <f>(H22計算表!O29-H12計算表!O29)/H12計算表!O29*100</f>
        <v>-29.189884316180976</v>
      </c>
      <c r="P29" s="139">
        <f>(H22計算表!P29-H12計算表!P29)/H12計算表!P29*100</f>
        <v>-13.191259778796871</v>
      </c>
      <c r="Q29" s="139">
        <f>(H22計算表!Q29-H12計算表!Q29)/H12計算表!Q29*100</f>
        <v>-5.3398310163592306</v>
      </c>
      <c r="R29" s="139">
        <f>(H22計算表!R29-H12計算表!R29)/H12計算表!R29*100</f>
        <v>0</v>
      </c>
      <c r="S29" s="141"/>
      <c r="T29" s="139">
        <f>(H22計算表!T29-H12計算表!T29)/H12計算表!T29*100</f>
        <v>8.1560283687943276</v>
      </c>
      <c r="U29" s="139">
        <f>(H22計算表!U29-H12計算表!U29)/H12計算表!U29*100</f>
        <v>7.4906367041198507</v>
      </c>
      <c r="V29" s="139">
        <f>(H22計算表!V29-H12計算表!V29)/H12計算表!V29*100</f>
        <v>-9.8837209302325526</v>
      </c>
      <c r="W29" s="139">
        <f>(H22計算表!W29-H12計算表!W29)/H12計算表!W29*100</f>
        <v>2.2447408927655208</v>
      </c>
      <c r="X29" s="139">
        <f>(H22計算表!X29-H12計算表!X29)/H12計算表!X29*100</f>
        <v>1.8431556703451435</v>
      </c>
      <c r="Y29" s="139">
        <f>(H22計算表!Y29-H12計算表!Y29)/H12計算表!Y29*100</f>
        <v>72.222222222222214</v>
      </c>
      <c r="Z29" s="139">
        <f>(H22計算表!Z29-H12計算表!Z29)/H12計算表!Z29*100</f>
        <v>83.690987124463504</v>
      </c>
      <c r="AA29" s="141"/>
      <c r="AB29" s="139">
        <f>(H22計算表!AB29-H12計算表!AB29)/H12計算表!AB29*100</f>
        <v>-14.928297846282474</v>
      </c>
      <c r="AC29" s="139">
        <f>(H22計算表!AC29-H12計算表!AC29)</f>
        <v>0.6153756996411035</v>
      </c>
      <c r="AD29" s="139">
        <f>(H22計算表!AD29-H12計算表!AD29)</f>
        <v>-12.969648424871066</v>
      </c>
      <c r="AE29" s="139">
        <f>(H22計算表!AE29-H12計算表!AE29)/H12計算表!AE29*100</f>
        <v>-14.625502875797638</v>
      </c>
      <c r="AF29" s="139">
        <f>(H22計算表!AF29-H12計算表!AF29)/H12計算表!AF29*100</f>
        <v>24.931205283434242</v>
      </c>
      <c r="AG29" s="139">
        <f>(H22計算表!AG29-H12計算表!AG29)/H12計算表!AG29*100</f>
        <v>-40.589484864577798</v>
      </c>
      <c r="AH29" s="139">
        <f>(H22計算表!AH29-H12計算表!AH29)/H12計算表!AH29*100</f>
        <v>-4.9407431133888533</v>
      </c>
      <c r="AI29" s="139">
        <f>(H22計算表!AI29-H12計算表!AI29)/H12計算表!AI29*100</f>
        <v>-11.301185472063477</v>
      </c>
      <c r="AJ29" s="139">
        <f>(H22計算表!AJ29-H12計算表!AJ29)/H12計算表!AJ29*100</f>
        <v>17.405472636815915</v>
      </c>
      <c r="AK29" s="141"/>
      <c r="AL29" s="139">
        <f>(H22計算表!AL29-H12計算表!AL29)/H12計算表!AL29*100</f>
        <v>5.2427184466019474</v>
      </c>
      <c r="AM29" s="139">
        <f>(H22計算表!AM29-H12計算表!AM29)/H12計算表!AM29*100</f>
        <v>9.7276264591439698</v>
      </c>
      <c r="AN29" s="139">
        <f>(H22計算表!AN29-H12計算表!AN29)/H12計算表!AN29*100</f>
        <v>-26.315789473684209</v>
      </c>
      <c r="AO29" s="139">
        <f>(H22計算表!AO29-H12計算表!AO29)/H12計算表!AO29*100</f>
        <v>24.34210526315789</v>
      </c>
      <c r="AP29" s="139">
        <f>(H22計算表!AP29-H12計算表!AP29)/H12計算表!AP29*100</f>
        <v>-4.329004329004329</v>
      </c>
      <c r="AQ29" s="139">
        <f>(H22計算表!AQ29-H12計算表!AQ29)/H12計算表!AQ29*100</f>
        <v>-7.8212290502793227</v>
      </c>
      <c r="AR29" s="139">
        <f>(H22計算表!AR29-H12計算表!AR29)/H12計算表!AR29*100</f>
        <v>14.46365820120737</v>
      </c>
      <c r="AS29" s="139">
        <f>(H22計算表!AS29-H12計算表!AS29)/H12計算表!AS29*100</f>
        <v>44.283547976451658</v>
      </c>
      <c r="AT29" s="139">
        <f>(H22計算表!AT29-H12計算表!AT29)/H12計算表!AT29*100</f>
        <v>-21.070234113712385</v>
      </c>
      <c r="AU29" s="139">
        <f>(H22計算表!AU29-H12計算表!AU29)/H12計算表!AU29*100</f>
        <v>19.15584415584415</v>
      </c>
      <c r="AV29" s="139">
        <f>(H22計算表!AV29-H12計算表!AV29)/H12計算表!AV29*100</f>
        <v>8.327461572588021</v>
      </c>
      <c r="AW29" s="139">
        <f>(H22計算表!AW29-H12計算表!AW29)/H12計算表!AW29*100</f>
        <v>-37.108433734939759</v>
      </c>
      <c r="AX29" s="141"/>
      <c r="AY29" s="139">
        <f>(H22計算表!AY29-H12計算表!AY29)/H12計算表!AY29*100</f>
        <v>-5.2110033215670768</v>
      </c>
      <c r="AZ29" s="139">
        <f>(H22計算表!AZ29-H12計算表!AZ29)/H12計算表!AZ29*100</f>
        <v>-1.4705424056523992</v>
      </c>
      <c r="BA29" s="139">
        <f>(H22計算表!BA29-H12計算表!BA29)/H12計算表!BA29*100</f>
        <v>4.73702728795182</v>
      </c>
      <c r="BB29" s="139">
        <f>(H22計算表!BB29-H12計算表!BB29)/H12計算表!BB29*100</f>
        <v>-2.1520482584532767</v>
      </c>
      <c r="BC29" s="139">
        <f>(H22計算表!BC29-H12計算表!BC29)/H12計算表!BC29*100</f>
        <v>4.5741414590572811</v>
      </c>
      <c r="BD29" s="139">
        <f>(H22計算表!BD29-H12計算表!BD29)/H12計算表!BD29*100</f>
        <v>-4.9071618037135316</v>
      </c>
      <c r="BE29" s="139">
        <f>(H22計算表!BE29-H12計算表!BE29)/H12計算表!BE29*100</f>
        <v>-1.698113207547167</v>
      </c>
      <c r="BF29" s="139">
        <f>(H22計算表!BF29-H12計算表!BF29)/H12計算表!BF29*100</f>
        <v>-3.2072646770203272</v>
      </c>
      <c r="BG29" s="139">
        <f>(H22計算表!BG29-H12計算表!BG29)/H12計算表!BG29*100</f>
        <v>-7.3658168024915245</v>
      </c>
      <c r="BH29" s="139">
        <f>(H22計算表!BH29-H12計算表!BH29)/H12計算表!BH29*100</f>
        <v>4.5797229792832592</v>
      </c>
      <c r="BI29" s="139">
        <f>(H22計算表!BI29-H12計算表!BI29)/H12計算表!BI29*100</f>
        <v>-17.635689440149431</v>
      </c>
      <c r="BJ29" s="139">
        <f>(H22計算表!BJ29-H12計算表!BJ29)/H12計算表!BJ29*100</f>
        <v>-11.4332498576987</v>
      </c>
      <c r="BK29" s="139">
        <f>(H22計算表!BK29-H12計算表!BK29)/H12計算表!BK29*100</f>
        <v>6.93761947187192</v>
      </c>
      <c r="BL29" s="139">
        <f>(H22計算表!BL29-H12計算表!BL29)/H12計算表!BL29*100</f>
        <v>42.684527898633696</v>
      </c>
      <c r="BM29" s="139">
        <f>(H22計算表!BM29-H12計算表!BM29)/H12計算表!BM29*100</f>
        <v>32.993966817496208</v>
      </c>
      <c r="BN29" s="139">
        <f>(H22計算表!BN29-H12計算表!BN29)/H12計算表!BN29*100</f>
        <v>54.852789256198378</v>
      </c>
      <c r="BO29" s="139">
        <f>(H22計算表!BO29-H12計算表!BO29)/H12計算表!BO29*100</f>
        <v>33.089880146026822</v>
      </c>
      <c r="BP29" s="139">
        <f>(H22計算表!BP29-H12計算表!BP29)/H12計算表!BP29*100</f>
        <v>25.085488943523359</v>
      </c>
      <c r="BQ29" s="139">
        <f>(H22計算表!BQ29-H12計算表!BQ29)/H12計算表!BQ29*100</f>
        <v>66.076397575291082</v>
      </c>
      <c r="BR29" s="139">
        <f>(H22計算表!BR29-H12計算表!BR29)/H12計算表!BR29*100</f>
        <v>64.102564102564116</v>
      </c>
      <c r="BS29" s="139">
        <f>(H22計算表!BS29-H12計算表!BS29)/H12計算表!BS29*100</f>
        <v>24.242424242424239</v>
      </c>
      <c r="BT29" s="139">
        <f>(H22計算表!BT29-H12計算表!BT29)/H12計算表!BT29*100</f>
        <v>-27.586206896551719</v>
      </c>
      <c r="BU29" s="139">
        <f>(H22計算表!BU29-H12計算表!BU29)/H12計算表!BU29*100</f>
        <v>-2.1621621621621623</v>
      </c>
      <c r="BV29" s="139">
        <f>(H22計算表!BV29-H12計算表!BV29)/H12計算表!BV29*100</f>
        <v>-1.7045454545454544</v>
      </c>
      <c r="BW29" s="139">
        <f>(H22計算表!BW29-H12計算表!BW29)/H12計算表!BW29*100</f>
        <v>-2.467252107299895</v>
      </c>
      <c r="BX29" s="139">
        <f>(H22計算表!BX29-H12計算表!BX29)/H12計算表!BX29*100</f>
        <v>0.94416248310669837</v>
      </c>
      <c r="BY29" s="139">
        <f>(H22計算表!BY29-H12計算表!BY29)/H12計算表!BY29*100</f>
        <v>-2.0068589184624073</v>
      </c>
      <c r="BZ29" s="139">
        <f>(H22計算表!BZ29-H12計算表!BZ29)/H12計算表!BZ29*100</f>
        <v>-0.72240581392573744</v>
      </c>
      <c r="CA29" s="139">
        <f>(H22計算表!CA29-H12計算表!CA29)/H12計算表!CA29*100</f>
        <v>1.3750038944164105</v>
      </c>
      <c r="CB29" s="139">
        <f>(H22計算表!CB29-H12計算表!CB29)/H12計算表!CB29*100</f>
        <v>-4.4078754040552459</v>
      </c>
      <c r="CC29" s="139">
        <f>(H22計算表!CC29-H12計算表!CC29)/H12計算表!CC29*100</f>
        <v>4.3498380379453989</v>
      </c>
      <c r="CD29" s="139">
        <f>(H22計算表!CD29-H12計算表!CD29)/H12計算表!CD29*100</f>
        <v>0</v>
      </c>
      <c r="CE29" s="139">
        <f>(H22計算表!CE29-H12計算表!CE29)/H12計算表!CE29*100</f>
        <v>-6.7430883344587147E-2</v>
      </c>
      <c r="CF29" s="148"/>
      <c r="CG29" s="139">
        <f>(H22計算表!CG29-H12計算表!CG29)/H12計算表!CG29*100</f>
        <v>-0.49801118908257047</v>
      </c>
      <c r="CH29" s="139">
        <f>(H22計算表!CH29-H12計算表!CH29)/H12計算表!CH29*100</f>
        <v>-1.6255267910896982</v>
      </c>
      <c r="CI29" s="139">
        <f>(H22計算表!CI29-H12計算表!CI29)/H12計算表!CI29*100</f>
        <v>-20.874800344022606</v>
      </c>
      <c r="CJ29" s="139">
        <f>(H22計算表!CJ29-H12計算表!CJ29)/H12計算表!CJ29*100</f>
        <v>-23.752770540887351</v>
      </c>
      <c r="CK29" s="139">
        <f>(H22計算表!CK29-H12計算表!CK29)/H12計算表!CK29*100</f>
        <v>-21.299183391554227</v>
      </c>
      <c r="CL29" s="139">
        <f>(H22計算表!CL29-H12計算表!CL29)/H12計算表!CL29*100</f>
        <v>-23.304021708522129</v>
      </c>
      <c r="CM29" s="139">
        <f>(H22計算表!CM29-H12計算表!CM29)/H12計算表!CM29*100</f>
        <v>-17.041408413556638</v>
      </c>
      <c r="CN29" s="139">
        <f>(H22計算表!CN29-H12計算表!CN29)/H12計算表!CN29*100</f>
        <v>-20.13944387797283</v>
      </c>
      <c r="CO29" s="139">
        <f>(H22計算表!CO29-H12計算表!CO29)/H12計算表!CO29*100</f>
        <v>0.47177229124076109</v>
      </c>
      <c r="CP29" s="139">
        <f>(H22計算表!CP29-H12計算表!CP29)/H12計算表!CP29*100</f>
        <v>11.74568965517242</v>
      </c>
      <c r="CQ29" s="148"/>
      <c r="CR29" s="139">
        <f>(H22計算表!CR29-H12計算表!CR29)/H12計算表!CR29*100</f>
        <v>0.23310023310023309</v>
      </c>
      <c r="CS29" s="139">
        <f>(H22計算表!CS29-H12計算表!CS29)/H12計算表!CS29*100</f>
        <v>0.32467532467532467</v>
      </c>
      <c r="CT29" s="139">
        <f>(H22計算表!CT29-H12計算表!CT29)/H12計算表!CT29*100</f>
        <v>1.079913606911447</v>
      </c>
      <c r="CU29" s="139">
        <f>(H22計算表!CU29-H12計算表!CU29)/H12計算表!CU29*100</f>
        <v>0.29850746268656719</v>
      </c>
      <c r="CV29" s="139">
        <f>(H22計算表!CV29-H12計算表!CV29)/H12計算表!CV29*100</f>
        <v>7.6923076923076925</v>
      </c>
      <c r="CW29" s="139">
        <f>(H22計算表!CW29-H12計算表!CW29)/H12計算表!CW29*100</f>
        <v>0</v>
      </c>
    </row>
    <row r="30" spans="1:101" x14ac:dyDescent="0.15">
      <c r="A30" s="13">
        <v>18</v>
      </c>
      <c r="B30" s="6" t="s">
        <v>19</v>
      </c>
      <c r="C30" s="109">
        <f>(H22計算表!C30-H12計算表!C30)/H12計算表!C30*100</f>
        <v>0.62500000000000056</v>
      </c>
      <c r="D30" s="109">
        <f>(H22計算表!D30-H12計算表!D30)/H12計算表!D30*100</f>
        <v>15.789608511750854</v>
      </c>
      <c r="E30" s="109">
        <f>(H22計算表!E30-H12計算表!E30)/H12計算表!E30*100</f>
        <v>6.5189048239895699</v>
      </c>
      <c r="F30" s="109">
        <f>(H22計算表!F30-H12計算表!F30)/H12計算表!F30*100</f>
        <v>7.2297646402323608</v>
      </c>
      <c r="G30" s="38"/>
      <c r="H30" s="139">
        <f>(H22計算表!H30-H12計算表!H30)/H12計算表!H30*100</f>
        <v>-2.7299793472176646</v>
      </c>
      <c r="I30" s="139">
        <f>(H22計算表!I30-H12計算表!I30)</f>
        <v>-2.0595604631</v>
      </c>
      <c r="J30" s="139">
        <f>(H22計算表!J30-H12計算表!J30)/H12計算表!J30*100</f>
        <v>8.2214910376470627</v>
      </c>
      <c r="K30" s="139">
        <f>(H22計算表!K30-H12計算表!K30)/H12計算表!K30*100</f>
        <v>-4.7021943573667713</v>
      </c>
      <c r="L30" s="139">
        <f>(H22計算表!L30-H12計算表!L30)/H12計算表!L30*100</f>
        <v>-0.80021394930247813</v>
      </c>
      <c r="M30" s="139">
        <f>(H22計算表!M30-H12計算表!M30)/H12計算表!M30*100</f>
        <v>-0.24704595253150144</v>
      </c>
      <c r="N30" s="139">
        <f>(H22計算表!N30-H12計算表!N30)/H12計算表!N30*100</f>
        <v>-8.7864195286624298</v>
      </c>
      <c r="O30" s="139">
        <f>(H22計算表!O30-H12計算表!O30)/H12計算表!O30*100</f>
        <v>-23.934782417658731</v>
      </c>
      <c r="P30" s="139">
        <f>(H22計算表!P30-H12計算表!P30)/H12計算表!P30*100</f>
        <v>-14.480168974419156</v>
      </c>
      <c r="Q30" s="139">
        <f>(H22計算表!Q30-H12計算表!Q30)/H12計算表!Q30*100</f>
        <v>-7.250511530695988</v>
      </c>
      <c r="R30" s="139">
        <f>(H22計算表!R30-H12計算表!R30)/H12計算表!R30*100</f>
        <v>0.67114093959731302</v>
      </c>
      <c r="S30" s="141"/>
      <c r="T30" s="139">
        <f>(H22計算表!T30-H12計算表!T30)/H12計算表!T30*100</f>
        <v>5.594405594405587</v>
      </c>
      <c r="U30" s="139">
        <f>(H22計算表!U30-H12計算表!U30)/H12計算表!U30*100</f>
        <v>6.3670411985018704</v>
      </c>
      <c r="V30" s="139">
        <f>(H22計算表!V30-H12計算表!V30)/H12計算表!V30*100</f>
        <v>-4.3750000000000036</v>
      </c>
      <c r="W30" s="139">
        <f>(H22計算表!W30-H12計算表!W30)/H12計算表!W30*100</f>
        <v>2.4443029917250181</v>
      </c>
      <c r="X30" s="139">
        <f>(H22計算表!X30-H12計算表!X30)/H12計算表!X30*100</f>
        <v>1.8152008431900659</v>
      </c>
      <c r="Y30" s="139">
        <f>(H22計算表!Y30-H12計算表!Y30)/H12計算表!Y30*100</f>
        <v>76.855895196506538</v>
      </c>
      <c r="Z30" s="139">
        <f>(H22計算表!Z30-H12計算表!Z30)/H12計算表!Z30*100</f>
        <v>79.914529914529936</v>
      </c>
      <c r="AA30" s="141"/>
      <c r="AB30" s="139">
        <f>(H22計算表!AB30-H12計算表!AB30)/H12計算表!AB30*100</f>
        <v>-3.6144877172728602</v>
      </c>
      <c r="AC30" s="139">
        <f>(H22計算表!AC30-H12計算表!AC30)</f>
        <v>-1.7972203972760501</v>
      </c>
      <c r="AD30" s="139">
        <f>(H22計算表!AD30-H12計算表!AD30)</f>
        <v>-6.3357887759935938</v>
      </c>
      <c r="AE30" s="139">
        <f>(H22計算表!AE30-H12計算表!AE30)/H12計算表!AE30*100</f>
        <v>-4.9411543018284672</v>
      </c>
      <c r="AF30" s="139">
        <f>(H22計算表!AF30-H12計算表!AF30)/H12計算表!AF30*100</f>
        <v>21.048999309868872</v>
      </c>
      <c r="AG30" s="139">
        <f>(H22計算表!AG30-H12計算表!AG30)/H12計算表!AG30*100</f>
        <v>-43.233862025743626</v>
      </c>
      <c r="AH30" s="139">
        <f>(H22計算表!AH30-H12計算表!AH30)/H12計算表!AH30*100</f>
        <v>-8.4738894798156306</v>
      </c>
      <c r="AI30" s="139">
        <f>(H22計算表!AI30-H12計算表!AI30)/H12計算表!AI30*100</f>
        <v>-19.987804597436664</v>
      </c>
      <c r="AJ30" s="139">
        <f>(H22計算表!AJ30-H12計算表!AJ30)/H12計算表!AJ30*100</f>
        <v>16.139601139601151</v>
      </c>
      <c r="AK30" s="141"/>
      <c r="AL30" s="139">
        <f>(H22計算表!AL30-H12計算表!AL30)/H12計算表!AL30*100</f>
        <v>18.44863731656184</v>
      </c>
      <c r="AM30" s="139">
        <f>(H22計算表!AM30-H12計算表!AM30)/H12計算表!AM30*100</f>
        <v>14.960629921259846</v>
      </c>
      <c r="AN30" s="139">
        <f>(H22計算表!AN30-H12計算表!AN30)/H12計算表!AN30*100</f>
        <v>-26.744186046511626</v>
      </c>
      <c r="AO30" s="139">
        <f>(H22計算表!AO30-H12計算表!AO30)/H12計算表!AO30*100</f>
        <v>2.9069767441860463</v>
      </c>
      <c r="AP30" s="139">
        <f>(H22計算表!AP30-H12計算表!AP30)/H12計算表!AP30*100</f>
        <v>-11.66666666666667</v>
      </c>
      <c r="AQ30" s="139">
        <f>(H22計算表!AQ30-H12計算表!AQ30)/H12計算表!AQ30*100</f>
        <v>-21.397379912663752</v>
      </c>
      <c r="AR30" s="139">
        <f>(H22計算表!AR30-H12計算表!AR30)/H12計算表!AR30*100</f>
        <v>22.111500445695594</v>
      </c>
      <c r="AS30" s="139">
        <f>(H22計算表!AS30-H12計算表!AS30)/H12計算表!AS30*100</f>
        <v>52.80757150342238</v>
      </c>
      <c r="AT30" s="139">
        <f>(H22計算表!AT30-H12計算表!AT30)/H12計算表!AT30*100</f>
        <v>-24.806201550387598</v>
      </c>
      <c r="AU30" s="139">
        <f>(H22計算表!AU30-H12計算表!AU30)/H12計算表!AU30*100</f>
        <v>15.785884759631784</v>
      </c>
      <c r="AV30" s="139">
        <f>(H22計算表!AV30-H12計算表!AV30)/H12計算表!AV30*100</f>
        <v>5.4431985912939886</v>
      </c>
      <c r="AW30" s="139">
        <f>(H22計算表!AW30-H12計算表!AW30)/H12計算表!AW30*100</f>
        <v>-35.835351089588372</v>
      </c>
      <c r="AX30" s="141"/>
      <c r="AY30" s="139">
        <f>(H22計算表!AY30-H12計算表!AY30)/H12計算表!AY30*100</f>
        <v>-8.4998794407872289</v>
      </c>
      <c r="AZ30" s="139">
        <f>(H22計算表!AZ30-H12計算表!AZ30)/H12計算表!AZ30*100</f>
        <v>-1.9538253552321929</v>
      </c>
      <c r="BA30" s="139">
        <f>(H22計算表!BA30-H12計算表!BA30)/H12計算表!BA30*100</f>
        <v>3.0123792193524306</v>
      </c>
      <c r="BB30" s="139">
        <f>(H22計算表!BB30-H12計算表!BB30)/H12計算表!BB30*100</f>
        <v>-2.4934999270381746</v>
      </c>
      <c r="BC30" s="139">
        <f>(H22計算表!BC30-H12計算表!BC30)/H12計算表!BC30*100</f>
        <v>3.0828911808431774</v>
      </c>
      <c r="BD30" s="139">
        <f>(H22計算表!BD30-H12計算表!BD30)/H12計算表!BD30*100</f>
        <v>-5.6062581486310261</v>
      </c>
      <c r="BE30" s="139">
        <f>(H22計算表!BE30-H12計算表!BE30)/H12計算表!BE30*100</f>
        <v>-3.3333333333333277</v>
      </c>
      <c r="BF30" s="139">
        <f>(H22計算表!BF30-H12計算表!BF30)/H12計算表!BF30*100</f>
        <v>-0.27377336254237356</v>
      </c>
      <c r="BG30" s="139">
        <f>(H22計算表!BG30-H12計算表!BG30)/H12計算表!BG30*100</f>
        <v>-8.255142819855914</v>
      </c>
      <c r="BH30" s="139">
        <f>(H22計算表!BH30-H12計算表!BH30)/H12計算表!BH30*100</f>
        <v>15.160590374204826</v>
      </c>
      <c r="BI30" s="139">
        <f>(H22計算表!BI30-H12計算表!BI30)/H12計算表!BI30*100</f>
        <v>-19.497459991965197</v>
      </c>
      <c r="BJ30" s="139">
        <f>(H22計算表!BJ30-H12計算表!BJ30)/H12計算表!BJ30*100</f>
        <v>-14.889608847191402</v>
      </c>
      <c r="BK30" s="139">
        <f>(H22計算表!BK30-H12計算表!BK30)/H12計算表!BK30*100</f>
        <v>11.338771897747286</v>
      </c>
      <c r="BL30" s="139">
        <f>(H22計算表!BL30-H12計算表!BL30)/H12計算表!BL30*100</f>
        <v>40.78020131297145</v>
      </c>
      <c r="BM30" s="139">
        <f>(H22計算表!BM30-H12計算表!BM30)/H12計算表!BM30*100</f>
        <v>23.464989386777088</v>
      </c>
      <c r="BN30" s="139">
        <f>(H22計算表!BN30-H12計算表!BN30)/H12計算表!BN30*100</f>
        <v>60.82939406961755</v>
      </c>
      <c r="BO30" s="139">
        <f>(H22計算表!BO30-H12計算表!BO30)/H12計算表!BO30*100</f>
        <v>37.46139597732553</v>
      </c>
      <c r="BP30" s="139">
        <f>(H22計算表!BP30-H12計算表!BP30)/H12計算表!BP30*100</f>
        <v>30.791171833946411</v>
      </c>
      <c r="BQ30" s="139">
        <f>(H22計算表!BQ30-H12計算表!BQ30)/H12計算表!BQ30*100</f>
        <v>70.158573150752559</v>
      </c>
      <c r="BR30" s="139">
        <f>(H22計算表!BR30-H12計算表!BR30)/H12計算表!BR30*100</f>
        <v>85.294117647058826</v>
      </c>
      <c r="BS30" s="139">
        <f>(H22計算表!BS30-H12計算表!BS30)/H12計算表!BS30*100</f>
        <v>44.444444444444429</v>
      </c>
      <c r="BT30" s="139">
        <f>(H22計算表!BT30-H12計算表!BT30)/H12計算表!BT30*100</f>
        <v>-34.61538461538462</v>
      </c>
      <c r="BU30" s="139">
        <f>(H22計算表!BU30-H12計算表!BU30)/H12計算表!BU30*100</f>
        <v>-1.0752688172043012</v>
      </c>
      <c r="BV30" s="139">
        <f>(H22計算表!BV30-H12計算表!BV30)/H12計算表!BV30*100</f>
        <v>-1.1235955056179776</v>
      </c>
      <c r="BW30" s="139">
        <f>(H22計算表!BW30-H12計算表!BW30)/H12計算表!BW30*100</f>
        <v>-1.8732162028760353</v>
      </c>
      <c r="BX30" s="139">
        <f>(H22計算表!BX30-H12計算表!BX30)/H12計算表!BX30*100</f>
        <v>0.95189351624969443</v>
      </c>
      <c r="BY30" s="139">
        <f>(H22計算表!BY30-H12計算表!BY30)/H12計算表!BY30*100</f>
        <v>-0.58307695294422957</v>
      </c>
      <c r="BZ30" s="139">
        <f>(H22計算表!BZ30-H12計算表!BZ30)/H12計算表!BZ30*100</f>
        <v>-2.0401118255396904</v>
      </c>
      <c r="CA30" s="139">
        <f>(H22計算表!CA30-H12計算表!CA30)/H12計算表!CA30*100</f>
        <v>5.8499349082370609</v>
      </c>
      <c r="CB30" s="139">
        <f>(H22計算表!CB30-H12計算表!CB30)/H12計算表!CB30*100</f>
        <v>-3.7507212925562605</v>
      </c>
      <c r="CC30" s="139">
        <f>(H22計算表!CC30-H12計算表!CC30)/H12計算表!CC30*100</f>
        <v>1.532033426183836</v>
      </c>
      <c r="CD30" s="139">
        <f>(H22計算表!CD30-H12計算表!CD30)/H12計算表!CD30*100</f>
        <v>-2.0457280385078085</v>
      </c>
      <c r="CE30" s="139">
        <f>(H22計算表!CE30-H12計算表!CE30)/H12計算表!CE30*100</f>
        <v>3.2016348773841878</v>
      </c>
      <c r="CF30" s="148"/>
      <c r="CG30" s="139">
        <f>(H22計算表!CG30-H12計算表!CG30)/H12計算表!CG30*100</f>
        <v>0.35982435843500471</v>
      </c>
      <c r="CH30" s="139">
        <f>(H22計算表!CH30-H12計算表!CH30)/H12計算表!CH30*100</f>
        <v>1.9492025989367883</v>
      </c>
      <c r="CI30" s="139">
        <f>(H22計算表!CI30-H12計算表!CI30)/H12計算表!CI30*100</f>
        <v>-12.822034904428351</v>
      </c>
      <c r="CJ30" s="139">
        <f>(H22計算表!CJ30-H12計算表!CJ30)/H12計算表!CJ30*100</f>
        <v>-13.714373139824696</v>
      </c>
      <c r="CK30" s="139">
        <f>(H22計算表!CK30-H12計算表!CK30)/H12計算表!CK30*100</f>
        <v>-17.030640829410576</v>
      </c>
      <c r="CL30" s="139">
        <f>(H22計算表!CL30-H12計算表!CL30)/H12計算表!CL30*100</f>
        <v>-14.715334343124068</v>
      </c>
      <c r="CM30" s="139">
        <f>(H22計算表!CM30-H12計算表!CM30)/H12計算表!CM30*100</f>
        <v>-5.6352348194777937</v>
      </c>
      <c r="CN30" s="139">
        <f>(H22計算表!CN30-H12計算表!CN30)/H12計算表!CN30*100</f>
        <v>-5.2974339035769828</v>
      </c>
      <c r="CO30" s="139">
        <f>(H22計算表!CO30-H12計算表!CO30)/H12計算表!CO30*100</f>
        <v>-1.0344114199020757</v>
      </c>
      <c r="CP30" s="139">
        <f>(H22計算表!CP30-H12計算表!CP30)/H12計算表!CP30*100</f>
        <v>6.9114470842332674</v>
      </c>
      <c r="CQ30" s="148"/>
      <c r="CR30" s="139">
        <f>(H22計算表!CR30-H12計算表!CR30)/H12計算表!CR30*100</f>
        <v>1.4457831325301205</v>
      </c>
      <c r="CS30" s="139">
        <f>(H22計算表!CS30-H12計算表!CS30)/H12計算表!CS30*100</f>
        <v>-4.643962848297214</v>
      </c>
      <c r="CT30" s="139">
        <f>(H22計算表!CT30-H12計算表!CT30)/H12計算表!CT30*100</f>
        <v>1.7857142857142856</v>
      </c>
      <c r="CU30" s="139">
        <f>(H22計算表!CU30-H12計算表!CU30)/H12計算表!CU30*100</f>
        <v>-4.0229885057471266</v>
      </c>
      <c r="CV30" s="139">
        <f>(H22計算表!CV30-H12計算表!CV30)/H12計算表!CV30*100</f>
        <v>42.857142857142854</v>
      </c>
      <c r="CW30" s="139">
        <f>(H22計算表!CW30-H12計算表!CW30)/H12計算表!CW30*100</f>
        <v>13.071895424836603</v>
      </c>
    </row>
    <row r="31" spans="1:101" x14ac:dyDescent="0.15">
      <c r="A31" s="13">
        <v>19</v>
      </c>
      <c r="B31" s="6" t="s">
        <v>20</v>
      </c>
      <c r="C31" s="109">
        <f>(H22計算表!C31-H12計算表!C31)/H12計算表!C31*100</f>
        <v>-3.3112582781456985</v>
      </c>
      <c r="D31" s="109">
        <f>(H22計算表!D31-H12計算表!D31)/H12計算表!D31*100</f>
        <v>10.922413193682507</v>
      </c>
      <c r="E31" s="109">
        <f>(H22計算表!E31-H12計算表!E31)/H12計算表!E31*100</f>
        <v>-1.025641025641022</v>
      </c>
      <c r="F31" s="109">
        <f>(H22計算表!F31-H12計算表!F31)/H12計算表!F31*100</f>
        <v>5.7590107953499903</v>
      </c>
      <c r="G31" s="38"/>
      <c r="H31" s="139">
        <f>(H22計算表!H31-H12計算表!H31)/H12計算表!H31*100</f>
        <v>-2.8256914201303349</v>
      </c>
      <c r="I31" s="139">
        <f>(H22計算表!I31-H12計算表!I31)</f>
        <v>-3.1239272370000002</v>
      </c>
      <c r="J31" s="139">
        <f>(H22計算表!J31-H12計算表!J31)/H12計算表!J31*100</f>
        <v>9.1150475542857219</v>
      </c>
      <c r="K31" s="139">
        <f>(H22計算表!K31-H12計算表!K31)/H12計算表!K31*100</f>
        <v>-4.6224961479198869</v>
      </c>
      <c r="L31" s="139">
        <f>(H22計算表!L31-H12計算表!L31)/H12計算表!L31*100</f>
        <v>-0.92048747065761083</v>
      </c>
      <c r="M31" s="139">
        <f>(H22計算表!M31-H12計算表!M31)/H12計算表!M31*100</f>
        <v>-0.15375443953680537</v>
      </c>
      <c r="N31" s="139">
        <f>(H22計算表!N31-H12計算表!N31)/H12計算表!N31*100</f>
        <v>-9.0132017359154855</v>
      </c>
      <c r="O31" s="139">
        <f>(H22計算表!O31-H12計算表!O31)/H12計算表!O31*100</f>
        <v>-28.895598789753613</v>
      </c>
      <c r="P31" s="139">
        <f>(H22計算表!P31-H12計算表!P31)/H12計算表!P31*100</f>
        <v>-12.328767123287681</v>
      </c>
      <c r="Q31" s="139">
        <f>(H22計算表!Q31-H12計算表!Q31)/H12計算表!Q31*100</f>
        <v>-4.5010382970195</v>
      </c>
      <c r="R31" s="139">
        <f>(H22計算表!R31-H12計算表!R31)/H12計算表!R31*100</f>
        <v>0.66225165562913668</v>
      </c>
      <c r="S31" s="141"/>
      <c r="T31" s="139">
        <f>(H22計算表!T31-H12計算表!T31)/H12計算表!T31*100</f>
        <v>5.1194539249146755</v>
      </c>
      <c r="U31" s="139">
        <f>(H22計算表!U31-H12計算表!U31)/H12計算表!U31*100</f>
        <v>6.6176470588235325</v>
      </c>
      <c r="V31" s="139">
        <f>(H22計算表!V31-H12計算表!V31)/H12計算表!V31*100</f>
        <v>6.5217391304347752</v>
      </c>
      <c r="W31" s="139">
        <f>(H22計算表!W31-H12計算表!W31)/H12計算表!W31*100</f>
        <v>2.1052631578947376</v>
      </c>
      <c r="X31" s="139">
        <f>(H22計算表!X31-H12計算表!X31)/H12計算表!X31*100</f>
        <v>1.6899424950123365</v>
      </c>
      <c r="Y31" s="139">
        <f>(H22計算表!Y31-H12計算表!Y31)/H12計算表!Y31*100</f>
        <v>100.70921985815605</v>
      </c>
      <c r="Z31" s="139">
        <f>(H22計算表!Z31-H12計算表!Z31)/H12計算表!Z31*100</f>
        <v>94.871794871794862</v>
      </c>
      <c r="AA31" s="141"/>
      <c r="AB31" s="139">
        <f>(H22計算表!AB31-H12計算表!AB31)/H12計算表!AB31*100</f>
        <v>-4.2892511002145994</v>
      </c>
      <c r="AC31" s="139">
        <f>(H22計算表!AC31-H12計算表!AC31)</f>
        <v>5.6549078871325325</v>
      </c>
      <c r="AD31" s="139">
        <f>(H22計算表!AD31-H12計算表!AD31)</f>
        <v>-8.0374682139504721</v>
      </c>
      <c r="AE31" s="139">
        <f>(H22計算表!AE31-H12計算表!AE31)/H12計算表!AE31*100</f>
        <v>-4.2828160326220388</v>
      </c>
      <c r="AF31" s="139">
        <f>(H22計算表!AF31-H12計算表!AF31)/H12計算表!AF31*100</f>
        <v>20.507614213197972</v>
      </c>
      <c r="AG31" s="139">
        <f>(H22計算表!AG31-H12計算表!AG31)/H12計算表!AG31*100</f>
        <v>-30.240701136411293</v>
      </c>
      <c r="AH31" s="139">
        <f>(H22計算表!AH31-H12計算表!AH31)/H12計算表!AH31*100</f>
        <v>-11.752404851526558</v>
      </c>
      <c r="AI31" s="139">
        <f>(H22計算表!AI31-H12計算表!AI31)/H12計算表!AI31*100</f>
        <v>-11.314359886543917</v>
      </c>
      <c r="AJ31" s="139">
        <f>(H22計算表!AJ31-H12計算表!AJ31)/H12計算表!AJ31*100</f>
        <v>23.82769230769231</v>
      </c>
      <c r="AK31" s="141"/>
      <c r="AL31" s="139">
        <f>(H22計算表!AL31-H12計算表!AL31)/H12計算表!AL31*100</f>
        <v>27.564102564102576</v>
      </c>
      <c r="AM31" s="139">
        <f>(H22計算表!AM31-H12計算表!AM31)/H12計算表!AM31*100</f>
        <v>6.728971962616825</v>
      </c>
      <c r="AN31" s="139">
        <f>(H22計算表!AN31-H12計算表!AN31)/H12計算表!AN31*100</f>
        <v>-41.904761904761905</v>
      </c>
      <c r="AO31" s="139">
        <f>(H22計算表!AO31-H12計算表!AO31)/H12計算表!AO31*100</f>
        <v>4.7619047619047619</v>
      </c>
      <c r="AP31" s="139">
        <f>(H22計算表!AP31-H12計算表!AP31)/H12計算表!AP31*100</f>
        <v>-19.900497512437809</v>
      </c>
      <c r="AQ31" s="139">
        <f>(H22計算表!AQ31-H12計算表!AQ31)/H12計算表!AQ31*100</f>
        <v>-25.316455696202528</v>
      </c>
      <c r="AR31" s="139">
        <f>(H22計算表!AR31-H12計算表!AR31)/H12計算表!AR31*100</f>
        <v>19.188476791580193</v>
      </c>
      <c r="AS31" s="139">
        <f>(H22計算表!AS31-H12計算表!AS31)/H12計算表!AS31*100</f>
        <v>44.833387104299959</v>
      </c>
      <c r="AT31" s="139">
        <f>(H22計算表!AT31-H12計算表!AT31)/H12計算表!AT31*100</f>
        <v>-23.762376237623752</v>
      </c>
      <c r="AU31" s="139">
        <f>(H22計算表!AU31-H12計算表!AU31)/H12計算表!AU31*100</f>
        <v>-4.1929295697451385</v>
      </c>
      <c r="AV31" s="139">
        <f>(H22計算表!AV31-H12計算表!AV31)/H12計算表!AV31*100</f>
        <v>-5.2586542201478119</v>
      </c>
      <c r="AW31" s="139">
        <f>(H22計算表!AW31-H12計算表!AW31)/H12計算表!AW31*100</f>
        <v>-34.490238611713671</v>
      </c>
      <c r="AX31" s="141"/>
      <c r="AY31" s="139">
        <f>(H22計算表!AY31-H12計算表!AY31)/H12計算表!AY31*100</f>
        <v>-9.4210466518676483</v>
      </c>
      <c r="AZ31" s="139">
        <f>(H22計算表!AZ31-H12計算表!AZ31)/H12計算表!AZ31*100</f>
        <v>-2.9414939593126319</v>
      </c>
      <c r="BA31" s="139">
        <f>(H22計算表!BA31-H12計算表!BA31)/H12計算表!BA31*100</f>
        <v>5.5196278769386131</v>
      </c>
      <c r="BB31" s="139">
        <f>(H22計算表!BB31-H12計算表!BB31)/H12計算表!BB31*100</f>
        <v>-2.8831039216256484</v>
      </c>
      <c r="BC31" s="139">
        <f>(H22計算表!BC31-H12計算表!BC31)/H12計算表!BC31*100</f>
        <v>6.1863889753023535</v>
      </c>
      <c r="BD31" s="139">
        <f>(H22計算表!BD31-H12計算表!BD31)/H12計算表!BD31*100</f>
        <v>-7.9323797139141856</v>
      </c>
      <c r="BE31" s="139">
        <f>(H22計算表!BE31-H12計算表!BE31)/H12計算表!BE31*100</f>
        <v>-3.5573122529644357</v>
      </c>
      <c r="BF31" s="139">
        <f>(H22計算表!BF31-H12計算表!BF31)/H12計算表!BF31*100</f>
        <v>17.596865238041119</v>
      </c>
      <c r="BG31" s="139">
        <f>(H22計算表!BG31-H12計算表!BG31)/H12計算表!BG31*100</f>
        <v>6.6655070010448902</v>
      </c>
      <c r="BH31" s="139">
        <f>(H22計算表!BH31-H12計算表!BH31)/H12計算表!BH31*100</f>
        <v>34.973874243239919</v>
      </c>
      <c r="BI31" s="139">
        <f>(H22計算表!BI31-H12計算表!BI31)/H12計算表!BI31*100</f>
        <v>-16.993854289139108</v>
      </c>
      <c r="BJ31" s="139">
        <f>(H22計算表!BJ31-H12計算表!BJ31)/H12計算表!BJ31*100</f>
        <v>-14.505368637079597</v>
      </c>
      <c r="BK31" s="139">
        <f>(H22計算表!BK31-H12計算表!BK31)/H12計算表!BK31*100</f>
        <v>11.315686351063905</v>
      </c>
      <c r="BL31" s="139">
        <f>(H22計算表!BL31-H12計算表!BL31)/H12計算表!BL31*100</f>
        <v>52.454399890104696</v>
      </c>
      <c r="BM31" s="139">
        <f>(H22計算表!BM31-H12計算表!BM31)/H12計算表!BM31*100</f>
        <v>31.630895752251316</v>
      </c>
      <c r="BN31" s="139">
        <f>(H22計算表!BN31-H12計算表!BN31)/H12計算表!BN31*100</f>
        <v>79.593229053372639</v>
      </c>
      <c r="BO31" s="139">
        <f>(H22計算表!BO31-H12計算表!BO31)/H12計算表!BO31*100</f>
        <v>33.084555229716543</v>
      </c>
      <c r="BP31" s="139">
        <f>(H22計算表!BP31-H12計算表!BP31)/H12計算表!BP31*100</f>
        <v>25.707636363636389</v>
      </c>
      <c r="BQ31" s="139">
        <f>(H22計算表!BQ31-H12計算表!BQ31)/H12計算表!BQ31*100</f>
        <v>71.828877005347564</v>
      </c>
      <c r="BR31" s="139">
        <f>(H22計算表!BR31-H12計算表!BR31)/H12計算表!BR31*100</f>
        <v>76.19047619047619</v>
      </c>
      <c r="BS31" s="139">
        <f>(H22計算表!BS31-H12計算表!BS31)/H12計算表!BS31*100</f>
        <v>43.749999999999986</v>
      </c>
      <c r="BT31" s="139">
        <f>(H22計算表!BT31-H12計算表!BT31)/H12計算表!BT31*100</f>
        <v>-31.034482758620683</v>
      </c>
      <c r="BU31" s="139">
        <f>(H22計算表!BU31-H12計算表!BU31)/H12計算表!BU31*100</f>
        <v>-2.6737967914438503</v>
      </c>
      <c r="BV31" s="139">
        <f>(H22計算表!BV31-H12計算表!BV31)/H12計算表!BV31*100</f>
        <v>-0.57471264367816088</v>
      </c>
      <c r="BW31" s="139">
        <f>(H22計算表!BW31-H12計算表!BW31)/H12計算表!BW31*100</f>
        <v>-5.3846672816182846</v>
      </c>
      <c r="BX31" s="139">
        <f>(H22計算表!BX31-H12計算表!BX31)/H12計算表!BX31*100</f>
        <v>3.9817286988637637</v>
      </c>
      <c r="BY31" s="139">
        <f>(H22計算表!BY31-H12計算表!BY31)/H12計算表!BY31*100</f>
        <v>-5.9974372721505196</v>
      </c>
      <c r="BZ31" s="139">
        <f>(H22計算表!BZ31-H12計算表!BZ31)/H12計算表!BZ31*100</f>
        <v>1.221076933274434</v>
      </c>
      <c r="CA31" s="139">
        <f>(H22計算表!CA31-H12計算表!CA31)/H12計算表!CA31*100</f>
        <v>4.6387787050133795</v>
      </c>
      <c r="CB31" s="139">
        <f>(H22計算表!CB31-H12計算表!CB31)/H12計算表!CB31*100</f>
        <v>-6.9367369589345182</v>
      </c>
      <c r="CC31" s="139">
        <f>(H22計算表!CC31-H12計算表!CC31)/H12計算表!CC31*100</f>
        <v>-2.5730484081988685</v>
      </c>
      <c r="CD31" s="139">
        <f>(H22計算表!CD31-H12計算表!CD31)/H12計算表!CD31*100</f>
        <v>1.9695044472681031</v>
      </c>
      <c r="CE31" s="139">
        <f>(H22計算表!CE31-H12計算表!CE31)/H12計算表!CE31*100</f>
        <v>2.1234240212342517</v>
      </c>
      <c r="CF31" s="148"/>
      <c r="CG31" s="139">
        <f>(H22計算表!CG31-H12計算表!CG31)/H12計算表!CG31*100</f>
        <v>1.1722181765571114</v>
      </c>
      <c r="CH31" s="139">
        <f>(H22計算表!CH31-H12計算表!CH31)/H12計算表!CH31*100</f>
        <v>2.0984081041968206</v>
      </c>
      <c r="CI31" s="139">
        <f>(H22計算表!CI31-H12計算表!CI31)/H12計算表!CI31*100</f>
        <v>-13.211495535714285</v>
      </c>
      <c r="CJ31" s="139">
        <f>(H22計算表!CJ31-H12計算表!CJ31)/H12計算表!CJ31*100</f>
        <v>-13.402100284331532</v>
      </c>
      <c r="CK31" s="139">
        <f>(H22計算表!CK31-H12計算表!CK31)/H12計算表!CK31*100</f>
        <v>-15.8227810877096</v>
      </c>
      <c r="CL31" s="139">
        <f>(H22計算表!CL31-H12計算表!CL31)/H12計算表!CL31*100</f>
        <v>-13.300129173290939</v>
      </c>
      <c r="CM31" s="139">
        <f>(H22計算表!CM31-H12計算表!CM31)/H12計算表!CM31*100</f>
        <v>-16.57603747401998</v>
      </c>
      <c r="CN31" s="139">
        <f>(H22計算表!CN31-H12計算表!CN31)/H12計算表!CN31*100</f>
        <v>-8.096607934795637</v>
      </c>
      <c r="CO31" s="139">
        <f>(H22計算表!CO31-H12計算表!CO31)/H12計算表!CO31*100</f>
        <v>13.336081624239926</v>
      </c>
      <c r="CP31" s="139">
        <f>(H22計算表!CP31-H12計算表!CP31)/H12計算表!CP31*100</f>
        <v>7.8918918918918894</v>
      </c>
      <c r="CQ31" s="148"/>
      <c r="CR31" s="139">
        <f>(H22計算表!CR31-H12計算表!CR31)/H12計算表!CR31*100</f>
        <v>1.5384615384615385</v>
      </c>
      <c r="CS31" s="139">
        <f>(H22計算表!CS31-H12計算表!CS31)/H12計算表!CS31*100</f>
        <v>5.7761732851985563</v>
      </c>
      <c r="CT31" s="139">
        <f>(H22計算表!CT31-H12計算表!CT31)/H12計算表!CT31*100</f>
        <v>2.5943396226415096</v>
      </c>
      <c r="CU31" s="139">
        <f>(H22計算表!CU31-H12計算表!CU31)/H12計算表!CU31*100</f>
        <v>7.0000000000000009</v>
      </c>
      <c r="CV31" s="139">
        <f>(H22計算表!CV31-H12計算表!CV31)/H12計算表!CV31*100</f>
        <v>66.666666666666657</v>
      </c>
      <c r="CW31" s="139">
        <f>(H22計算表!CW31-H12計算表!CW31)/H12計算表!CW31*100</f>
        <v>6.4102564102564097</v>
      </c>
    </row>
    <row r="32" spans="1:101" x14ac:dyDescent="0.15">
      <c r="A32" s="13">
        <v>20</v>
      </c>
      <c r="B32" s="6" t="s">
        <v>21</v>
      </c>
      <c r="C32" s="109">
        <f>(H22計算表!C32-H12計算表!C32)/H12計算表!C32*100</f>
        <v>-3.7735849056603805</v>
      </c>
      <c r="D32" s="109">
        <f>(H22計算表!D32-H12計算表!D32)/H12計算表!D32*100</f>
        <v>7.1196603858548757</v>
      </c>
      <c r="E32" s="109">
        <f>(H22計算表!E32-H12計算表!E32)/H12計算表!E32*100</f>
        <v>-2.3170731707317143</v>
      </c>
      <c r="F32" s="109">
        <f>(H22計算表!F32-H12計算表!F32)/H12計算表!F32*100</f>
        <v>4.2074113050187645</v>
      </c>
      <c r="G32" s="38"/>
      <c r="H32" s="139">
        <f>(H22計算表!H32-H12計算表!H32)/H12計算表!H32*100</f>
        <v>-2.831342814630764</v>
      </c>
      <c r="I32" s="139">
        <f>(H22計算表!I32-H12計算表!I32)</f>
        <v>-2.9882847612000001</v>
      </c>
      <c r="J32" s="139">
        <f>(H22計算表!J32-H12計算表!J32)/H12計算表!J32*100</f>
        <v>7.9298519907407394</v>
      </c>
      <c r="K32" s="139">
        <f>(H22計算表!K32-H12計算表!K32)/H12計算表!K32*100</f>
        <v>-5.835962145110404</v>
      </c>
      <c r="L32" s="139">
        <f>(H22計算表!L32-H12計算表!L32)/H12計算表!L32*100</f>
        <v>-0.76813481287684571</v>
      </c>
      <c r="M32" s="139">
        <f>(H22計算表!M32-H12計算表!M32)/H12計算表!M32*100</f>
        <v>-0.13807528076158349</v>
      </c>
      <c r="N32" s="139">
        <f>(H22計算表!N32-H12計算表!N32)/H12計算表!N32*100</f>
        <v>-7.8500866401384188</v>
      </c>
      <c r="O32" s="139">
        <f>(H22計算表!O32-H12計算表!O32)/H12計算表!O32*100</f>
        <v>-26.66204834703499</v>
      </c>
      <c r="P32" s="139">
        <f>(H22計算表!P32-H12計算表!P32)/H12計算表!P32*100</f>
        <v>-13.602941176470587</v>
      </c>
      <c r="Q32" s="139">
        <f>(H22計算表!Q32-H12計算表!Q32)/H12計算表!Q32*100</f>
        <v>-7.2796437128317679</v>
      </c>
      <c r="R32" s="139">
        <f>(H22計算表!R32-H12計算表!R32)/H12計算表!R32*100</f>
        <v>3.2786885245901667</v>
      </c>
      <c r="S32" s="141"/>
      <c r="T32" s="139">
        <f>(H22計算表!T32-H12計算表!T32)/H12計算表!T32*100</f>
        <v>5.821917808219176</v>
      </c>
      <c r="U32" s="139">
        <f>(H22計算表!U32-H12計算表!U32)/H12計算表!U32*100</f>
        <v>6.6176470588235325</v>
      </c>
      <c r="V32" s="139">
        <f>(H22計算表!V32-H12計算表!V32)/H12計算表!V32*100</f>
        <v>0</v>
      </c>
      <c r="W32" s="139">
        <f>(H22計算表!W32-H12計算表!W32)/H12計算表!W32*100</f>
        <v>2.50950570342204</v>
      </c>
      <c r="X32" s="139">
        <f>(H22計算表!X32-H12計算表!X32)/H12計算表!X32*100</f>
        <v>2.1920056265385122</v>
      </c>
      <c r="Y32" s="139">
        <f>(H22計算表!Y32-H12計算表!Y32)/H12計算表!Y32*100</f>
        <v>100.41152263374484</v>
      </c>
      <c r="Z32" s="139">
        <f>(H22計算表!Z32-H12計算表!Z32)/H12計算表!Z32*100</f>
        <v>85.537190082644628</v>
      </c>
      <c r="AA32" s="141"/>
      <c r="AB32" s="139">
        <f>(H22計算表!AB32-H12計算表!AB32)/H12計算表!AB32*100</f>
        <v>-9.848881480729144</v>
      </c>
      <c r="AC32" s="139">
        <f>(H22計算表!AC32-H12計算表!AC32)</f>
        <v>-0.56961221409176499</v>
      </c>
      <c r="AD32" s="139">
        <f>(H22計算表!AD32-H12計算表!AD32)</f>
        <v>-10.428312222819168</v>
      </c>
      <c r="AE32" s="139">
        <f>(H22計算表!AE32-H12計算表!AE32)/H12計算表!AE32*100</f>
        <v>-13.180556975657778</v>
      </c>
      <c r="AF32" s="139">
        <f>(H22計算表!AF32-H12計算表!AF32)/H12計算表!AF32*100</f>
        <v>29.214780600461911</v>
      </c>
      <c r="AG32" s="139">
        <f>(H22計算表!AG32-H12計算表!AG32)/H12計算表!AG32*100</f>
        <v>-35.584115152294046</v>
      </c>
      <c r="AH32" s="139">
        <f>(H22計算表!AH32-H12計算表!AH32)/H12計算表!AH32*100</f>
        <v>-19.645707444989171</v>
      </c>
      <c r="AI32" s="139">
        <f>(H22計算表!AI32-H12計算表!AI32)/H12計算表!AI32*100</f>
        <v>-19.862485649401254</v>
      </c>
      <c r="AJ32" s="139">
        <f>(H22計算表!AJ32-H12計算表!AJ32)/H12計算表!AJ32*100</f>
        <v>4.7136363636363594</v>
      </c>
      <c r="AK32" s="141"/>
      <c r="AL32" s="139">
        <f>(H22計算表!AL32-H12計算表!AL32)/H12計算表!AL32*100</f>
        <v>19.740259740259745</v>
      </c>
      <c r="AM32" s="139">
        <f>(H22計算表!AM32-H12計算表!AM32)/H12計算表!AM32*100</f>
        <v>14.498933901918987</v>
      </c>
      <c r="AN32" s="139">
        <f>(H22計算表!AN32-H12計算表!AN32)/H12計算表!AN32*100</f>
        <v>-9.3617021276595711</v>
      </c>
      <c r="AO32" s="139">
        <f>(H22計算表!AO32-H12計算表!AO32)/H12計算表!AO32*100</f>
        <v>7.234042553191486</v>
      </c>
      <c r="AP32" s="139">
        <f>(H22計算表!AP32-H12計算表!AP32)/H12計算表!AP32*100</f>
        <v>-13.756613756613747</v>
      </c>
      <c r="AQ32" s="139">
        <f>(H22計算表!AQ32-H12計算表!AQ32)/H12計算表!AQ32*100</f>
        <v>-33.125000000000007</v>
      </c>
      <c r="AR32" s="139">
        <f>(H22計算表!AR32-H12計算表!AR32)/H12計算表!AR32*100</f>
        <v>19.72653735540187</v>
      </c>
      <c r="AS32" s="139">
        <f>(H22計算表!AS32-H12計算表!AS32)/H12計算表!AS32*100</f>
        <v>50.914187605244521</v>
      </c>
      <c r="AT32" s="139">
        <f>(H22計算表!AT32-H12計算表!AT32)/H12計算表!AT32*100</f>
        <v>-23.53383458646617</v>
      </c>
      <c r="AU32" s="139">
        <f>(H22計算表!AU32-H12計算表!AU32)/H12計算表!AU32*100</f>
        <v>14.095292115711851</v>
      </c>
      <c r="AV32" s="139">
        <f>(H22計算表!AV32-H12計算表!AV32)/H12計算表!AV32*100</f>
        <v>-3.7224712531670319</v>
      </c>
      <c r="AW32" s="139">
        <f>(H22計算表!AW32-H12計算表!AW32)/H12計算表!AW32*100</f>
        <v>-38.386308068459655</v>
      </c>
      <c r="AX32" s="141"/>
      <c r="AY32" s="139">
        <f>(H22計算表!AY32-H12計算表!AY32)/H12計算表!AY32*100</f>
        <v>-9.1014520766387204</v>
      </c>
      <c r="AZ32" s="139">
        <f>(H22計算表!AZ32-H12計算表!AZ32)/H12計算表!AZ32*100</f>
        <v>-3.5212909417964391</v>
      </c>
      <c r="BA32" s="139">
        <f>(H22計算表!BA32-H12計算表!BA32)/H12計算表!BA32*100</f>
        <v>1.8072430034858282</v>
      </c>
      <c r="BB32" s="139">
        <f>(H22計算表!BB32-H12計算表!BB32)/H12計算表!BB32*100</f>
        <v>-3.2691576920053671</v>
      </c>
      <c r="BC32" s="139">
        <f>(H22計算表!BC32-H12計算表!BC32)/H12計算表!BC32*100</f>
        <v>1.9730632679978413</v>
      </c>
      <c r="BD32" s="139">
        <f>(H22計算表!BD32-H12計算表!BD32)/H12計算表!BD32*100</f>
        <v>-5.8524173027989752</v>
      </c>
      <c r="BE32" s="139">
        <f>(H22計算表!BE32-H12計算表!BE32)/H12計算表!BE32*100</f>
        <v>-4.444444444444442</v>
      </c>
      <c r="BF32" s="139">
        <f>(H22計算表!BF32-H12計算表!BF32)/H12計算表!BF32*100</f>
        <v>16.683668559229556</v>
      </c>
      <c r="BG32" s="139">
        <f>(H22計算表!BG32-H12計算表!BG32)/H12計算表!BG32*100</f>
        <v>16.71113286152276</v>
      </c>
      <c r="BH32" s="139">
        <f>(H22計算表!BH32-H12計算表!BH32)/H12計算表!BH32*100</f>
        <v>16.636878092004416</v>
      </c>
      <c r="BI32" s="139">
        <f>(H22計算表!BI32-H12計算表!BI32)/H12計算表!BI32*100</f>
        <v>-13.547026549158353</v>
      </c>
      <c r="BJ32" s="139">
        <f>(H22計算表!BJ32-H12計算表!BJ32)/H12計算表!BJ32*100</f>
        <v>-15.497079903113608</v>
      </c>
      <c r="BK32" s="139">
        <f>(H22計算表!BK32-H12計算表!BK32)/H12計算表!BK32*100</f>
        <v>12.919931293830283</v>
      </c>
      <c r="BL32" s="139">
        <f>(H22計算表!BL32-H12計算表!BL32)/H12計算表!BL32*100</f>
        <v>35.886412470927233</v>
      </c>
      <c r="BM32" s="139">
        <f>(H22計算表!BM32-H12計算表!BM32)/H12計算表!BM32*100</f>
        <v>15.210190153765831</v>
      </c>
      <c r="BN32" s="139">
        <f>(H22計算表!BN32-H12計算表!BN32)/H12計算表!BN32*100</f>
        <v>61.352727348369406</v>
      </c>
      <c r="BO32" s="139">
        <f>(H22計算表!BO32-H12計算表!BO32)/H12計算表!BO32*100</f>
        <v>30.683974255760138</v>
      </c>
      <c r="BP32" s="139">
        <f>(H22計算表!BP32-H12計算表!BP32)/H12計算表!BP32*100</f>
        <v>27.50479009704102</v>
      </c>
      <c r="BQ32" s="139">
        <f>(H22計算表!BQ32-H12計算表!BQ32)/H12計算表!BQ32*100</f>
        <v>44.542830668835947</v>
      </c>
      <c r="BR32" s="139">
        <f>(H22計算表!BR32-H12計算表!BR32)/H12計算表!BR32*100</f>
        <v>91.176470588235304</v>
      </c>
      <c r="BS32" s="139">
        <f>(H22計算表!BS32-H12計算表!BS32)/H12計算表!BS32*100</f>
        <v>48.148148148148138</v>
      </c>
      <c r="BT32" s="139">
        <f>(H22計算表!BT32-H12計算表!BT32)/H12計算表!BT32*100</f>
        <v>-32.258064516129032</v>
      </c>
      <c r="BU32" s="139">
        <f>(H22計算表!BU32-H12計算表!BU32)/H12計算表!BU32*100</f>
        <v>-1.6304347826086956</v>
      </c>
      <c r="BV32" s="139">
        <f>(H22計算表!BV32-H12計算表!BV32)/H12計算表!BV32*100</f>
        <v>-1.1494252873563218</v>
      </c>
      <c r="BW32" s="139">
        <f>(H22計算表!BW32-H12計算表!BW32)/H12計算表!BW32*100</f>
        <v>-8.24163897824541</v>
      </c>
      <c r="BX32" s="139">
        <f>(H22計算表!BX32-H12計算表!BX32)/H12計算表!BX32*100</f>
        <v>4.090351781644185</v>
      </c>
      <c r="BY32" s="139">
        <f>(H22計算表!BY32-H12計算表!BY32)/H12計算表!BY32*100</f>
        <v>-13.023670793187653</v>
      </c>
      <c r="BZ32" s="139">
        <f>(H22計算表!BZ32-H12計算表!BZ32)/H12計算表!BZ32*100</f>
        <v>0.52853294921277538</v>
      </c>
      <c r="CA32" s="139">
        <f>(H22計算表!CA32-H12計算表!CA32)/H12計算表!CA32*100</f>
        <v>-0.11933920269202576</v>
      </c>
      <c r="CB32" s="139">
        <f>(H22計算表!CB32-H12計算表!CB32)/H12計算表!CB32*100</f>
        <v>-5.4357204486626332</v>
      </c>
      <c r="CC32" s="139">
        <f>(H22計算表!CC32-H12計算表!CC32)/H12計算表!CC32*100</f>
        <v>3.5406264185201914</v>
      </c>
      <c r="CD32" s="139">
        <f>(H22計算表!CD32-H12計算表!CD32)/H12計算表!CD32*100</f>
        <v>2.1780909673286395</v>
      </c>
      <c r="CE32" s="139">
        <f>(H22計算表!CE32-H12計算表!CE32)/H12計算表!CE32*100</f>
        <v>6.6841415465268801</v>
      </c>
      <c r="CF32" s="148"/>
      <c r="CG32" s="139">
        <f>(H22計算表!CG32-H12計算表!CG32)/H12計算表!CG32*100</f>
        <v>1.6496921399726656</v>
      </c>
      <c r="CH32" s="139">
        <f>(H22計算表!CH32-H12計算表!CH32)/H12計算表!CH32*100</f>
        <v>-0.19367333763719263</v>
      </c>
      <c r="CI32" s="139">
        <f>(H22計算表!CI32-H12計算表!CI32)/H12計算表!CI32*100</f>
        <v>-17.222892373676451</v>
      </c>
      <c r="CJ32" s="139">
        <f>(H22計算表!CJ32-H12計算表!CJ32)/H12計算表!CJ32*100</f>
        <v>-19.462872384358626</v>
      </c>
      <c r="CK32" s="139">
        <f>(H22計算表!CK32-H12計算表!CK32)/H12計算表!CK32*100</f>
        <v>-13.285007748970406</v>
      </c>
      <c r="CL32" s="139">
        <f>(H22計算表!CL32-H12計算表!CL32)/H12計算表!CL32*100</f>
        <v>-20.623880992656389</v>
      </c>
      <c r="CM32" s="139">
        <f>(H22計算表!CM32-H12計算表!CM32)/H12計算表!CM32*100</f>
        <v>-20.237210146412284</v>
      </c>
      <c r="CN32" s="139">
        <f>(H22計算表!CN32-H12計算表!CN32)/H12計算表!CN32*100</f>
        <v>-25.617892547473055</v>
      </c>
      <c r="CO32" s="139">
        <f>(H22計算表!CO32-H12計算表!CO32)/H12計算表!CO32*100</f>
        <v>-1.2314187703403994</v>
      </c>
      <c r="CP32" s="139">
        <f>(H22計算表!CP32-H12計算表!CP32)/H12計算表!CP32*100</f>
        <v>7.1895424836601398</v>
      </c>
      <c r="CQ32" s="148"/>
      <c r="CR32" s="139">
        <f>(H22計算表!CR32-H12計算表!CR32)/H12計算表!CR32*100</f>
        <v>-3.125</v>
      </c>
      <c r="CS32" s="139">
        <f>(H22計算表!CS32-H12計算表!CS32)/H12計算表!CS32*100</f>
        <v>0.67340067340067333</v>
      </c>
      <c r="CT32" s="139">
        <f>(H22計算表!CT32-H12計算表!CT32)/H12計算表!CT32*100</f>
        <v>-2.8953229398663698</v>
      </c>
      <c r="CU32" s="139">
        <f>(H22計算表!CU32-H12計算表!CU32)/H12計算表!CU32*100</f>
        <v>1.2422360248447204</v>
      </c>
      <c r="CV32" s="139">
        <f>(H22計算表!CV32-H12計算表!CV32)/H12計算表!CV32*100</f>
        <v>22.222222222222221</v>
      </c>
      <c r="CW32" s="139">
        <f>(H22計算表!CW32-H12計算表!CW32)/H12計算表!CW32*100</f>
        <v>13.375796178343949</v>
      </c>
    </row>
    <row r="33" spans="1:101" x14ac:dyDescent="0.15">
      <c r="A33" s="13">
        <v>21</v>
      </c>
      <c r="B33" s="6" t="s">
        <v>22</v>
      </c>
      <c r="C33" s="109">
        <f>(H22計算表!C33-H12計算表!C33)/H12計算表!C33*100</f>
        <v>0.68027210884353795</v>
      </c>
      <c r="D33" s="109">
        <f>(H22計算表!D33-H12計算表!D33)/H12計算表!D33*100</f>
        <v>8.3872048205718777</v>
      </c>
      <c r="E33" s="109">
        <f>(H22計算表!E33-H12計算表!E33)/H12計算表!E33*100</f>
        <v>1.3192612137203166</v>
      </c>
      <c r="F33" s="109">
        <f>(H22計算表!F33-H12計算表!F33)/H12計算表!F33*100</f>
        <v>7.5506174416112488</v>
      </c>
      <c r="G33" s="38"/>
      <c r="H33" s="139">
        <f>(H22計算表!H33-H12計算表!H33)/H12計算表!H33*100</f>
        <v>-1.2775537315557242</v>
      </c>
      <c r="I33" s="139">
        <f>(H22計算表!I33-H12計算表!I33)</f>
        <v>-1.6553470772000001</v>
      </c>
      <c r="J33" s="139">
        <f>(H22計算表!J33-H12計算表!J33)/H12計算表!J33*100</f>
        <v>8.6133208834532304</v>
      </c>
      <c r="K33" s="139">
        <f>(H22計算表!K33-H12計算表!K33)/H12計算表!K33*100</f>
        <v>-6.9172932330827095</v>
      </c>
      <c r="L33" s="139">
        <f>(H22計算表!L33-H12計算表!L33)/H12計算表!L33*100</f>
        <v>-0.58846783745338394</v>
      </c>
      <c r="M33" s="139">
        <f>(H22計算表!M33-H12計算表!M33)/H12計算表!M33*100</f>
        <v>-0.1038622356652863</v>
      </c>
      <c r="N33" s="139">
        <f>(H22計算表!N33-H12計算表!N33)/H12計算表!N33*100</f>
        <v>-9.4219275537459257</v>
      </c>
      <c r="O33" s="139">
        <f>(H22計算表!O33-H12計算表!O33)/H12計算表!O33*100</f>
        <v>-26.736800766301151</v>
      </c>
      <c r="P33" s="139">
        <f>(H22計算表!P33-H12計算表!P33)/H12計算表!P33*100</f>
        <v>-12.783171521035586</v>
      </c>
      <c r="Q33" s="139">
        <f>(H22計算表!Q33-H12計算表!Q33)/H12計算表!Q33*100</f>
        <v>-5.0899609389405303</v>
      </c>
      <c r="R33" s="139">
        <f>(H22計算表!R33-H12計算表!R33)/H12計算表!R33*100</f>
        <v>1.2345679012345634</v>
      </c>
      <c r="S33" s="141"/>
      <c r="T33" s="139">
        <f>(H22計算表!T33-H12計算表!T33)/H12計算表!T33*100</f>
        <v>5.9859154929577567</v>
      </c>
      <c r="U33" s="139">
        <f>(H22計算表!U33-H12計算表!U33)/H12計算表!U33*100</f>
        <v>6.0150375939849541</v>
      </c>
      <c r="V33" s="139">
        <f>(H22計算表!V33-H12計算表!V33)/H12計算表!V33*100</f>
        <v>-1.2121212121212133</v>
      </c>
      <c r="W33" s="139">
        <f>(H22計算表!W33-H12計算表!W33)/H12計算表!W33*100</f>
        <v>2.3303457106274106</v>
      </c>
      <c r="X33" s="139">
        <f>(H22計算表!X33-H12計算表!X33)/H12計算表!X33*100</f>
        <v>2.2886280090122222</v>
      </c>
      <c r="Y33" s="139">
        <f>(H22計算表!Y33-H12計算表!Y33)/H12計算表!Y33*100</f>
        <v>134.25925925925924</v>
      </c>
      <c r="Z33" s="139">
        <f>(H22計算表!Z33-H12計算表!Z33)/H12計算表!Z33*100</f>
        <v>103.20855614973263</v>
      </c>
      <c r="AA33" s="141"/>
      <c r="AB33" s="139">
        <f>(H22計算表!AB33-H12計算表!AB33)/H12計算表!AB33*100</f>
        <v>-6.6007909978404795</v>
      </c>
      <c r="AC33" s="139">
        <f>(H22計算表!AC33-H12計算表!AC33)</f>
        <v>1.0393514803944168</v>
      </c>
      <c r="AD33" s="139">
        <f>(H22計算表!AD33-H12計算表!AD33)</f>
        <v>-7.9074261159981898</v>
      </c>
      <c r="AE33" s="139">
        <f>(H22計算表!AE33-H12計算表!AE33)/H12計算表!AE33*100</f>
        <v>-8.4672401923564902</v>
      </c>
      <c r="AF33" s="139">
        <f>(H22計算表!AF33-H12計算表!AF33)/H12計算表!AF33*100</f>
        <v>44.410692588092346</v>
      </c>
      <c r="AG33" s="139">
        <f>(H22計算表!AG33-H12計算表!AG33)/H12計算表!AG33*100</f>
        <v>-41.230908133323304</v>
      </c>
      <c r="AH33" s="139">
        <f>(H22計算表!AH33-H12計算表!AH33)/H12計算表!AH33*100</f>
        <v>-5.078846985724959</v>
      </c>
      <c r="AI33" s="139">
        <f>(H22計算表!AI33-H12計算表!AI33)/H12計算表!AI33*100</f>
        <v>-9.0772558539326909</v>
      </c>
      <c r="AJ33" s="139">
        <f>(H22計算表!AJ33-H12計算表!AJ33)/H12計算表!AJ33*100</f>
        <v>14.091903719912462</v>
      </c>
      <c r="AK33" s="141"/>
      <c r="AL33" s="139">
        <f>(H22計算表!AL33-H12計算表!AL33)/H12計算表!AL33*100</f>
        <v>19.829424307036255</v>
      </c>
      <c r="AM33" s="139">
        <f>(H22計算表!AM33-H12計算表!AM33)/H12計算表!AM33*100</f>
        <v>19.578947368421044</v>
      </c>
      <c r="AN33" s="139">
        <f>(H22計算表!AN33-H12計算表!AN33)/H12計算表!AN33*100</f>
        <v>-37.254901960784323</v>
      </c>
      <c r="AO33" s="139">
        <f>(H22計算表!AO33-H12計算表!AO33)/H12計算表!AO33*100</f>
        <v>16.993464052287564</v>
      </c>
      <c r="AP33" s="139">
        <f>(H22計算表!AP33-H12計算表!AP33)/H12計算表!AP33*100</f>
        <v>-9.6525096525096519</v>
      </c>
      <c r="AQ33" s="139">
        <f>(H22計算表!AQ33-H12計算表!AQ33)/H12計算表!AQ33*100</f>
        <v>-26.506024096385534</v>
      </c>
      <c r="AR33" s="139">
        <f>(H22計算表!AR33-H12計算表!AR33)/H12計算表!AR33*100</f>
        <v>20.210468516665337</v>
      </c>
      <c r="AS33" s="139">
        <f>(H22計算表!AS33-H12計算表!AS33)/H12計算表!AS33*100</f>
        <v>48.892016658619674</v>
      </c>
      <c r="AT33" s="139">
        <f>(H22計算表!AT33-H12計算表!AT33)/H12計算表!AT33*100</f>
        <v>-30.46709129511677</v>
      </c>
      <c r="AU33" s="139">
        <f>(H22計算表!AU33-H12計算表!AU33)/H12計算表!AU33*100</f>
        <v>-10.677618069815207</v>
      </c>
      <c r="AV33" s="139">
        <f>(H22計算表!AV33-H12計算表!AV33)/H12計算表!AV33*100</f>
        <v>-1.9701608139475055</v>
      </c>
      <c r="AW33" s="139">
        <f>(H22計算表!AW33-H12計算表!AW33)/H12計算表!AW33*100</f>
        <v>-35.208333333333329</v>
      </c>
      <c r="AX33" s="141"/>
      <c r="AY33" s="139">
        <f>(H22計算表!AY33-H12計算表!AY33)/H12計算表!AY33*100</f>
        <v>-6.3858224251240188</v>
      </c>
      <c r="AZ33" s="139">
        <f>(H22計算表!AZ33-H12計算表!AZ33)/H12計算表!AZ33*100</f>
        <v>-2.4370575688518707</v>
      </c>
      <c r="BA33" s="139">
        <f>(H22計算表!BA33-H12計算表!BA33)/H12計算表!BA33*100</f>
        <v>4.6163247319152125</v>
      </c>
      <c r="BB33" s="139">
        <f>(H22計算表!BB33-H12計算表!BB33)/H12計算表!BB33*100</f>
        <v>-2.3927268686098921</v>
      </c>
      <c r="BC33" s="139">
        <f>(H22計算表!BC33-H12計算表!BC33)/H12計算表!BC33*100</f>
        <v>4.746045893834471</v>
      </c>
      <c r="BD33" s="139">
        <f>(H22計算表!BD33-H12計算表!BD33)/H12計算表!BD33*100</f>
        <v>-5.8441558441558437</v>
      </c>
      <c r="BE33" s="139">
        <f>(H22計算表!BE33-H12計算表!BE33)/H12計算表!BE33*100</f>
        <v>-2.3437500000000053</v>
      </c>
      <c r="BF33" s="139">
        <f>(H22計算表!BF33-H12計算表!BF33)/H12計算表!BF33*100</f>
        <v>9.2698548511535535</v>
      </c>
      <c r="BG33" s="139">
        <f>(H22計算表!BG33-H12計算表!BG33)/H12計算表!BG33*100</f>
        <v>7.3431903993848566</v>
      </c>
      <c r="BH33" s="139">
        <f>(H22計算表!BH33-H12計算表!BH33)/H12計算表!BH33*100</f>
        <v>11.330274663281232</v>
      </c>
      <c r="BI33" s="139">
        <f>(H22計算表!BI33-H12計算表!BI33)/H12計算表!BI33*100</f>
        <v>-14.83616978106291</v>
      </c>
      <c r="BJ33" s="139">
        <f>(H22計算表!BJ33-H12計算表!BJ33)/H12計算表!BJ33*100</f>
        <v>-13.044480180605413</v>
      </c>
      <c r="BK33" s="139">
        <f>(H22計算表!BK33-H12計算表!BK33)/H12計算表!BK33*100</f>
        <v>9.7044108953545685</v>
      </c>
      <c r="BL33" s="139">
        <f>(H22計算表!BL33-H12計算表!BL33)/H12計算表!BL33*100</f>
        <v>49.501766656179647</v>
      </c>
      <c r="BM33" s="139">
        <f>(H22計算表!BM33-H12計算表!BM33)/H12計算表!BM33*100</f>
        <v>24.859678547256511</v>
      </c>
      <c r="BN33" s="139">
        <f>(H22計算表!BN33-H12計算表!BN33)/H12計算表!BN33*100</f>
        <v>91.097611384041883</v>
      </c>
      <c r="BO33" s="139">
        <f>(H22計算表!BO33-H12計算表!BO33)/H12計算表!BO33*100</f>
        <v>21.439116152520981</v>
      </c>
      <c r="BP33" s="139">
        <f>(H22計算表!BP33-H12計算表!BP33)/H12計算表!BP33*100</f>
        <v>19.331804075298344</v>
      </c>
      <c r="BQ33" s="139">
        <f>(H22計算表!BQ33-H12計算表!BQ33)/H12計算表!BQ33*100</f>
        <v>33.623609166496848</v>
      </c>
      <c r="BR33" s="139">
        <f>(H22計算表!BR33-H12計算表!BR33)/H12計算表!BR33*100</f>
        <v>63.414634146341484</v>
      </c>
      <c r="BS33" s="139">
        <f>(H22計算表!BS33-H12計算表!BS33)/H12計算表!BS33*100</f>
        <v>32.258064516129018</v>
      </c>
      <c r="BT33" s="139">
        <f>(H22計算表!BT33-H12計算表!BT33)/H12計算表!BT33*100</f>
        <v>-40.625000000000007</v>
      </c>
      <c r="BU33" s="139">
        <f>(H22計算表!BU33-H12計算表!BU33)/H12計算表!BU33*100</f>
        <v>-1.6216216216216217</v>
      </c>
      <c r="BV33" s="139">
        <f>(H22計算表!BV33-H12計算表!BV33)/H12計算表!BV33*100</f>
        <v>-2.2598870056497176</v>
      </c>
      <c r="BW33" s="139">
        <f>(H22計算表!BW33-H12計算表!BW33)/H12計算表!BW33*100</f>
        <v>-10.692577966564404</v>
      </c>
      <c r="BX33" s="139">
        <f>(H22計算表!BX33-H12計算表!BX33)/H12計算表!BX33*100</f>
        <v>5.0063070939954848</v>
      </c>
      <c r="BY33" s="139">
        <f>(H22計算表!BY33-H12計算表!BY33)/H12計算表!BY33*100</f>
        <v>-9.8708077227656492</v>
      </c>
      <c r="BZ33" s="139">
        <f>(H22計算表!BZ33-H12計算表!BZ33)/H12計算表!BZ33*100</f>
        <v>3.3641359675940641</v>
      </c>
      <c r="CA33" s="139">
        <f>(H22計算表!CA33-H12計算表!CA33)/H12計算表!CA33*100</f>
        <v>-2.4249556117904882</v>
      </c>
      <c r="CB33" s="139">
        <f>(H22計算表!CB33-H12計算表!CB33)/H12計算表!CB33*100</f>
        <v>-0.96916299559471708</v>
      </c>
      <c r="CC33" s="139">
        <f>(H22計算表!CC33-H12計算表!CC33)/H12計算表!CC33*100</f>
        <v>7.5104311543810933</v>
      </c>
      <c r="CD33" s="139">
        <f>(H22計算表!CD33-H12計算表!CD33)/H12計算表!CD33*100</f>
        <v>3.2339885859226527</v>
      </c>
      <c r="CE33" s="139">
        <f>(H22計算表!CE33-H12計算表!CE33)/H12計算表!CE33*100</f>
        <v>-0.967741935483871</v>
      </c>
      <c r="CF33" s="148"/>
      <c r="CG33" s="139">
        <f>(H22計算表!CG33-H12計算表!CG33)/H12計算表!CG33*100</f>
        <v>0.43320928511217416</v>
      </c>
      <c r="CH33" s="139">
        <f>(H22計算表!CH33-H12計算表!CH33)/H12計算表!CH33*100</f>
        <v>1.9795221843003454</v>
      </c>
      <c r="CI33" s="139">
        <f>(H22計算表!CI33-H12計算表!CI33)/H12計算表!CI33*100</f>
        <v>-9.8101669002420699</v>
      </c>
      <c r="CJ33" s="139">
        <f>(H22計算表!CJ33-H12計算表!CJ33)/H12計算表!CJ33*100</f>
        <v>-13.654084038988563</v>
      </c>
      <c r="CK33" s="139">
        <f>(H22計算表!CK33-H12計算表!CK33)/H12計算表!CK33*100</f>
        <v>-14.791973851665386</v>
      </c>
      <c r="CL33" s="139">
        <f>(H22計算表!CL33-H12計算表!CL33)/H12計算表!CL33*100</f>
        <v>-14.73492923599515</v>
      </c>
      <c r="CM33" s="139">
        <f>(H22計算表!CM33-H12計算表!CM33)/H12計算表!CM33*100</f>
        <v>-3.9843727307055508</v>
      </c>
      <c r="CN33" s="139">
        <f>(H22計算表!CN33-H12計算表!CN33)/H12計算表!CN33*100</f>
        <v>7.4062816616008114</v>
      </c>
      <c r="CO33" s="139">
        <f>(H22計算表!CO33-H12計算表!CO33)/H12計算表!CO33*100</f>
        <v>5.3935219111827646</v>
      </c>
      <c r="CP33" s="139">
        <f>(H22計算表!CP33-H12計算表!CP33)/H12計算表!CP33*100</f>
        <v>5.2688172043010812</v>
      </c>
      <c r="CQ33" s="148"/>
      <c r="CR33" s="139">
        <f>(H22計算表!CR33-H12計算表!CR33)/H12計算表!CR33*100</f>
        <v>-2.1327014218009479</v>
      </c>
      <c r="CS33" s="139">
        <f>(H22計算表!CS33-H12計算表!CS33)/H12計算表!CS33*100</f>
        <v>-4.7619047619047619</v>
      </c>
      <c r="CT33" s="139">
        <f>(H22計算表!CT33-H12計算表!CT33)/H12計算表!CT33*100</f>
        <v>-1.2903225806451613</v>
      </c>
      <c r="CU33" s="139">
        <f>(H22計算表!CU33-H12計算表!CU33)/H12計算表!CU33*100</f>
        <v>-4.0498442367601246</v>
      </c>
      <c r="CV33" s="139">
        <f>(H22計算表!CV33-H12計算表!CV33)/H12計算表!CV33*100</f>
        <v>25</v>
      </c>
      <c r="CW33" s="139">
        <f>(H22計算表!CW33-H12計算表!CW33)/H12計算表!CW33*100</f>
        <v>13.375796178343949</v>
      </c>
    </row>
    <row r="34" spans="1:101" x14ac:dyDescent="0.15">
      <c r="A34" s="13">
        <v>22</v>
      </c>
      <c r="B34" s="11" t="s">
        <v>23</v>
      </c>
      <c r="C34" s="109">
        <f>(H22計算表!C34-H12計算表!C34)/H12計算表!C34*100</f>
        <v>4.7619047619047663</v>
      </c>
      <c r="D34" s="109">
        <f>(H22計算表!D34-H12計算表!D34)/H12計算表!D34*100</f>
        <v>8.9785419155933344</v>
      </c>
      <c r="E34" s="109">
        <f>(H22計算表!E34-H12計算表!E34)/H12計算表!E34*100</f>
        <v>6.5445026178010473</v>
      </c>
      <c r="F34" s="109">
        <f>(H22計算表!F34-H12計算表!F34)/H12計算表!F34*100</f>
        <v>5.6688025520248058</v>
      </c>
      <c r="G34" s="38"/>
      <c r="H34" s="139">
        <f>(H22計算表!H34-H12計算表!H34)/H12計算表!H34*100</f>
        <v>-6.3332920138674142E-2</v>
      </c>
      <c r="I34" s="139">
        <f>(H22計算表!I34-H12計算表!I34)</f>
        <v>-1.521710948</v>
      </c>
      <c r="J34" s="139">
        <f>(H22計算表!J34-H12計算表!J34)/H12計算表!J34*100</f>
        <v>8.9272931942445908</v>
      </c>
      <c r="K34" s="139">
        <f>(H22計算表!K34-H12計算表!K34)/H12計算表!K34*100</f>
        <v>-6.9940476190476231</v>
      </c>
      <c r="L34" s="139">
        <f>(H22計算表!L34-H12計算表!L34)/H12計算表!L34*100</f>
        <v>-0.19345206227146758</v>
      </c>
      <c r="M34" s="139">
        <f>(H22計算表!M34-H12計算表!M34)/H12計算表!M34*100</f>
        <v>-3.948145327430868E-2</v>
      </c>
      <c r="N34" s="139">
        <f>(H22計算表!N34-H12計算表!N34)/H12計算表!N34*100</f>
        <v>-9.0395452749140972</v>
      </c>
      <c r="O34" s="139">
        <f>(H22計算表!O34-H12計算表!O34)/H12計算表!O34*100</f>
        <v>-25.160677622866029</v>
      </c>
      <c r="P34" s="139">
        <f>(H22計算表!P34-H12計算表!P34)/H12計算表!P34*100</f>
        <v>-14.004563605248155</v>
      </c>
      <c r="Q34" s="139">
        <f>(H22計算表!Q34-H12計算表!Q34)/H12計算表!Q34*100</f>
        <v>-6.1330649075894552</v>
      </c>
      <c r="R34" s="139">
        <f>(H22計算表!R34-H12計算表!R34)/H12計算表!R34*100</f>
        <v>2.3809523809523725</v>
      </c>
      <c r="S34" s="141"/>
      <c r="T34" s="139">
        <f>(H22計算表!T34-H12計算表!T34)/H12計算表!T34*100</f>
        <v>5.9233449477351892</v>
      </c>
      <c r="U34" s="139">
        <f>(H22計算表!U34-H12計算表!U34)/H12計算表!U34*100</f>
        <v>6.3432835820895495</v>
      </c>
      <c r="V34" s="139">
        <f>(H22計算表!V34-H12計算表!V34)/H12計算表!V34*100</f>
        <v>-2.0408163265306141</v>
      </c>
      <c r="W34" s="139">
        <f>(H22計算表!W34-H12計算表!W34)/H12計算表!W34*100</f>
        <v>2.3032629558541231</v>
      </c>
      <c r="X34" s="139">
        <f>(H22計算表!X34-H12計算表!X34)/H12計算表!X34*100</f>
        <v>1.4949970570924025</v>
      </c>
      <c r="Y34" s="139">
        <f>(H22計算表!Y34-H12計算表!Y34)/H12計算表!Y34*100</f>
        <v>124.83221476510067</v>
      </c>
      <c r="Z34" s="139">
        <f>(H22計算表!Z34-H12計算表!Z34)/H12計算表!Z34*100</f>
        <v>102.27272727272727</v>
      </c>
      <c r="AA34" s="141"/>
      <c r="AB34" s="139">
        <f>(H22計算表!AB34-H12計算表!AB34)/H12計算表!AB34*100</f>
        <v>-6.2820015544726759</v>
      </c>
      <c r="AC34" s="139">
        <f>(H22計算表!AC34-H12計算表!AC34)</f>
        <v>-1.6973229165355814</v>
      </c>
      <c r="AD34" s="139">
        <f>(H22計算表!AD34-H12計算表!AD34)</f>
        <v>-12.38990326316498</v>
      </c>
      <c r="AE34" s="139">
        <f>(H22計算表!AE34-H12計算表!AE34)/H12計算表!AE34*100</f>
        <v>-8.8388192807455184</v>
      </c>
      <c r="AF34" s="139">
        <f>(H22計算表!AF34-H12計算表!AF34)/H12計算表!AF34*100</f>
        <v>17.444139553116436</v>
      </c>
      <c r="AG34" s="139">
        <f>(H22計算表!AG34-H12計算表!AG34)/H12計算表!AG34*100</f>
        <v>-36.880310668543025</v>
      </c>
      <c r="AH34" s="139">
        <f>(H22計算表!AH34-H12計算表!AH34)/H12計算表!AH34*100</f>
        <v>-4.9227008933946586</v>
      </c>
      <c r="AI34" s="139">
        <f>(H22計算表!AI34-H12計算表!AI34)/H12計算表!AI34*100</f>
        <v>-11.308718429086873</v>
      </c>
      <c r="AJ34" s="139">
        <f>(H22計算表!AJ34-H12計算表!AJ34)/H12計算表!AJ34*100</f>
        <v>5.5878877400295295</v>
      </c>
      <c r="AK34" s="141"/>
      <c r="AL34" s="139">
        <f>(H22計算表!AL34-H12計算表!AL34)/H12計算表!AL34*100</f>
        <v>16.631130063965895</v>
      </c>
      <c r="AM34" s="139">
        <f>(H22計算表!AM34-H12計算表!AM34)/H12計算表!AM34*100</f>
        <v>8.6693548387096708</v>
      </c>
      <c r="AN34" s="139">
        <f>(H22計算表!AN34-H12計算表!AN34)/H12計算表!AN34*100</f>
        <v>-26.13636363636364</v>
      </c>
      <c r="AO34" s="139">
        <f>(H22計算表!AO34-H12計算表!AO34)/H12計算表!AO34*100</f>
        <v>6.2499999999999876</v>
      </c>
      <c r="AP34" s="139">
        <f>(H22計算表!AP34-H12計算表!AP34)/H12計算表!AP34*100</f>
        <v>-3.896103896103905</v>
      </c>
      <c r="AQ34" s="139">
        <f>(H22計算表!AQ34-H12計算表!AQ34)/H12計算表!AQ34*100</f>
        <v>-7.6142131979695442</v>
      </c>
      <c r="AR34" s="139">
        <f>(H22計算表!AR34-H12計算表!AR34)/H12計算表!AR34*100</f>
        <v>19.582873391778879</v>
      </c>
      <c r="AS34" s="139">
        <f>(H22計算表!AS34-H12計算表!AS34)/H12計算表!AS34*100</f>
        <v>52.310842964613457</v>
      </c>
      <c r="AT34" s="139">
        <f>(H22計算表!AT34-H12計算表!AT34)/H12計算表!AT34*100</f>
        <v>-29.257142857142853</v>
      </c>
      <c r="AU34" s="139">
        <f>(H22計算表!AU34-H12計算表!AU34)/H12計算表!AU34*100</f>
        <v>6.6371681415929178</v>
      </c>
      <c r="AV34" s="139">
        <f>(H22計算表!AV34-H12計算表!AV34)/H12計算表!AV34*100</f>
        <v>13.86503067484662</v>
      </c>
      <c r="AW34" s="139">
        <f>(H22計算表!AW34-H12計算表!AW34)/H12計算表!AW34*100</f>
        <v>-24.193548387096776</v>
      </c>
      <c r="AX34" s="141"/>
      <c r="AY34" s="139">
        <f>(H22計算表!AY34-H12計算表!AY34)/H12計算表!AY34*100</f>
        <v>-5.7605838371836571</v>
      </c>
      <c r="AZ34" s="139">
        <f>(H22計算表!AZ34-H12計算表!AZ34)/H12計算表!AZ34*100</f>
        <v>-2.2410476919192699</v>
      </c>
      <c r="BA34" s="139">
        <f>(H22計算表!BA34-H12計算表!BA34)/H12計算表!BA34*100</f>
        <v>3.3141161761925888</v>
      </c>
      <c r="BB34" s="139">
        <f>(H22計算表!BB34-H12計算表!BB34)/H12計算表!BB34*100</f>
        <v>-2.3140243364597639</v>
      </c>
      <c r="BC34" s="139">
        <f>(H22計算表!BC34-H12計算表!BC34)/H12計算表!BC34*100</f>
        <v>3.4194261214939834</v>
      </c>
      <c r="BD34" s="139">
        <f>(H22計算表!BD34-H12計算表!BD34)/H12計算表!BD34*100</f>
        <v>-5.4916985951468673</v>
      </c>
      <c r="BE34" s="139">
        <f>(H22計算表!BE34-H12計算表!BE34)/H12計算表!BE34*100</f>
        <v>-3.5781544256120497</v>
      </c>
      <c r="BF34" s="139">
        <f>(H22計算表!BF34-H12計算表!BF34)/H12計算表!BF34*100</f>
        <v>9.7682593803244622</v>
      </c>
      <c r="BG34" s="139">
        <f>(H22計算表!BG34-H12計算表!BG34)/H12計算表!BG34*100</f>
        <v>4.301200681402257</v>
      </c>
      <c r="BH34" s="139">
        <f>(H22計算表!BH34-H12計算表!BH34)/H12計算表!BH34*100</f>
        <v>17.007797712638396</v>
      </c>
      <c r="BI34" s="139">
        <f>(H22計算表!BI34-H12計算表!BI34)/H12計算表!BI34*100</f>
        <v>-23.891564214172725</v>
      </c>
      <c r="BJ34" s="139">
        <f>(H22計算表!BJ34-H12計算表!BJ34)/H12計算表!BJ34*100</f>
        <v>-10.323998683542301</v>
      </c>
      <c r="BK34" s="139">
        <f>(H22計算表!BK34-H12計算表!BK34)/H12計算表!BK34*100</f>
        <v>9.1405784068000937</v>
      </c>
      <c r="BL34" s="139">
        <f>(H22計算表!BL34-H12計算表!BL34)/H12計算表!BL34*100</f>
        <v>35.962227732761285</v>
      </c>
      <c r="BM34" s="139">
        <f>(H22計算表!BM34-H12計算表!BM34)/H12計算表!BM34*100</f>
        <v>5.6085001324250863</v>
      </c>
      <c r="BN34" s="139">
        <f>(H22計算表!BN34-H12計算表!BN34)/H12計算表!BN34*100</f>
        <v>77.778202119238443</v>
      </c>
      <c r="BO34" s="139">
        <f>(H22計算表!BO34-H12計算表!BO34)/H12計算表!BO34*100</f>
        <v>23.805572508549716</v>
      </c>
      <c r="BP34" s="139">
        <f>(H22計算表!BP34-H12計算表!BP34)/H12計算表!BP34*100</f>
        <v>18.069479349676858</v>
      </c>
      <c r="BQ34" s="139">
        <f>(H22計算表!BQ34-H12計算表!BQ34)/H12計算表!BQ34*100</f>
        <v>50.904294706014042</v>
      </c>
      <c r="BR34" s="139">
        <f>(H22計算表!BR34-H12計算表!BR34)/H12計算表!BR34*100</f>
        <v>61.904761904761898</v>
      </c>
      <c r="BS34" s="139">
        <f>(H22計算表!BS34-H12計算表!BS34)/H12計算表!BS34*100</f>
        <v>37.500000000000007</v>
      </c>
      <c r="BT34" s="139">
        <f>(H22計算表!BT34-H12計算表!BT34)/H12計算表!BT34*100</f>
        <v>-37.500000000000007</v>
      </c>
      <c r="BU34" s="139">
        <f>(H22計算表!BU34-H12計算表!BU34)/H12計算表!BU34*100</f>
        <v>-2.1621621621621623</v>
      </c>
      <c r="BV34" s="139">
        <f>(H22計算表!BV34-H12計算表!BV34)/H12計算表!BV34*100</f>
        <v>-2.8409090909090908</v>
      </c>
      <c r="BW34" s="139">
        <f>(H22計算表!BW34-H12計算表!BW34)/H12計算表!BW34*100</f>
        <v>-3.0825186768810271</v>
      </c>
      <c r="BX34" s="139">
        <f>(H22計算表!BX34-H12計算表!BX34)/H12計算表!BX34*100</f>
        <v>0.81642095997790343</v>
      </c>
      <c r="BY34" s="139">
        <f>(H22計算表!BY34-H12計算表!BY34)/H12計算表!BY34*100</f>
        <v>-3.6178221045395196</v>
      </c>
      <c r="BZ34" s="139">
        <f>(H22計算表!BZ34-H12計算表!BZ34)/H12計算表!BZ34*100</f>
        <v>1.0268574652280922</v>
      </c>
      <c r="CA34" s="139">
        <f>(H22計算表!CA34-H12計算表!CA34)/H12計算表!CA34*100</f>
        <v>-0.149262075735238</v>
      </c>
      <c r="CB34" s="139">
        <f>(H22計算表!CB34-H12計算表!CB34)/H12計算表!CB34*100</f>
        <v>-4.7319474835886242</v>
      </c>
      <c r="CC34" s="139">
        <f>(H22計算表!CC34-H12計算表!CC34)/H12計算表!CC34*100</f>
        <v>2.4197096348438185</v>
      </c>
      <c r="CD34" s="139">
        <f>(H22計算表!CD34-H12計算表!CD34)/H12計算表!CD34*100</f>
        <v>-1.2765957446808476</v>
      </c>
      <c r="CE34" s="139">
        <f>(H22計算表!CE34-H12計算表!CE34)/H12計算表!CE34*100</f>
        <v>4.2524916943521633</v>
      </c>
      <c r="CF34" s="148"/>
      <c r="CG34" s="139">
        <f>(H22計算表!CG34-H12計算表!CG34)/H12計算表!CG34*100</f>
        <v>1.333478999459885</v>
      </c>
      <c r="CH34" s="139">
        <f>(H22計算表!CH34-H12計算表!CH34)/H12計算表!CH34*100</f>
        <v>1.3964313421256656</v>
      </c>
      <c r="CI34" s="139">
        <f>(H22計算表!CI34-H12計算表!CI34)/H12計算表!CI34*100</f>
        <v>-12.396131317259229</v>
      </c>
      <c r="CJ34" s="139">
        <f>(H22計算表!CJ34-H12計算表!CJ34)/H12計算表!CJ34*100</f>
        <v>-12.506982612805819</v>
      </c>
      <c r="CK34" s="139">
        <f>(H22計算表!CK34-H12計算表!CK34)/H12計算表!CK34*100</f>
        <v>-9.3149104974049202</v>
      </c>
      <c r="CL34" s="139">
        <f>(H22計算表!CL34-H12計算表!CL34)/H12計算表!CL34*100</f>
        <v>-13.237662147548956</v>
      </c>
      <c r="CM34" s="139">
        <f>(H22計算表!CM34-H12計算表!CM34)/H12計算表!CM34*100</f>
        <v>-10.256474266759449</v>
      </c>
      <c r="CN34" s="139">
        <f>(H22計算表!CN34-H12計算表!CN34)/H12計算表!CN34*100</f>
        <v>-14.554996584063101</v>
      </c>
      <c r="CO34" s="139">
        <f>(H22計算表!CO34-H12計算表!CO34)/H12計算表!CO34*100</f>
        <v>1.5968063872255487</v>
      </c>
      <c r="CP34" s="139">
        <f>(H22計算表!CP34-H12計算表!CP34)/H12計算表!CP34*100</f>
        <v>3.2291666666666607</v>
      </c>
      <c r="CQ34" s="148"/>
      <c r="CR34" s="139">
        <f>(H22計算表!CR34-H12計算表!CR34)/H12計算表!CR34*100</f>
        <v>5.9850374064837908</v>
      </c>
      <c r="CS34" s="139">
        <f>(H22計算表!CS34-H12計算表!CS34)/H12計算表!CS34*100</f>
        <v>1.3793103448275863</v>
      </c>
      <c r="CT34" s="139">
        <f>(H22計算表!CT34-H12計算表!CT34)/H12計算表!CT34*100</f>
        <v>5.6947608200455582</v>
      </c>
      <c r="CU34" s="139">
        <f>(H22計算表!CU34-H12計算表!CU34)/H12計算表!CU34*100</f>
        <v>1.5673981191222568</v>
      </c>
      <c r="CV34" s="139">
        <f>(H22計算表!CV34-H12計算表!CV34)/H12計算表!CV34*100</f>
        <v>41.666666666666671</v>
      </c>
      <c r="CW34" s="139">
        <f>(H22計算表!CW34-H12計算表!CW34)/H12計算表!CW34*100</f>
        <v>22.58064516129032</v>
      </c>
    </row>
    <row r="35" spans="1:101" x14ac:dyDescent="0.15">
      <c r="A35" s="13">
        <v>23</v>
      </c>
      <c r="B35" s="6" t="s">
        <v>24</v>
      </c>
      <c r="C35" s="109">
        <f>(H22計算表!C35-H12計算表!C35)/H12計算表!C35*100</f>
        <v>5.5555555555555607</v>
      </c>
      <c r="D35" s="109">
        <f>(H22計算表!D35-H12計算表!D35)/H12計算表!D35*100</f>
        <v>4.969525723068597</v>
      </c>
      <c r="E35" s="109">
        <f>(H22計算表!E35-H12計算表!E35)/H12計算表!E35*100</f>
        <v>0.97087378640776345</v>
      </c>
      <c r="F35" s="109">
        <f>(H22計算表!F35-H12計算表!F35)/H12計算表!F35*100</f>
        <v>2.3274597967325539</v>
      </c>
      <c r="G35" s="38"/>
      <c r="H35" s="139">
        <f>(H22計算表!H35-H12計算表!H35)/H12計算表!H35*100</f>
        <v>5.2165746170119123</v>
      </c>
      <c r="I35" s="139">
        <f>(H22計算表!I35-H12計算表!I35)</f>
        <v>-0.34946429239999999</v>
      </c>
      <c r="J35" s="139">
        <f>(H22計算表!J35-H12計算表!J35)/H12計算表!J35*100</f>
        <v>7.8821503806532665</v>
      </c>
      <c r="K35" s="139">
        <f>(H22計算表!K35-H12計算表!K35)/H12計算表!K35*100</f>
        <v>-6.5902578796561526</v>
      </c>
      <c r="L35" s="139">
        <f>(H22計算表!L35-H12計算表!L35)/H12計算表!L35*100</f>
        <v>-0.26096466489295944</v>
      </c>
      <c r="M35" s="139">
        <f>(H22計算表!M35-H12計算表!M35)/H12計算表!M35*100</f>
        <v>-0.11175693108837355</v>
      </c>
      <c r="N35" s="139">
        <f>(H22計算表!N35-H12計算表!N35)/H12計算表!N35*100</f>
        <v>-9.286240225454554</v>
      </c>
      <c r="O35" s="139">
        <f>(H22計算表!O35-H12計算表!O35)/H12計算表!O35*100</f>
        <v>-30.051792126325999</v>
      </c>
      <c r="P35" s="139">
        <f>(H22計算表!P35-H12計算表!P35)/H12計算表!P35*100</f>
        <v>-12.883235485975209</v>
      </c>
      <c r="Q35" s="139">
        <f>(H22計算表!Q35-H12計算表!Q35)/H12計算表!Q35*100</f>
        <v>-2.7527223559259708</v>
      </c>
      <c r="R35" s="139">
        <f>(H22計算表!R35-H12計算表!R35)/H12計算表!R35*100</f>
        <v>2.469135802469149</v>
      </c>
      <c r="S35" s="141"/>
      <c r="T35" s="139">
        <f>(H22計算表!T35-H12計算表!T35)/H12計算表!T35*100</f>
        <v>5.9440559440559415</v>
      </c>
      <c r="U35" s="139">
        <f>(H22計算表!U35-H12計算表!U35)/H12計算表!U35*100</f>
        <v>5.9701492537313348</v>
      </c>
      <c r="V35" s="139">
        <f>(H22計算表!V35-H12計算表!V35)/H12計算表!V35*100</f>
        <v>-2.53807106598985</v>
      </c>
      <c r="W35" s="139">
        <f>(H22計算表!W35-H12計算表!W35)/H12計算表!W35*100</f>
        <v>2.1792077938725658</v>
      </c>
      <c r="X35" s="139">
        <f>(H22計算表!X35-H12計算表!X35)/H12計算表!X35*100</f>
        <v>2.3747328425552126</v>
      </c>
      <c r="Y35" s="139">
        <f>(H22計算表!Y35-H12計算表!Y35)/H12計算表!Y35*100</f>
        <v>129.97542997542993</v>
      </c>
      <c r="Z35" s="139">
        <f>(H22計算表!Z35-H12計算表!Z35)/H12計算表!Z35*100</f>
        <v>105.44217687074831</v>
      </c>
      <c r="AA35" s="141"/>
      <c r="AB35" s="139">
        <f>(H22計算表!AB35-H12計算表!AB35)/H12計算表!AB35*100</f>
        <v>-4.685228665416096</v>
      </c>
      <c r="AC35" s="139">
        <f>(H22計算表!AC35-H12計算表!AC35)</f>
        <v>-0.76327152112019303</v>
      </c>
      <c r="AD35" s="139">
        <f>(H22計算表!AD35-H12計算表!AD35)</f>
        <v>-12.416057353492951</v>
      </c>
      <c r="AE35" s="139">
        <f>(H22計算表!AE35-H12計算表!AE35)/H12計算表!AE35*100</f>
        <v>-11.606256422020879</v>
      </c>
      <c r="AF35" s="139">
        <f>(H22計算表!AF35-H12計算表!AF35)/H12計算表!AF35*100</f>
        <v>38.031723143475126</v>
      </c>
      <c r="AG35" s="139">
        <f>(H22計算表!AG35-H12計算表!AG35)/H12計算表!AG35*100</f>
        <v>-36.671442020383935</v>
      </c>
      <c r="AH35" s="139">
        <f>(H22計算表!AH35-H12計算表!AH35)/H12計算表!AH35*100</f>
        <v>11.284624637043811</v>
      </c>
      <c r="AI35" s="139">
        <f>(H22計算表!AI35-H12計算表!AI35)/H12計算表!AI35*100</f>
        <v>-3.6788914725188526</v>
      </c>
      <c r="AJ35" s="139">
        <f>(H22計算表!AJ35-H12計算表!AJ35)/H12計算表!AJ35*100</f>
        <v>13.555429864253393</v>
      </c>
      <c r="AK35" s="141"/>
      <c r="AL35" s="139">
        <f>(H22計算表!AL35-H12計算表!AL35)/H12計算表!AL35*100</f>
        <v>10.775047258979212</v>
      </c>
      <c r="AM35" s="139">
        <f>(H22計算表!AM35-H12計算表!AM35)/H12計算表!AM35*100</f>
        <v>12.248628884826317</v>
      </c>
      <c r="AN35" s="139">
        <f>(H22計算表!AN35-H12計算表!AN35)/H12計算表!AN35*100</f>
        <v>-36.231884057971016</v>
      </c>
      <c r="AO35" s="139">
        <f>(H22計算表!AO35-H12計算表!AO35)/H12計算表!AO35*100</f>
        <v>6.5217391304347716</v>
      </c>
      <c r="AP35" s="139">
        <f>(H22計算表!AP35-H12計算表!AP35)/H12計算表!AP35*100</f>
        <v>0.52083333333334081</v>
      </c>
      <c r="AQ35" s="139">
        <f>(H22計算表!AQ35-H12計算表!AQ35)/H12計算表!AQ35*100</f>
        <v>-17.241379310344819</v>
      </c>
      <c r="AR35" s="139">
        <f>(H22計算表!AR35-H12計算表!AR35)/H12計算表!AR35*100</f>
        <v>11.561960800554651</v>
      </c>
      <c r="AS35" s="139">
        <f>(H22計算表!AS35-H12計算表!AS35)/H12計算表!AS35*100</f>
        <v>48.974304198255055</v>
      </c>
      <c r="AT35" s="139">
        <f>(H22計算表!AT35-H12計算表!AT35)/H12計算表!AT35*100</f>
        <v>-24.582869855394883</v>
      </c>
      <c r="AU35" s="139">
        <f>(H22計算表!AU35-H12計算表!AU35)/H12計算表!AU35*100</f>
        <v>-6.0874377421140089</v>
      </c>
      <c r="AV35" s="139">
        <f>(H22計算表!AV35-H12計算表!AV35)/H12計算表!AV35*100</f>
        <v>-2.9961855198977858</v>
      </c>
      <c r="AW35" s="139">
        <f>(H22計算表!AW35-H12計算表!AW35)/H12計算表!AW35*100</f>
        <v>-26.88588007736945</v>
      </c>
      <c r="AX35" s="141"/>
      <c r="AY35" s="139">
        <f>(H22計算表!AY35-H12計算表!AY35)/H12計算表!AY35*100</f>
        <v>-0.30006199762532282</v>
      </c>
      <c r="AZ35" s="139">
        <f>(H22計算表!AZ35-H12計算表!AZ35)/H12計算表!AZ35*100</f>
        <v>-0.70886740553702277</v>
      </c>
      <c r="BA35" s="139">
        <f>(H22計算表!BA35-H12計算表!BA35)/H12計算表!BA35*100</f>
        <v>6.4732669596458656</v>
      </c>
      <c r="BB35" s="139">
        <f>(H22計算表!BB35-H12計算表!BB35)/H12計算表!BB35*100</f>
        <v>-1.1674632492864343</v>
      </c>
      <c r="BC35" s="139">
        <f>(H22計算表!BC35-H12計算表!BC35)/H12計算表!BC35*100</f>
        <v>6.5507289333995615</v>
      </c>
      <c r="BD35" s="139">
        <f>(H22計算表!BD35-H12計算表!BD35)/H12計算表!BD35*100</f>
        <v>-6.369426751592357</v>
      </c>
      <c r="BE35" s="139">
        <f>(H22計算表!BE35-H12計算表!BE35)/H12計算表!BE35*100</f>
        <v>-2.1526418786692787</v>
      </c>
      <c r="BF35" s="139">
        <f>(H22計算表!BF35-H12計算表!BF35)/H12計算表!BF35*100</f>
        <v>0.27739551600024615</v>
      </c>
      <c r="BG35" s="139">
        <f>(H22計算表!BG35-H12計算表!BG35)/H12計算表!BG35*100</f>
        <v>-6.1304242764453747</v>
      </c>
      <c r="BH35" s="139">
        <f>(H22計算表!BH35-H12計算表!BH35)/H12計算表!BH35*100</f>
        <v>9.3694651668839342</v>
      </c>
      <c r="BI35" s="139">
        <f>(H22計算表!BI35-H12計算表!BI35)/H12計算表!BI35*100</f>
        <v>-23.275245077333253</v>
      </c>
      <c r="BJ35" s="139">
        <f>(H22計算表!BJ35-H12計算表!BJ35)/H12計算表!BJ35*100</f>
        <v>-9.3211233806996017</v>
      </c>
      <c r="BK35" s="139">
        <f>(H22計算表!BK35-H12計算表!BK35)/H12計算表!BK35*100</f>
        <v>6.9448931915339118</v>
      </c>
      <c r="BL35" s="139">
        <f>(H22計算表!BL35-H12計算表!BL35)/H12計算表!BL35*100</f>
        <v>44.22303048075274</v>
      </c>
      <c r="BM35" s="139">
        <f>(H22計算表!BM35-H12計算表!BM35)/H12計算表!BM35*100</f>
        <v>17.760607422215287</v>
      </c>
      <c r="BN35" s="139">
        <f>(H22計算表!BN35-H12計算表!BN35)/H12計算表!BN35*100</f>
        <v>89.876177699510521</v>
      </c>
      <c r="BO35" s="139">
        <f>(H22計算表!BO35-H12計算表!BO35)/H12計算表!BO35*100</f>
        <v>22.047278182193349</v>
      </c>
      <c r="BP35" s="139">
        <f>(H22計算表!BP35-H12計算表!BP35)/H12計算表!BP35*100</f>
        <v>14.502585818253444</v>
      </c>
      <c r="BQ35" s="139">
        <f>(H22計算表!BQ35-H12計算表!BQ35)/H12計算表!BQ35*100</f>
        <v>68.361545172597545</v>
      </c>
      <c r="BR35" s="139">
        <f>(H22計算表!BR35-H12計算表!BR35)/H12計算表!BR35*100</f>
        <v>32.558139534883729</v>
      </c>
      <c r="BS35" s="139">
        <f>(H22計算表!BS35-H12計算表!BS35)/H12計算表!BS35*100</f>
        <v>16.666666666666668</v>
      </c>
      <c r="BT35" s="139">
        <f>(H22計算表!BT35-H12計算表!BT35)/H12計算表!BT35*100</f>
        <v>-40</v>
      </c>
      <c r="BU35" s="139">
        <f>(H22計算表!BU35-H12計算表!BU35)/H12計算表!BU35*100</f>
        <v>-1.6216216216216217</v>
      </c>
      <c r="BV35" s="139">
        <f>(H22計算表!BV35-H12計算表!BV35)/H12計算表!BV35*100</f>
        <v>-0.57803468208092479</v>
      </c>
      <c r="BW35" s="139">
        <f>(H22計算表!BW35-H12計算表!BW35)/H12計算表!BW35*100</f>
        <v>-11.212588959959271</v>
      </c>
      <c r="BX35" s="139">
        <f>(H22計算表!BX35-H12計算表!BX35)/H12計算表!BX35*100</f>
        <v>5.5909628845934778</v>
      </c>
      <c r="BY35" s="139">
        <f>(H22計算表!BY35-H12計算表!BY35)/H12計算表!BY35*100</f>
        <v>-12.268872060831294</v>
      </c>
      <c r="BZ35" s="139">
        <f>(H22計算表!BZ35-H12計算表!BZ35)/H12計算表!BZ35*100</f>
        <v>3.3643374193152229</v>
      </c>
      <c r="CA35" s="139">
        <f>(H22計算表!CA35-H12計算表!CA35)/H12計算表!CA35*100</f>
        <v>-2.133206635647904</v>
      </c>
      <c r="CB35" s="139">
        <f>(H22計算表!CB35-H12計算表!CB35)/H12計算表!CB35*100</f>
        <v>-0.98726942062872303</v>
      </c>
      <c r="CC35" s="139">
        <f>(H22計算表!CC35-H12計算表!CC35)/H12計算表!CC35*100</f>
        <v>7.2217502124044177</v>
      </c>
      <c r="CD35" s="139">
        <f>(H22計算表!CD35-H12計算表!CD35)/H12計算表!CD35*100</f>
        <v>6.1236987140229224E-2</v>
      </c>
      <c r="CE35" s="139">
        <f>(H22計算表!CE35-H12計算表!CE35)/H12計算表!CE35*100</f>
        <v>4.8429319371727599</v>
      </c>
      <c r="CF35" s="148"/>
      <c r="CG35" s="139">
        <f>(H22計算表!CG35-H12計算表!CG35)/H12計算表!CG35*100</f>
        <v>0.64303371432093082</v>
      </c>
      <c r="CH35" s="139">
        <f>(H22計算表!CH35-H12計算表!CH35)/H12計算表!CH35*100</f>
        <v>0.23474178403755647</v>
      </c>
      <c r="CI35" s="139">
        <f>(H22計算表!CI35-H12計算表!CI35)/H12計算表!CI35*100</f>
        <v>-7.4926336466956647</v>
      </c>
      <c r="CJ35" s="139">
        <f>(H22計算表!CJ35-H12計算表!CJ35)/H12計算表!CJ35*100</f>
        <v>-10.671560108200628</v>
      </c>
      <c r="CK35" s="139">
        <f>(H22計算表!CK35-H12計算表!CK35)/H12計算表!CK35*100</f>
        <v>-11.374466677870723</v>
      </c>
      <c r="CL35" s="139">
        <f>(H22計算表!CL35-H12計算表!CL35)/H12計算表!CL35*100</f>
        <v>-11.236594025911534</v>
      </c>
      <c r="CM35" s="139">
        <f>(H22計算表!CM35-H12計算表!CM35)/H12計算表!CM35*100</f>
        <v>-5.5469814767678267</v>
      </c>
      <c r="CN35" s="139">
        <f>(H22計算表!CN35-H12計算表!CN35)/H12計算表!CN35*100</f>
        <v>-12.225291716488682</v>
      </c>
      <c r="CO35" s="139">
        <f>(H22計算表!CO35-H12計算表!CO35)/H12計算表!CO35*100</f>
        <v>5.806058495821727</v>
      </c>
      <c r="CP35" s="139">
        <f>(H22計算表!CP35-H12計算表!CP35)/H12計算表!CP35*100</f>
        <v>3.7656903765690468</v>
      </c>
      <c r="CQ35" s="148"/>
      <c r="CR35" s="139">
        <f>(H22計算表!CR35-H12計算表!CR35)/H12計算表!CR35*100</f>
        <v>1.9277108433734942</v>
      </c>
      <c r="CS35" s="139">
        <f>(H22計算表!CS35-H12計算表!CS35)/H12計算表!CS35*100</f>
        <v>-6.0283687943262407</v>
      </c>
      <c r="CT35" s="139">
        <f>(H22計算表!CT35-H12計算表!CT35)/H12計算表!CT35*100</f>
        <v>2.8199566160520604</v>
      </c>
      <c r="CU35" s="139">
        <f>(H22計算表!CU35-H12計算表!CU35)/H12計算表!CU35*100</f>
        <v>-5.4313099041533546</v>
      </c>
      <c r="CV35" s="139">
        <f>(H22計算表!CV35-H12計算表!CV35)/H12計算表!CV35*100</f>
        <v>54.54545454545454</v>
      </c>
      <c r="CW35" s="139">
        <f>(H22計算表!CW35-H12計算表!CW35)/H12計算表!CW35*100</f>
        <v>24.657534246575342</v>
      </c>
    </row>
    <row r="36" spans="1:101" x14ac:dyDescent="0.15">
      <c r="A36" s="62">
        <v>24</v>
      </c>
      <c r="B36" s="40" t="s">
        <v>25</v>
      </c>
      <c r="C36" s="110">
        <f>(H22計算表!C36-H12計算表!C36)/H12計算表!C36*100</f>
        <v>2.027027027027029</v>
      </c>
      <c r="D36" s="110">
        <f>(H22計算表!D36-H12計算表!D36)/H12計算表!D36*100</f>
        <v>11.043065441923675</v>
      </c>
      <c r="E36" s="110">
        <f>(H22計算表!E36-H12計算表!E36)/H12計算表!E36*100</f>
        <v>3.0666666666666629</v>
      </c>
      <c r="F36" s="110">
        <f>(H22計算表!F36-H12計算表!F36)/H12計算表!F36*100</f>
        <v>8.6827195677636038</v>
      </c>
      <c r="G36" s="39"/>
      <c r="H36" s="140">
        <f>(H22計算表!H36-H12計算表!H36)/H12計算表!H36*100</f>
        <v>-0.14079282241960137</v>
      </c>
      <c r="I36" s="140">
        <f>(H22計算表!I36-H12計算表!I36)</f>
        <v>-1.5555566447</v>
      </c>
      <c r="J36" s="140">
        <f>(H22計算表!J36-H12計算表!J36)/H12計算表!J36*100</f>
        <v>7.8771824565320694</v>
      </c>
      <c r="K36" s="140">
        <f>(H22計算表!K36-H12計算表!K36)/H12計算表!K36*100</f>
        <v>-5.7750759878419409</v>
      </c>
      <c r="L36" s="140">
        <f>(H22計算表!L36-H12計算表!L36)/H12計算表!L36*100</f>
        <v>0.70199298469170313</v>
      </c>
      <c r="M36" s="140">
        <f>(H22計算表!M36-H12計算表!M36)/H12計算表!M36*100</f>
        <v>0.55073016740841518</v>
      </c>
      <c r="N36" s="140">
        <f>(H22計算表!N36-H12計算表!N36)/H12計算表!N36*100</f>
        <v>-10.148090187499994</v>
      </c>
      <c r="O36" s="140">
        <f>(H22計算表!O36-H12計算表!O36)/H12計算表!O36*100</f>
        <v>-33.023885781314789</v>
      </c>
      <c r="P36" s="140">
        <f>(H22計算表!P36-H12計算表!P36)/H12計算表!P36*100</f>
        <v>-13.860218224712462</v>
      </c>
      <c r="Q36" s="140">
        <f>(H22計算表!Q36-H12計算表!Q36)/H12計算表!Q36*100</f>
        <v>-4.1758709597146453</v>
      </c>
      <c r="R36" s="140">
        <f>(H22計算表!R36-H12計算表!R36)/H12計算表!R36*100</f>
        <v>1.2195121951219685</v>
      </c>
      <c r="S36" s="146"/>
      <c r="T36" s="140">
        <f>(H22計算表!T36-H12計算表!T36)/H12計算表!T36*100</f>
        <v>6.0070671378091847</v>
      </c>
      <c r="U36" s="140">
        <f>(H22計算表!U36-H12計算表!U36)/H12計算表!U36*100</f>
        <v>6.4150943396226383</v>
      </c>
      <c r="V36" s="140">
        <f>(H22計算表!V36-H12計算表!V36)/H12計算表!V36*100</f>
        <v>-2.0942408376963253</v>
      </c>
      <c r="W36" s="140">
        <f>(H22計算表!W36-H12計算表!W36)/H12計算表!W36*100</f>
        <v>2.2849807445442889</v>
      </c>
      <c r="X36" s="140">
        <f>(H22計算表!X36-H12計算表!X36)/H12計算表!X36*100</f>
        <v>2.0830867558290982</v>
      </c>
      <c r="Y36" s="140">
        <f>(H22計算表!Y36-H12計算表!Y36)/H12計算表!Y36*100</f>
        <v>71.428571428571402</v>
      </c>
      <c r="Z36" s="140">
        <f>(H22計算表!Z36-H12計算表!Z36)/H12計算表!Z36*100</f>
        <v>108.01886792452831</v>
      </c>
      <c r="AA36" s="146"/>
      <c r="AB36" s="140">
        <f>(H22計算表!AB36-H12計算表!AB36)/H12計算表!AB36*100</f>
        <v>-0.31431292752619239</v>
      </c>
      <c r="AC36" s="140">
        <f>(H22計算表!AC36-H12計算表!AC36)</f>
        <v>1.6143574865228754</v>
      </c>
      <c r="AD36" s="140">
        <f>(H22計算表!AD36-H12計算表!AD36)</f>
        <v>-7.5810344920565997</v>
      </c>
      <c r="AE36" s="140">
        <f>(H22計算表!AE36-H12計算表!AE36)/H12計算表!AE36*100</f>
        <v>-3.9853170204418031</v>
      </c>
      <c r="AF36" s="140">
        <f>(H22計算表!AF36-H12計算表!AF36)/H12計算表!AF36*100</f>
        <v>21.497218007081436</v>
      </c>
      <c r="AG36" s="140">
        <f>(H22計算表!AG36-H12計算表!AG36)/H12計算表!AG36*100</f>
        <v>-38.773252890899954</v>
      </c>
      <c r="AH36" s="140">
        <f>(H22計算表!AH36-H12計算表!AH36)/H12計算表!AH36*100</f>
        <v>20.645687386485786</v>
      </c>
      <c r="AI36" s="140">
        <f>(H22計算表!AI36-H12計算表!AI36)/H12計算表!AI36*100</f>
        <v>-3.0632788807054205</v>
      </c>
      <c r="AJ36" s="140">
        <f>(H22計算表!AJ36-H12計算表!AJ36)/H12計算表!AJ36*100</f>
        <v>18.826086956521753</v>
      </c>
      <c r="AK36" s="146"/>
      <c r="AL36" s="140">
        <f>(H22計算表!AL36-H12計算表!AL36)/H12計算表!AL36*100</f>
        <v>10.69868995633189</v>
      </c>
      <c r="AM36" s="140">
        <f>(H22計算表!AM36-H12計算表!AM36)/H12計算表!AM36*100</f>
        <v>7.8470824949698166</v>
      </c>
      <c r="AN36" s="140">
        <f>(H22計算表!AN36-H12計算表!AN36)/H12計算表!AN36*100</f>
        <v>-35.220125786163521</v>
      </c>
      <c r="AO36" s="140">
        <f>(H22計算表!AO36-H12計算表!AO36)/H12計算表!AO36*100</f>
        <v>14.465408805031441</v>
      </c>
      <c r="AP36" s="140">
        <f>(H22計算表!AP36-H12計算表!AP36)/H12計算表!AP36*100</f>
        <v>2.9197080291970829</v>
      </c>
      <c r="AQ36" s="140">
        <f>(H22計算表!AQ36-H12計算表!AQ36)/H12計算表!AQ36*100</f>
        <v>-10.091743119266052</v>
      </c>
      <c r="AR36" s="140">
        <f>(H22計算表!AR36-H12計算表!AR36)/H12計算表!AR36*100</f>
        <v>17.638559195638827</v>
      </c>
      <c r="AS36" s="140">
        <f>(H22計算表!AS36-H12計算表!AS36)/H12計算表!AS36*100</f>
        <v>47.321700160926575</v>
      </c>
      <c r="AT36" s="140">
        <f>(H22計算表!AT36-H12計算表!AT36)/H12計算表!AT36*100</f>
        <v>-20.82379862700229</v>
      </c>
      <c r="AU36" s="140">
        <f>(H22計算表!AU36-H12計算表!AU36)/H12計算表!AU36*100</f>
        <v>9.7266369993642776</v>
      </c>
      <c r="AV36" s="140">
        <f>(H22計算表!AV36-H12計算表!AV36)/H12計算表!AV36*100</f>
        <v>-6.2326531259202662</v>
      </c>
      <c r="AW36" s="140">
        <f>(H22計算表!AW36-H12計算表!AW36)/H12計算表!AW36*100</f>
        <v>-29.530201342281881</v>
      </c>
      <c r="AX36" s="146"/>
      <c r="AY36" s="140">
        <f>(H22計算表!AY36-H12計算表!AY36)/H12計算表!AY36*100</f>
        <v>-3.7391409084749845</v>
      </c>
      <c r="AZ36" s="140">
        <f>(H22計算表!AZ36-H12計算表!AZ36)/H12計算表!AZ36*100</f>
        <v>-1.0678264361308236</v>
      </c>
      <c r="BA36" s="140">
        <f>(H22計算表!BA36-H12計算表!BA36)/H12計算表!BA36*100</f>
        <v>6.5650006295404904</v>
      </c>
      <c r="BB36" s="140">
        <f>(H22計算表!BB36-H12計算表!BB36)/H12計算表!BB36*100</f>
        <v>-1.3083678340680227</v>
      </c>
      <c r="BC36" s="140">
        <f>(H22計算表!BC36-H12計算表!BC36)/H12計算表!BC36*100</f>
        <v>6.7938180549066534</v>
      </c>
      <c r="BD36" s="140">
        <f>(H22計算表!BD36-H12計算表!BD36)/H12計算表!BD36*100</f>
        <v>-5.5776892430278924</v>
      </c>
      <c r="BE36" s="140">
        <f>(H22計算表!BE36-H12計算表!BE36)/H12計算表!BE36*100</f>
        <v>-0.61601642710473148</v>
      </c>
      <c r="BF36" s="140">
        <f>(H22計算表!BF36-H12計算表!BF36)/H12計算表!BF36*100</f>
        <v>5.2197827124686906</v>
      </c>
      <c r="BG36" s="140">
        <f>(H22計算表!BG36-H12計算表!BG36)/H12計算表!BG36*100</f>
        <v>-2.2226052166370578</v>
      </c>
      <c r="BH36" s="140">
        <f>(H22計算表!BH36-H12計算表!BH36)/H12計算表!BH36*100</f>
        <v>14.753031108182663</v>
      </c>
      <c r="BI36" s="140">
        <f>(H22計算表!BI36-H12計算表!BI36)/H12計算表!BI36*100</f>
        <v>-25.538197284443285</v>
      </c>
      <c r="BJ36" s="140">
        <f>(H22計算表!BJ36-H12計算表!BJ36)/H12計算表!BJ36*100</f>
        <v>-8.6162417560018092</v>
      </c>
      <c r="BK36" s="140">
        <f>(H22計算表!BK36-H12計算表!BK36)/H12計算表!BK36*100</f>
        <v>7.5250730802738017</v>
      </c>
      <c r="BL36" s="140">
        <f>(H22計算表!BL36-H12計算表!BL36)/H12計算表!BL36*100</f>
        <v>42.812297314826822</v>
      </c>
      <c r="BM36" s="140">
        <f>(H22計算表!BM36-H12計算表!BM36)/H12計算表!BM36*100</f>
        <v>29.333870574599423</v>
      </c>
      <c r="BN36" s="140">
        <f>(H22計算表!BN36-H12計算表!BN36)/H12計算表!BN36*100</f>
        <v>57.504215851602055</v>
      </c>
      <c r="BO36" s="140">
        <f>(H22計算表!BO36-H12計算表!BO36)/H12計算表!BO36*100</f>
        <v>21.745275622721184</v>
      </c>
      <c r="BP36" s="140">
        <f>(H22計算表!BP36-H12計算表!BP36)/H12計算表!BP36*100</f>
        <v>17.275419545903254</v>
      </c>
      <c r="BQ36" s="140">
        <f>(H22計算表!BQ36-H12計算表!BQ36)/H12計算表!BQ36*100</f>
        <v>44.645634153267871</v>
      </c>
      <c r="BR36" s="140">
        <f>(H22計算表!BR36-H12計算表!BR36)/H12計算表!BR36*100</f>
        <v>39.534883720930239</v>
      </c>
      <c r="BS36" s="140">
        <f>(H22計算表!BS36-H12計算表!BS36)/H12計算表!BS36*100</f>
        <v>18.181818181818183</v>
      </c>
      <c r="BT36" s="140">
        <f>(H22計算表!BT36-H12計算表!BT36)/H12計算表!BT36*100</f>
        <v>-44.999999999999993</v>
      </c>
      <c r="BU36" s="140">
        <f>(H22計算表!BU36-H12計算表!BU36)/H12計算表!BU36*100</f>
        <v>-1.0928961748633881</v>
      </c>
      <c r="BV36" s="140">
        <f>(H22計算表!BV36-H12計算表!BV36)/H12計算表!BV36*100</f>
        <v>-1.1494252873563218</v>
      </c>
      <c r="BW36" s="140">
        <f>(H22計算表!BW36-H12計算表!BW36)/H12計算表!BW36*100</f>
        <v>-2.701603717430221</v>
      </c>
      <c r="BX36" s="140">
        <f>(H22計算表!BX36-H12計算表!BX36)/H12計算表!BX36*100</f>
        <v>0.97338819039139834</v>
      </c>
      <c r="BY36" s="140">
        <f>(H22計算表!BY36-H12計算表!BY36)/H12計算表!BY36*100</f>
        <v>-8.8371718445668108</v>
      </c>
      <c r="BZ36" s="140">
        <f>(H22計算表!BZ36-H12計算表!BZ36)/H12計算表!BZ36*100</f>
        <v>2.491373485393872</v>
      </c>
      <c r="CA36" s="140">
        <f>(H22計算表!CA36-H12計算表!CA36)/H12計算表!CA36*100</f>
        <v>-1.3558982057762392</v>
      </c>
      <c r="CB36" s="140">
        <f>(H22計算表!CB36-H12計算表!CB36)/H12計算表!CB36*100</f>
        <v>-5.46896363139154E-2</v>
      </c>
      <c r="CC36" s="140">
        <f>(H22計算表!CC36-H12計算表!CC36)/H12計算表!CC36*100</f>
        <v>2.9777777777777725</v>
      </c>
      <c r="CD36" s="140">
        <f>(H22計算表!CD36-H12計算表!CD36)/H12計算表!CD36*100</f>
        <v>3.7223974763406975</v>
      </c>
      <c r="CE36" s="140">
        <f>(H22計算表!CE36-H12計算表!CE36)/H12計算表!CE36*100</f>
        <v>3.1413612565444913</v>
      </c>
      <c r="CF36" s="153"/>
      <c r="CG36" s="140">
        <f>(H22計算表!CG36-H12計算表!CG36)/H12計算表!CG36*100</f>
        <v>-1.4377227493635725</v>
      </c>
      <c r="CH36" s="140">
        <f>(H22計算表!CH36-H12計算表!CH36)/H12計算表!CH36*100</f>
        <v>2.9345372460496657</v>
      </c>
      <c r="CI36" s="140">
        <f>(H22計算表!CI36-H12計算表!CI36)/H12計算表!CI36*100</f>
        <v>-10.503225806451614</v>
      </c>
      <c r="CJ36" s="140">
        <f>(H22計算表!CJ36-H12計算表!CJ36)/H12計算表!CJ36*100</f>
        <v>-12.439987014984025</v>
      </c>
      <c r="CK36" s="140">
        <f>(H22計算表!CK36-H12計算表!CK36)/H12計算表!CK36*100</f>
        <v>-9.8946167100961624</v>
      </c>
      <c r="CL36" s="140">
        <f>(H22計算表!CL36-H12計算表!CL36)/H12計算表!CL36*100</f>
        <v>-11.509874659425478</v>
      </c>
      <c r="CM36" s="140">
        <f>(H22計算表!CM36-H12計算表!CM36)/H12計算表!CM36*100</f>
        <v>-4.9559962937766846</v>
      </c>
      <c r="CN36" s="140">
        <f>(H22計算表!CN36-H12計算表!CN36)/H12計算表!CN36*100</f>
        <v>0.75236319207767988</v>
      </c>
      <c r="CO36" s="140">
        <f>(H22計算表!CO36-H12計算表!CO36)/H12計算表!CO36*100</f>
        <v>8.9531340087307463</v>
      </c>
      <c r="CP36" s="140">
        <f>(H22計算表!CP36-H12計算表!CP36)/H12計算表!CP36*100</f>
        <v>8.1433224755700326</v>
      </c>
      <c r="CQ36" s="153"/>
      <c r="CR36" s="140">
        <f>(H22計算表!CR36-H12計算表!CR36)/H12計算表!CR36*100</f>
        <v>-0.74257425742574257</v>
      </c>
      <c r="CS36" s="140">
        <f>(H22計算表!CS36-H12計算表!CS36)/H12計算表!CS36*100</f>
        <v>-0.35714285714285715</v>
      </c>
      <c r="CT36" s="140">
        <f>(H22計算表!CT36-H12計算表!CT36)/H12計算表!CT36*100</f>
        <v>-0.67114093959731547</v>
      </c>
      <c r="CU36" s="140">
        <f>(H22計算表!CU36-H12計算表!CU36)/H12計算表!CU36*100</f>
        <v>0.32258064516129031</v>
      </c>
      <c r="CV36" s="140">
        <f>(H22計算表!CV36-H12計算表!CV36)/H12計算表!CV36*100</f>
        <v>23.076923076923077</v>
      </c>
      <c r="CW36" s="140">
        <f>(H22計算表!CW36-H12計算表!CW36)/H12計算表!CW36*100</f>
        <v>5.202312138728324</v>
      </c>
    </row>
    <row r="37" spans="1:101" x14ac:dyDescent="0.15">
      <c r="A37" s="13">
        <v>25</v>
      </c>
      <c r="B37" s="6" t="s">
        <v>26</v>
      </c>
      <c r="C37" s="109">
        <f>(H22計算表!C37-H12計算表!C37)/H12計算表!C37*100</f>
        <v>0.65359477124183063</v>
      </c>
      <c r="D37" s="109">
        <f>(H22計算表!D37-H12計算表!D37)/H12計算表!D37*100</f>
        <v>10.512591046119731</v>
      </c>
      <c r="E37" s="109">
        <f>(H22計算表!E37-H12計算表!E37)/H12計算表!E37*100</f>
        <v>5.42244640605296</v>
      </c>
      <c r="F37" s="109">
        <f>(H22計算表!F37-H12計算表!F37)/H12計算表!F37*100</f>
        <v>5.3075833316214736</v>
      </c>
      <c r="G37" s="38"/>
      <c r="H37" s="139">
        <f>(H22計算表!H37-H12計算表!H37)/H12計算表!H37*100</f>
        <v>5.0598287797728982</v>
      </c>
      <c r="I37" s="139">
        <f>(H22計算表!I37-H12計算表!I37)</f>
        <v>-2.0965184469999998</v>
      </c>
      <c r="J37" s="139">
        <f>(H22計算表!J37-H12計算表!J37)/H12計算表!J37*100</f>
        <v>8.0605156375939799</v>
      </c>
      <c r="K37" s="139">
        <f>(H22計算表!K37-H12計算表!K37)/H12計算表!K37*100</f>
        <v>-4.8888888888888848</v>
      </c>
      <c r="L37" s="139">
        <f>(H22計算表!L37-H12計算表!L37)/H12計算表!L37*100</f>
        <v>-1.475278506315786E-2</v>
      </c>
      <c r="M37" s="139">
        <f>(H22計算表!M37-H12計算表!M37)/H12計算表!M37*100</f>
        <v>0.55653813229882865</v>
      </c>
      <c r="N37" s="139">
        <f>(H22計算表!N37-H12計算表!N37)/H12計算表!N37*100</f>
        <v>-10.84017182119206</v>
      </c>
      <c r="O37" s="139">
        <f>(H22計算表!O37-H12計算表!O37)/H12計算表!O37*100</f>
        <v>-33.311466489937011</v>
      </c>
      <c r="P37" s="139">
        <f>(H22計算表!P37-H12計算表!P37)/H12計算表!P37*100</f>
        <v>-13.245823389021494</v>
      </c>
      <c r="Q37" s="139">
        <f>(H22計算表!Q37-H12計算表!Q37)/H12計算表!Q37*100</f>
        <v>-3.9230990693580194</v>
      </c>
      <c r="R37" s="139">
        <f>(H22計算表!R37-H12計算表!R37)/H12計算表!R37*100</f>
        <v>1.3245033112582854</v>
      </c>
      <c r="S37" s="141"/>
      <c r="T37" s="139">
        <f>(H22計算表!T37-H12計算表!T37)/H12計算表!T37*100</f>
        <v>5.2631578947368416</v>
      </c>
      <c r="U37" s="139">
        <f>(H22計算表!U37-H12計算表!U37)/H12計算表!U37*100</f>
        <v>5.9925093632958859</v>
      </c>
      <c r="V37" s="139">
        <f>(H22計算表!V37-H12計算表!V37)/H12計算表!V37*100</f>
        <v>4.7904191616766507</v>
      </c>
      <c r="W37" s="139">
        <f>(H22計算表!W37-H12計算表!W37)/H12計算表!W37*100</f>
        <v>3.0566568614912399</v>
      </c>
      <c r="X37" s="139">
        <f>(H22計算表!X37-H12計算表!X37)/H12計算表!X37*100</f>
        <v>2.0843146490814837</v>
      </c>
      <c r="Y37" s="139">
        <f>(H22計算表!Y37-H12計算表!Y37)/H12計算表!Y37*100</f>
        <v>57.293868921775889</v>
      </c>
      <c r="Z37" s="139">
        <f>(H22計算表!Z37-H12計算表!Z37)/H12計算表!Z37*100</f>
        <v>96.511627906976742</v>
      </c>
      <c r="AA37" s="141"/>
      <c r="AB37" s="139">
        <f>(H22計算表!AB37-H12計算表!AB37)/H12計算表!AB37*100</f>
        <v>0.43406136713548693</v>
      </c>
      <c r="AC37" s="139">
        <f>(H22計算表!AC37-H12計算表!AC37)</f>
        <v>0.61299356662113524</v>
      </c>
      <c r="AD37" s="139">
        <f>(H22計算表!AD37-H12計算表!AD37)</f>
        <v>-6.2764732390943472</v>
      </c>
      <c r="AE37" s="139">
        <f>(H22計算表!AE37-H12計算表!AE37)/H12計算表!AE37*100</f>
        <v>-1.5804243310024342</v>
      </c>
      <c r="AF37" s="139">
        <f>(H22計算表!AF37-H12計算表!AF37)/H12計算表!AF37*100</f>
        <v>24.499654934437544</v>
      </c>
      <c r="AG37" s="139">
        <f>(H22計算表!AG37-H12計算表!AG37)/H12計算表!AG37*100</f>
        <v>-44.264277884869792</v>
      </c>
      <c r="AH37" s="139">
        <f>(H22計算表!AH37-H12計算表!AH37)/H12計算表!AH37*100</f>
        <v>2.7781251954224251</v>
      </c>
      <c r="AI37" s="139">
        <f>(H22計算表!AI37-H12計算表!AI37)/H12計算表!AI37*100</f>
        <v>-4.1065339718840033</v>
      </c>
      <c r="AJ37" s="139">
        <f>(H22計算表!AJ37-H12計算表!AJ37)/H12計算表!AJ37*100</f>
        <v>23.972043010752689</v>
      </c>
      <c r="AK37" s="141"/>
      <c r="AL37" s="139">
        <f>(H22計算表!AL37-H12計算表!AL37)/H12計算表!AL37*100</f>
        <v>21.593291404612152</v>
      </c>
      <c r="AM37" s="139">
        <f>(H22計算表!AM37-H12計算表!AM37)/H12計算表!AM37*100</f>
        <v>10.536044362292044</v>
      </c>
      <c r="AN37" s="139">
        <f>(H22計算表!AN37-H12計算表!AN37)/H12計算表!AN37*100</f>
        <v>-21.290322580645167</v>
      </c>
      <c r="AO37" s="139">
        <f>(H22計算表!AO37-H12計算表!AO37)/H12計算表!AO37*100</f>
        <v>10.322580645161301</v>
      </c>
      <c r="AP37" s="139">
        <f>(H22計算表!AP37-H12計算表!AP37)/H12計算表!AP37*100</f>
        <v>-15.816326530612251</v>
      </c>
      <c r="AQ37" s="139">
        <f>(H22計算表!AQ37-H12計算表!AQ37)/H12計算表!AQ37*100</f>
        <v>-10.256410256410255</v>
      </c>
      <c r="AR37" s="139">
        <f>(H22計算表!AR37-H12計算表!AR37)/H12計算表!AR37*100</f>
        <v>16.647990370242884</v>
      </c>
      <c r="AS37" s="139">
        <f>(H22計算表!AS37-H12計算表!AS37)/H12計算表!AS37*100</f>
        <v>49.23703670676182</v>
      </c>
      <c r="AT37" s="139">
        <f>(H22計算表!AT37-H12計算表!AT37)/H12計算表!AT37*100</f>
        <v>-5.1890941072999111</v>
      </c>
      <c r="AU37" s="139">
        <f>(H22計算表!AU37-H12計算表!AU37)/H12計算表!AU37*100</f>
        <v>20.506485484867202</v>
      </c>
      <c r="AV37" s="139">
        <f>(H22計算表!AV37-H12計算表!AV37)/H12計算表!AV37*100</f>
        <v>12.984653200472538</v>
      </c>
      <c r="AW37" s="139">
        <f>(H22計算表!AW37-H12計算表!AW37)/H12計算表!AW37*100</f>
        <v>-28.88446215139442</v>
      </c>
      <c r="AX37" s="141"/>
      <c r="AY37" s="139">
        <f>(H22計算表!AY37-H12計算表!AY37)/H12計算表!AY37*100</f>
        <v>0.61614340532377776</v>
      </c>
      <c r="AZ37" s="139">
        <f>(H22計算表!AZ37-H12計算表!AZ37)/H12計算表!AZ37*100</f>
        <v>-2.083136884294551</v>
      </c>
      <c r="BA37" s="139">
        <f>(H22計算表!BA37-H12計算表!BA37)/H12計算表!BA37*100</f>
        <v>6.1661701440148606</v>
      </c>
      <c r="BB37" s="139">
        <f>(H22計算表!BB37-H12計算表!BB37)/H12計算表!BB37*100</f>
        <v>-1.7881710433139524</v>
      </c>
      <c r="BC37" s="139">
        <f>(H22計算表!BC37-H12計算表!BC37)/H12計算表!BC37*100</f>
        <v>6.281143456492158</v>
      </c>
      <c r="BD37" s="139">
        <f>(H22計算表!BD37-H12計算表!BD37)/H12計算表!BD37*100</f>
        <v>-5.6430446194225681</v>
      </c>
      <c r="BE37" s="139">
        <f>(H22計算表!BE37-H12計算表!BE37)/H12計算表!BE37*100</f>
        <v>0.20746887966803801</v>
      </c>
      <c r="BF37" s="139">
        <f>(H22計算表!BF37-H12計算表!BF37)/H12計算表!BF37*100</f>
        <v>15.278858411082291</v>
      </c>
      <c r="BG37" s="139">
        <f>(H22計算表!BG37-H12計算表!BG37)/H12計算表!BG37*100</f>
        <v>15.30890229220711</v>
      </c>
      <c r="BH37" s="139">
        <f>(H22計算表!BH37-H12計算表!BH37)/H12計算表!BH37*100</f>
        <v>14.944091691567635</v>
      </c>
      <c r="BI37" s="139">
        <f>(H22計算表!BI37-H12計算表!BI37)/H12計算表!BI37*100</f>
        <v>-18.741185852141314</v>
      </c>
      <c r="BJ37" s="139">
        <f>(H22計算表!BJ37-H12計算表!BJ37)/H12計算表!BJ37*100</f>
        <v>-10.813341603522924</v>
      </c>
      <c r="BK37" s="139">
        <f>(H22計算表!BK37-H12計算表!BK37)/H12計算表!BK37*100</f>
        <v>8.4025286578870766</v>
      </c>
      <c r="BL37" s="139">
        <f>(H22計算表!BL37-H12計算表!BL37)/H12計算表!BL37*100</f>
        <v>44.244315513610943</v>
      </c>
      <c r="BM37" s="139">
        <f>(H22計算表!BM37-H12計算表!BM37)/H12計算表!BM37*100</f>
        <v>25.857306836932338</v>
      </c>
      <c r="BN37" s="139">
        <f>(H22計算表!BN37-H12計算表!BN37)/H12計算表!BN37*100</f>
        <v>64.803629012850735</v>
      </c>
      <c r="BO37" s="139">
        <f>(H22計算表!BO37-H12計算表!BO37)/H12計算表!BO37*100</f>
        <v>17.31224066520199</v>
      </c>
      <c r="BP37" s="139">
        <f>(H22計算表!BP37-H12計算表!BP37)/H12計算表!BP37*100</f>
        <v>9.5824554509317714</v>
      </c>
      <c r="BQ37" s="139">
        <f>(H22計算表!BQ37-H12計算表!BQ37)/H12計算表!BQ37*100</f>
        <v>55.094598887419657</v>
      </c>
      <c r="BR37" s="139">
        <f>(H22計算表!BR37-H12計算表!BR37)/H12計算表!BR37*100</f>
        <v>48.717948717948715</v>
      </c>
      <c r="BS37" s="139">
        <f>(H22計算表!BS37-H12計算表!BS37)/H12計算表!BS37*100</f>
        <v>24.242424242424239</v>
      </c>
      <c r="BT37" s="139">
        <f>(H22計算表!BT37-H12計算表!BT37)/H12計算表!BT37*100</f>
        <v>-35.897435897435898</v>
      </c>
      <c r="BU37" s="139">
        <f>(H22計算表!BU37-H12計算表!BU37)/H12計算表!BU37*100</f>
        <v>-1.6216216216216217</v>
      </c>
      <c r="BV37" s="139">
        <f>(H22計算表!BV37-H12計算表!BV37)/H12計算表!BV37*100</f>
        <v>-3.4090909090909087</v>
      </c>
      <c r="BW37" s="139">
        <f>(H22計算表!BW37-H12計算表!BW37)/H12計算表!BW37*100</f>
        <v>-5.8146243507072093</v>
      </c>
      <c r="BX37" s="139">
        <f>(H22計算表!BX37-H12計算表!BX37)/H12計算表!BX37*100</f>
        <v>2.4977630698118922</v>
      </c>
      <c r="BY37" s="139">
        <f>(H22計算表!BY37-H12計算表!BY37)/H12計算表!BY37*100</f>
        <v>-2.7170283682756633</v>
      </c>
      <c r="BZ37" s="139">
        <f>(H22計算表!BZ37-H12計算表!BZ37)/H12計算表!BZ37*100</f>
        <v>1.3602340140368725</v>
      </c>
      <c r="CA37" s="139">
        <f>(H22計算表!CA37-H12計算表!CA37)/H12計算表!CA37*100</f>
        <v>0.36500547304878295</v>
      </c>
      <c r="CB37" s="139">
        <f>(H22計算表!CB37-H12計算表!CB37)/H12計算表!CB37*100</f>
        <v>-3.7257019438444803</v>
      </c>
      <c r="CC37" s="139">
        <f>(H22計算表!CC37-H12計算表!CC37)/H12計算表!CC37*100</f>
        <v>2.2988505747126462</v>
      </c>
      <c r="CD37" s="139">
        <f>(H22計算表!CD37-H12計算表!CD37)/H12計算表!CD37*100</f>
        <v>0.31328320802005016</v>
      </c>
      <c r="CE37" s="139">
        <f>(H22計算表!CE37-H12計算表!CE37)/H12計算表!CE37*100</f>
        <v>3.0880420499343084</v>
      </c>
      <c r="CF37" s="148"/>
      <c r="CG37" s="139">
        <f>(H22計算表!CG37-H12計算表!CG37)/H12計算表!CG37*100</f>
        <v>-1.2448611864713395</v>
      </c>
      <c r="CH37" s="139">
        <f>(H22計算表!CH37-H12計算表!CH37)/H12計算表!CH37*100</f>
        <v>-0.41465100207325112</v>
      </c>
      <c r="CI37" s="139">
        <f>(H22計算表!CI37-H12計算表!CI37)/H12計算表!CI37*100</f>
        <v>-9.6482152095188827</v>
      </c>
      <c r="CJ37" s="139">
        <f>(H22計算表!CJ37-H12計算表!CJ37)/H12計算表!CJ37*100</f>
        <v>-12.261939226738873</v>
      </c>
      <c r="CK37" s="139">
        <f>(H22計算表!CK37-H12計算表!CK37)/H12計算表!CK37*100</f>
        <v>-12.186829402766442</v>
      </c>
      <c r="CL37" s="139">
        <f>(H22計算表!CL37-H12計算表!CL37)/H12計算表!CL37*100</f>
        <v>-11.744116092100706</v>
      </c>
      <c r="CM37" s="139">
        <f>(H22計算表!CM37-H12計算表!CM37)/H12計算表!CM37*100</f>
        <v>-11.232507878582217</v>
      </c>
      <c r="CN37" s="139">
        <f>(H22計算表!CN37-H12計算表!CN37)/H12計算表!CN37*100</f>
        <v>16.045775505234968</v>
      </c>
      <c r="CO37" s="139">
        <f>(H22計算表!CO37-H12計算表!CO37)/H12計算表!CO37*100</f>
        <v>26.79012345679012</v>
      </c>
      <c r="CP37" s="139">
        <f>(H22計算表!CP37-H12計算表!CP37)/H12計算表!CP37*100</f>
        <v>9.3681917211329075</v>
      </c>
      <c r="CQ37" s="148"/>
      <c r="CR37" s="139">
        <f>(H22計算表!CR37-H12計算表!CR37)/H12計算表!CR37*100</f>
        <v>2.770780856423174</v>
      </c>
      <c r="CS37" s="139">
        <f>(H22計算表!CS37-H12計算表!CS37)/H12計算表!CS37*100</f>
        <v>-0.69930069930069927</v>
      </c>
      <c r="CT37" s="139">
        <f>(H22計算表!CT37-H12計算表!CT37)/H12計算表!CT37*100</f>
        <v>1.7977528089887642</v>
      </c>
      <c r="CU37" s="139">
        <f>(H22計算表!CU37-H12計算表!CU37)/H12計算表!CU37*100</f>
        <v>-0.625</v>
      </c>
      <c r="CV37" s="139">
        <f>(H22計算表!CV37-H12計算表!CV37)/H12計算表!CV37*100</f>
        <v>20</v>
      </c>
      <c r="CW37" s="139">
        <f>(H22計算表!CW37-H12計算表!CW37)/H12計算表!CW37*100</f>
        <v>19.594594594594593</v>
      </c>
    </row>
    <row r="38" spans="1:101" x14ac:dyDescent="0.15">
      <c r="A38" s="13">
        <v>26</v>
      </c>
      <c r="B38" s="6" t="s">
        <v>27</v>
      </c>
      <c r="C38" s="109">
        <f>(H22計算表!C38-H12計算表!C38)/H12計算表!C38*100</f>
        <v>0</v>
      </c>
      <c r="D38" s="109">
        <f>(H22計算表!D38-H12計算表!D38)/H12計算表!D38*100</f>
        <v>5.7885003423071923</v>
      </c>
      <c r="E38" s="109">
        <f>(H22計算表!E38-H12計算表!E38)/H12計算表!E38*100</f>
        <v>2.8571428571428537</v>
      </c>
      <c r="F38" s="109">
        <f>(H22計算表!F38-H12計算表!F38)/H12計算表!F38*100</f>
        <v>1.8128628923249159</v>
      </c>
      <c r="G38" s="38"/>
      <c r="H38" s="139">
        <f>(H22計算表!H38-H12計算表!H38)/H12計算表!H38*100</f>
        <v>-0.3138340737054392</v>
      </c>
      <c r="I38" s="139">
        <f>(H22計算表!I38-H12計算表!I38)</f>
        <v>-1.0369141052999999</v>
      </c>
      <c r="J38" s="139">
        <f>(H22計算表!J38-H12計算表!J38)/H12計算表!J38*100</f>
        <v>8.0716493489156598</v>
      </c>
      <c r="K38" s="139">
        <f>(H22計算表!K38-H12計算表!K38)/H12計算表!K38*100</f>
        <v>-6.8613138686131432</v>
      </c>
      <c r="L38" s="139">
        <f>(H22計算表!L38-H12計算表!L38)/H12計算表!L38*100</f>
        <v>-1.3712514338104727</v>
      </c>
      <c r="M38" s="139">
        <f>(H22計算表!M38-H12計算表!M38)/H12計算表!M38*100</f>
        <v>0.72089754030056119</v>
      </c>
      <c r="N38" s="139">
        <f>(H22計算表!N38-H12計算表!N38)/H12計算表!N38*100</f>
        <v>-9.4437339411764558</v>
      </c>
      <c r="O38" s="139">
        <f>(H22計算表!O38-H12計算表!O38)/H12計算表!O38*100</f>
        <v>-35.305154018023337</v>
      </c>
      <c r="P38" s="139">
        <f>(H22計算表!P38-H12計算表!P38)/H12計算表!P38*100</f>
        <v>-11.001187178472502</v>
      </c>
      <c r="Q38" s="139">
        <f>(H22計算表!Q38-H12計算表!Q38)/H12計算表!Q38*100</f>
        <v>0.10515509659034786</v>
      </c>
      <c r="R38" s="139">
        <f>(H22計算表!R38-H12計算表!R38)/H12計算表!R38*100</f>
        <v>1.2345679012345634</v>
      </c>
      <c r="S38" s="141"/>
      <c r="T38" s="139">
        <f>(H22計算表!T38-H12計算表!T38)/H12計算表!T38*100</f>
        <v>7.291666666666659</v>
      </c>
      <c r="U38" s="139">
        <f>(H22計算表!U38-H12計算表!U38)/H12計算表!U38*100</f>
        <v>7.3529411764705888</v>
      </c>
      <c r="V38" s="139">
        <f>(H22計算表!V38-H12計算表!V38)/H12計算表!V38*100</f>
        <v>-7.8431372549019676</v>
      </c>
      <c r="W38" s="139">
        <f>(H22計算表!W38-H12計算表!W38)/H12計算表!W38*100</f>
        <v>2.6359564939219293</v>
      </c>
      <c r="X38" s="139">
        <f>(H22計算表!X38-H12計算表!X38)/H12計算表!X38*100</f>
        <v>2.1695554769484771</v>
      </c>
      <c r="Y38" s="139">
        <f>(H22計算表!Y38-H12計算表!Y38)/H12計算表!Y38*100</f>
        <v>55.469845722300157</v>
      </c>
      <c r="Z38" s="139">
        <f>(H22計算表!Z38-H12計算表!Z38)/H12計算表!Z38*100</f>
        <v>94.117647058823508</v>
      </c>
      <c r="AA38" s="141"/>
      <c r="AB38" s="139">
        <f>(H22計算表!AB38-H12計算表!AB38)/H12計算表!AB38*100</f>
        <v>-7.3733163389697571</v>
      </c>
      <c r="AC38" s="139">
        <f>(H22計算表!AC38-H12計算表!AC38)</f>
        <v>-3.0487026602298082</v>
      </c>
      <c r="AD38" s="139">
        <f>(H22計算表!AD38-H12計算表!AD38)</f>
        <v>-9.0754980184730591</v>
      </c>
      <c r="AE38" s="139">
        <f>(H22計算表!AE38-H12計算表!AE38)/H12計算表!AE38*100</f>
        <v>-7.5475765068338276</v>
      </c>
      <c r="AF38" s="139">
        <f>(H22計算表!AF38-H12計算表!AF38)/H12計算表!AF38*100</f>
        <v>35.786953919808504</v>
      </c>
      <c r="AG38" s="139">
        <f>(H22計算表!AG38-H12計算表!AG38)/H12計算表!AG38*100</f>
        <v>-35.541852532143793</v>
      </c>
      <c r="AH38" s="139">
        <f>(H22計算表!AH38-H12計算表!AH38)/H12計算表!AH38*100</f>
        <v>-17.888817153148256</v>
      </c>
      <c r="AI38" s="139">
        <f>(H22計算表!AI38-H12計算表!AI38)/H12計算表!AI38*100</f>
        <v>-20.231557829952905</v>
      </c>
      <c r="AJ38" s="139">
        <f>(H22計算表!AJ38-H12計算表!AJ38)/H12計算表!AJ38*100</f>
        <v>11.513711151736732</v>
      </c>
      <c r="AK38" s="141"/>
      <c r="AL38" s="139">
        <f>(H22計算表!AL38-H12計算表!AL38)/H12計算表!AL38*100</f>
        <v>25.581395348837198</v>
      </c>
      <c r="AM38" s="139">
        <f>(H22計算表!AM38-H12計算表!AM38)/H12計算表!AM38*100</f>
        <v>14.026402640264015</v>
      </c>
      <c r="AN38" s="139">
        <f>(H22計算表!AN38-H12計算表!AN38)/H12計算表!AN38*100</f>
        <v>-23.015873015873019</v>
      </c>
      <c r="AO38" s="139">
        <f>(H22計算表!AO38-H12計算表!AO38)/H12計算表!AO38*100</f>
        <v>11.904761904761905</v>
      </c>
      <c r="AP38" s="139">
        <f>(H22計算表!AP38-H12計算表!AP38)/H12計算表!AP38*100</f>
        <v>-27.142857142857146</v>
      </c>
      <c r="AQ38" s="139">
        <f>(H22計算表!AQ38-H12計算表!AQ38)/H12計算表!AQ38*100</f>
        <v>-39.639639639639633</v>
      </c>
      <c r="AR38" s="139">
        <f>(H22計算表!AR38-H12計算表!AR38)/H12計算表!AR38*100</f>
        <v>12.03952178360661</v>
      </c>
      <c r="AS38" s="139">
        <f>(H22計算表!AS38-H12計算表!AS38)/H12計算表!AS38*100</f>
        <v>39.718620957596009</v>
      </c>
      <c r="AT38" s="139">
        <f>(H22計算表!AT38-H12計算表!AT38)/H12計算表!AT38*100</f>
        <v>-37.650085763293319</v>
      </c>
      <c r="AU38" s="139">
        <f>(H22計算表!AU38-H12計算表!AU38)/H12計算表!AU38*100</f>
        <v>-7.8578838174273882</v>
      </c>
      <c r="AV38" s="139">
        <f>(H22計算表!AV38-H12計算表!AV38)/H12計算表!AV38*100</f>
        <v>-1.3578850639711753</v>
      </c>
      <c r="AW38" s="139">
        <f>(H22計算表!AW38-H12計算表!AW38)/H12計算表!AW38*100</f>
        <v>-29.174664107485608</v>
      </c>
      <c r="AX38" s="141"/>
      <c r="AY38" s="139">
        <f>(H22計算表!AY38-H12計算表!AY38)/H12計算表!AY38*100</f>
        <v>-4.0232667052346152</v>
      </c>
      <c r="AZ38" s="139">
        <f>(H22計算表!AZ38-H12計算表!AZ38)/H12計算表!AZ38*100</f>
        <v>-0.87180118430666631</v>
      </c>
      <c r="BA38" s="139">
        <f>(H22計算表!BA38-H12計算表!BA38)/H12計算表!BA38*100</f>
        <v>10.128724278627647</v>
      </c>
      <c r="BB38" s="139">
        <f>(H22計算表!BB38-H12計算表!BB38)/H12計算表!BB38*100</f>
        <v>-1.9396516690819752</v>
      </c>
      <c r="BC38" s="139">
        <f>(H22計算表!BC38-H12計算表!BC38)/H12計算表!BC38*100</f>
        <v>9.6690600597695955</v>
      </c>
      <c r="BD38" s="139">
        <f>(H22計算表!BD38-H12計算表!BD38)/H12計算表!BD38*100</f>
        <v>-4.5517241379310303</v>
      </c>
      <c r="BE38" s="139">
        <f>(H22計算表!BE38-H12計算表!BE38)/H12計算表!BE38*100</f>
        <v>1.5086206896551786</v>
      </c>
      <c r="BF38" s="139">
        <f>(H22計算表!BF38-H12計算表!BF38)/H12計算表!BF38*100</f>
        <v>2.3522535594093048</v>
      </c>
      <c r="BG38" s="139">
        <f>(H22計算表!BG38-H12計算表!BG38)/H12計算表!BG38*100</f>
        <v>-1.8573113249771858</v>
      </c>
      <c r="BH38" s="139">
        <f>(H22計算表!BH38-H12計算表!BH38)/H12計算表!BH38*100</f>
        <v>8.4054714900666614</v>
      </c>
      <c r="BI38" s="139">
        <f>(H22計算表!BI38-H12計算表!BI38)/H12計算表!BI38*100</f>
        <v>-16.665488894383319</v>
      </c>
      <c r="BJ38" s="139">
        <f>(H22計算表!BJ38-H12計算表!BJ38)/H12計算表!BJ38*100</f>
        <v>-17.433839925249131</v>
      </c>
      <c r="BK38" s="139">
        <f>(H22計算表!BK38-H12計算表!BK38)/H12計算表!BK38*100</f>
        <v>8.1055169932090045</v>
      </c>
      <c r="BL38" s="139">
        <f>(H22計算表!BL38-H12計算表!BL38)/H12計算表!BL38*100</f>
        <v>34.957187191432105</v>
      </c>
      <c r="BM38" s="139">
        <f>(H22計算表!BM38-H12計算表!BM38)/H12計算表!BM38*100</f>
        <v>20.879544101934417</v>
      </c>
      <c r="BN38" s="139">
        <f>(H22計算表!BN38-H12計算表!BN38)/H12計算表!BN38*100</f>
        <v>56.411901831261538</v>
      </c>
      <c r="BO38" s="139">
        <f>(H22計算表!BO38-H12計算表!BO38)/H12計算表!BO38*100</f>
        <v>17.268937380294076</v>
      </c>
      <c r="BP38" s="139">
        <f>(H22計算表!BP38-H12計算表!BP38)/H12計算表!BP38*100</f>
        <v>10.713683575703282</v>
      </c>
      <c r="BQ38" s="139">
        <f>(H22計算表!BQ38-H12計算表!BQ38)/H12計算表!BQ38*100</f>
        <v>48.26724841379535</v>
      </c>
      <c r="BR38" s="139">
        <f>(H22計算表!BR38-H12計算表!BR38)/H12計算表!BR38*100</f>
        <v>38.46153846153846</v>
      </c>
      <c r="BS38" s="139">
        <f>(H22計算表!BS38-H12計算表!BS38)/H12計算表!BS38*100</f>
        <v>11.363636363636363</v>
      </c>
      <c r="BT38" s="139">
        <f>(H22計算表!BT38-H12計算表!BT38)/H12計算表!BT38*100</f>
        <v>-43.589743589743584</v>
      </c>
      <c r="BU38" s="139">
        <f>(H22計算表!BU38-H12計算表!BU38)/H12計算表!BU38*100</f>
        <v>-1.6304347826086956</v>
      </c>
      <c r="BV38" s="139">
        <f>(H22計算表!BV38-H12計算表!BV38)/H12計算表!BV38*100</f>
        <v>1.7543859649122806</v>
      </c>
      <c r="BW38" s="139">
        <f>(H22計算表!BW38-H12計算表!BW38)/H12計算表!BW38*100</f>
        <v>-7.738552260077153</v>
      </c>
      <c r="BX38" s="139">
        <f>(H22計算表!BX38-H12計算表!BX38)/H12計算表!BX38*100</f>
        <v>4.8443457651402886</v>
      </c>
      <c r="BY38" s="139">
        <f>(H22計算表!BY38-H12計算表!BY38)/H12計算表!BY38*100</f>
        <v>-5.381102839185588</v>
      </c>
      <c r="BZ38" s="139">
        <f>(H22計算表!BZ38-H12計算表!BZ38)/H12計算表!BZ38*100</f>
        <v>-1.0351940290409567</v>
      </c>
      <c r="CA38" s="139">
        <f>(H22計算表!CA38-H12計算表!CA38)/H12計算表!CA38*100</f>
        <v>3.1866617306178484</v>
      </c>
      <c r="CB38" s="139">
        <f>(H22計算表!CB38-H12計算表!CB38)/H12計算表!CB38*100</f>
        <v>-4.3431921129762889</v>
      </c>
      <c r="CC38" s="139">
        <f>(H22計算表!CC38-H12計算表!CC38)/H12計算表!CC38*100</f>
        <v>-1.1811023622047243</v>
      </c>
      <c r="CD38" s="139">
        <f>(H22計算表!CD38-H12計算表!CD38)/H12計算表!CD38*100</f>
        <v>-7.6745527986151236</v>
      </c>
      <c r="CE38" s="139">
        <f>(H22計算表!CE38-H12計算表!CE38)/H12計算表!CE38*100</f>
        <v>2.7027027027026951</v>
      </c>
      <c r="CF38" s="148"/>
      <c r="CG38" s="139">
        <f>(H22計算表!CG38-H12計算表!CG38)/H12計算表!CG38*100</f>
        <v>1.2605665456521211</v>
      </c>
      <c r="CH38" s="139">
        <f>(H22計算表!CH38-H12計算表!CH38)/H12計算表!CH38*100</f>
        <v>8.9525514771704839E-2</v>
      </c>
      <c r="CI38" s="139">
        <f>(H22計算表!CI38-H12計算表!CI38)/H12計算表!CI38*100</f>
        <v>-17.284308048639257</v>
      </c>
      <c r="CJ38" s="139">
        <f>(H22計算表!CJ38-H12計算表!CJ38)/H12計算表!CJ38*100</f>
        <v>-13.334050541671596</v>
      </c>
      <c r="CK38" s="139">
        <f>(H22計算表!CK38-H12計算表!CK38)/H12計算表!CK38*100</f>
        <v>-13.497052289689076</v>
      </c>
      <c r="CL38" s="139">
        <f>(H22計算表!CL38-H12計算表!CL38)/H12計算表!CL38*100</f>
        <v>-12.554435065782904</v>
      </c>
      <c r="CM38" s="139">
        <f>(H22計算表!CM38-H12計算表!CM38)/H12計算表!CM38*100</f>
        <v>-8.892645871876546</v>
      </c>
      <c r="CN38" s="139">
        <f>(H22計算表!CN38-H12計算表!CN38)/H12計算表!CN38*100</f>
        <v>-11.004049190161966</v>
      </c>
      <c r="CO38" s="139">
        <f>(H22計算表!CO38-H12計算表!CO38)/H12計算表!CO38*100</f>
        <v>-7.2718808193668538</v>
      </c>
      <c r="CP38" s="139">
        <f>(H22計算表!CP38-H12計算表!CP38)/H12計算表!CP38*100</f>
        <v>6.2761506276150625</v>
      </c>
      <c r="CQ38" s="148"/>
      <c r="CR38" s="139">
        <f>(H22計算表!CR38-H12計算表!CR38)/H12計算表!CR38*100</f>
        <v>1.9753086419753085</v>
      </c>
      <c r="CS38" s="139">
        <f>(H22計算表!CS38-H12計算表!CS38)/H12計算表!CS38*100</f>
        <v>-0.36764705882352938</v>
      </c>
      <c r="CT38" s="139">
        <f>(H22計算表!CT38-H12計算表!CT38)/H12計算表!CT38*100</f>
        <v>2.8888888888888888</v>
      </c>
      <c r="CU38" s="139">
        <f>(H22計算表!CU38-H12計算表!CU38)/H12計算表!CU38*100</f>
        <v>0.66445182724252494</v>
      </c>
      <c r="CV38" s="139">
        <f>(H22計算表!CV38-H12計算表!CV38)/H12計算表!CV38*100</f>
        <v>15.384615384615385</v>
      </c>
      <c r="CW38" s="139">
        <f>(H22計算表!CW38-H12計算表!CW38)/H12計算表!CW38*100</f>
        <v>17.449664429530202</v>
      </c>
    </row>
    <row r="39" spans="1:101" x14ac:dyDescent="0.15">
      <c r="A39" s="13">
        <v>27</v>
      </c>
      <c r="B39" s="6" t="s">
        <v>28</v>
      </c>
      <c r="C39" s="109">
        <f>(H22計算表!C39-H12計算表!C39)/H12計算表!C39*100</f>
        <v>1.5267175572519098</v>
      </c>
      <c r="D39" s="109">
        <f>(H22計算表!D39-H12計算表!D39)/H12計算表!D39*100</f>
        <v>4.9400637960479523</v>
      </c>
      <c r="E39" s="109">
        <f>(H22計算表!E39-H12計算表!E39)/H12計算表!E39*100</f>
        <v>-2.3501762632197414</v>
      </c>
      <c r="F39" s="109">
        <f>(H22計算表!F39-H12計算表!F39)/H12計算表!F39*100</f>
        <v>-0.34204820654487678</v>
      </c>
      <c r="G39" s="38"/>
      <c r="H39" s="139">
        <f>(H22計算表!H39-H12計算表!H39)/H12計算表!H39*100</f>
        <v>0.68328729741384553</v>
      </c>
      <c r="I39" s="139">
        <f>(H22計算表!I39-H12計算表!I39)</f>
        <v>0.44528858820000006</v>
      </c>
      <c r="J39" s="139">
        <f>(H22計算表!J39-H12計算表!J39)/H12計算表!J39*100</f>
        <v>9.1199292268472831</v>
      </c>
      <c r="K39" s="139">
        <f>(H22計算表!K39-H12計算表!K39)/H12計算表!K39*100</f>
        <v>-8.9108910891089064</v>
      </c>
      <c r="L39" s="139">
        <f>(H22計算表!L39-H12計算表!L39)/H12計算表!L39*100</f>
        <v>-2.1152001388970172</v>
      </c>
      <c r="M39" s="139">
        <f>(H22計算表!M39-H12計算表!M39)/H12計算表!M39*100</f>
        <v>-1.147540221670666</v>
      </c>
      <c r="N39" s="139">
        <f>(H22計算表!N39-H12計算表!N39)/H12計算表!N39*100</f>
        <v>-9.0585589003983937</v>
      </c>
      <c r="O39" s="139">
        <f>(H22計算表!O39-H12計算表!O39)/H12計算表!O39*100</f>
        <v>-31.831180836129295</v>
      </c>
      <c r="P39" s="139">
        <f>(H22計算表!P39-H12計算表!P39)/H12計算表!P39*100</f>
        <v>-10.548523206751055</v>
      </c>
      <c r="Q39" s="139">
        <f>(H22計算表!Q39-H12計算表!Q39)/H12計算表!Q39*100</f>
        <v>2.6557243488278202</v>
      </c>
      <c r="R39" s="139">
        <f>(H22計算表!R39-H12計算表!R39)/H12計算表!R39*100</f>
        <v>0.58139534883721766</v>
      </c>
      <c r="S39" s="141"/>
      <c r="T39" s="139">
        <f>(H22計算表!T39-H12計算表!T39)/H12計算表!T39*100</f>
        <v>5.902777777777775</v>
      </c>
      <c r="U39" s="139">
        <f>(H22計算表!U39-H12計算表!U39)/H12計算表!U39*100</f>
        <v>6.6420664206641957</v>
      </c>
      <c r="V39" s="139">
        <f>(H22計算表!V39-H12計算表!V39)/H12計算表!V39*100</f>
        <v>-9.3023255813953565</v>
      </c>
      <c r="W39" s="139">
        <f>(H22計算表!W39-H12計算表!W39)/H12計算表!W39*100</f>
        <v>2.624399116538906</v>
      </c>
      <c r="X39" s="139">
        <f>(H22計算表!X39-H12計算表!X39)/H12計算表!X39*100</f>
        <v>2.285442209260804</v>
      </c>
      <c r="Y39" s="139">
        <f>(H22計算表!Y39-H12計算表!Y39)/H12計算表!Y39*100</f>
        <v>104.92642354446575</v>
      </c>
      <c r="Z39" s="139">
        <f>(H22計算表!Z39-H12計算表!Z39)/H12計算表!Z39*100</f>
        <v>138.20224719101122</v>
      </c>
      <c r="AA39" s="141"/>
      <c r="AB39" s="139">
        <f>(H22計算表!AB39-H12計算表!AB39)/H12計算表!AB39*100</f>
        <v>-7.534803948614055</v>
      </c>
      <c r="AC39" s="139">
        <f>(H22計算表!AC39-H12計算表!AC39)</f>
        <v>1.3244639515074081</v>
      </c>
      <c r="AD39" s="139">
        <f>(H22計算表!AD39-H12計算表!AD39)</f>
        <v>-5.2874062614409496</v>
      </c>
      <c r="AE39" s="139">
        <f>(H22計算表!AE39-H12計算表!AE39)/H12計算表!AE39*100</f>
        <v>-11.281210155040172</v>
      </c>
      <c r="AF39" s="139">
        <f>(H22計算表!AF39-H12計算表!AF39)/H12計算表!AF39*100</f>
        <v>30.86243763364218</v>
      </c>
      <c r="AG39" s="139">
        <f>(H22計算表!AG39-H12計算表!AG39)/H12計算表!AG39*100</f>
        <v>-35.081407181276347</v>
      </c>
      <c r="AH39" s="139">
        <f>(H22計算表!AH39-H12計算表!AH39)/H12計算表!AH39*100</f>
        <v>-12.800435079385339</v>
      </c>
      <c r="AI39" s="139">
        <f>(H22計算表!AI39-H12計算表!AI39)/H12計算表!AI39*100</f>
        <v>-25.011503856343925</v>
      </c>
      <c r="AJ39" s="139">
        <f>(H22計算表!AJ39-H12計算表!AJ39)/H12計算表!AJ39*100</f>
        <v>-2.5858974358974383</v>
      </c>
      <c r="AK39" s="141"/>
      <c r="AL39" s="139">
        <f>(H22計算表!AL39-H12計算表!AL39)/H12計算表!AL39*100</f>
        <v>19.832985386221296</v>
      </c>
      <c r="AM39" s="139">
        <f>(H22計算表!AM39-H12計算表!AM39)/H12計算表!AM39*100</f>
        <v>14.446529080675427</v>
      </c>
      <c r="AN39" s="139">
        <f>(H22計算表!AN39-H12計算表!AN39)/H12計算表!AN39*100</f>
        <v>-21.374045801526709</v>
      </c>
      <c r="AO39" s="139">
        <f>(H22計算表!AO39-H12計算表!AO39)/H12計算表!AO39*100</f>
        <v>23.664122137404579</v>
      </c>
      <c r="AP39" s="139">
        <f>(H22計算表!AP39-H12計算表!AP39)/H12計算表!AP39*100</f>
        <v>-14.285714285714294</v>
      </c>
      <c r="AQ39" s="139">
        <f>(H22計算表!AQ39-H12計算表!AQ39)/H12計算表!AQ39*100</f>
        <v>-29.914529914529915</v>
      </c>
      <c r="AR39" s="139">
        <f>(H22計算表!AR39-H12計算表!AR39)/H12計算表!AR39*100</f>
        <v>6.9185174117849186</v>
      </c>
      <c r="AS39" s="139">
        <f>(H22計算表!AS39-H12計算表!AS39)/H12計算表!AS39*100</f>
        <v>36.042335948278783</v>
      </c>
      <c r="AT39" s="139">
        <f>(H22計算表!AT39-H12計算表!AT39)/H12計算表!AT39*100</f>
        <v>-23.156443831840107</v>
      </c>
      <c r="AU39" s="139">
        <f>(H22計算表!AU39-H12計算表!AU39)/H12計算表!AU39*100</f>
        <v>-6.7510548523206815</v>
      </c>
      <c r="AV39" s="139">
        <f>(H22計算表!AV39-H12計算表!AV39)/H12計算表!AV39*100</f>
        <v>0.98848420237116941</v>
      </c>
      <c r="AW39" s="139">
        <f>(H22計算表!AW39-H12計算表!AW39)/H12計算表!AW39*100</f>
        <v>-29.230769230769237</v>
      </c>
      <c r="AX39" s="141"/>
      <c r="AY39" s="139">
        <f>(H22計算表!AY39-H12計算表!AY39)/H12計算表!AY39*100</f>
        <v>-7.719279828338431</v>
      </c>
      <c r="AZ39" s="139">
        <f>(H22計算表!AZ39-H12計算表!AZ39)/H12計算表!AZ39*100</f>
        <v>-1.0358431328929987</v>
      </c>
      <c r="BA39" s="139">
        <f>(H22計算表!BA39-H12計算表!BA39)/H12計算表!BA39*100</f>
        <v>12.927035157547392</v>
      </c>
      <c r="BB39" s="139">
        <f>(H22計算表!BB39-H12計算表!BB39)/H12計算表!BB39*100</f>
        <v>-1.305176266340079</v>
      </c>
      <c r="BC39" s="139">
        <f>(H22計算表!BC39-H12計算表!BC39)/H12計算表!BC39*100</f>
        <v>13.141738512298623</v>
      </c>
      <c r="BD39" s="139">
        <f>(H22計算表!BD39-H12計算表!BD39)/H12計算表!BD39*100</f>
        <v>-10.93117408906882</v>
      </c>
      <c r="BE39" s="139">
        <f>(H22計算表!BE39-H12計算表!BE39)/H12計算表!BE39*100</f>
        <v>-1.7897091722595171</v>
      </c>
      <c r="BF39" s="139">
        <f>(H22計算表!BF39-H12計算表!BF39)/H12計算表!BF39*100</f>
        <v>5.1750472273206274</v>
      </c>
      <c r="BG39" s="139">
        <f>(H22計算表!BG39-H12計算表!BG39)/H12計算表!BG39*100</f>
        <v>2.0199377633049629</v>
      </c>
      <c r="BH39" s="139">
        <f>(H22計算表!BH39-H12計算表!BH39)/H12計算表!BH39*100</f>
        <v>10.243847405680381</v>
      </c>
      <c r="BI39" s="139">
        <f>(H22計算表!BI39-H12計算表!BI39)/H12計算表!BI39*100</f>
        <v>-3.6244117760616175</v>
      </c>
      <c r="BJ39" s="139">
        <f>(H22計算表!BJ39-H12計算表!BJ39)/H12計算表!BJ39*100</f>
        <v>-18.477681633386165</v>
      </c>
      <c r="BK39" s="139">
        <f>(H22計算表!BK39-H12計算表!BK39)/H12計算表!BK39*100</f>
        <v>8.1366543454054643</v>
      </c>
      <c r="BL39" s="139">
        <f>(H22計算表!BL39-H12計算表!BL39)/H12計算表!BL39*100</f>
        <v>26.911251014540959</v>
      </c>
      <c r="BM39" s="139">
        <f>(H22計算表!BM39-H12計算表!BM39)/H12計算表!BM39*100</f>
        <v>18.089721169855753</v>
      </c>
      <c r="BN39" s="139">
        <f>(H22計算表!BN39-H12計算表!BN39)/H12計算表!BN39*100</f>
        <v>38.724608607598164</v>
      </c>
      <c r="BO39" s="139">
        <f>(H22計算表!BO39-H12計算表!BO39)/H12計算表!BO39*100</f>
        <v>18.332385925686715</v>
      </c>
      <c r="BP39" s="139">
        <f>(H22計算表!BP39-H12計算表!BP39)/H12計算表!BP39*100</f>
        <v>11.490519711312782</v>
      </c>
      <c r="BQ39" s="139">
        <f>(H22計算表!BQ39-H12計算表!BQ39)/H12計算表!BQ39*100</f>
        <v>50.727435999958672</v>
      </c>
      <c r="BR39" s="139">
        <f>(H22計算表!BR39-H12計算表!BR39)/H12計算表!BR39*100</f>
        <v>21.333333333333329</v>
      </c>
      <c r="BS39" s="139">
        <f>(H22計算表!BS39-H12計算表!BS39)/H12計算表!BS39*100</f>
        <v>4.9180327868852576</v>
      </c>
      <c r="BT39" s="139">
        <f>(H22計算表!BT39-H12計算表!BT39)/H12計算表!BT39*100</f>
        <v>-38.46153846153846</v>
      </c>
      <c r="BU39" s="139">
        <f>(H22計算表!BU39-H12計算表!BU39)/H12計算表!BU39*100</f>
        <v>-2.1857923497267762</v>
      </c>
      <c r="BV39" s="139">
        <f>(H22計算表!BV39-H12計算表!BV39)/H12計算表!BV39*100</f>
        <v>-1.7441860465116279</v>
      </c>
      <c r="BW39" s="139">
        <f>(H22計算表!BW39-H12計算表!BW39)/H12計算表!BW39*100</f>
        <v>-6.0344324135989682</v>
      </c>
      <c r="BX39" s="139">
        <f>(H22計算表!BX39-H12計算表!BX39)/H12計算表!BX39*100</f>
        <v>4.200048352016748</v>
      </c>
      <c r="BY39" s="139">
        <f>(H22計算表!BY39-H12計算表!BY39)/H12計算表!BY39*100</f>
        <v>-7.8284375164243647</v>
      </c>
      <c r="BZ39" s="139">
        <f>(H22計算表!BZ39-H12計算表!BZ39)/H12計算表!BZ39*100</f>
        <v>-1.3750824807551567</v>
      </c>
      <c r="CA39" s="139">
        <f>(H22計算表!CA39-H12計算表!CA39)/H12計算表!CA39*100</f>
        <v>-0.75957384079102341</v>
      </c>
      <c r="CB39" s="139">
        <f>(H22計算表!CB39-H12計算表!CB39)/H12計算表!CB39*100</f>
        <v>-2.4516129032258065</v>
      </c>
      <c r="CC39" s="139">
        <f>(H22計算表!CC39-H12計算表!CC39)/H12計算表!CC39*100</f>
        <v>2.7689873417721516</v>
      </c>
      <c r="CD39" s="139">
        <f>(H22計算表!CD39-H12計算表!CD39)/H12計算表!CD39*100</f>
        <v>7.3891625615763541</v>
      </c>
      <c r="CE39" s="139">
        <f>(H22計算表!CE39-H12計算表!CE39)/H12計算表!CE39*100</f>
        <v>5.116580310880833</v>
      </c>
      <c r="CF39" s="148"/>
      <c r="CG39" s="139">
        <f>(H22計算表!CG39-H12計算表!CG39)/H12計算表!CG39*100</f>
        <v>6.928281422557891</v>
      </c>
      <c r="CH39" s="139">
        <f>(H22計算表!CH39-H12計算表!CH39)/H12計算表!CH39*100</f>
        <v>-0.19762845849802652</v>
      </c>
      <c r="CI39" s="139">
        <f>(H22計算表!CI39-H12計算表!CI39)/H12計算表!CI39*100</f>
        <v>-14.19548872180451</v>
      </c>
      <c r="CJ39" s="139">
        <f>(H22計算表!CJ39-H12計算表!CJ39)/H12計算表!CJ39*100</f>
        <v>-14.791297347943324</v>
      </c>
      <c r="CK39" s="139">
        <f>(H22計算表!CK39-H12計算表!CK39)/H12計算表!CK39*100</f>
        <v>-17.320706875308765</v>
      </c>
      <c r="CL39" s="139">
        <f>(H22計算表!CL39-H12計算表!CL39)/H12計算表!CL39*100</f>
        <v>-14.844232077591254</v>
      </c>
      <c r="CM39" s="139">
        <f>(H22計算表!CM39-H12計算表!CM39)/H12計算表!CM39*100</f>
        <v>-9.100147280461135</v>
      </c>
      <c r="CN39" s="139">
        <f>(H22計算表!CN39-H12計算表!CN39)/H12計算表!CN39*100</f>
        <v>-0.50277229583685745</v>
      </c>
      <c r="CO39" s="139">
        <f>(H22計算表!CO39-H12計算表!CO39)/H12計算表!CO39*100</f>
        <v>-12.859902492870942</v>
      </c>
      <c r="CP39" s="139">
        <f>(H22計算表!CP39-H12計算表!CP39)/H12計算表!CP39*100</f>
        <v>2.9471544715447067</v>
      </c>
      <c r="CQ39" s="148"/>
      <c r="CR39" s="139">
        <f>(H22計算表!CR39-H12計算表!CR39)/H12計算表!CR39*100</f>
        <v>-0.94339622641509435</v>
      </c>
      <c r="CS39" s="139">
        <f>(H22計算表!CS39-H12計算表!CS39)/H12計算表!CS39*100</f>
        <v>-3.6101083032490973</v>
      </c>
      <c r="CT39" s="139">
        <f>(H22計算表!CT39-H12計算表!CT39)/H12計算表!CT39*100</f>
        <v>-1.2448132780082988</v>
      </c>
      <c r="CU39" s="139">
        <f>(H22計算表!CU39-H12計算表!CU39)/H12計算表!CU39*100</f>
        <v>-2.8662420382165608</v>
      </c>
      <c r="CV39" s="139">
        <f>(H22計算表!CV39-H12計算表!CV39)/H12計算表!CV39*100</f>
        <v>40</v>
      </c>
      <c r="CW39" s="139">
        <f>(H22計算表!CW39-H12計算表!CW39)/H12計算表!CW39*100</f>
        <v>39.552238805970148</v>
      </c>
    </row>
    <row r="40" spans="1:101" x14ac:dyDescent="0.15">
      <c r="A40" s="13">
        <v>28</v>
      </c>
      <c r="B40" s="6" t="s">
        <v>29</v>
      </c>
      <c r="C40" s="109">
        <f>(H22計算表!C40-H12計算表!C40)/H12計算表!C40*100</f>
        <v>2.173913043478263</v>
      </c>
      <c r="D40" s="109">
        <f>(H22計算表!D40-H12計算表!D40)/H12計算表!D40*100</f>
        <v>8.0245849236829709</v>
      </c>
      <c r="E40" s="109">
        <f>(H22計算表!E40-H12計算表!E40)/H12計算表!E40*100</f>
        <v>2.2842639593908594</v>
      </c>
      <c r="F40" s="109">
        <f>(H22計算表!F40-H12計算表!F40)/H12計算表!F40*100</f>
        <v>3.9121420468311614</v>
      </c>
      <c r="G40" s="38"/>
      <c r="H40" s="139">
        <f>(H22計算表!H40-H12計算表!H40)/H12計算表!H40*100</f>
        <v>0.67666875533953785</v>
      </c>
      <c r="I40" s="139">
        <f>(H22計算表!I40-H12計算表!I40)</f>
        <v>-2.8441455220999998</v>
      </c>
      <c r="J40" s="139">
        <f>(H22計算表!J40-H12計算表!J40)/H12計算表!J40*100</f>
        <v>8.8643362104368801</v>
      </c>
      <c r="K40" s="139">
        <f>(H22計算表!K40-H12計算表!K40)/H12計算表!K40*100</f>
        <v>-6.9117647058823577</v>
      </c>
      <c r="L40" s="139">
        <f>(H22計算表!L40-H12計算表!L40)/H12計算表!L40*100</f>
        <v>-1.3811820496005938</v>
      </c>
      <c r="M40" s="139">
        <f>(H22計算表!M40-H12計算表!M40)/H12計算表!M40*100</f>
        <v>0.63083427048290186</v>
      </c>
      <c r="N40" s="139">
        <f>(H22計算表!N40-H12計算表!N40)/H12計算表!N40*100</f>
        <v>-9.3325409925650504</v>
      </c>
      <c r="O40" s="139">
        <f>(H22計算表!O40-H12計算表!O40)/H12計算表!O40*100</f>
        <v>-32.626035473603039</v>
      </c>
      <c r="P40" s="139">
        <f>(H22計算表!P40-H12計算表!P40)/H12計算表!P40*100</f>
        <v>-9.4023904382470231</v>
      </c>
      <c r="Q40" s="139">
        <f>(H22計算表!Q40-H12計算表!Q40)/H12計算表!Q40*100</f>
        <v>1.3866524458070884</v>
      </c>
      <c r="R40" s="139">
        <f>(H22計算表!R40-H12計算表!R40)/H12計算表!R40*100</f>
        <v>1.1764705882352899</v>
      </c>
      <c r="S40" s="141"/>
      <c r="T40" s="139">
        <f>(H22計算表!T40-H12計算表!T40)/H12計算表!T40*100</f>
        <v>5.9440559440559415</v>
      </c>
      <c r="U40" s="139">
        <f>(H22計算表!U40-H12計算表!U40)/H12計算表!U40*100</f>
        <v>6.2962962962962941</v>
      </c>
      <c r="V40" s="139">
        <f>(H22計算表!V40-H12計算表!V40)/H12計算表!V40*100</f>
        <v>-10.280373831775709</v>
      </c>
      <c r="W40" s="139">
        <f>(H22計算表!W40-H12計算表!W40)/H12計算表!W40*100</f>
        <v>2.6040995230114867</v>
      </c>
      <c r="X40" s="139">
        <f>(H22計算表!X40-H12計算表!X40)/H12計算表!X40*100</f>
        <v>2.1342186388427757</v>
      </c>
      <c r="Y40" s="139">
        <f>(H22計算表!Y40-H12計算表!Y40)/H12計算表!Y40*100</f>
        <v>74.849094567404421</v>
      </c>
      <c r="Z40" s="139">
        <f>(H22計算表!Z40-H12計算表!Z40)/H12計算表!Z40*100</f>
        <v>110.55276381909549</v>
      </c>
      <c r="AA40" s="141"/>
      <c r="AB40" s="139">
        <f>(H22計算表!AB40-H12計算表!AB40)/H12計算表!AB40*100</f>
        <v>-9.7874941331190239</v>
      </c>
      <c r="AC40" s="139">
        <f>(H22計算表!AC40-H12計算表!AC40)</f>
        <v>4.110733861164471</v>
      </c>
      <c r="AD40" s="139">
        <f>(H22計算表!AD40-H12計算表!AD40)</f>
        <v>1.3050266445102583</v>
      </c>
      <c r="AE40" s="139">
        <f>(H22計算表!AE40-H12計算表!AE40)/H12計算表!AE40*100</f>
        <v>-8.2668858184432814</v>
      </c>
      <c r="AF40" s="139">
        <f>(H22計算表!AF40-H12計算表!AF40)/H12計算表!AF40*100</f>
        <v>28.338762214983714</v>
      </c>
      <c r="AG40" s="139">
        <f>(H22計算表!AG40-H12計算表!AG40)/H12計算表!AG40*100</f>
        <v>-32.67939071389246</v>
      </c>
      <c r="AH40" s="139">
        <f>(H22計算表!AH40-H12計算表!AH40)/H12計算表!AH40*100</f>
        <v>0.80881307746979381</v>
      </c>
      <c r="AI40" s="139">
        <f>(H22計算表!AI40-H12計算表!AI40)/H12計算表!AI40*100</f>
        <v>-10.464977169860228</v>
      </c>
      <c r="AJ40" s="139">
        <f>(H22計算表!AJ40-H12計算表!AJ40)/H12計算表!AJ40*100</f>
        <v>10.531021897810206</v>
      </c>
      <c r="AK40" s="141"/>
      <c r="AL40" s="139">
        <f>(H22計算表!AL40-H12計算表!AL40)/H12計算表!AL40*100</f>
        <v>10.727969348658993</v>
      </c>
      <c r="AM40" s="139">
        <f>(H22計算表!AM40-H12計算表!AM40)/H12計算表!AM40*100</f>
        <v>7.7834179357022011</v>
      </c>
      <c r="AN40" s="139">
        <f>(H22計算表!AN40-H12計算表!AN40)/H12計算表!AN40*100</f>
        <v>-28.776978417266186</v>
      </c>
      <c r="AO40" s="139">
        <f>(H22計算表!AO40-H12計算表!AO40)/H12計算表!AO40*100</f>
        <v>13.669064748201439</v>
      </c>
      <c r="AP40" s="139">
        <f>(H22計算表!AP40-H12計算表!AP40)/H12計算表!AP40*100</f>
        <v>-7.0175438596491277</v>
      </c>
      <c r="AQ40" s="139">
        <f>(H22計算表!AQ40-H12計算表!AQ40)/H12計算表!AQ40*100</f>
        <v>-21.951219512195131</v>
      </c>
      <c r="AR40" s="139">
        <f>(H22計算表!AR40-H12計算表!AR40)/H12計算表!AR40*100</f>
        <v>10.444789859735815</v>
      </c>
      <c r="AS40" s="139">
        <f>(H22計算表!AS40-H12計算表!AS40)/H12計算表!AS40*100</f>
        <v>36.075426256957897</v>
      </c>
      <c r="AT40" s="139">
        <f>(H22計算表!AT40-H12計算表!AT40)/H12計算表!AT40*100</f>
        <v>-26.25</v>
      </c>
      <c r="AU40" s="139">
        <f>(H22計算表!AU40-H12計算表!AU40)/H12計算表!AU40*100</f>
        <v>0.89086859688197617</v>
      </c>
      <c r="AV40" s="139">
        <f>(H22計算表!AV40-H12計算表!AV40)/H12計算表!AV40*100</f>
        <v>3.4757801960142687</v>
      </c>
      <c r="AW40" s="139">
        <f>(H22計算表!AW40-H12計算表!AW40)/H12計算表!AW40*100</f>
        <v>-27.5390625</v>
      </c>
      <c r="AX40" s="141"/>
      <c r="AY40" s="139">
        <f>(H22計算表!AY40-H12計算表!AY40)/H12計算表!AY40*100</f>
        <v>-4.2042341316259311</v>
      </c>
      <c r="AZ40" s="139">
        <f>(H22計算表!AZ40-H12計算表!AZ40)/H12計算表!AZ40*100</f>
        <v>-1.6917098497497427</v>
      </c>
      <c r="BA40" s="139">
        <f>(H22計算表!BA40-H12計算表!BA40)/H12計算表!BA40*100</f>
        <v>10.919685992434493</v>
      </c>
      <c r="BB40" s="139">
        <f>(H22計算表!BB40-H12計算表!BB40)/H12計算表!BB40*100</f>
        <v>-1.7275302233849532</v>
      </c>
      <c r="BC40" s="139">
        <f>(H22計算表!BC40-H12計算表!BC40)/H12計算表!BC40*100</f>
        <v>11.071680021593208</v>
      </c>
      <c r="BD40" s="139">
        <f>(H22計算表!BD40-H12計算表!BD40)/H12計算表!BD40*100</f>
        <v>-7.7235772357723622</v>
      </c>
      <c r="BE40" s="139">
        <f>(H22計算表!BE40-H12計算表!BE40)/H12計算表!BE40*100</f>
        <v>0.68181818181817533</v>
      </c>
      <c r="BF40" s="139">
        <f>(H22計算表!BF40-H12計算表!BF40)/H12計算表!BF40*100</f>
        <v>9.3495931357292452</v>
      </c>
      <c r="BG40" s="139">
        <f>(H22計算表!BG40-H12計算表!BG40)/H12計算表!BG40*100</f>
        <v>7.7553260374615425</v>
      </c>
      <c r="BH40" s="139">
        <f>(H22計算表!BH40-H12計算表!BH40)/H12計算表!BH40*100</f>
        <v>11.266309061782721</v>
      </c>
      <c r="BI40" s="139">
        <f>(H22計算表!BI40-H12計算表!BI40)/H12計算表!BI40*100</f>
        <v>-18.677606996897516</v>
      </c>
      <c r="BJ40" s="139">
        <f>(H22計算表!BJ40-H12計算表!BJ40)/H12計算表!BJ40*100</f>
        <v>-14.109953998721561</v>
      </c>
      <c r="BK40" s="139">
        <f>(H22計算表!BK40-H12計算表!BK40)/H12計算表!BK40*100</f>
        <v>7.1719453828000583</v>
      </c>
      <c r="BL40" s="139">
        <f>(H22計算表!BL40-H12計算表!BL40)/H12計算表!BL40*100</f>
        <v>44.070351615577451</v>
      </c>
      <c r="BM40" s="139">
        <f>(H22計算表!BM40-H12計算表!BM40)/H12計算表!BM40*100</f>
        <v>17.034701087792893</v>
      </c>
      <c r="BN40" s="139">
        <f>(H22計算表!BN40-H12計算表!BN40)/H12計算表!BN40*100</f>
        <v>80.67642908823926</v>
      </c>
      <c r="BO40" s="139">
        <f>(H22計算表!BO40-H12計算表!BO40)/H12計算表!BO40*100</f>
        <v>15.626010714306716</v>
      </c>
      <c r="BP40" s="139">
        <f>(H22計算表!BP40-H12計算表!BP40)/H12計算表!BP40*100</f>
        <v>9.7658844392603577</v>
      </c>
      <c r="BQ40" s="139">
        <f>(H22計算表!BQ40-H12計算表!BQ40)/H12計算表!BQ40*100</f>
        <v>42.749072439606529</v>
      </c>
      <c r="BR40" s="139">
        <f>(H22計算表!BR40-H12計算表!BR40)/H12計算表!BR40*100</f>
        <v>29.31034482758621</v>
      </c>
      <c r="BS40" s="139">
        <f>(H22計算表!BS40-H12計算表!BS40)/H12計算表!BS40*100</f>
        <v>10.638297872340425</v>
      </c>
      <c r="BT40" s="139">
        <f>(H22計算表!BT40-H12計算表!BT40)/H12計算表!BT40*100</f>
        <v>-45.652173913043477</v>
      </c>
      <c r="BU40" s="139">
        <f>(H22計算表!BU40-H12計算表!BU40)/H12計算表!BU40*100</f>
        <v>-1.0928961748633881</v>
      </c>
      <c r="BV40" s="139">
        <f>(H22計算表!BV40-H12計算表!BV40)/H12計算表!BV40*100</f>
        <v>-0.58139534883720934</v>
      </c>
      <c r="BW40" s="139">
        <f>(H22計算表!BW40-H12計算表!BW40)/H12計算表!BW40*100</f>
        <v>-5.9466373731056992</v>
      </c>
      <c r="BX40" s="139">
        <f>(H22計算表!BX40-H12計算表!BX40)/H12計算表!BX40*100</f>
        <v>3.8914301928843891</v>
      </c>
      <c r="BY40" s="139">
        <f>(H22計算表!BY40-H12計算表!BY40)/H12計算表!BY40*100</f>
        <v>-4.9940014920135338</v>
      </c>
      <c r="BZ40" s="139">
        <f>(H22計算表!BZ40-H12計算表!BZ40)/H12計算表!BZ40*100</f>
        <v>0.63002899334228835</v>
      </c>
      <c r="CA40" s="139">
        <f>(H22計算表!CA40-H12計算表!CA40)/H12計算表!CA40*100</f>
        <v>-1.5438674757714839</v>
      </c>
      <c r="CB40" s="139">
        <f>(H22計算表!CB40-H12計算表!CB40)/H12計算表!CB40*100</f>
        <v>-8.0135734795092777</v>
      </c>
      <c r="CC40" s="139">
        <f>(H22計算表!CC40-H12計算表!CC40)/H12計算表!CC40*100</f>
        <v>4.6433094132545376</v>
      </c>
      <c r="CD40" s="139">
        <f>(H22計算表!CD40-H12計算表!CD40)/H12計算表!CD40*100</f>
        <v>0.88216761184625436</v>
      </c>
      <c r="CE40" s="139">
        <f>(H22計算表!CE40-H12計算表!CE40)/H12計算表!CE40*100</f>
        <v>6.3179347826087042</v>
      </c>
      <c r="CF40" s="148"/>
      <c r="CG40" s="139">
        <f>(H22計算表!CG40-H12計算表!CG40)/H12計算表!CG40*100</f>
        <v>2.9208216263400475</v>
      </c>
      <c r="CH40" s="139">
        <f>(H22計算表!CH40-H12計算表!CH40)/H12計算表!CH40*100</f>
        <v>-8.4317032040467393E-2</v>
      </c>
      <c r="CI40" s="139">
        <f>(H22計算表!CI40-H12計算表!CI40)/H12計算表!CI40*100</f>
        <v>-5.9394948653899524</v>
      </c>
      <c r="CJ40" s="139">
        <f>(H22計算表!CJ40-H12計算表!CJ40)/H12計算表!CJ40*100</f>
        <v>-6.3106345113211946</v>
      </c>
      <c r="CK40" s="139">
        <f>(H22計算表!CK40-H12計算表!CK40)/H12計算表!CK40*100</f>
        <v>-6.4506731356411731</v>
      </c>
      <c r="CL40" s="139">
        <f>(H22計算表!CL40-H12計算表!CL40)/H12計算表!CL40*100</f>
        <v>-6.2520036083588675</v>
      </c>
      <c r="CM40" s="139">
        <f>(H22計算表!CM40-H12計算表!CM40)/H12計算表!CM40*100</f>
        <v>-0.16594470633201683</v>
      </c>
      <c r="CN40" s="139">
        <f>(H22計算表!CN40-H12計算表!CN40)/H12計算表!CN40*100</f>
        <v>14.568816962613321</v>
      </c>
      <c r="CO40" s="139">
        <f>(H22計算表!CO40-H12計算表!CO40)/H12計算表!CO40*100</f>
        <v>20.270910296485745</v>
      </c>
      <c r="CP40" s="139">
        <f>(H22計算表!CP40-H12計算表!CP40)/H12計算表!CP40*100</f>
        <v>7.0526315789473717</v>
      </c>
      <c r="CQ40" s="148"/>
      <c r="CR40" s="139">
        <f>(H22計算表!CR40-H12計算表!CR40)/H12計算表!CR40*100</f>
        <v>-1.4563106796116505</v>
      </c>
      <c r="CS40" s="139">
        <f>(H22計算表!CS40-H12計算表!CS40)/H12計算表!CS40*100</f>
        <v>2.112676056338028</v>
      </c>
      <c r="CT40" s="139">
        <f>(H22計算表!CT40-H12計算表!CT40)/H12計算表!CT40*100</f>
        <v>0.4329004329004329</v>
      </c>
      <c r="CU40" s="139">
        <f>(H22計算表!CU40-H12計算表!CU40)/H12計算表!CU40*100</f>
        <v>4.0625</v>
      </c>
      <c r="CV40" s="139">
        <f>(H22計算表!CV40-H12計算表!CV40)/H12計算表!CV40*100</f>
        <v>70</v>
      </c>
      <c r="CW40" s="139">
        <f>(H22計算表!CW40-H12計算表!CW40)/H12計算表!CW40*100</f>
        <v>22.516556291390728</v>
      </c>
    </row>
    <row r="41" spans="1:101" x14ac:dyDescent="0.15">
      <c r="A41" s="13">
        <v>29</v>
      </c>
      <c r="B41" s="6" t="s">
        <v>30</v>
      </c>
      <c r="C41" s="109">
        <f>(H22計算表!C41-H12計算表!C41)/H12計算表!C41*100</f>
        <v>-0.76923076923076983</v>
      </c>
      <c r="D41" s="109">
        <f>(H22計算表!D41-H12計算表!D41)/H12計算表!D41*100</f>
        <v>11.327111784373406</v>
      </c>
      <c r="E41" s="109">
        <f>(H22計算表!E41-H12計算表!E41)/H12計算表!E41*100</f>
        <v>1.9283746556473909</v>
      </c>
      <c r="F41" s="109">
        <f>(H22計算表!F41-H12計算表!F41)/H12計算表!F41*100</f>
        <v>8.5635529674958342</v>
      </c>
      <c r="G41" s="38"/>
      <c r="H41" s="139">
        <f>(H22計算表!H41-H12計算表!H41)/H12計算表!H41*100</f>
        <v>-2.9156602289306521</v>
      </c>
      <c r="I41" s="139">
        <f>(H22計算表!I41-H12計算表!I41)</f>
        <v>-2.2481006957999998</v>
      </c>
      <c r="J41" s="139">
        <f>(H22計算表!J41-H12計算表!J41)/H12計算表!J41*100</f>
        <v>10.221865159466006</v>
      </c>
      <c r="K41" s="139">
        <f>(H22計算表!K41-H12計算表!K41)/H12計算表!K41*100</f>
        <v>-8.187134502923989</v>
      </c>
      <c r="L41" s="139">
        <f>(H22計算表!L41-H12計算表!L41)/H12計算表!L41*100</f>
        <v>-2.1184181108289164</v>
      </c>
      <c r="M41" s="139">
        <f>(H22計算表!M41-H12計算表!M41)/H12計算表!M41*100</f>
        <v>2.6469660434108566</v>
      </c>
      <c r="N41" s="139">
        <f>(H22計算表!N41-H12計算表!N41)/H12計算表!N41*100</f>
        <v>-10.257389870307172</v>
      </c>
      <c r="O41" s="139">
        <f>(H22計算表!O41-H12計算表!O41)/H12計算表!O41*100</f>
        <v>-32.352860999153208</v>
      </c>
      <c r="P41" s="139">
        <f>(H22計算表!P41-H12計算表!P41)/H12計算表!P41*100</f>
        <v>-10.0587084148728</v>
      </c>
      <c r="Q41" s="139">
        <f>(H22計算表!Q41-H12計算表!Q41)/H12計算表!Q41*100</f>
        <v>-0.44229973099549558</v>
      </c>
      <c r="R41" s="139">
        <f>(H22計算表!R41-H12計算表!R41)/H12計算表!R41*100</f>
        <v>1.9867549668874218</v>
      </c>
      <c r="S41" s="141"/>
      <c r="T41" s="139">
        <f>(H22計算表!T41-H12計算表!T41)/H12計算表!T41*100</f>
        <v>5.9233449477351892</v>
      </c>
      <c r="U41" s="139">
        <f>(H22計算表!U41-H12計算表!U41)/H12計算表!U41*100</f>
        <v>6.6420664206641957</v>
      </c>
      <c r="V41" s="139">
        <f>(H22計算表!V41-H12計算表!V41)/H12計算表!V41*100</f>
        <v>-2.6178010471204098</v>
      </c>
      <c r="W41" s="139">
        <f>(H22計算表!W41-H12計算表!W41)/H12計算表!W41*100</f>
        <v>2.2715671260847383</v>
      </c>
      <c r="X41" s="139">
        <f>(H22計算表!X41-H12計算表!X41)/H12計算表!X41*100</f>
        <v>2.1226415094339588</v>
      </c>
      <c r="Y41" s="139">
        <f>(H22計算表!Y41-H12計算表!Y41)/H12計算表!Y41*100</f>
        <v>58.652729384436711</v>
      </c>
      <c r="Z41" s="139">
        <f>(H22計算表!Z41-H12計算表!Z41)/H12計算表!Z41*100</f>
        <v>115.05376344086019</v>
      </c>
      <c r="AA41" s="141"/>
      <c r="AB41" s="139">
        <f>(H22計算表!AB41-H12計算表!AB41)/H12計算表!AB41*100</f>
        <v>-9.0206169722702594</v>
      </c>
      <c r="AC41" s="139">
        <f>(H22計算表!AC41-H12計算表!AC41)</f>
        <v>2.0547830329586243</v>
      </c>
      <c r="AD41" s="139">
        <f>(H22計算表!AD41-H12計算表!AD41)</f>
        <v>-11.758962482759063</v>
      </c>
      <c r="AE41" s="139">
        <f>(H22計算表!AE41-H12計算表!AE41)/H12計算表!AE41*100</f>
        <v>-13.659795955782226</v>
      </c>
      <c r="AF41" s="139">
        <f>(H22計算表!AF41-H12計算表!AF41)/H12計算表!AF41*100</f>
        <v>23.220747889022917</v>
      </c>
      <c r="AG41" s="139">
        <f>(H22計算表!AG41-H12計算表!AG41)/H12計算表!AG41*100</f>
        <v>-39.404466501240691</v>
      </c>
      <c r="AH41" s="139">
        <f>(H22計算表!AH41-H12計算表!AH41)/H12計算表!AH41*100</f>
        <v>-20.683951536203118</v>
      </c>
      <c r="AI41" s="139">
        <f>(H22計算表!AI41-H12計算表!AI41)/H12計算表!AI41*100</f>
        <v>-20.130169694400461</v>
      </c>
      <c r="AJ41" s="139">
        <f>(H22計算表!AJ41-H12計算表!AJ41)/H12計算表!AJ41*100</f>
        <v>21.190751445086722</v>
      </c>
      <c r="AK41" s="141"/>
      <c r="AL41" s="139">
        <f>(H22計算表!AL41-H12計算表!AL41)/H12計算表!AL41*100</f>
        <v>12.015503875968983</v>
      </c>
      <c r="AM41" s="139">
        <f>(H22計算表!AM41-H12計算表!AM41)/H12計算表!AM41*100</f>
        <v>7.2664359861591752</v>
      </c>
      <c r="AN41" s="139">
        <f>(H22計算表!AN41-H12計算表!AN41)/H12計算表!AN41*100</f>
        <v>-29.770992366412219</v>
      </c>
      <c r="AO41" s="139">
        <f>(H22計算表!AO41-H12計算表!AO41)/H12計算表!AO41*100</f>
        <v>19.083969465648856</v>
      </c>
      <c r="AP41" s="139">
        <f>(H22計算表!AP41-H12計算表!AP41)/H12計算表!AP41*100</f>
        <v>-11.971830985915489</v>
      </c>
      <c r="AQ41" s="139">
        <f>(H22計算表!AQ41-H12計算表!AQ41)/H12計算表!AQ41*100</f>
        <v>-23.636363636363633</v>
      </c>
      <c r="AR41" s="139">
        <f>(H22計算表!AR41-H12計算表!AR41)/H12計算表!AR41*100</f>
        <v>9.178124614086137</v>
      </c>
      <c r="AS41" s="139">
        <f>(H22計算表!AS41-H12計算表!AS41)/H12計算表!AS41*100</f>
        <v>29.798212340946012</v>
      </c>
      <c r="AT41" s="139">
        <f>(H22計算表!AT41-H12計算表!AT41)/H12計算表!AT41*100</f>
        <v>-33.830845771144283</v>
      </c>
      <c r="AU41" s="139">
        <f>(H22計算表!AU41-H12計算表!AU41)/H12計算表!AU41*100</f>
        <v>-5.1432597463597878</v>
      </c>
      <c r="AV41" s="139">
        <f>(H22計算表!AV41-H12計算表!AV41)/H12計算表!AV41*100</f>
        <v>4.4978897235344366</v>
      </c>
      <c r="AW41" s="139">
        <f>(H22計算表!AW41-H12計算表!AW41)/H12計算表!AW41*100</f>
        <v>-34.256055363321799</v>
      </c>
      <c r="AX41" s="141"/>
      <c r="AY41" s="139">
        <f>(H22計算表!AY41-H12計算表!AY41)/H12計算表!AY41*100</f>
        <v>-9.0195725548033057</v>
      </c>
      <c r="AZ41" s="139">
        <f>(H22計算表!AZ41-H12計算表!AZ41)/H12計算表!AZ41*100</f>
        <v>-3.7046626353926206</v>
      </c>
      <c r="BA41" s="139">
        <f>(H22計算表!BA41-H12計算表!BA41)/H12計算表!BA41*100</f>
        <v>12.892985196707793</v>
      </c>
      <c r="BB41" s="139">
        <f>(H22計算表!BB41-H12計算表!BB41)/H12計算表!BB41*100</f>
        <v>-3.964481422536966</v>
      </c>
      <c r="BC41" s="139">
        <f>(H22計算表!BC41-H12計算表!BC41)/H12計算表!BC41*100</f>
        <v>12.984440811316739</v>
      </c>
      <c r="BD41" s="139">
        <f>(H22計算表!BD41-H12計算表!BD41)/H12計算表!BD41*100</f>
        <v>-8.8555858310626689</v>
      </c>
      <c r="BE41" s="139">
        <f>(H22計算表!BE41-H12計算表!BE41)/H12計算表!BE41*100</f>
        <v>1.4705882352941213</v>
      </c>
      <c r="BF41" s="139">
        <f>(H22計算表!BF41-H12計算表!BF41)/H12計算表!BF41*100</f>
        <v>3.4177781271827392</v>
      </c>
      <c r="BG41" s="139">
        <f>(H22計算表!BG41-H12計算表!BG41)/H12計算表!BG41*100</f>
        <v>1.1402310193700833</v>
      </c>
      <c r="BH41" s="139">
        <f>(H22計算表!BH41-H12計算表!BH41)/H12計算表!BH41*100</f>
        <v>6.4341039923662899</v>
      </c>
      <c r="BI41" s="139">
        <f>(H22計算表!BI41-H12計算表!BI41)/H12計算表!BI41*100</f>
        <v>-18.645953281323376</v>
      </c>
      <c r="BJ41" s="139">
        <f>(H22計算表!BJ41-H12計算表!BJ41)/H12計算表!BJ41*100</f>
        <v>-16.980044937228502</v>
      </c>
      <c r="BK41" s="139">
        <f>(H22計算表!BK41-H12計算表!BK41)/H12計算表!BK41*100</f>
        <v>8.1977751147309661</v>
      </c>
      <c r="BL41" s="139">
        <f>(H22計算表!BL41-H12計算表!BL41)/H12計算表!BL41*100</f>
        <v>49.781670671524182</v>
      </c>
      <c r="BM41" s="139">
        <f>(H22計算表!BM41-H12計算表!BM41)/H12計算表!BM41*100</f>
        <v>31.233813090490049</v>
      </c>
      <c r="BN41" s="139">
        <f>(H22計算表!BN41-H12計算表!BN41)/H12計算表!BN41*100</f>
        <v>75.121701451246878</v>
      </c>
      <c r="BO41" s="139">
        <f>(H22計算表!BO41-H12計算表!BO41)/H12計算表!BO41*100</f>
        <v>25.247813411078702</v>
      </c>
      <c r="BP41" s="139">
        <f>(H22計算表!BP41-H12計算表!BP41)/H12計算表!BP41*100</f>
        <v>21.800786888958065</v>
      </c>
      <c r="BQ41" s="139">
        <f>(H22計算表!BQ41-H12計算表!BQ41)/H12計算表!BQ41*100</f>
        <v>42.708980547722568</v>
      </c>
      <c r="BR41" s="139">
        <f>(H22計算表!BR41-H12計算表!BR41)/H12計算表!BR41*100</f>
        <v>64.15094339622641</v>
      </c>
      <c r="BS41" s="139">
        <f>(H22計算表!BS41-H12計算表!BS41)/H12計算表!BS41*100</f>
        <v>29.54545454545454</v>
      </c>
      <c r="BT41" s="139">
        <f>(H22計算表!BT41-H12計算表!BT41)/H12計算表!BT41*100</f>
        <v>-37.288135593220339</v>
      </c>
      <c r="BU41" s="139">
        <f>(H22計算表!BU41-H12計算表!BU41)/H12計算表!BU41*100</f>
        <v>-2.1505376344086025</v>
      </c>
      <c r="BV41" s="139">
        <f>(H22計算表!BV41-H12計算表!BV41)/H12計算表!BV41*100</f>
        <v>-1.1494252873563218</v>
      </c>
      <c r="BW41" s="139">
        <f>(H22計算表!BW41-H12計算表!BW41)/H12計算表!BW41*100</f>
        <v>-5.2073891838459989</v>
      </c>
      <c r="BX41" s="139">
        <f>(H22計算表!BX41-H12計算表!BX41)/H12計算表!BX41*100</f>
        <v>4.0273437740080267</v>
      </c>
      <c r="BY41" s="139">
        <f>(H22計算表!BY41-H12計算表!BY41)/H12計算表!BY41*100</f>
        <v>-7.1338636241578834</v>
      </c>
      <c r="BZ41" s="139">
        <f>(H22計算表!BZ41-H12計算表!BZ41)/H12計算表!BZ41*100</f>
        <v>2.2440167171616201E-2</v>
      </c>
      <c r="CA41" s="139">
        <f>(H22計算表!CA41-H12計算表!CA41)/H12計算表!CA41*100</f>
        <v>6.0811719463785412</v>
      </c>
      <c r="CB41" s="139">
        <f>(H22計算表!CB41-H12計算表!CB41)/H12計算表!CB41*100</f>
        <v>-8.6512627619559339</v>
      </c>
      <c r="CC41" s="139">
        <f>(H22計算表!CC41-H12計算表!CC41)/H12計算表!CC41*100</f>
        <v>3.4789987271955951</v>
      </c>
      <c r="CD41" s="139">
        <f>(H22計算表!CD41-H12計算表!CD41)/H12計算表!CD41*100</f>
        <v>-1.8641010222489613</v>
      </c>
      <c r="CE41" s="139">
        <f>(H22計算表!CE41-H12計算表!CE41)/H12計算表!CE41*100</f>
        <v>7.4862637362637399</v>
      </c>
      <c r="CF41" s="148"/>
      <c r="CG41" s="139">
        <f>(H22計算表!CG41-H12計算表!CG41)/H12計算表!CG41*100</f>
        <v>2.3986946182617235</v>
      </c>
      <c r="CH41" s="139">
        <f>(H22計算表!CH41-H12計算表!CH41)/H12計算表!CH41*100</f>
        <v>1.3157894736842237</v>
      </c>
      <c r="CI41" s="139">
        <f>(H22計算表!CI41-H12計算表!CI41)/H12計算表!CI41*100</f>
        <v>-7.2011979308467202</v>
      </c>
      <c r="CJ41" s="139">
        <f>(H22計算表!CJ41-H12計算表!CJ41)/H12計算表!CJ41*100</f>
        <v>-8.5376334778119212</v>
      </c>
      <c r="CK41" s="139">
        <f>(H22計算表!CK41-H12計算表!CK41)/H12計算表!CK41*100</f>
        <v>-20.504502327340738</v>
      </c>
      <c r="CL41" s="139">
        <f>(H22計算表!CL41-H12計算表!CL41)/H12計算表!CL41*100</f>
        <v>-6.4317050893645904</v>
      </c>
      <c r="CM41" s="139">
        <f>(H22計算表!CM41-H12計算表!CM41)/H12計算表!CM41*100</f>
        <v>1.8473495674214697</v>
      </c>
      <c r="CN41" s="139">
        <f>(H22計算表!CN41-H12計算表!CN41)/H12計算表!CN41*100</f>
        <v>1.0276002898359793</v>
      </c>
      <c r="CO41" s="139">
        <f>(H22計算表!CO41-H12計算表!CO41)/H12計算表!CO41*100</f>
        <v>0.83218756784137782</v>
      </c>
      <c r="CP41" s="139">
        <f>(H22計算表!CP41-H12計算表!CP41)/H12計算表!CP41*100</f>
        <v>4.184549356223167</v>
      </c>
      <c r="CQ41" s="148"/>
      <c r="CR41" s="139">
        <f>(H22計算表!CR41-H12計算表!CR41)/H12計算表!CR41*100</f>
        <v>2.4330900243309004</v>
      </c>
      <c r="CS41" s="139">
        <f>(H22計算表!CS41-H12計算表!CS41)/H12計算表!CS41*100</f>
        <v>-0.3436426116838488</v>
      </c>
      <c r="CT41" s="139">
        <f>(H22計算表!CT41-H12計算表!CT41)/H12計算表!CT41*100</f>
        <v>1.6949152542372881</v>
      </c>
      <c r="CU41" s="139">
        <f>(H22計算表!CU41-H12計算表!CU41)/H12計算表!CU41*100</f>
        <v>0</v>
      </c>
      <c r="CV41" s="139">
        <f>(H22計算表!CV41-H12計算表!CV41)/H12計算表!CV41*100</f>
        <v>50</v>
      </c>
      <c r="CW41" s="139">
        <f>(H22計算表!CW41-H12計算表!CW41)/H12計算表!CW41*100</f>
        <v>30.136986301369863</v>
      </c>
    </row>
    <row r="42" spans="1:101" x14ac:dyDescent="0.15">
      <c r="A42" s="13">
        <v>30</v>
      </c>
      <c r="B42" s="6" t="s">
        <v>31</v>
      </c>
      <c r="C42" s="109">
        <f>(H22計算表!C42-H12計算表!C42)/H12計算表!C42*100</f>
        <v>1.3793103448275874</v>
      </c>
      <c r="D42" s="109">
        <f>(H22計算表!D42-H12計算表!D42)/H12計算表!D42*100</f>
        <v>15.025364576816704</v>
      </c>
      <c r="E42" s="109">
        <f>(H22計算表!E42-H12計算表!E42)/H12計算表!E42*100</f>
        <v>5.4200542005420056</v>
      </c>
      <c r="F42" s="109">
        <f>(H22計算表!F42-H12計算表!F42)/H12計算表!F42*100</f>
        <v>12.629680773039246</v>
      </c>
      <c r="G42" s="38"/>
      <c r="H42" s="139">
        <f>(H22計算表!H42-H12計算表!H42)/H12計算表!H42*100</f>
        <v>-6.328931725226</v>
      </c>
      <c r="I42" s="139">
        <f>(H22計算表!I42-H12計算表!I42)</f>
        <v>-2.2598465783999999</v>
      </c>
      <c r="J42" s="139">
        <f>(H22計算表!J42-H12計算表!J42)/H12計算表!J42*100</f>
        <v>9.0789807970046041</v>
      </c>
      <c r="K42" s="139">
        <f>(H22計算表!K42-H12計算表!K42)/H12計算表!K42*100</f>
        <v>-6.2597809076682314</v>
      </c>
      <c r="L42" s="139">
        <f>(H22計算表!L42-H12計算表!L42)/H12計算表!L42*100</f>
        <v>-1.3237645662980273</v>
      </c>
      <c r="M42" s="139">
        <f>(H22計算表!M42-H12計算表!M42)/H12計算表!M42*100</f>
        <v>0.28897179296429903</v>
      </c>
      <c r="N42" s="139">
        <f>(H22計算表!N42-H12計算表!N42)/H12計算表!N42*100</f>
        <v>-9.9207024512635389</v>
      </c>
      <c r="O42" s="139">
        <f>(H22計算表!O42-H12計算表!O42)/H12計算表!O42*100</f>
        <v>-31.958727775289177</v>
      </c>
      <c r="P42" s="139">
        <f>(H22計算表!P42-H12計算表!P42)/H12計算表!P42*100</f>
        <v>-10.028149190710771</v>
      </c>
      <c r="Q42" s="139">
        <f>(H22計算表!Q42-H12計算表!Q42)/H12計算表!Q42*100</f>
        <v>0.97435455854264685</v>
      </c>
      <c r="R42" s="139">
        <f>(H22計算表!R42-H12計算表!R42)/H12計算表!R42*100</f>
        <v>1.7857142857142898</v>
      </c>
      <c r="S42" s="141"/>
      <c r="T42" s="139">
        <f>(H22計算表!T42-H12計算表!T42)/H12計算表!T42*100</f>
        <v>5.3191489361702127</v>
      </c>
      <c r="U42" s="139">
        <f>(H22計算表!U42-H12計算表!U42)/H12計算表!U42*100</f>
        <v>6.4150943396226383</v>
      </c>
      <c r="V42" s="139">
        <f>(H22計算表!V42-H12計算表!V42)/H12計算表!V42*100</f>
        <v>-8.0000000000000071</v>
      </c>
      <c r="W42" s="139">
        <f>(H22計算表!W42-H12計算表!W42)/H12計算表!W42*100</f>
        <v>2.6749772756784673</v>
      </c>
      <c r="X42" s="139">
        <f>(H22計算表!X42-H12計算表!X42)/H12計算表!X42*100</f>
        <v>1.7333491630060471</v>
      </c>
      <c r="Y42" s="139">
        <f>(H22計算表!Y42-H12計算表!Y42)/H12計算表!Y42*100</f>
        <v>76.696542893726004</v>
      </c>
      <c r="Z42" s="139">
        <f>(H22計算表!Z42-H12計算表!Z42)/H12計算表!Z42*100</f>
        <v>110.62271062271061</v>
      </c>
      <c r="AA42" s="141"/>
      <c r="AB42" s="139">
        <f>(H22計算表!AB42-H12計算表!AB42)/H12計算表!AB42*100</f>
        <v>2.534370019076408</v>
      </c>
      <c r="AC42" s="139">
        <f>(H22計算表!AC42-H12計算表!AC42)</f>
        <v>1.7920933430709374</v>
      </c>
      <c r="AD42" s="139">
        <f>(H22計算表!AD42-H12計算表!AD42)</f>
        <v>-7.1941715685752659</v>
      </c>
      <c r="AE42" s="139">
        <f>(H22計算表!AE42-H12計算表!AE42)/H12計算表!AE42*100</f>
        <v>1.1600682441053267</v>
      </c>
      <c r="AF42" s="139">
        <f>(H22計算表!AF42-H12計算表!AF42)/H12計算表!AF42*100</f>
        <v>13.598834385624089</v>
      </c>
      <c r="AG42" s="139">
        <f>(H22計算表!AG42-H12計算表!AG42)/H12計算表!AG42*100</f>
        <v>-24.807398637634908</v>
      </c>
      <c r="AH42" s="139">
        <f>(H22計算表!AH42-H12計算表!AH42)/H12計算表!AH42*100</f>
        <v>18.164562549660104</v>
      </c>
      <c r="AI42" s="139">
        <f>(H22計算表!AI42-H12計算表!AI42)/H12計算表!AI42*100</f>
        <v>-18.045074957239159</v>
      </c>
      <c r="AJ42" s="139">
        <f>(H22計算表!AJ42-H12計算表!AJ42)/H12計算表!AJ42*100</f>
        <v>25.662835249042139</v>
      </c>
      <c r="AK42" s="141"/>
      <c r="AL42" s="139">
        <f>(H22計算表!AL42-H12計算表!AL42)/H12計算表!AL42*100</f>
        <v>18.26923076923077</v>
      </c>
      <c r="AM42" s="139">
        <f>(H22計算表!AM42-H12計算表!AM42)/H12計算表!AM42*100</f>
        <v>4.9484536082474193</v>
      </c>
      <c r="AN42" s="139">
        <f>(H22計算表!AN42-H12計算表!AN42)/H12計算表!AN42*100</f>
        <v>-13.253012048192778</v>
      </c>
      <c r="AO42" s="139">
        <f>(H22計算表!AO42-H12計算表!AO42)/H12計算表!AO42*100</f>
        <v>20.481927710843365</v>
      </c>
      <c r="AP42" s="139">
        <f>(H22計算表!AP42-H12計算表!AP42)/H12計算表!AP42*100</f>
        <v>-3.6036036036036072</v>
      </c>
      <c r="AQ42" s="139">
        <f>(H22計算表!AQ42-H12計算表!AQ42)/H12計算表!AQ42*100</f>
        <v>-14.136125654450277</v>
      </c>
      <c r="AR42" s="139">
        <f>(H22計算表!AR42-H12計算表!AR42)/H12計算表!AR42*100</f>
        <v>18.472033945504617</v>
      </c>
      <c r="AS42" s="139">
        <f>(H22計算表!AS42-H12計算表!AS42)/H12計算表!AS42*100</f>
        <v>40.847499139761958</v>
      </c>
      <c r="AT42" s="139">
        <f>(H22計算表!AT42-H12計算表!AT42)/H12計算表!AT42*100</f>
        <v>-39.499999999999993</v>
      </c>
      <c r="AU42" s="139">
        <f>(H22計算表!AU42-H12計算表!AU42)/H12計算表!AU42*100</f>
        <v>-6.9084628670120996</v>
      </c>
      <c r="AV42" s="139">
        <f>(H22計算表!AV42-H12計算表!AV42)/H12計算表!AV42*100</f>
        <v>4.6218798912595673</v>
      </c>
      <c r="AW42" s="139">
        <f>(H22計算表!AW42-H12計算表!AW42)/H12計算表!AW42*100</f>
        <v>-35.135135135135144</v>
      </c>
      <c r="AX42" s="141"/>
      <c r="AY42" s="139">
        <f>(H22計算表!AY42-H12計算表!AY42)/H12計算表!AY42*100</f>
        <v>-9.65387643567054</v>
      </c>
      <c r="AZ42" s="139">
        <f>(H22計算表!AZ42-H12計算表!AZ42)/H12計算表!AZ42*100</f>
        <v>-2.4147790433683407</v>
      </c>
      <c r="BA42" s="139">
        <f>(H22計算表!BA42-H12計算表!BA42)/H12計算表!BA42*100</f>
        <v>10.770699455834217</v>
      </c>
      <c r="BB42" s="139">
        <f>(H22計算表!BB42-H12計算表!BB42)/H12計算表!BB42*100</f>
        <v>-2.3339676543818766</v>
      </c>
      <c r="BC42" s="139">
        <f>(H22計算表!BC42-H12計算表!BC42)/H12計算表!BC42*100</f>
        <v>10.940141547718598</v>
      </c>
      <c r="BD42" s="139">
        <f>(H22計算表!BD42-H12計算表!BD42)/H12計算表!BD42*100</f>
        <v>-5.7613168724279875</v>
      </c>
      <c r="BE42" s="139">
        <f>(H22計算表!BE42-H12計算表!BE42)/H12計算表!BE42*100</f>
        <v>0.90090090090089781</v>
      </c>
      <c r="BF42" s="139">
        <f>(H22計算表!BF42-H12計算表!BF42)/H12計算表!BF42*100</f>
        <v>11.921680654646659</v>
      </c>
      <c r="BG42" s="139">
        <f>(H22計算表!BG42-H12計算表!BG42)/H12計算表!BG42*100</f>
        <v>9.7117729397786086</v>
      </c>
      <c r="BH42" s="139">
        <f>(H22計算表!BH42-H12計算表!BH42)/H12計算表!BH42*100</f>
        <v>14.951169620807908</v>
      </c>
      <c r="BI42" s="139">
        <f>(H22計算表!BI42-H12計算表!BI42)/H12計算表!BI42*100</f>
        <v>-10.658339830427579</v>
      </c>
      <c r="BJ42" s="139">
        <f>(H22計算表!BJ42-H12計算表!BJ42)/H12計算表!BJ42*100</f>
        <v>-15.618174551145048</v>
      </c>
      <c r="BK42" s="139">
        <f>(H22計算表!BK42-H12計算表!BK42)/H12計算表!BK42*100</f>
        <v>8.4192253472189034</v>
      </c>
      <c r="BL42" s="139">
        <f>(H22計算表!BL42-H12計算表!BL42)/H12計算表!BL42*100</f>
        <v>45.978734207542274</v>
      </c>
      <c r="BM42" s="139">
        <f>(H22計算表!BM42-H12計算表!BM42)/H12計算表!BM42*100</f>
        <v>20.116619378476798</v>
      </c>
      <c r="BN42" s="139">
        <f>(H22計算表!BN42-H12計算表!BN42)/H12計算表!BN42*100</f>
        <v>86.314142656543495</v>
      </c>
      <c r="BO42" s="139">
        <f>(H22計算表!BO42-H12計算表!BO42)/H12計算表!BO42*100</f>
        <v>36.077552826640108</v>
      </c>
      <c r="BP42" s="139">
        <f>(H22計算表!BP42-H12計算表!BP42)/H12計算表!BP42*100</f>
        <v>21.012344138786649</v>
      </c>
      <c r="BQ42" s="139">
        <f>(H22計算表!BQ42-H12計算表!BQ42)/H12計算表!BQ42*100</f>
        <v>154.06014221353738</v>
      </c>
      <c r="BR42" s="139">
        <f>(H22計算表!BR42-H12計算表!BR42)/H12計算表!BR42*100</f>
        <v>43.859649122806999</v>
      </c>
      <c r="BS42" s="139">
        <f>(H22計算表!BS42-H12計算表!BS42)/H12計算表!BS42*100</f>
        <v>25.641025641025657</v>
      </c>
      <c r="BT42" s="139">
        <f>(H22計算表!BT42-H12計算表!BT42)/H12計算表!BT42*100</f>
        <v>-50</v>
      </c>
      <c r="BU42" s="139">
        <f>(H22計算表!BU42-H12計算表!BU42)/H12計算表!BU42*100</f>
        <v>0.54347826086956519</v>
      </c>
      <c r="BV42" s="139">
        <f>(H22計算表!BV42-H12計算表!BV42)/H12計算表!BV42*100</f>
        <v>-1.1363636363636365</v>
      </c>
      <c r="BW42" s="139">
        <f>(H22計算表!BW42-H12計算表!BW42)/H12計算表!BW42*100</f>
        <v>-3.3895765738527635</v>
      </c>
      <c r="BX42" s="139">
        <f>(H22計算表!BX42-H12計算表!BX42)/H12計算表!BX42*100</f>
        <v>2.648416480990996</v>
      </c>
      <c r="BY42" s="139">
        <f>(H22計算表!BY42-H12計算表!BY42)/H12計算表!BY42*100</f>
        <v>-11.2810184748769</v>
      </c>
      <c r="BZ42" s="139">
        <f>(H22計算表!BZ42-H12計算表!BZ42)/H12計算表!BZ42*100</f>
        <v>0.23159749333248408</v>
      </c>
      <c r="CA42" s="139">
        <f>(H22計算表!CA42-H12計算表!CA42)/H12計算表!CA42*100</f>
        <v>-5.94383705643705</v>
      </c>
      <c r="CB42" s="139">
        <f>(H22計算表!CB42-H12計算表!CB42)/H12計算表!CB42*100</f>
        <v>-4.7330447330447267</v>
      </c>
      <c r="CC42" s="139">
        <f>(H22計算表!CC42-H12計算表!CC42)/H12計算表!CC42*100</f>
        <v>2.2697512003492002</v>
      </c>
      <c r="CD42" s="139">
        <f>(H22計算表!CD42-H12計算表!CD42)/H12計算表!CD42*100</f>
        <v>1.088348271446874</v>
      </c>
      <c r="CE42" s="139">
        <f>(H22計算表!CE42-H12計算表!CE42)/H12計算表!CE42*100</f>
        <v>6.6018068102849199</v>
      </c>
      <c r="CF42" s="148"/>
      <c r="CG42" s="139">
        <f>(H22計算表!CG42-H12計算表!CG42)/H12計算表!CG42*100</f>
        <v>1.9143684008729986</v>
      </c>
      <c r="CH42" s="139">
        <f>(H22計算表!CH42-H12計算表!CH42)/H12計算表!CH42*100</f>
        <v>4.1186161449752881</v>
      </c>
      <c r="CI42" s="139">
        <f>(H22計算表!CI42-H12計算表!CI42)/H12計算表!CI42*100</f>
        <v>-16.419239904988121</v>
      </c>
      <c r="CJ42" s="139">
        <f>(H22計算表!CJ42-H12計算表!CJ42)/H12計算表!CJ42*100</f>
        <v>-14.214794377951122</v>
      </c>
      <c r="CK42" s="139">
        <f>(H22計算表!CK42-H12計算表!CK42)/H12計算表!CK42*100</f>
        <v>-7.9523668500709199</v>
      </c>
      <c r="CL42" s="139">
        <f>(H22計算表!CL42-H12計算表!CL42)/H12計算表!CL42*100</f>
        <v>-14.960003372574645</v>
      </c>
      <c r="CM42" s="139">
        <f>(H22計算表!CM42-H12計算表!CM42)/H12計算表!CM42*100</f>
        <v>-13.981730360472239</v>
      </c>
      <c r="CN42" s="139">
        <f>(H22計算表!CN42-H12計算表!CN42)/H12計算表!CN42*100</f>
        <v>-34.871984946113933</v>
      </c>
      <c r="CO42" s="139">
        <f>(H22計算表!CO42-H12計算表!CO42)/H12計算表!CO42*100</f>
        <v>2.2722951131393798</v>
      </c>
      <c r="CP42" s="139">
        <f>(H22計算表!CP42-H12計算表!CP42)/H12計算表!CP42*100</f>
        <v>9.2274678111587924</v>
      </c>
      <c r="CQ42" s="148"/>
      <c r="CR42" s="139">
        <f>(H22計算表!CR42-H12計算表!CR42)/H12計算表!CR42*100</f>
        <v>-1.937046004842615</v>
      </c>
      <c r="CS42" s="139">
        <f>(H22計算表!CS42-H12計算表!CS42)/H12計算表!CS42*100</f>
        <v>-5.4421768707482991</v>
      </c>
      <c r="CT42" s="139">
        <f>(H22計算表!CT42-H12計算表!CT42)/H12計算表!CT42*100</f>
        <v>-0.66666666666666674</v>
      </c>
      <c r="CU42" s="139">
        <f>(H22計算表!CU42-H12計算表!CU42)/H12計算表!CU42*100</f>
        <v>-3.4482758620689653</v>
      </c>
      <c r="CV42" s="139">
        <f>(H22計算表!CV42-H12計算表!CV42)/H12計算表!CV42*100</f>
        <v>0</v>
      </c>
      <c r="CW42" s="139">
        <f>(H22計算表!CW42-H12計算表!CW42)/H12計算表!CW42*100</f>
        <v>20.253164556962027</v>
      </c>
    </row>
    <row r="43" spans="1:101" x14ac:dyDescent="0.15">
      <c r="A43" s="13">
        <v>31</v>
      </c>
      <c r="B43" s="6" t="s">
        <v>32</v>
      </c>
      <c r="C43" s="109">
        <f>(H22計算表!C43-H12計算表!C43)/H12計算表!C43*100</f>
        <v>-4.9382716049382758</v>
      </c>
      <c r="D43" s="109">
        <f>(H22計算表!D43-H12計算表!D43)/H12計算表!D43*100</f>
        <v>20.111079396079077</v>
      </c>
      <c r="E43" s="109">
        <f>(H22計算表!E43-H12計算表!E43)/H12計算表!E43*100</f>
        <v>11.125485122897812</v>
      </c>
      <c r="F43" s="109">
        <f>(H22計算表!F43-H12計算表!F43)/H12計算表!F43*100</f>
        <v>13.244926753862032</v>
      </c>
      <c r="G43" s="38"/>
      <c r="H43" s="139">
        <f>(H22計算表!H43-H12計算表!H43)/H12計算表!H43*100</f>
        <v>-4.014746718105167</v>
      </c>
      <c r="I43" s="139">
        <f>(H22計算表!I43-H12計算表!I43)</f>
        <v>-2.7221807806</v>
      </c>
      <c r="J43" s="139">
        <f>(H22計算表!J43-H12計算表!J43)/H12計算表!J43*100</f>
        <v>8.2519129337182555</v>
      </c>
      <c r="K43" s="139">
        <f>(H22計算表!K43-H12計算表!K43)/H12計算表!K43*100</f>
        <v>-3.6741214057508054</v>
      </c>
      <c r="L43" s="139">
        <f>(H22計算表!L43-H12計算表!L43)/H12計算表!L43*100</f>
        <v>-0.60332610043039692</v>
      </c>
      <c r="M43" s="139">
        <f>(H22計算表!M43-H12計算表!M43)/H12計算表!M43*100</f>
        <v>-0.22401401926496001</v>
      </c>
      <c r="N43" s="139">
        <f>(H22計算表!N43-H12計算表!N43)/H12計算表!N43*100</f>
        <v>-9.7291339466666731</v>
      </c>
      <c r="O43" s="139">
        <f>(H22計算表!O43-H12計算表!O43)/H12計算表!O43*100</f>
        <v>-25.897126330436326</v>
      </c>
      <c r="P43" s="139">
        <f>(H22計算表!P43-H12計算表!P43)/H12計算表!P43*100</f>
        <v>-16.956634640353148</v>
      </c>
      <c r="Q43" s="139">
        <f>(H22計算表!Q43-H12計算表!Q43)/H12計算表!Q43*100</f>
        <v>-7.8249492056783128</v>
      </c>
      <c r="R43" s="139">
        <f>(H22計算表!R43-H12計算表!R43)/H12計算表!R43*100</f>
        <v>3.3112582781456954</v>
      </c>
      <c r="S43" s="141"/>
      <c r="T43" s="139">
        <f>(H22計算表!T43-H12計算表!T43)/H12計算表!T43*100</f>
        <v>7.1428571428571423</v>
      </c>
      <c r="U43" s="139">
        <f>(H22計算表!U43-H12計算表!U43)/H12計算表!U43*100</f>
        <v>7.5757575757575761</v>
      </c>
      <c r="V43" s="139">
        <f>(H22計算表!V43-H12計算表!V43)/H12計算表!V43*100</f>
        <v>0</v>
      </c>
      <c r="W43" s="139">
        <f>(H22計算表!W43-H12計算表!W43)/H12計算表!W43*100</f>
        <v>2.0932937071973181</v>
      </c>
      <c r="X43" s="139">
        <f>(H22計算表!X43-H12計算表!X43)/H12計算表!X43*100</f>
        <v>1.3779295724885194</v>
      </c>
      <c r="Y43" s="139">
        <f>(H22計算表!Y43-H12計算表!Y43)/H12計算表!Y43*100</f>
        <v>89.830508474576249</v>
      </c>
      <c r="Z43" s="139">
        <f>(H22計算表!Z43-H12計算表!Z43)/H12計算表!Z43*100</f>
        <v>73.63013698630138</v>
      </c>
      <c r="AA43" s="141"/>
      <c r="AB43" s="139">
        <f>(H22計算表!AB43-H12計算表!AB43)/H12計算表!AB43*100</f>
        <v>-16.673193926789107</v>
      </c>
      <c r="AC43" s="139">
        <f>(H22計算表!AC43-H12計算表!AC43)</f>
        <v>-4.0425793166885509</v>
      </c>
      <c r="AD43" s="139">
        <f>(H22計算表!AD43-H12計算表!AD43)</f>
        <v>-16.303943060312523</v>
      </c>
      <c r="AE43" s="139">
        <f>(H22計算表!AE43-H12計算表!AE43)/H12計算表!AE43*100</f>
        <v>-13.161049334402241</v>
      </c>
      <c r="AF43" s="139">
        <f>(H22計算表!AF43-H12計算表!AF43)/H12計算表!AF43*100</f>
        <v>18.041543026706236</v>
      </c>
      <c r="AG43" s="139">
        <f>(H22計算表!AG43-H12計算表!AG43)/H12計算表!AG43*100</f>
        <v>-28.212230524778835</v>
      </c>
      <c r="AH43" s="139">
        <f>(H22計算表!AH43-H12計算表!AH43)/H12計算表!AH43*100</f>
        <v>-29.784220611513788</v>
      </c>
      <c r="AI43" s="139">
        <f>(H22計算表!AI43-H12計算表!AI43)/H12計算表!AI43*100</f>
        <v>-27.201087533719921</v>
      </c>
      <c r="AJ43" s="139">
        <f>(H22計算表!AJ43-H12計算表!AJ43)/H12計算表!AJ43*100</f>
        <v>15.581497797356821</v>
      </c>
      <c r="AK43" s="141"/>
      <c r="AL43" s="139">
        <f>(H22計算表!AL43-H12計算表!AL43)/H12計算表!AL43*100</f>
        <v>22.608695652173903</v>
      </c>
      <c r="AM43" s="139">
        <f>(H22計算表!AM43-H12計算表!AM43)/H12計算表!AM43*100</f>
        <v>14.939759036144585</v>
      </c>
      <c r="AN43" s="139">
        <f>(H22計算表!AN43-H12計算表!AN43)/H12計算表!AN43*100</f>
        <v>-26.368159203980102</v>
      </c>
      <c r="AO43" s="139">
        <f>(H22計算表!AO43-H12計算表!AO43)/H12計算表!AO43*100</f>
        <v>8.4577114427860653</v>
      </c>
      <c r="AP43" s="139">
        <f>(H22計算表!AP43-H12計算表!AP43)/H12計算表!AP43*100</f>
        <v>-26.687116564417185</v>
      </c>
      <c r="AQ43" s="139">
        <f>(H22計算表!AQ43-H12計算表!AQ43)/H12計算表!AQ43*100</f>
        <v>-25.751072961373389</v>
      </c>
      <c r="AR43" s="139">
        <f>(H22計算表!AR43-H12計算表!AR43)/H12計算表!AR43*100</f>
        <v>15.133931042320652</v>
      </c>
      <c r="AS43" s="139">
        <f>(H22計算表!AS43-H12計算表!AS43)/H12計算表!AS43*100</f>
        <v>40.365206634723556</v>
      </c>
      <c r="AT43" s="139">
        <f>(H22計算表!AT43-H12計算表!AT43)/H12計算表!AT43*100</f>
        <v>-37.296037296037291</v>
      </c>
      <c r="AU43" s="139">
        <f>(H22計算表!AU43-H12計算表!AU43)/H12計算表!AU43*100</f>
        <v>-5.0659264399722366</v>
      </c>
      <c r="AV43" s="139">
        <f>(H22計算表!AV43-H12計算表!AV43)/H12計算表!AV43*100</f>
        <v>8.6256742179072159</v>
      </c>
      <c r="AW43" s="139">
        <f>(H22計算表!AW43-H12計算表!AW43)/H12計算表!AW43*100</f>
        <v>-40.957446808510646</v>
      </c>
      <c r="AX43" s="141"/>
      <c r="AY43" s="139">
        <f>(H22計算表!AY43-H12計算表!AY43)/H12計算表!AY43*100</f>
        <v>-10.051903005866478</v>
      </c>
      <c r="AZ43" s="139">
        <f>(H22計算表!AZ43-H12計算表!AZ43)/H12計算表!AZ43*100</f>
        <v>-4.1699140467744922</v>
      </c>
      <c r="BA43" s="139">
        <f>(H22計算表!BA43-H12計算表!BA43)/H12計算表!BA43*100</f>
        <v>2.7386758544371625</v>
      </c>
      <c r="BB43" s="139">
        <f>(H22計算表!BB43-H12計算表!BB43)/H12計算表!BB43*100</f>
        <v>-3.4261692269910631</v>
      </c>
      <c r="BC43" s="139">
        <f>(H22計算表!BC43-H12計算表!BC43)/H12計算表!BC43*100</f>
        <v>3.1635431626868686</v>
      </c>
      <c r="BD43" s="139">
        <f>(H22計算表!BD43-H12計算表!BD43)/H12計算表!BD43*100</f>
        <v>-5.9760956175298805</v>
      </c>
      <c r="BE43" s="139">
        <f>(H22計算表!BE43-H12計算表!BE43)/H12計算表!BE43*100</f>
        <v>-4.6641791044776113</v>
      </c>
      <c r="BF43" s="139">
        <f>(H22計算表!BF43-H12計算表!BF43)/H12計算表!BF43*100</f>
        <v>25.212462016271658</v>
      </c>
      <c r="BG43" s="139">
        <f>(H22計算表!BG43-H12計算表!BG43)/H12計算表!BG43*100</f>
        <v>25.786822076586635</v>
      </c>
      <c r="BH43" s="139">
        <f>(H22計算表!BH43-H12計算表!BH43)/H12計算表!BH43*100</f>
        <v>24.274874785642339</v>
      </c>
      <c r="BI43" s="139">
        <f>(H22計算表!BI43-H12計算表!BI43)/H12計算表!BI43*100</f>
        <v>-13.644698579736882</v>
      </c>
      <c r="BJ43" s="139">
        <f>(H22計算表!BJ43-H12計算表!BJ43)/H12計算表!BJ43*100</f>
        <v>-22.049559428705269</v>
      </c>
      <c r="BK43" s="139">
        <f>(H22計算表!BK43-H12計算表!BK43)/H12計算表!BK43*100</f>
        <v>13.730485212270008</v>
      </c>
      <c r="BL43" s="139">
        <f>(H22計算表!BL43-H12計算表!BL43)/H12計算表!BL43*100</f>
        <v>55.352161661473389</v>
      </c>
      <c r="BM43" s="139">
        <f>(H22計算表!BM43-H12計算表!BM43)/H12計算表!BM43*100</f>
        <v>43.786946836453112</v>
      </c>
      <c r="BN43" s="139">
        <f>(H22計算表!BN43-H12計算表!BN43)/H12計算表!BN43*100</f>
        <v>68.589455738303826</v>
      </c>
      <c r="BO43" s="139">
        <f>(H22計算表!BO43-H12計算表!BO43)/H12計算表!BO43*100</f>
        <v>33.229361647995283</v>
      </c>
      <c r="BP43" s="139">
        <f>(H22計算表!BP43-H12計算表!BP43)/H12計算表!BP43*100</f>
        <v>27.646610814927651</v>
      </c>
      <c r="BQ43" s="139">
        <f>(H22計算表!BQ43-H12計算表!BQ43)/H12計算表!BQ43*100</f>
        <v>50.222471639876574</v>
      </c>
      <c r="BR43" s="139">
        <f>(H22計算表!BR43-H12計算表!BR43)/H12計算表!BR43*100</f>
        <v>82.5</v>
      </c>
      <c r="BS43" s="139">
        <f>(H22計算表!BS43-H12計算表!BS43)/H12計算表!BS43*100</f>
        <v>40.000000000000007</v>
      </c>
      <c r="BT43" s="139">
        <f>(H22計算表!BT43-H12計算表!BT43)/H12計算表!BT43*100</f>
        <v>-31.428571428571434</v>
      </c>
      <c r="BU43" s="139">
        <f>(H22計算表!BU43-H12計算表!BU43)/H12計算表!BU43*100</f>
        <v>-1.0928961748633881</v>
      </c>
      <c r="BV43" s="139">
        <f>(H22計算表!BV43-H12計算表!BV43)/H12計算表!BV43*100</f>
        <v>-2.2598870056497176</v>
      </c>
      <c r="BW43" s="139">
        <f>(H22計算表!BW43-H12計算表!BW43)/H12計算表!BW43*100</f>
        <v>-5.4259314036308783</v>
      </c>
      <c r="BX43" s="139">
        <f>(H22計算表!BX43-H12計算表!BX43)/H12計算表!BX43*100</f>
        <v>3.3927089975570333</v>
      </c>
      <c r="BY43" s="139">
        <f>(H22計算表!BY43-H12計算表!BY43)/H12計算表!BY43*100</f>
        <v>-8.0664277510271756</v>
      </c>
      <c r="BZ43" s="139">
        <f>(H22計算表!BZ43-H12計算表!BZ43)/H12計算表!BZ43*100</f>
        <v>-0.75791766328117738</v>
      </c>
      <c r="CA43" s="139">
        <f>(H22計算表!CA43-H12計算表!CA43)/H12計算表!CA43*100</f>
        <v>0.99105779247869952</v>
      </c>
      <c r="CB43" s="139">
        <f>(H22計算表!CB43-H12計算表!CB43)/H12計算表!CB43*100</f>
        <v>-5.5537298718370138</v>
      </c>
      <c r="CC43" s="139">
        <f>(H22計算表!CC43-H12計算表!CC43)/H12計算表!CC43*100</f>
        <v>2.507374631268434</v>
      </c>
      <c r="CD43" s="139">
        <f>(H22計算表!CD43-H12計算表!CD43)/H12計算表!CD43*100</f>
        <v>-1.1325782811458951</v>
      </c>
      <c r="CE43" s="139">
        <f>(H22計算表!CE43-H12計算表!CE43)/H12計算表!CE43*100</f>
        <v>-0.21261516654853507</v>
      </c>
      <c r="CF43" s="148"/>
      <c r="CG43" s="139">
        <f>(H22計算表!CG43-H12計算表!CG43)/H12計算表!CG43*100</f>
        <v>-1.7543681769330892</v>
      </c>
      <c r="CH43" s="139">
        <f>(H22計算表!CH43-H12計算表!CH43)/H12計算表!CH43*100</f>
        <v>-6.5573770491799549E-2</v>
      </c>
      <c r="CI43" s="139">
        <f>(H22計算表!CI43-H12計算表!CI43)/H12計算表!CI43*100</f>
        <v>-7.414533076809235</v>
      </c>
      <c r="CJ43" s="139">
        <f>(H22計算表!CJ43-H12計算表!CJ43)/H12計算表!CJ43*100</f>
        <v>-11.698102727449459</v>
      </c>
      <c r="CK43" s="139">
        <f>(H22計算表!CK43-H12計算表!CK43)/H12計算表!CK43*100</f>
        <v>-6.4795046968403076</v>
      </c>
      <c r="CL43" s="139">
        <f>(H22計算表!CL43-H12計算表!CL43)/H12計算表!CL43*100</f>
        <v>-13.040355512241671</v>
      </c>
      <c r="CM43" s="139">
        <f>(H22計算表!CM43-H12計算表!CM43)/H12計算表!CM43*100</f>
        <v>-10.026984521148911</v>
      </c>
      <c r="CN43" s="139">
        <f>(H22計算表!CN43-H12計算表!CN43)/H12計算表!CN43*100</f>
        <v>-32.009162303664922</v>
      </c>
      <c r="CO43" s="139">
        <f>(H22計算表!CO43-H12計算表!CO43)/H12計算表!CO43*100</f>
        <v>23.076923076923077</v>
      </c>
      <c r="CP43" s="139">
        <f>(H22計算表!CP43-H12計算表!CP43)/H12計算表!CP43*100</f>
        <v>9.0209020902090078</v>
      </c>
      <c r="CQ43" s="148"/>
      <c r="CR43" s="139">
        <f>(H22計算表!CR43-H12計算表!CR43)/H12計算表!CR43*100</f>
        <v>-1.2195121951219512</v>
      </c>
      <c r="CS43" s="139">
        <f>(H22計算表!CS43-H12計算表!CS43)/H12計算表!CS43*100</f>
        <v>1.3029315960912053</v>
      </c>
      <c r="CT43" s="139">
        <f>(H22計算表!CT43-H12計算表!CT43)/H12計算表!CT43*100</f>
        <v>-0.90909090909090906</v>
      </c>
      <c r="CU43" s="139">
        <f>(H22計算表!CU43-H12計算表!CU43)/H12計算表!CU43*100</f>
        <v>1.5105740181268883</v>
      </c>
      <c r="CV43" s="139">
        <f>(H22計算表!CV43-H12計算表!CV43)/H12計算表!CV43*100</f>
        <v>53.846153846153847</v>
      </c>
      <c r="CW43" s="139">
        <f>(H22計算表!CW43-H12計算表!CW43)/H12計算表!CW43*100</f>
        <v>17.449664429530202</v>
      </c>
    </row>
    <row r="44" spans="1:101" x14ac:dyDescent="0.15">
      <c r="A44" s="13">
        <v>32</v>
      </c>
      <c r="B44" s="6" t="s">
        <v>33</v>
      </c>
      <c r="C44" s="109">
        <f>(H22計算表!C44-H12計算表!C44)/H12計算表!C44*100</f>
        <v>1.8181818181818199</v>
      </c>
      <c r="D44" s="109">
        <f>(H22計算表!D44-H12計算表!D44)/H12計算表!D44*100</f>
        <v>18.124523112631763</v>
      </c>
      <c r="E44" s="109">
        <f>(H22計算表!E44-H12計算表!E44)/H12計算表!E44*100</f>
        <v>15.699208443271775</v>
      </c>
      <c r="F44" s="109">
        <f>(H22計算表!F44-H12計算表!F44)/H12計算表!F44*100</f>
        <v>10.829731113029252</v>
      </c>
      <c r="G44" s="38"/>
      <c r="H44" s="139">
        <f>(H22計算表!H44-H12計算表!H44)/H12計算表!H44*100</f>
        <v>-5.7919666764280642</v>
      </c>
      <c r="I44" s="139">
        <f>(H22計算表!I44-H12計算表!I44)</f>
        <v>-2.0448168541999996</v>
      </c>
      <c r="J44" s="139">
        <f>(H22計算表!J44-H12計算表!J44)/H12計算表!J44*100</f>
        <v>7.7042368530066856</v>
      </c>
      <c r="K44" s="139">
        <f>(H22計算表!K44-H12計算表!K44)/H12計算表!K44*100</f>
        <v>-3.9735099337748316</v>
      </c>
      <c r="L44" s="139">
        <f>(H22計算表!L44-H12計算表!L44)/H12計算表!L44*100</f>
        <v>1.0235718472686122E-2</v>
      </c>
      <c r="M44" s="139">
        <f>(H22計算表!M44-H12計算表!M44)/H12計算表!M44*100</f>
        <v>0.11754164573315247</v>
      </c>
      <c r="N44" s="139">
        <f>(H22計算表!N44-H12計算表!N44)/H12計算表!N44*100</f>
        <v>-8.2889271931034489</v>
      </c>
      <c r="O44" s="139">
        <f>(H22計算表!O44-H12計算表!O44)/H12計算表!O44*100</f>
        <v>-23.542682638196915</v>
      </c>
      <c r="P44" s="139">
        <f>(H22計算表!P44-H12計算表!P44)/H12計算表!P44*100</f>
        <v>-13.000795967100023</v>
      </c>
      <c r="Q44" s="139">
        <f>(H22計算表!Q44-H12計算表!Q44)/H12計算表!Q44*100</f>
        <v>-5.1605486387371666</v>
      </c>
      <c r="R44" s="139">
        <f>(H22計算表!R44-H12計算表!R44)/H12計算表!R44*100</f>
        <v>1.3071895424836555</v>
      </c>
      <c r="S44" s="141"/>
      <c r="T44" s="139">
        <f>(H22計算表!T44-H12計算表!T44)/H12計算表!T44*100</f>
        <v>6.0070671378091847</v>
      </c>
      <c r="U44" s="139">
        <f>(H22計算表!U44-H12計算表!U44)/H12計算表!U44*100</f>
        <v>6.766917293233071</v>
      </c>
      <c r="V44" s="139">
        <f>(H22計算表!V44-H12計算表!V44)/H12計算表!V44*100</f>
        <v>7.6388888888888964</v>
      </c>
      <c r="W44" s="139">
        <f>(H22計算表!W44-H12計算表!W44)/H12計算表!W44*100</f>
        <v>2.5406241939644039</v>
      </c>
      <c r="X44" s="139">
        <f>(H22計算表!X44-H12計算表!X44)/H12計算表!X44*100</f>
        <v>2.0750293083235594</v>
      </c>
      <c r="Y44" s="139">
        <f>(H22計算表!Y44-H12計算表!Y44)/H12計算表!Y44*100</f>
        <v>72.789115646258495</v>
      </c>
      <c r="Z44" s="139">
        <f>(H22計算表!Z44-H12計算表!Z44)/H12計算表!Z44*100</f>
        <v>72.997032640949527</v>
      </c>
      <c r="AA44" s="141"/>
      <c r="AB44" s="139">
        <f>(H22計算表!AB44-H12計算表!AB44)/H12計算表!AB44*100</f>
        <v>-12.415371142854454</v>
      </c>
      <c r="AC44" s="139">
        <f>(H22計算表!AC44-H12計算表!AC44)</f>
        <v>-2.1244769926500906</v>
      </c>
      <c r="AD44" s="139">
        <f>(H22計算表!AD44-H12計算表!AD44)</f>
        <v>-13.983050239296986</v>
      </c>
      <c r="AE44" s="139">
        <f>(H22計算表!AE44-H12計算表!AE44)/H12計算表!AE44*100</f>
        <v>-10.619032107047904</v>
      </c>
      <c r="AF44" s="139">
        <f>(H22計算表!AF44-H12計算表!AF44)/H12計算表!AF44*100</f>
        <v>26.086956521739136</v>
      </c>
      <c r="AG44" s="139">
        <f>(H22計算表!AG44-H12計算表!AG44)/H12計算表!AG44*100</f>
        <v>-37.084982356266934</v>
      </c>
      <c r="AH44" s="139">
        <f>(H22計算表!AH44-H12計算表!AH44)/H12計算表!AH44*100</f>
        <v>-19.758623501590151</v>
      </c>
      <c r="AI44" s="139">
        <f>(H22計算表!AI44-H12計算表!AI44)/H12計算表!AI44*100</f>
        <v>-18.828285128672285</v>
      </c>
      <c r="AJ44" s="139">
        <f>(H22計算表!AJ44-H12計算表!AJ44)/H12計算表!AJ44*100</f>
        <v>10.938967136150241</v>
      </c>
      <c r="AK44" s="141"/>
      <c r="AL44" s="139">
        <f>(H22計算表!AL44-H12計算表!AL44)/H12計算表!AL44*100</f>
        <v>12.171837708830553</v>
      </c>
      <c r="AM44" s="139">
        <f>(H22計算表!AM44-H12計算表!AM44)/H12計算表!AM44*100</f>
        <v>22.505800464037112</v>
      </c>
      <c r="AN44" s="139">
        <f>(H22計算表!AN44-H12計算表!AN44)/H12計算表!AN44*100</f>
        <v>-18.407960199004989</v>
      </c>
      <c r="AO44" s="139">
        <f>(H22計算表!AO44-H12計算表!AO44)/H12計算表!AO44*100</f>
        <v>19.402985074626859</v>
      </c>
      <c r="AP44" s="139">
        <f>(H22計算表!AP44-H12計算表!AP44)/H12計算表!AP44*100</f>
        <v>-16.725978647686844</v>
      </c>
      <c r="AQ44" s="139">
        <f>(H22計算表!AQ44-H12計算表!AQ44)/H12計算表!AQ44*100</f>
        <v>-27.232142857142851</v>
      </c>
      <c r="AR44" s="139">
        <f>(H22計算表!AR44-H12計算表!AR44)/H12計算表!AR44*100</f>
        <v>18.577957081485312</v>
      </c>
      <c r="AS44" s="139">
        <f>(H22計算表!AS44-H12計算表!AS44)/H12計算表!AS44*100</f>
        <v>46.348769966909551</v>
      </c>
      <c r="AT44" s="139">
        <f>(H22計算表!AT44-H12計算表!AT44)/H12計算表!AT44*100</f>
        <v>-21.761658031088089</v>
      </c>
      <c r="AU44" s="139">
        <f>(H22計算表!AU44-H12計算表!AU44)/H12計算表!AU44*100</f>
        <v>7.8336557059961427</v>
      </c>
      <c r="AV44" s="139">
        <f>(H22計算表!AV44-H12計算表!AV44)/H12計算表!AV44*100</f>
        <v>9.1407572725873454</v>
      </c>
      <c r="AW44" s="139">
        <f>(H22計算表!AW44-H12計算表!AW44)/H12計算表!AW44*100</f>
        <v>-38.790035587188619</v>
      </c>
      <c r="AX44" s="141"/>
      <c r="AY44" s="139">
        <f>(H22計算表!AY44-H12計算表!AY44)/H12計算表!AY44*100</f>
        <v>-10.763141626629798</v>
      </c>
      <c r="AZ44" s="139">
        <f>(H22計算表!AZ44-H12計算表!AZ44)/H12計算表!AZ44*100</f>
        <v>-3.5056045363880761</v>
      </c>
      <c r="BA44" s="139">
        <f>(H22計算表!BA44-H12計算表!BA44)/H12計算表!BA44*100</f>
        <v>4.4985931691653898</v>
      </c>
      <c r="BB44" s="139">
        <f>(H22計算表!BB44-H12計算表!BB44)/H12計算表!BB44*100</f>
        <v>-3.3555854149536977</v>
      </c>
      <c r="BC44" s="139">
        <f>(H22計算表!BC44-H12計算表!BC44)/H12計算表!BC44*100</f>
        <v>4.6791926159919841</v>
      </c>
      <c r="BD44" s="139">
        <f>(H22計算表!BD44-H12計算表!BD44)/H12計算表!BD44*100</f>
        <v>-6.7204301075268811</v>
      </c>
      <c r="BE44" s="139">
        <f>(H22計算表!BE44-H12計算表!BE44)/H12計算表!BE44*100</f>
        <v>-3.1558185404339278</v>
      </c>
      <c r="BF44" s="139">
        <f>(H22計算表!BF44-H12計算表!BF44)/H12計算表!BF44*100</f>
        <v>12.729270189655512</v>
      </c>
      <c r="BG44" s="139">
        <f>(H22計算表!BG44-H12計算表!BG44)/H12計算表!BG44*100</f>
        <v>14.463586277230691</v>
      </c>
      <c r="BH44" s="139">
        <f>(H22計算表!BH44-H12計算表!BH44)/H12計算表!BH44*100</f>
        <v>10.591533962670487</v>
      </c>
      <c r="BI44" s="139">
        <f>(H22計算表!BI44-H12計算表!BI44)/H12計算表!BI44*100</f>
        <v>-19.980520998652434</v>
      </c>
      <c r="BJ44" s="139">
        <f>(H22計算表!BJ44-H12計算表!BJ44)/H12計算表!BJ44*100</f>
        <v>-17.624181357156285</v>
      </c>
      <c r="BK44" s="139">
        <f>(H22計算表!BK44-H12計算表!BK44)/H12計算表!BK44*100</f>
        <v>12.088530141638698</v>
      </c>
      <c r="BL44" s="139">
        <f>(H22計算表!BL44-H12計算表!BL44)/H12計算表!BL44*100</f>
        <v>49.0065328809644</v>
      </c>
      <c r="BM44" s="139">
        <f>(H22計算表!BM44-H12計算表!BM44)/H12計算表!BM44*100</f>
        <v>46.875526360114506</v>
      </c>
      <c r="BN44" s="139">
        <f>(H22計算表!BN44-H12計算表!BN44)/H12計算表!BN44*100</f>
        <v>50.694290045477494</v>
      </c>
      <c r="BO44" s="139">
        <f>(H22計算表!BO44-H12計算表!BO44)/H12計算表!BO44*100</f>
        <v>26.04668980370521</v>
      </c>
      <c r="BP44" s="139">
        <f>(H22計算表!BP44-H12計算表!BP44)/H12計算表!BP44*100</f>
        <v>20.983285402425516</v>
      </c>
      <c r="BQ44" s="139">
        <f>(H22計算表!BQ44-H12計算表!BQ44)/H12計算表!BQ44*100</f>
        <v>39.656604818609857</v>
      </c>
      <c r="BR44" s="139">
        <f>(H22計算表!BR44-H12計算表!BR44)/H12計算表!BR44*100</f>
        <v>74.999999999999972</v>
      </c>
      <c r="BS44" s="139">
        <f>(H22計算表!BS44-H12計算表!BS44)/H12計算表!BS44*100</f>
        <v>23.076923076923077</v>
      </c>
      <c r="BT44" s="139">
        <f>(H22計算表!BT44-H12計算表!BT44)/H12計算表!BT44*100</f>
        <v>-40</v>
      </c>
      <c r="BU44" s="139">
        <f>(H22計算表!BU44-H12計算表!BU44)/H12計算表!BU44*100</f>
        <v>-1.0869565217391304</v>
      </c>
      <c r="BV44" s="139">
        <f>(H22計算表!BV44-H12計算表!BV44)/H12計算表!BV44*100</f>
        <v>-2.8571428571428572</v>
      </c>
      <c r="BW44" s="139">
        <f>(H22計算表!BW44-H12計算表!BW44)/H12計算表!BW44*100</f>
        <v>-10.018086209687763</v>
      </c>
      <c r="BX44" s="139">
        <f>(H22計算表!BX44-H12計算表!BX44)/H12計算表!BX44*100</f>
        <v>3.6114201370830852</v>
      </c>
      <c r="BY44" s="139">
        <f>(H22計算表!BY44-H12計算表!BY44)/H12計算表!BY44*100</f>
        <v>-10.060926236016449</v>
      </c>
      <c r="BZ44" s="139">
        <f>(H22計算表!BZ44-H12計算表!BZ44)/H12計算表!BZ44*100</f>
        <v>-2.2971108997838718</v>
      </c>
      <c r="CA44" s="139">
        <f>(H22計算表!CA44-H12計算表!CA44)/H12計算表!CA44*100</f>
        <v>3.2557481028428938</v>
      </c>
      <c r="CB44" s="139">
        <f>(H22計算表!CB44-H12計算表!CB44)/H12計算表!CB44*100</f>
        <v>-1.4617940199335473</v>
      </c>
      <c r="CC44" s="139">
        <f>(H22計算表!CC44-H12計算表!CC44)/H12計算表!CC44*100</f>
        <v>5.0813008130081299</v>
      </c>
      <c r="CD44" s="139">
        <f>(H22計算表!CD44-H12計算表!CD44)/H12計算表!CD44*100</f>
        <v>0.60524546065904894</v>
      </c>
      <c r="CE44" s="139">
        <f>(H22計算表!CE44-H12計算表!CE44)/H12計算表!CE44*100</f>
        <v>0.85775553967118545</v>
      </c>
      <c r="CF44" s="148"/>
      <c r="CG44" s="139">
        <f>(H22計算表!CG44-H12計算表!CG44)/H12計算表!CG44*100</f>
        <v>-0.69614273576890662</v>
      </c>
      <c r="CH44" s="139">
        <f>(H22計算表!CH44-H12計算表!CH44)/H12計算表!CH44*100</f>
        <v>2.3699802501645784</v>
      </c>
      <c r="CI44" s="139">
        <f>(H22計算表!CI44-H12計算表!CI44)/H12計算表!CI44*100</f>
        <v>-24.619516562220234</v>
      </c>
      <c r="CJ44" s="139">
        <f>(H22計算表!CJ44-H12計算表!CJ44)/H12計算表!CJ44*100</f>
        <v>-22.536719676824543</v>
      </c>
      <c r="CK44" s="139">
        <f>(H22計算表!CK44-H12計算表!CK44)/H12計算表!CK44*100</f>
        <v>-19.7926091979574</v>
      </c>
      <c r="CL44" s="139">
        <f>(H22計算表!CL44-H12計算表!CL44)/H12計算表!CL44*100</f>
        <v>-23.133323083066177</v>
      </c>
      <c r="CM44" s="139">
        <f>(H22計算表!CM44-H12計算表!CM44)/H12計算表!CM44*100</f>
        <v>-16.483893847343779</v>
      </c>
      <c r="CN44" s="139">
        <f>(H22計算表!CN44-H12計算表!CN44)/H12計算表!CN44*100</f>
        <v>-34.64001249414337</v>
      </c>
      <c r="CO44" s="139">
        <f>(H22計算表!CO44-H12計算表!CO44)/H12計算表!CO44*100</f>
        <v>7.7464091134224864</v>
      </c>
      <c r="CP44" s="139">
        <f>(H22計算表!CP44-H12計算表!CP44)/H12計算表!CP44*100</f>
        <v>7.2708113804004117</v>
      </c>
      <c r="CQ44" s="148"/>
      <c r="CR44" s="139">
        <f>(H22計算表!CR44-H12計算表!CR44)/H12計算表!CR44*100</f>
        <v>5.7441253263707575</v>
      </c>
      <c r="CS44" s="139">
        <f>(H22計算表!CS44-H12計算表!CS44)/H12計算表!CS44*100</f>
        <v>-1.6339869281045754</v>
      </c>
      <c r="CT44" s="139">
        <f>(H22計算表!CT44-H12計算表!CT44)/H12計算表!CT44*100</f>
        <v>6.3260340632603409</v>
      </c>
      <c r="CU44" s="139">
        <f>(H22計算表!CU44-H12計算表!CU44)/H12計算表!CU44*100</f>
        <v>-1.2195121951219512</v>
      </c>
      <c r="CV44" s="139">
        <f>(H22計算表!CV44-H12計算表!CV44)/H12計算表!CV44*100</f>
        <v>27.777777777777779</v>
      </c>
      <c r="CW44" s="139">
        <f>(H22計算表!CW44-H12計算表!CW44)/H12計算表!CW44*100</f>
        <v>8.1761006289308167</v>
      </c>
    </row>
    <row r="45" spans="1:101" x14ac:dyDescent="0.15">
      <c r="A45" s="13">
        <v>33</v>
      </c>
      <c r="B45" s="6" t="s">
        <v>34</v>
      </c>
      <c r="C45" s="109">
        <f>(H22計算表!C45-H12計算表!C45)/H12計算表!C45*100</f>
        <v>-0.66225165562913968</v>
      </c>
      <c r="D45" s="109">
        <f>(H22計算表!D45-H12計算表!D45)/H12計算表!D45*100</f>
        <v>13.787703588081895</v>
      </c>
      <c r="E45" s="109">
        <f>(H22計算表!E45-H12計算表!E45)/H12計算表!E45*100</f>
        <v>6.1274509803921573</v>
      </c>
      <c r="F45" s="109">
        <f>(H22計算表!F45-H12計算表!F45)/H12計算表!F45*100</f>
        <v>10.083898982227209</v>
      </c>
      <c r="G45" s="38"/>
      <c r="H45" s="139">
        <f>(H22計算表!H45-H12計算表!H45)/H12計算表!H45*100</f>
        <v>-0.28459710440899966</v>
      </c>
      <c r="I45" s="139">
        <f>(H22計算表!I45-H12計算表!I45)</f>
        <v>-0.61248763579999999</v>
      </c>
      <c r="J45" s="139">
        <f>(H22計算表!J45-H12計算表!J45)/H12計算表!J45*100</f>
        <v>7.4977728345882273</v>
      </c>
      <c r="K45" s="139">
        <f>(H22計算表!K45-H12計算表!K45)/H12計算表!K45*100</f>
        <v>-5.8551617873651836</v>
      </c>
      <c r="L45" s="139">
        <f>(H22計算表!L45-H12計算表!L45)/H12計算表!L45*100</f>
        <v>4.7408622816067506E-4</v>
      </c>
      <c r="M45" s="139">
        <f>(H22計算表!M45-H12計算表!M45)/H12計算表!M45*100</f>
        <v>-7.9617945668825317E-3</v>
      </c>
      <c r="N45" s="139">
        <f>(H22計算表!N45-H12計算表!N45)/H12計算表!N45*100</f>
        <v>-8.9611874259927831</v>
      </c>
      <c r="O45" s="139">
        <f>(H22計算表!O45-H12計算表!O45)/H12計算表!O45*100</f>
        <v>-30.66968618721415</v>
      </c>
      <c r="P45" s="139">
        <f>(H22計算表!P45-H12計算表!P45)/H12計算表!P45*100</f>
        <v>-16.367076631977298</v>
      </c>
      <c r="Q45" s="139">
        <f>(H22計算表!Q45-H12計算表!Q45)/H12計算表!Q45*100</f>
        <v>-6.6269610302120832</v>
      </c>
      <c r="R45" s="139">
        <f>(H22計算表!R45-H12計算表!R45)/H12計算表!R45*100</f>
        <v>1.2121212121212077</v>
      </c>
      <c r="S45" s="141"/>
      <c r="T45" s="139">
        <f>(H22計算表!T45-H12計算表!T45)/H12計算表!T45*100</f>
        <v>7.5268817204301133</v>
      </c>
      <c r="U45" s="139">
        <f>(H22計算表!U45-H12計算表!U45)/H12計算表!U45*100</f>
        <v>7.6045627376425857</v>
      </c>
      <c r="V45" s="139">
        <f>(H22計算表!V45-H12計算表!V45)/H12計算表!V45*100</f>
        <v>-6.5326633165829096</v>
      </c>
      <c r="W45" s="139">
        <f>(H22計算表!W45-H12計算表!W45)/H12計算表!W45*100</f>
        <v>2.5321336760925437</v>
      </c>
      <c r="X45" s="139">
        <f>(H22計算表!X45-H12計算表!X45)/H12計算表!X45*100</f>
        <v>1.9706744868035271</v>
      </c>
      <c r="Y45" s="139">
        <f>(H22計算表!Y45-H12計算表!Y45)/H12計算表!Y45*100</f>
        <v>56.234096692111947</v>
      </c>
      <c r="Z45" s="139">
        <f>(H22計算表!Z45-H12計算表!Z45)/H12計算表!Z45*100</f>
        <v>76.512455516014228</v>
      </c>
      <c r="AA45" s="141"/>
      <c r="AB45" s="139">
        <f>(H22計算表!AB45-H12計算表!AB45)/H12計算表!AB45*100</f>
        <v>-3.324863691125532</v>
      </c>
      <c r="AC45" s="139">
        <f>(H22計算表!AC45-H12計算表!AC45)</f>
        <v>3.2281834987684466</v>
      </c>
      <c r="AD45" s="139">
        <f>(H22計算表!AD45-H12計算表!AD45)</f>
        <v>-1.7767510954759667</v>
      </c>
      <c r="AE45" s="139">
        <f>(H22計算表!AE45-H12計算表!AE45)/H12計算表!AE45*100</f>
        <v>-6.1888295133387725</v>
      </c>
      <c r="AF45" s="139">
        <f>(H22計算表!AF45-H12計算表!AF45)/H12計算表!AF45*100</f>
        <v>38.814913448735027</v>
      </c>
      <c r="AG45" s="139">
        <f>(H22計算表!AG45-H12計算表!AG45)/H12計算表!AG45*100</f>
        <v>-36.23079805170476</v>
      </c>
      <c r="AH45" s="139">
        <f>(H22計算表!AH45-H12計算表!AH45)/H12計算表!AH45*100</f>
        <v>20.898029672658762</v>
      </c>
      <c r="AI45" s="139">
        <f>(H22計算表!AI45-H12計算表!AI45)/H12計算表!AI45*100</f>
        <v>-12.691362805726664</v>
      </c>
      <c r="AJ45" s="139">
        <f>(H22計算表!AJ45-H12計算表!AJ45)/H12計算表!AJ45*100</f>
        <v>22.390476190476207</v>
      </c>
      <c r="AK45" s="141"/>
      <c r="AL45" s="139">
        <f>(H22計算表!AL45-H12計算表!AL45)/H12計算表!AL45*100</f>
        <v>15.825688073394492</v>
      </c>
      <c r="AM45" s="139">
        <f>(H22計算表!AM45-H12計算表!AM45)/H12計算表!AM45*100</f>
        <v>6.5666041275797378</v>
      </c>
      <c r="AN45" s="139">
        <f>(H22計算表!AN45-H12計算表!AN45)/H12計算表!AN45*100</f>
        <v>-24.691358024691361</v>
      </c>
      <c r="AO45" s="139">
        <f>(H22計算表!AO45-H12計算表!AO45)/H12計算表!AO45*100</f>
        <v>13.580246913580243</v>
      </c>
      <c r="AP45" s="139">
        <f>(H22計算表!AP45-H12計算表!AP45)/H12計算表!AP45*100</f>
        <v>-4.705882352941174</v>
      </c>
      <c r="AQ45" s="139">
        <f>(H22計算表!AQ45-H12計算表!AQ45)/H12計算表!AQ45*100</f>
        <v>-15.483870967741939</v>
      </c>
      <c r="AR45" s="139">
        <f>(H22計算表!AR45-H12計算表!AR45)/H12計算表!AR45*100</f>
        <v>19.284363204825048</v>
      </c>
      <c r="AS45" s="139">
        <f>(H22計算表!AS45-H12計算表!AS45)/H12計算表!AS45*100</f>
        <v>43.821762529126808</v>
      </c>
      <c r="AT45" s="139">
        <f>(H22計算表!AT45-H12計算表!AT45)/H12計算表!AT45*100</f>
        <v>-28.391959798994971</v>
      </c>
      <c r="AU45" s="139">
        <f>(H22計算表!AU45-H12計算表!AU45)/H12計算表!AU45*100</f>
        <v>-12.348307430274637</v>
      </c>
      <c r="AV45" s="139">
        <f>(H22計算表!AV45-H12計算表!AV45)/H12計算表!AV45*100</f>
        <v>12.199763142576108</v>
      </c>
      <c r="AW45" s="139">
        <f>(H22計算表!AW45-H12計算表!AW45)/H12計算表!AW45*100</f>
        <v>-35.88390501319261</v>
      </c>
      <c r="AX45" s="141"/>
      <c r="AY45" s="139">
        <f>(H22計算表!AY45-H12計算表!AY45)/H12計算表!AY45*100</f>
        <v>-5.7970271280063885</v>
      </c>
      <c r="AZ45" s="139">
        <f>(H22計算表!AZ45-H12計算表!AZ45)/H12計算表!AZ45*100</f>
        <v>-3.702327790513197</v>
      </c>
      <c r="BA45" s="139">
        <f>(H22計算表!BA45-H12計算表!BA45)/H12計算表!BA45*100</f>
        <v>4.136429516523549</v>
      </c>
      <c r="BB45" s="139">
        <f>(H22計算表!BB45-H12計算表!BB45)/H12計算表!BB45*100</f>
        <v>-4.0242001324497805</v>
      </c>
      <c r="BC45" s="139">
        <f>(H22計算表!BC45-H12計算表!BC45)/H12計算表!BC45*100</f>
        <v>4.0555301107451278</v>
      </c>
      <c r="BD45" s="139">
        <f>(H22計算表!BD45-H12計算表!BD45)/H12計算表!BD45*100</f>
        <v>-4.2119565217391228</v>
      </c>
      <c r="BE45" s="139">
        <f>(H22計算表!BE45-H12計算表!BE45)/H12計算表!BE45*100</f>
        <v>-1.4553014553014612</v>
      </c>
      <c r="BF45" s="139">
        <f>(H22計算表!BF45-H12計算表!BF45)/H12計算表!BF45*100</f>
        <v>1.1439648013492276</v>
      </c>
      <c r="BG45" s="139">
        <f>(H22計算表!BG45-H12計算表!BG45)/H12計算表!BG45*100</f>
        <v>-3.0268477948407289</v>
      </c>
      <c r="BH45" s="139">
        <f>(H22計算表!BH45-H12計算表!BH45)/H12計算表!BH45*100</f>
        <v>5.9025832184083118</v>
      </c>
      <c r="BI45" s="139">
        <f>(H22計算表!BI45-H12計算表!BI45)/H12計算表!BI45*100</f>
        <v>-23.509181648390928</v>
      </c>
      <c r="BJ45" s="139">
        <f>(H22計算表!BJ45-H12計算表!BJ45)/H12計算表!BJ45*100</f>
        <v>-13.125441130794588</v>
      </c>
      <c r="BK45" s="139">
        <f>(H22計算表!BK45-H12計算表!BK45)/H12計算表!BK45*100</f>
        <v>9.4737674933708931</v>
      </c>
      <c r="BL45" s="139">
        <f>(H22計算表!BL45-H12計算表!BL45)/H12計算表!BL45*100</f>
        <v>53.122163429392174</v>
      </c>
      <c r="BM45" s="139">
        <f>(H22計算表!BM45-H12計算表!BM45)/H12計算表!BM45*100</f>
        <v>38.934654862444248</v>
      </c>
      <c r="BN45" s="139">
        <f>(H22計算表!BN45-H12計算表!BN45)/H12計算表!BN45*100</f>
        <v>71.435919507842883</v>
      </c>
      <c r="BO45" s="139">
        <f>(H22計算表!BO45-H12計算表!BO45)/H12計算表!BO45*100</f>
        <v>29.579632172312976</v>
      </c>
      <c r="BP45" s="139">
        <f>(H22計算表!BP45-H12計算表!BP45)/H12計算表!BP45*100</f>
        <v>16.476680035398907</v>
      </c>
      <c r="BQ45" s="139">
        <f>(H22計算表!BQ45-H12計算表!BQ45)/H12計算表!BQ45*100</f>
        <v>92.116449189402843</v>
      </c>
      <c r="BR45" s="139">
        <f>(H22計算表!BR45-H12計算表!BR45)/H12計算表!BR45*100</f>
        <v>77.551020408163239</v>
      </c>
      <c r="BS45" s="139">
        <f>(H22計算表!BS45-H12計算表!BS45)/H12計算表!BS45*100</f>
        <v>47.222222222222214</v>
      </c>
      <c r="BT45" s="139">
        <f>(H22計算表!BT45-H12計算表!BT45)/H12計算表!BT45*100</f>
        <v>-43.243243243243242</v>
      </c>
      <c r="BU45" s="139">
        <f>(H22計算表!BU45-H12計算表!BU45)/H12計算表!BU45*100</f>
        <v>-1.0695187165775399</v>
      </c>
      <c r="BV45" s="139">
        <f>(H22計算表!BV45-H12計算表!BV45)/H12計算表!BV45*100</f>
        <v>-1.1428571428571428</v>
      </c>
      <c r="BW45" s="139">
        <f>(H22計算表!BW45-H12計算表!BW45)/H12計算表!BW45*100</f>
        <v>-6.8036266289243406</v>
      </c>
      <c r="BX45" s="139">
        <f>(H22計算表!BX45-H12計算表!BX45)/H12計算表!BX45*100</f>
        <v>3.2362979200584236</v>
      </c>
      <c r="BY45" s="139">
        <f>(H22計算表!BY45-H12計算表!BY45)/H12計算表!BY45*100</f>
        <v>-4.3913953686038552</v>
      </c>
      <c r="BZ45" s="139">
        <f>(H22計算表!BZ45-H12計算表!BZ45)/H12計算表!BZ45*100</f>
        <v>1.4534062745266401</v>
      </c>
      <c r="CA45" s="139">
        <f>(H22計算表!CA45-H12計算表!CA45)/H12計算表!CA45*100</f>
        <v>-0.77078868547101187</v>
      </c>
      <c r="CB45" s="139">
        <f>(H22計算表!CB45-H12計算表!CB45)/H12計算表!CB45*100</f>
        <v>-2.9455081001472752</v>
      </c>
      <c r="CC45" s="139">
        <f>(H22計算表!CC45-H12計算表!CC45)/H12計算表!CC45*100</f>
        <v>2.1486123545210307</v>
      </c>
      <c r="CD45" s="139">
        <f>(H22計算表!CD45-H12計算表!CD45)/H12計算表!CD45*100</f>
        <v>2.1711366538952785</v>
      </c>
      <c r="CE45" s="139">
        <f>(H22計算表!CE45-H12計算表!CE45)/H12計算表!CE45*100</f>
        <v>9.766763848396506</v>
      </c>
      <c r="CF45" s="148"/>
      <c r="CG45" s="139">
        <f>(H22計算表!CG45-H12計算表!CG45)/H12計算表!CG45*100</f>
        <v>-1.0225452319263695</v>
      </c>
      <c r="CH45" s="139">
        <f>(H22計算表!CH45-H12計算表!CH45)/H12計算表!CH45*100</f>
        <v>0.51244509516838732</v>
      </c>
      <c r="CI45" s="139">
        <f>(H22計算表!CI45-H12計算表!CI45)/H12計算表!CI45*100</f>
        <v>-10.071942446043165</v>
      </c>
      <c r="CJ45" s="139">
        <f>(H22計算表!CJ45-H12計算表!CJ45)/H12計算表!CJ45*100</f>
        <v>-12.551225668440532</v>
      </c>
      <c r="CK45" s="139">
        <f>(H22計算表!CK45-H12計算表!CK45)/H12計算表!CK45*100</f>
        <v>-7.0071518513843438</v>
      </c>
      <c r="CL45" s="139">
        <f>(H22計算表!CL45-H12計算表!CL45)/H12計算表!CL45*100</f>
        <v>-13.167790048020315</v>
      </c>
      <c r="CM45" s="139">
        <f>(H22計算表!CM45-H12計算表!CM45)/H12計算表!CM45*100</f>
        <v>-8.405502741027016</v>
      </c>
      <c r="CN45" s="139">
        <f>(H22計算表!CN45-H12計算表!CN45)/H12計算表!CN45*100</f>
        <v>-4.1328782992579605</v>
      </c>
      <c r="CO45" s="139">
        <f>(H22計算表!CO45-H12計算表!CO45)/H12計算表!CO45*100</f>
        <v>4.3111032905155726</v>
      </c>
      <c r="CP45" s="139">
        <f>(H22計算表!CP45-H12計算表!CP45)/H12計算表!CP45*100</f>
        <v>7.5431034482758621</v>
      </c>
      <c r="CQ45" s="148"/>
      <c r="CR45" s="139">
        <f>(H22計算表!CR45-H12計算表!CR45)/H12計算表!CR45*100</f>
        <v>-0.94786729857819907</v>
      </c>
      <c r="CS45" s="139">
        <f>(H22計算表!CS45-H12計算表!CS45)/H12計算表!CS45*100</f>
        <v>3.4246575342465753</v>
      </c>
      <c r="CT45" s="139">
        <f>(H22計算表!CT45-H12計算表!CT45)/H12計算表!CT45*100</f>
        <v>-0.64935064935064934</v>
      </c>
      <c r="CU45" s="139">
        <f>(H22計算表!CU45-H12計算表!CU45)/H12計算表!CU45*100</f>
        <v>4.6728971962616823</v>
      </c>
      <c r="CV45" s="139">
        <f>(H22計算表!CV45-H12計算表!CV45)/H12計算表!CV45*100</f>
        <v>23.52941176470588</v>
      </c>
      <c r="CW45" s="139">
        <f>(H22計算表!CW45-H12計算表!CW45)/H12計算表!CW45*100</f>
        <v>18</v>
      </c>
    </row>
    <row r="46" spans="1:101" x14ac:dyDescent="0.15">
      <c r="A46" s="13">
        <v>34</v>
      </c>
      <c r="B46" s="6" t="s">
        <v>35</v>
      </c>
      <c r="C46" s="109">
        <f>(H22計算表!C46-H12計算表!C46)/H12計算表!C46*100</f>
        <v>9.9290780141844053</v>
      </c>
      <c r="D46" s="109">
        <f>(H22計算表!D46-H12計算表!D46)/H12計算表!D46*100</f>
        <v>7.9843416405266199</v>
      </c>
      <c r="E46" s="109">
        <f>(H22計算表!E46-H12計算表!E46)/H12計算表!E46*100</f>
        <v>11.513583441138429</v>
      </c>
      <c r="F46" s="109">
        <f>(H22計算表!F46-H12計算表!F46)/H12計算表!F46*100</f>
        <v>4.809536897278524</v>
      </c>
      <c r="G46" s="38"/>
      <c r="H46" s="139">
        <f>(H22計算表!H46-H12計算表!H46)/H12計算表!H46*100</f>
        <v>-0.63096687467327106</v>
      </c>
      <c r="I46" s="139">
        <f>(H22計算表!I46-H12計算表!I46)</f>
        <v>-0.45244969660000001</v>
      </c>
      <c r="J46" s="139">
        <f>(H22計算表!J46-H12計算表!J46)/H12計算表!J46*100</f>
        <v>7.8948206647619008</v>
      </c>
      <c r="K46" s="139">
        <f>(H22計算表!K46-H12計算表!K46)/H12計算表!K46*100</f>
        <v>-6.3063063063063005</v>
      </c>
      <c r="L46" s="139">
        <f>(H22計算表!L46-H12計算表!L46)/H12計算表!L46*100</f>
        <v>-0.44439514013856912</v>
      </c>
      <c r="M46" s="139">
        <f>(H22計算表!M46-H12計算表!M46)/H12計算表!M46*100</f>
        <v>-2.7157886647661004E-2</v>
      </c>
      <c r="N46" s="139">
        <f>(H22計算表!N46-H12計算表!N46)/H12計算表!N46*100</f>
        <v>-8.1265397704280158</v>
      </c>
      <c r="O46" s="139">
        <f>(H22計算表!O46-H12計算表!O46)/H12計算表!O46*100</f>
        <v>-31.606593466889905</v>
      </c>
      <c r="P46" s="139">
        <f>(H22計算表!P46-H12計算表!P46)/H12計算表!P46*100</f>
        <v>-13.333333333333327</v>
      </c>
      <c r="Q46" s="139">
        <f>(H22計算表!Q46-H12計算表!Q46)/H12計算表!Q46*100</f>
        <v>-3.9945994204236377</v>
      </c>
      <c r="R46" s="139">
        <f>(H22計算表!R46-H12計算表!R46)/H12計算表!R46*100</f>
        <v>0.60606060606061463</v>
      </c>
      <c r="S46" s="141"/>
      <c r="T46" s="139">
        <f>(H22計算表!T46-H12計算表!T46)/H12計算表!T46*100</f>
        <v>6.0070671378091847</v>
      </c>
      <c r="U46" s="139">
        <f>(H22計算表!U46-H12計算表!U46)/H12計算表!U46*100</f>
        <v>6.3670411985018704</v>
      </c>
      <c r="V46" s="139">
        <f>(H22計算表!V46-H12計算表!V46)/H12計算表!V46*100</f>
        <v>-3.5353535353535386</v>
      </c>
      <c r="W46" s="139">
        <f>(H22計算表!W46-H12計算表!W46)/H12計算表!W46*100</f>
        <v>2.76491769547324</v>
      </c>
      <c r="X46" s="139">
        <f>(H22計算表!X46-H12計算表!X46)/H12計算表!X46*100</f>
        <v>2.1741685274415259</v>
      </c>
      <c r="Y46" s="139">
        <f>(H22計算表!Y46-H12計算表!Y46)/H12計算表!Y46*100</f>
        <v>94.769613947696158</v>
      </c>
      <c r="Z46" s="139">
        <f>(H22計算表!Z46-H12計算表!Z46)/H12計算表!Z46*100</f>
        <v>80.620155038759691</v>
      </c>
      <c r="AA46" s="141"/>
      <c r="AB46" s="139">
        <f>(H22計算表!AB46-H12計算表!AB46)/H12計算表!AB46*100</f>
        <v>-7.8388929383085575</v>
      </c>
      <c r="AC46" s="139">
        <f>(H22計算表!AC46-H12計算表!AC46)</f>
        <v>-1.609786525372106</v>
      </c>
      <c r="AD46" s="139">
        <f>(H22計算表!AD46-H12計算表!AD46)</f>
        <v>-7.5724676045598702</v>
      </c>
      <c r="AE46" s="139">
        <f>(H22計算表!AE46-H12計算表!AE46)/H12計算表!AE46*100</f>
        <v>-8.9337836340355867</v>
      </c>
      <c r="AF46" s="139">
        <f>(H22計算表!AF46-H12計算表!AF46)/H12計算表!AF46*100</f>
        <v>42.477302204928669</v>
      </c>
      <c r="AG46" s="139">
        <f>(H22計算表!AG46-H12計算表!AG46)/H12計算表!AG46*100</f>
        <v>-40.406410256410261</v>
      </c>
      <c r="AH46" s="139">
        <f>(H22計算表!AH46-H12計算表!AH46)/H12計算表!AH46*100</f>
        <v>20.987295121714673</v>
      </c>
      <c r="AI46" s="139">
        <f>(H22計算表!AI46-H12計算表!AI46)/H12計算表!AI46*100</f>
        <v>-8.3013476156034098</v>
      </c>
      <c r="AJ46" s="139">
        <f>(H22計算表!AJ46-H12計算表!AJ46)/H12計算表!AJ46*100</f>
        <v>21.929018789144056</v>
      </c>
      <c r="AK46" s="141"/>
      <c r="AL46" s="139">
        <f>(H22計算表!AL46-H12計算表!AL46)/H12計算表!AL46*100</f>
        <v>17.148362235067435</v>
      </c>
      <c r="AM46" s="139">
        <f>(H22計算表!AM46-H12計算表!AM46)/H12計算表!AM46*100</f>
        <v>16.014897579143376</v>
      </c>
      <c r="AN46" s="139">
        <f>(H22計算表!AN46-H12計算表!AN46)/H12計算表!AN46*100</f>
        <v>-38.216560509554142</v>
      </c>
      <c r="AO46" s="139">
        <f>(H22計算表!AO46-H12計算表!AO46)/H12計算表!AO46*100</f>
        <v>12.738853503184714</v>
      </c>
      <c r="AP46" s="139">
        <f>(H22計算表!AP46-H12計算表!AP46)/H12計算表!AP46*100</f>
        <v>-6.1728395061728403</v>
      </c>
      <c r="AQ46" s="139">
        <f>(H22計算表!AQ46-H12計算表!AQ46)/H12計算表!AQ46*100</f>
        <v>-15.000000000000005</v>
      </c>
      <c r="AR46" s="139">
        <f>(H22計算表!AR46-H12計算表!AR46)/H12計算表!AR46*100</f>
        <v>11.928648027947121</v>
      </c>
      <c r="AS46" s="139">
        <f>(H22計算表!AS46-H12計算表!AS46)/H12計算表!AS46*100</f>
        <v>41.201976920160973</v>
      </c>
      <c r="AT46" s="139">
        <f>(H22計算表!AT46-H12計算表!AT46)/H12計算表!AT46*100</f>
        <v>-17.583603020496223</v>
      </c>
      <c r="AU46" s="139">
        <f>(H22計算表!AU46-H12計算表!AU46)/H12計算表!AU46*100</f>
        <v>8.2617133351815824</v>
      </c>
      <c r="AV46" s="139">
        <f>(H22計算表!AV46-H12計算表!AV46)/H12計算表!AV46*100</f>
        <v>7.775700934579441</v>
      </c>
      <c r="AW46" s="139">
        <f>(H22計算表!AW46-H12計算表!AW46)/H12計算表!AW46*100</f>
        <v>-32.323232323232325</v>
      </c>
      <c r="AX46" s="141"/>
      <c r="AY46" s="139">
        <f>(H22計算表!AY46-H12計算表!AY46)/H12計算表!AY46*100</f>
        <v>-5.9515824818703855</v>
      </c>
      <c r="AZ46" s="139">
        <f>(H22計算表!AZ46-H12計算表!AZ46)/H12計算表!AZ46*100</f>
        <v>-1.0543615091141214</v>
      </c>
      <c r="BA46" s="139">
        <f>(H22計算表!BA46-H12計算表!BA46)/H12計算表!BA46*100</f>
        <v>6.420672927651176</v>
      </c>
      <c r="BB46" s="139">
        <f>(H22計算表!BB46-H12計算表!BB46)/H12計算表!BB46*100</f>
        <v>-1.3469610120976172</v>
      </c>
      <c r="BC46" s="139">
        <f>(H22計算表!BC46-H12計算表!BC46)/H12計算表!BC46*100</f>
        <v>6.4115378080311798</v>
      </c>
      <c r="BD46" s="139">
        <f>(H22計算表!BD46-H12計算表!BD46)/H12計算表!BD46*100</f>
        <v>-6.0565275908479137</v>
      </c>
      <c r="BE46" s="139">
        <f>(H22計算表!BE46-H12計算表!BE46)/H12計算表!BE46*100</f>
        <v>-2.2633744855967106</v>
      </c>
      <c r="BF46" s="139">
        <f>(H22計算表!BF46-H12計算表!BF46)/H12計算表!BF46*100</f>
        <v>6.0438283941904034</v>
      </c>
      <c r="BG46" s="139">
        <f>(H22計算表!BG46-H12計算表!BG46)/H12計算表!BG46*100</f>
        <v>1.8606165910043149</v>
      </c>
      <c r="BH46" s="139">
        <f>(H22計算表!BH46-H12計算表!BH46)/H12計算表!BH46*100</f>
        <v>11.234096666893816</v>
      </c>
      <c r="BI46" s="139">
        <f>(H22計算表!BI46-H12計算表!BI46)/H12計算表!BI46*100</f>
        <v>-26.499788350650029</v>
      </c>
      <c r="BJ46" s="139">
        <f>(H22計算表!BJ46-H12計算表!BJ46)/H12計算表!BJ46*100</f>
        <v>-11.359336651844989</v>
      </c>
      <c r="BK46" s="139">
        <f>(H22計算表!BK46-H12計算表!BK46)/H12計算表!BK46*100</f>
        <v>7.1132561261038783</v>
      </c>
      <c r="BL46" s="139">
        <f>(H22計算表!BL46-H12計算表!BL46)/H12計算表!BL46*100</f>
        <v>36.579219797282619</v>
      </c>
      <c r="BM46" s="139">
        <f>(H22計算表!BM46-H12計算表!BM46)/H12計算表!BM46*100</f>
        <v>17.236426179694785</v>
      </c>
      <c r="BN46" s="139">
        <f>(H22計算表!BN46-H12計算表!BN46)/H12計算表!BN46*100</f>
        <v>68.922048149726251</v>
      </c>
      <c r="BO46" s="139">
        <f>(H22計算表!BO46-H12計算表!BO46)/H12計算表!BO46*100</f>
        <v>18.440808237057091</v>
      </c>
      <c r="BP46" s="139">
        <f>(H22計算表!BP46-H12計算表!BP46)/H12計算表!BP46*100</f>
        <v>14.975746760998785</v>
      </c>
      <c r="BQ46" s="139">
        <f>(H22計算表!BQ46-H12計算表!BQ46)/H12計算表!BQ46*100</f>
        <v>33.197070038129617</v>
      </c>
      <c r="BR46" s="139">
        <f>(H22計算表!BR46-H12計算表!BR46)/H12計算表!BR46*100</f>
        <v>31.914893617021274</v>
      </c>
      <c r="BS46" s="139">
        <f>(H22計算表!BS46-H12計算表!BS46)/H12計算表!BS46*100</f>
        <v>16.216216216216207</v>
      </c>
      <c r="BT46" s="139">
        <f>(H22計算表!BT46-H12計算表!BT46)/H12計算表!BT46*100</f>
        <v>-47.222222222222229</v>
      </c>
      <c r="BU46" s="139">
        <f>(H22計算表!BU46-H12計算表!BU46)/H12計算表!BU46*100</f>
        <v>-0.53763440860215062</v>
      </c>
      <c r="BV46" s="139">
        <f>(H22計算表!BV46-H12計算表!BV46)/H12計算表!BV46*100</f>
        <v>-1.7142857142857144</v>
      </c>
      <c r="BW46" s="139">
        <f>(H22計算表!BW46-H12計算表!BW46)/H12計算表!BW46*100</f>
        <v>-7.8213889483625412</v>
      </c>
      <c r="BX46" s="139">
        <f>(H22計算表!BX46-H12計算表!BX46)/H12計算表!BX46*100</f>
        <v>3.970688198259869</v>
      </c>
      <c r="BY46" s="139">
        <f>(H22計算表!BY46-H12計算表!BY46)/H12計算表!BY46*100</f>
        <v>-6.4022742372065791</v>
      </c>
      <c r="BZ46" s="139">
        <f>(H22計算表!BZ46-H12計算表!BZ46)/H12計算表!BZ46*100</f>
        <v>-2.2836280926090476E-2</v>
      </c>
      <c r="CA46" s="139">
        <f>(H22計算表!CA46-H12計算表!CA46)/H12計算表!CA46*100</f>
        <v>-0.2946496890185083</v>
      </c>
      <c r="CB46" s="139">
        <f>(H22計算表!CB46-H12計算表!CB46)/H12計算表!CB46*100</f>
        <v>-4.4887780548628404</v>
      </c>
      <c r="CC46" s="139">
        <f>(H22計算表!CC46-H12計算表!CC46)/H12計算表!CC46*100</f>
        <v>3.0276816608996544</v>
      </c>
      <c r="CD46" s="139">
        <f>(H22計算表!CD46-H12計算表!CD46)/H12計算表!CD46*100</f>
        <v>5.4474708171206272</v>
      </c>
      <c r="CE46" s="139">
        <f>(H22計算表!CE46-H12計算表!CE46)/H12計算表!CE46*100</f>
        <v>9.2539454806312804</v>
      </c>
      <c r="CF46" s="148"/>
      <c r="CG46" s="139">
        <f>(H22計算表!CG46-H12計算表!CG46)/H12計算表!CG46*100</f>
        <v>1.207304195092699</v>
      </c>
      <c r="CH46" s="139">
        <f>(H22計算表!CH46-H12計算表!CH46)/H12計算表!CH46*100</f>
        <v>0.79428117553613975</v>
      </c>
      <c r="CI46" s="139">
        <f>(H22計算表!CI46-H12計算表!CI46)/H12計算表!CI46*100</f>
        <v>-2.4081878386514148</v>
      </c>
      <c r="CJ46" s="139">
        <f>(H22計算表!CJ46-H12計算表!CJ46)/H12計算表!CJ46*100</f>
        <v>-4.5261287154391354</v>
      </c>
      <c r="CK46" s="139">
        <f>(H22計算表!CK46-H12計算表!CK46)/H12計算表!CK46*100</f>
        <v>-1.6447852721465106</v>
      </c>
      <c r="CL46" s="139">
        <f>(H22計算表!CL46-H12計算表!CL46)/H12計算表!CL46*100</f>
        <v>-5.9220693254579482</v>
      </c>
      <c r="CM46" s="139">
        <f>(H22計算表!CM46-H12計算表!CM46)/H12計算表!CM46*100</f>
        <v>8.8317717707614936</v>
      </c>
      <c r="CN46" s="139">
        <f>(H22計算表!CN46-H12計算表!CN46)/H12計算表!CN46*100</f>
        <v>11.938202247191011</v>
      </c>
      <c r="CO46" s="139">
        <f>(H22計算表!CO46-H12計算表!CO46)/H12計算表!CO46*100</f>
        <v>14.854111405835543</v>
      </c>
      <c r="CP46" s="139">
        <f>(H22計算表!CP46-H12計算表!CP46)/H12計算表!CP46*100</f>
        <v>12.057522123893795</v>
      </c>
      <c r="CQ46" s="148"/>
      <c r="CR46" s="139">
        <f>(H22計算表!CR46-H12計算表!CR46)/H12計算表!CR46*100</f>
        <v>1.6867469879518073</v>
      </c>
      <c r="CS46" s="139">
        <f>(H22計算表!CS46-H12計算表!CS46)/H12計算表!CS46*100</f>
        <v>-3.7037037037037033</v>
      </c>
      <c r="CT46" s="139">
        <f>(H22計算表!CT46-H12計算表!CT46)/H12計算表!CT46*100</f>
        <v>1.5250544662309369</v>
      </c>
      <c r="CU46" s="139">
        <f>(H22計算表!CU46-H12計算表!CU46)/H12計算表!CU46*100</f>
        <v>-2.1341463414634148</v>
      </c>
      <c r="CV46" s="139">
        <f>(H22計算表!CV46-H12計算表!CV46)/H12計算表!CV46*100</f>
        <v>66.666666666666657</v>
      </c>
      <c r="CW46" s="139">
        <f>(H22計算表!CW46-H12計算表!CW46)/H12計算表!CW46*100</f>
        <v>22.666666666666664</v>
      </c>
    </row>
    <row r="47" spans="1:101" x14ac:dyDescent="0.15">
      <c r="A47" s="13">
        <v>35</v>
      </c>
      <c r="B47" s="6" t="s">
        <v>36</v>
      </c>
      <c r="C47" s="109">
        <f>(H22計算表!C47-H12計算表!C47)/H12計算表!C47*100</f>
        <v>6.1224489795918418</v>
      </c>
      <c r="D47" s="109">
        <f>(H22計算表!D47-H12計算表!D47)/H12計算表!D47*100</f>
        <v>11.833290549222749</v>
      </c>
      <c r="E47" s="109">
        <f>(H22計算表!E47-H12計算表!E47)/H12計算表!E47*100</f>
        <v>13.164893617021264</v>
      </c>
      <c r="F47" s="109">
        <f>(H22計算表!F47-H12計算表!F47)/H12計算表!F47*100</f>
        <v>9.0012328475061096</v>
      </c>
      <c r="G47" s="38"/>
      <c r="H47" s="139">
        <f>(H22計算表!H47-H12計算表!H47)/H12計算表!H47*100</f>
        <v>-5.0149087282161098</v>
      </c>
      <c r="I47" s="139">
        <f>(H22計算表!I47-H12計算表!I47)</f>
        <v>-0.96482876260000006</v>
      </c>
      <c r="J47" s="139">
        <f>(H22計算表!J47-H12計算表!J47)/H12計算表!J47*100</f>
        <v>7.988170973529404</v>
      </c>
      <c r="K47" s="139">
        <f>(H22計算表!K47-H12計算表!K47)/H12計算表!K47*100</f>
        <v>-7.0532915360501578</v>
      </c>
      <c r="L47" s="139">
        <f>(H22計算表!L47-H12計算表!L47)/H12計算表!L47*100</f>
        <v>-0.57666886425802943</v>
      </c>
      <c r="M47" s="139">
        <f>(H22計算表!M47-H12計算表!M47)/H12計算表!M47*100</f>
        <v>0.10377075404335871</v>
      </c>
      <c r="N47" s="139">
        <f>(H22計算表!N47-H12計算表!N47)/H12計算表!N47*100</f>
        <v>-7.7898420468749947</v>
      </c>
      <c r="O47" s="139">
        <f>(H22計算表!O47-H12計算表!O47)/H12計算表!O47*100</f>
        <v>-32.072686832872584</v>
      </c>
      <c r="P47" s="139">
        <f>(H22計算表!P47-H12計算表!P47)/H12計算表!P47*100</f>
        <v>-14.779336298323642</v>
      </c>
      <c r="Q47" s="139">
        <f>(H22計算表!Q47-H12計算表!Q47)/H12計算表!Q47*100</f>
        <v>-6.5665363044451972</v>
      </c>
      <c r="R47" s="139">
        <f>(H22計算表!R47-H12計算表!R47)/H12計算表!R47*100</f>
        <v>1.9108280254777117</v>
      </c>
      <c r="S47" s="141"/>
      <c r="T47" s="139">
        <f>(H22計算表!T47-H12計算表!T47)/H12計算表!T47*100</f>
        <v>6.7857142857142811</v>
      </c>
      <c r="U47" s="139">
        <f>(H22計算表!U47-H12計算表!U47)/H12計算表!U47*100</f>
        <v>6.4150943396226383</v>
      </c>
      <c r="V47" s="139">
        <f>(H22計算表!V47-H12計算表!V47)/H12計算表!V47*100</f>
        <v>-11.224489795918366</v>
      </c>
      <c r="W47" s="139">
        <f>(H22計算表!W47-H12計算表!W47)/H12計算表!W47*100</f>
        <v>2.5963910164870829</v>
      </c>
      <c r="X47" s="139">
        <f>(H22計算表!X47-H12計算表!X47)/H12計算表!X47*100</f>
        <v>1.7255643540952534</v>
      </c>
      <c r="Y47" s="139">
        <f>(H22計算表!Y47-H12計算表!Y47)/H12計算表!Y47*100</f>
        <v>35.94847775175645</v>
      </c>
      <c r="Z47" s="139">
        <f>(H22計算表!Z47-H12計算表!Z47)/H12計算表!Z47*100</f>
        <v>78.397212543554019</v>
      </c>
      <c r="AA47" s="141"/>
      <c r="AB47" s="139">
        <f>(H22計算表!AB47-H12計算表!AB47)/H12計算表!AB47*100</f>
        <v>-1.6726580274833356</v>
      </c>
      <c r="AC47" s="139">
        <f>(H22計算表!AC47-H12計算表!AC47)</f>
        <v>6.7278564135580421E-2</v>
      </c>
      <c r="AD47" s="139">
        <f>(H22計算表!AD47-H12計算表!AD47)</f>
        <v>-4.3709058089220747</v>
      </c>
      <c r="AE47" s="139">
        <f>(H22計算表!AE47-H12計算表!AE47)/H12計算表!AE47*100</f>
        <v>-2.1478696998746969</v>
      </c>
      <c r="AF47" s="139">
        <f>(H22計算表!AF47-H12計算表!AF47)/H12計算表!AF47*100</f>
        <v>20.797342192691037</v>
      </c>
      <c r="AG47" s="139">
        <f>(H22計算表!AG47-H12計算表!AG47)/H12計算表!AG47*100</f>
        <v>-39.119681771013489</v>
      </c>
      <c r="AH47" s="139">
        <f>(H22計算表!AH47-H12計算表!AH47)/H12計算表!AH47*100</f>
        <v>31.225713104588671</v>
      </c>
      <c r="AI47" s="139">
        <f>(H22計算表!AI47-H12計算表!AI47)/H12計算表!AI47*100</f>
        <v>-10.96638576603292</v>
      </c>
      <c r="AJ47" s="139">
        <f>(H22計算表!AJ47-H12計算表!AJ47)/H12計算表!AJ47*100</f>
        <v>15.661375661375654</v>
      </c>
      <c r="AK47" s="141"/>
      <c r="AL47" s="139">
        <f>(H22計算表!AL47-H12計算表!AL47)/H12計算表!AL47*100</f>
        <v>8.3783783783783825</v>
      </c>
      <c r="AM47" s="139">
        <f>(H22計算表!AM47-H12計算表!AM47)/H12計算表!AM47*100</f>
        <v>1.9565217391304319</v>
      </c>
      <c r="AN47" s="139">
        <f>(H22計算表!AN47-H12計算表!AN47)/H12計算表!AN47*100</f>
        <v>2.2388059701492455</v>
      </c>
      <c r="AO47" s="139">
        <f>(H22計算表!AO47-H12計算表!AO47)/H12計算表!AO47*100</f>
        <v>76.865671641791039</v>
      </c>
      <c r="AP47" s="139">
        <f>(H22計算表!AP47-H12計算表!AP47)/H12計算表!AP47*100</f>
        <v>9.4915254237288043</v>
      </c>
      <c r="AQ47" s="139">
        <f>(H22計算表!AQ47-H12計算表!AQ47)/H12計算表!AQ47*100</f>
        <v>1.9801980198019911</v>
      </c>
      <c r="AR47" s="139">
        <f>(H22計算表!AR47-H12計算表!AR47)/H12計算表!AR47*100</f>
        <v>15.247402538812002</v>
      </c>
      <c r="AS47" s="139">
        <f>(H22計算表!AS47-H12計算表!AS47)/H12計算表!AS47*100</f>
        <v>43.418360232758893</v>
      </c>
      <c r="AT47" s="139">
        <f>(H22計算表!AT47-H12計算表!AT47)/H12計算表!AT47*100</f>
        <v>-37.278761061946895</v>
      </c>
      <c r="AU47" s="139">
        <f>(H22計算表!AU47-H12計算表!AU47)/H12計算表!AU47*100</f>
        <v>4.4279250161603132</v>
      </c>
      <c r="AV47" s="139">
        <f>(H22計算表!AV47-H12計算表!AV47)/H12計算表!AV47*100</f>
        <v>-5.0292240346286476</v>
      </c>
      <c r="AW47" s="139">
        <f>(H22計算表!AW47-H12計算表!AW47)/H12計算表!AW47*100</f>
        <v>-36.84210526315789</v>
      </c>
      <c r="AX47" s="141"/>
      <c r="AY47" s="139">
        <f>(H22計算表!AY47-H12計算表!AY47)/H12計算表!AY47*100</f>
        <v>-10.876465105316163</v>
      </c>
      <c r="AZ47" s="139">
        <f>(H22計算表!AZ47-H12計算表!AZ47)/H12計算表!AZ47*100</f>
        <v>-1.7845390288668748</v>
      </c>
      <c r="BA47" s="139">
        <f>(H22計算表!BA47-H12計算表!BA47)/H12計算表!BA47*100</f>
        <v>5.4339288442653375</v>
      </c>
      <c r="BB47" s="139">
        <f>(H22計算表!BB47-H12計算表!BB47)/H12計算表!BB47*100</f>
        <v>-2.360226385104446</v>
      </c>
      <c r="BC47" s="139">
        <f>(H22計算表!BC47-H12計算表!BC47)/H12計算表!BC47*100</f>
        <v>5.5572377775811841</v>
      </c>
      <c r="BD47" s="139">
        <f>(H22計算表!BD47-H12計算表!BD47)/H12計算表!BD47*100</f>
        <v>-5.9147180192572177</v>
      </c>
      <c r="BE47" s="139">
        <f>(H22計算表!BE47-H12計算表!BE47)/H12計算表!BE47*100</f>
        <v>-4.4303797468354462</v>
      </c>
      <c r="BF47" s="139">
        <f>(H22計算表!BF47-H12計算表!BF47)/H12計算表!BF47*100</f>
        <v>-1.2337423915495449</v>
      </c>
      <c r="BG47" s="139">
        <f>(H22計算表!BG47-H12計算表!BG47)/H12計算表!BG47*100</f>
        <v>-9.0674598038447822</v>
      </c>
      <c r="BH47" s="139">
        <f>(H22計算表!BH47-H12計算表!BH47)/H12計算表!BH47*100</f>
        <v>10.612852710195334</v>
      </c>
      <c r="BI47" s="139">
        <f>(H22計算表!BI47-H12計算表!BI47)/H12計算表!BI47*100</f>
        <v>-23.516688850693555</v>
      </c>
      <c r="BJ47" s="139">
        <f>(H22計算表!BJ47-H12計算表!BJ47)/H12計算表!BJ47*100</f>
        <v>-10.087211327280041</v>
      </c>
      <c r="BK47" s="139">
        <f>(H22計算表!BK47-H12計算表!BK47)/H12計算表!BK47*100</f>
        <v>7.4640117271826929</v>
      </c>
      <c r="BL47" s="139">
        <f>(H22計算表!BL47-H12計算表!BL47)/H12計算表!BL47*100</f>
        <v>51.809361054651568</v>
      </c>
      <c r="BM47" s="139">
        <f>(H22計算表!BM47-H12計算表!BM47)/H12計算表!BM47*100</f>
        <v>35.692521981370241</v>
      </c>
      <c r="BN47" s="139">
        <f>(H22計算表!BN47-H12計算表!BN47)/H12計算表!BN47*100</f>
        <v>74.712237632472423</v>
      </c>
      <c r="BO47" s="139">
        <f>(H22計算表!BO47-H12計算表!BO47)/H12計算表!BO47*100</f>
        <v>18.721885733843465</v>
      </c>
      <c r="BP47" s="139">
        <f>(H22計算表!BP47-H12計算表!BP47)/H12計算表!BP47*100</f>
        <v>10.382759341483103</v>
      </c>
      <c r="BQ47" s="139">
        <f>(H22計算表!BQ47-H12計算表!BQ47)/H12計算表!BQ47*100</f>
        <v>65.218832891246691</v>
      </c>
      <c r="BR47" s="139">
        <f>(H22計算表!BR47-H12計算表!BR47)/H12計算表!BR47*100</f>
        <v>56.521739130434803</v>
      </c>
      <c r="BS47" s="139">
        <f>(H22計算表!BS47-H12計算表!BS47)/H12計算表!BS47*100</f>
        <v>27.272727272727288</v>
      </c>
      <c r="BT47" s="139">
        <f>(H22計算表!BT47-H12計算表!BT47)/H12計算表!BT47*100</f>
        <v>-43.243243243243242</v>
      </c>
      <c r="BU47" s="139">
        <f>(H22計算表!BU47-H12計算表!BU47)/H12計算表!BU47*100</f>
        <v>-0.5494505494505495</v>
      </c>
      <c r="BV47" s="139">
        <f>(H22計算表!BV47-H12計算表!BV47)/H12計算表!BV47*100</f>
        <v>-1.1560693641618496</v>
      </c>
      <c r="BW47" s="139">
        <f>(H22計算表!BW47-H12計算表!BW47)/H12計算表!BW47*100</f>
        <v>-6.5716403036546991</v>
      </c>
      <c r="BX47" s="139">
        <f>(H22計算表!BX47-H12計算表!BX47)/H12計算表!BX47*100</f>
        <v>3.9579220039522847</v>
      </c>
      <c r="BY47" s="139">
        <f>(H22計算表!BY47-H12計算表!BY47)/H12計算表!BY47*100</f>
        <v>-2.2765499983610442</v>
      </c>
      <c r="BZ47" s="139">
        <f>(H22計算表!BZ47-H12計算表!BZ47)/H12計算表!BZ47*100</f>
        <v>-0.66091571861832143</v>
      </c>
      <c r="CA47" s="139">
        <f>(H22計算表!CA47-H12計算表!CA47)/H12計算表!CA47*100</f>
        <v>1.4156725099691423</v>
      </c>
      <c r="CB47" s="139">
        <f>(H22計算表!CB47-H12計算表!CB47)/H12計算表!CB47*100</f>
        <v>-1.186342592592599</v>
      </c>
      <c r="CC47" s="139">
        <f>(H22計算表!CC47-H12計算表!CC47)/H12計算表!CC47*100</f>
        <v>2.9594272076372259</v>
      </c>
      <c r="CD47" s="139">
        <f>(H22計算表!CD47-H12計算表!CD47)/H12計算表!CD47*100</f>
        <v>4.7777040477770525</v>
      </c>
      <c r="CE47" s="139">
        <f>(H22計算表!CE47-H12計算表!CE47)/H12計算表!CE47*100</f>
        <v>15.634441087613284</v>
      </c>
      <c r="CF47" s="148"/>
      <c r="CG47" s="139">
        <f>(H22計算表!CG47-H12計算表!CG47)/H12計算表!CG47*100</f>
        <v>1.447754995353159</v>
      </c>
      <c r="CH47" s="139">
        <f>(H22計算表!CH47-H12計算表!CH47)/H12計算表!CH47*100</f>
        <v>1.1764705882352942</v>
      </c>
      <c r="CI47" s="139">
        <f>(H22計算表!CI47-H12計算表!CI47)/H12計算表!CI47*100</f>
        <v>-10.061386435095073</v>
      </c>
      <c r="CJ47" s="139">
        <f>(H22計算表!CJ47-H12計算表!CJ47)/H12計算表!CJ47*100</f>
        <v>-12.466650601580117</v>
      </c>
      <c r="CK47" s="139">
        <f>(H22計算表!CK47-H12計算表!CK47)/H12計算表!CK47*100</f>
        <v>-16.076979969372506</v>
      </c>
      <c r="CL47" s="139">
        <f>(H22計算表!CL47-H12計算表!CL47)/H12計算表!CL47*100</f>
        <v>-12.551619605396795</v>
      </c>
      <c r="CM47" s="139">
        <f>(H22計算表!CM47-H12計算表!CM47)/H12計算表!CM47*100</f>
        <v>-6.385074587528333</v>
      </c>
      <c r="CN47" s="139">
        <f>(H22計算表!CN47-H12計算表!CN47)/H12計算表!CN47*100</f>
        <v>-15.537379004893381</v>
      </c>
      <c r="CO47" s="139">
        <f>(H22計算表!CO47-H12計算表!CO47)/H12計算表!CO47*100</f>
        <v>14.448035025539454</v>
      </c>
      <c r="CP47" s="139">
        <f>(H22計算表!CP47-H12計算表!CP47)/H12計算表!CP47*100</f>
        <v>10.537870472008791</v>
      </c>
      <c r="CQ47" s="148"/>
      <c r="CR47" s="139">
        <f>(H22計算表!CR47-H12計算表!CR47)/H12計算表!CR47*100</f>
        <v>6.9053708439897692</v>
      </c>
      <c r="CS47" s="139">
        <f>(H22計算表!CS47-H12計算表!CS47)/H12計算表!CS47*100</f>
        <v>5.5363321799307963</v>
      </c>
      <c r="CT47" s="139">
        <f>(H22計算表!CT47-H12計算表!CT47)/H12計算表!CT47*100</f>
        <v>6.557377049180328</v>
      </c>
      <c r="CU47" s="139">
        <f>(H22計算表!CU47-H12計算表!CU47)/H12計算表!CU47*100</f>
        <v>4.7468354430379751</v>
      </c>
      <c r="CV47" s="139">
        <f>(H22計算表!CV47-H12計算表!CV47)/H12計算表!CV47*100</f>
        <v>40</v>
      </c>
      <c r="CW47" s="139">
        <f>(H22計算表!CW47-H12計算表!CW47)/H12計算表!CW47*100</f>
        <v>7.5</v>
      </c>
    </row>
    <row r="48" spans="1:101" x14ac:dyDescent="0.15">
      <c r="A48" s="13">
        <v>36</v>
      </c>
      <c r="B48" s="6" t="s">
        <v>37</v>
      </c>
      <c r="C48" s="109">
        <f>(H22計算表!C48-H12計算表!C48)/H12計算表!C48*100</f>
        <v>-2.0689655172413812</v>
      </c>
      <c r="D48" s="109">
        <f>(H22計算表!D48-H12計算表!D48)/H12計算表!D48*100</f>
        <v>16.342404157155162</v>
      </c>
      <c r="E48" s="109">
        <f>(H22計算表!E48-H12計算表!E48)/H12計算表!E48*100</f>
        <v>9.1286307053942028</v>
      </c>
      <c r="F48" s="109">
        <f>(H22計算表!F48-H12計算表!F48)/H12計算表!F48*100</f>
        <v>14.003917407135317</v>
      </c>
      <c r="G48" s="38"/>
      <c r="H48" s="139">
        <f>(H22計算表!H48-H12計算表!H48)/H12計算表!H48*100</f>
        <v>-4.6859149528945236</v>
      </c>
      <c r="I48" s="139">
        <f>(H22計算表!I48-H12計算表!I48)</f>
        <v>-2.0198160380000001</v>
      </c>
      <c r="J48" s="139">
        <f>(H22計算表!J48-H12計算表!J48)/H12計算表!J48*100</f>
        <v>8.8426055549198956</v>
      </c>
      <c r="K48" s="139">
        <f>(H22計算表!K48-H12計算表!K48)/H12計算表!K48*100</f>
        <v>-5.0156739811912159</v>
      </c>
      <c r="L48" s="139">
        <f>(H22計算表!L48-H12計算表!L48)/H12計算表!L48*100</f>
        <v>-0.33948002712639419</v>
      </c>
      <c r="M48" s="139">
        <f>(H22計算表!M48-H12計算表!M48)/H12計算表!M48*100</f>
        <v>-8.2918918394041696E-2</v>
      </c>
      <c r="N48" s="139">
        <f>(H22計算表!N48-H12計算表!N48)/H12計算表!N48*100</f>
        <v>-9.3527470215827311</v>
      </c>
      <c r="O48" s="139">
        <f>(H22計算表!O48-H12計算表!O48)/H12計算表!O48*100</f>
        <v>-30.212951486267738</v>
      </c>
      <c r="P48" s="139">
        <f>(H22計算表!P48-H12計算表!P48)/H12計算表!P48*100</f>
        <v>-16.501240694789082</v>
      </c>
      <c r="Q48" s="139">
        <f>(H22計算表!Q48-H12計算表!Q48)/H12計算表!Q48*100</f>
        <v>-7.224759837499704</v>
      </c>
      <c r="R48" s="139">
        <f>(H22計算表!R48-H12計算表!R48)/H12計算表!R48*100</f>
        <v>1.7964071856287469</v>
      </c>
      <c r="S48" s="141"/>
      <c r="T48" s="139">
        <f>(H22計算表!T48-H12計算表!T48)/H12計算表!T48*100</f>
        <v>5.7142857142857197</v>
      </c>
      <c r="U48" s="139">
        <f>(H22計算表!U48-H12計算表!U48)/H12計算表!U48*100</f>
        <v>7.6045627376425857</v>
      </c>
      <c r="V48" s="139">
        <f>(H22計算表!V48-H12計算表!V48)/H12計算表!V48*100</f>
        <v>-5.1546391752577252</v>
      </c>
      <c r="W48" s="139">
        <f>(H22計算表!W48-H12計算表!W48)/H12計算表!W48*100</f>
        <v>2.914885347842985</v>
      </c>
      <c r="X48" s="139">
        <f>(H22計算表!X48-H12計算表!X48)/H12計算表!X48*100</f>
        <v>2.0357438750147936</v>
      </c>
      <c r="Y48" s="139">
        <f>(H22計算表!Y48-H12計算表!Y48)/H12計算表!Y48*100</f>
        <v>64.545454545454561</v>
      </c>
      <c r="Z48" s="139">
        <f>(H22計算表!Z48-H12計算表!Z48)/H12計算表!Z48*100</f>
        <v>80.126182965299691</v>
      </c>
      <c r="AA48" s="141"/>
      <c r="AB48" s="139">
        <f>(H22計算表!AB48-H12計算表!AB48)/H12計算表!AB48*100</f>
        <v>0.28595987173236942</v>
      </c>
      <c r="AC48" s="139">
        <f>(H22計算表!AC48-H12計算表!AC48)</f>
        <v>1.9439472778258291</v>
      </c>
      <c r="AD48" s="139">
        <f>(H22計算表!AD48-H12計算表!AD48)</f>
        <v>-5.5529599360360242</v>
      </c>
      <c r="AE48" s="139">
        <f>(H22計算表!AE48-H12計算表!AE48)/H12計算表!AE48*100</f>
        <v>-0.26976362130920034</v>
      </c>
      <c r="AF48" s="139">
        <f>(H22計算表!AF48-H12計算表!AF48)/H12計算表!AF48*100</f>
        <v>5.2313883299798798</v>
      </c>
      <c r="AG48" s="139">
        <f>(H22計算表!AG48-H12計算表!AG48)/H12計算表!AG48*100</f>
        <v>-24.389666265369357</v>
      </c>
      <c r="AH48" s="139">
        <f>(H22計算表!AH48-H12計算表!AH48)/H12計算表!AH48*100</f>
        <v>11.320754716981133</v>
      </c>
      <c r="AI48" s="139">
        <f>(H22計算表!AI48-H12計算表!AI48)/H12計算表!AI48*100</f>
        <v>-17.098195840793277</v>
      </c>
      <c r="AJ48" s="139">
        <f>(H22計算表!AJ48-H12計算表!AJ48)/H12計算表!AJ48*100</f>
        <v>18.291828793774318</v>
      </c>
      <c r="AK48" s="141"/>
      <c r="AL48" s="139">
        <f>(H22計算表!AL48-H12計算表!AL48)/H12計算表!AL48*100</f>
        <v>13.729977116704806</v>
      </c>
      <c r="AM48" s="139">
        <f>(H22計算表!AM48-H12計算表!AM48)/H12計算表!AM48*100</f>
        <v>10.21611001964637</v>
      </c>
      <c r="AN48" s="139">
        <f>(H22計算表!AN48-H12計算表!AN48)/H12計算表!AN48*100</f>
        <v>-32</v>
      </c>
      <c r="AO48" s="139">
        <f>(H22計算表!AO48-H12計算表!AO48)/H12計算表!AO48*100</f>
        <v>19.42857142857142</v>
      </c>
      <c r="AP48" s="139">
        <f>(H22計算表!AP48-H12計算表!AP48)/H12計算表!AP48*100</f>
        <v>-6.0606060606060534</v>
      </c>
      <c r="AQ48" s="139">
        <f>(H22計算表!AQ48-H12計算表!AQ48)/H12計算表!AQ48*100</f>
        <v>-26.455026455026449</v>
      </c>
      <c r="AR48" s="139">
        <f>(H22計算表!AR48-H12計算表!AR48)/H12計算表!AR48*100</f>
        <v>19.295494215020405</v>
      </c>
      <c r="AS48" s="139">
        <f>(H22計算表!AS48-H12計算表!AS48)/H12計算表!AS48*100</f>
        <v>38.704569881269805</v>
      </c>
      <c r="AT48" s="139">
        <f>(H22計算表!AT48-H12計算表!AT48)/H12計算表!AT48*100</f>
        <v>-33.814247069431921</v>
      </c>
      <c r="AU48" s="139">
        <f>(H22計算表!AU48-H12計算表!AU48)/H12計算表!AU48*100</f>
        <v>-11.38421733505821</v>
      </c>
      <c r="AV48" s="139">
        <f>(H22計算表!AV48-H12計算表!AV48)/H12計算表!AV48*100</f>
        <v>6.4102564102564026</v>
      </c>
      <c r="AW48" s="139">
        <f>(H22計算表!AW48-H12計算表!AW48)/H12計算表!AW48*100</f>
        <v>-31.609195402298845</v>
      </c>
      <c r="AX48" s="141"/>
      <c r="AY48" s="139">
        <f>(H22計算表!AY48-H12計算表!AY48)/H12計算表!AY48*100</f>
        <v>-11.117797541157822</v>
      </c>
      <c r="AZ48" s="139">
        <f>(H22計算表!AZ48-H12計算表!AZ48)/H12計算表!AZ48*100</f>
        <v>-2.9455632988763831</v>
      </c>
      <c r="BA48" s="139">
        <f>(H22計算表!BA48-H12計算表!BA48)/H12計算表!BA48*100</f>
        <v>6.5805106305576659</v>
      </c>
      <c r="BB48" s="139">
        <f>(H22計算表!BB48-H12計算表!BB48)/H12計算表!BB48*100</f>
        <v>-2.9853592742015111</v>
      </c>
      <c r="BC48" s="139">
        <f>(H22計算表!BC48-H12計算表!BC48)/H12計算表!BC48*100</f>
        <v>6.4282710605943691</v>
      </c>
      <c r="BD48" s="139">
        <f>(H22計算表!BD48-H12計算表!BD48)/H12計算表!BD48*100</f>
        <v>-6.7892503536067847</v>
      </c>
      <c r="BE48" s="139">
        <f>(H22計算表!BE48-H12計算表!BE48)/H12計算表!BE48*100</f>
        <v>-3.1847133757961785</v>
      </c>
      <c r="BF48" s="139">
        <f>(H22計算表!BF48-H12計算表!BF48)/H12計算表!BF48*100</f>
        <v>4.5988166939614921</v>
      </c>
      <c r="BG48" s="139">
        <f>(H22計算表!BG48-H12計算表!BG48)/H12計算表!BG48*100</f>
        <v>7.2089725916960781</v>
      </c>
      <c r="BH48" s="139">
        <f>(H22計算表!BH48-H12計算表!BH48)/H12計算表!BH48*100</f>
        <v>1.843406434586722</v>
      </c>
      <c r="BI48" s="139">
        <f>(H22計算表!BI48-H12計算表!BI48)/H12計算表!BI48*100</f>
        <v>-14.409938295367489</v>
      </c>
      <c r="BJ48" s="139">
        <f>(H22計算表!BJ48-H12計算表!BJ48)/H12計算表!BJ48*100</f>
        <v>-16.54512058869275</v>
      </c>
      <c r="BK48" s="139">
        <f>(H22計算表!BK48-H12計算表!BK48)/H12計算表!BK48*100</f>
        <v>10.395043622923186</v>
      </c>
      <c r="BL48" s="139">
        <f>(H22計算表!BL48-H12計算表!BL48)/H12計算表!BL48*100</f>
        <v>61.540719228868021</v>
      </c>
      <c r="BM48" s="139">
        <f>(H22計算表!BM48-H12計算表!BM48)/H12計算表!BM48*100</f>
        <v>41.880869995056841</v>
      </c>
      <c r="BN48" s="139">
        <f>(H22計算表!BN48-H12計算表!BN48)/H12計算表!BN48*100</f>
        <v>82.910120569967134</v>
      </c>
      <c r="BO48" s="139">
        <f>(H22計算表!BO48-H12計算表!BO48)/H12計算表!BO48*100</f>
        <v>34.017003262335038</v>
      </c>
      <c r="BP48" s="139">
        <f>(H22計算表!BP48-H12計算表!BP48)/H12計算表!BP48*100</f>
        <v>26.078994614003598</v>
      </c>
      <c r="BQ48" s="139">
        <f>(H22計算表!BQ48-H12計算表!BQ48)/H12計算表!BQ48*100</f>
        <v>61.869665186304999</v>
      </c>
      <c r="BR48" s="139">
        <f>(H22計算表!BR48-H12計算表!BR48)/H12計算表!BR48*100</f>
        <v>70.909090909090907</v>
      </c>
      <c r="BS48" s="139">
        <f>(H22計算表!BS48-H12計算表!BS48)/H12計算表!BS48*100</f>
        <v>28.571428571428577</v>
      </c>
      <c r="BT48" s="139">
        <f>(H22計算表!BT48-H12計算表!BT48)/H12計算表!BT48*100</f>
        <v>-45.652173913043477</v>
      </c>
      <c r="BU48" s="139">
        <f>(H22計算表!BU48-H12計算表!BU48)/H12計算表!BU48*100</f>
        <v>-1.6483516483516485</v>
      </c>
      <c r="BV48" s="139">
        <f>(H22計算表!BV48-H12計算表!BV48)/H12計算表!BV48*100</f>
        <v>-1.7241379310344827</v>
      </c>
      <c r="BW48" s="139">
        <f>(H22計算表!BW48-H12計算表!BW48)/H12計算表!BW48*100</f>
        <v>-9.3806144879203348</v>
      </c>
      <c r="BX48" s="139">
        <f>(H22計算表!BX48-H12計算表!BX48)/H12計算表!BX48*100</f>
        <v>4.1368062291122385</v>
      </c>
      <c r="BY48" s="139">
        <f>(H22計算表!BY48-H12計算表!BY48)/H12計算表!BY48*100</f>
        <v>-16.526273499978924</v>
      </c>
      <c r="BZ48" s="139">
        <f>(H22計算表!BZ48-H12計算表!BZ48)/H12計算表!BZ48*100</f>
        <v>2.0885339503442384</v>
      </c>
      <c r="CA48" s="139">
        <f>(H22計算表!CA48-H12計算表!CA48)/H12計算表!CA48*100</f>
        <v>-2.5924002781263713</v>
      </c>
      <c r="CB48" s="139">
        <f>(H22計算表!CB48-H12計算表!CB48)/H12計算表!CB48*100</f>
        <v>-1.3186139221097857</v>
      </c>
      <c r="CC48" s="139">
        <f>(H22計算表!CC48-H12計算表!CC48)/H12計算表!CC48*100</f>
        <v>11.474632527264101</v>
      </c>
      <c r="CD48" s="139">
        <f>(H22計算表!CD48-H12計算表!CD48)/H12計算表!CD48*100</f>
        <v>2.9960053262316912</v>
      </c>
      <c r="CE48" s="139">
        <f>(H22計算表!CE48-H12計算表!CE48)/H12計算表!CE48*100</f>
        <v>6.9503546099290867</v>
      </c>
      <c r="CF48" s="148"/>
      <c r="CG48" s="139">
        <f>(H22計算表!CG48-H12計算表!CG48)/H12計算表!CG48*100</f>
        <v>4.9718606842147295E-2</v>
      </c>
      <c r="CH48" s="139">
        <f>(H22計算表!CH48-H12計算表!CH48)/H12計算表!CH48*100</f>
        <v>2.7945619335347347</v>
      </c>
      <c r="CI48" s="139">
        <f>(H22計算表!CI48-H12計算表!CI48)/H12計算表!CI48*100</f>
        <v>-9.6151154653603932</v>
      </c>
      <c r="CJ48" s="139">
        <f>(H22計算表!CJ48-H12計算表!CJ48)/H12計算表!CJ48*100</f>
        <v>-10.492827089775435</v>
      </c>
      <c r="CK48" s="139">
        <f>(H22計算表!CK48-H12計算表!CK48)/H12計算表!CK48*100</f>
        <v>-4.73330440169482</v>
      </c>
      <c r="CL48" s="139">
        <f>(H22計算表!CL48-H12計算表!CL48)/H12計算表!CL48*100</f>
        <v>-10.935213646675242</v>
      </c>
      <c r="CM48" s="139">
        <f>(H22計算表!CM48-H12計算表!CM48)/H12計算表!CM48*100</f>
        <v>-15.692420176211701</v>
      </c>
      <c r="CN48" s="139">
        <f>(H22計算表!CN48-H12計算表!CN48)/H12計算表!CN48*100</f>
        <v>29.1551724137931</v>
      </c>
      <c r="CO48" s="139">
        <f>(H22計算表!CO48-H12計算表!CO48)/H12計算表!CO48*100</f>
        <v>31.30696044066099</v>
      </c>
      <c r="CP48" s="139">
        <f>(H22計算表!CP48-H12計算表!CP48)/H12計算表!CP48*100</f>
        <v>13.296089385474867</v>
      </c>
      <c r="CQ48" s="148"/>
      <c r="CR48" s="139">
        <f>(H22計算表!CR48-H12計算表!CR48)/H12計算表!CR48*100</f>
        <v>0</v>
      </c>
      <c r="CS48" s="139">
        <f>(H22計算表!CS48-H12計算表!CS48)/H12計算表!CS48*100</f>
        <v>-7.523510971786834</v>
      </c>
      <c r="CT48" s="139">
        <f>(H22計算表!CT48-H12計算表!CT48)/H12計算表!CT48*100</f>
        <v>1.1337868480725624</v>
      </c>
      <c r="CU48" s="139">
        <f>(H22計算表!CU48-H12計算表!CU48)/H12計算表!CU48*100</f>
        <v>-6.3768115942028984</v>
      </c>
      <c r="CV48" s="139">
        <f>(H22計算表!CV48-H12計算表!CV48)/H12計算表!CV48*100</f>
        <v>66.666666666666657</v>
      </c>
      <c r="CW48" s="139">
        <f>(H22計算表!CW48-H12計算表!CW48)/H12計算表!CW48*100</f>
        <v>19.718309859154928</v>
      </c>
    </row>
    <row r="49" spans="1:101" x14ac:dyDescent="0.15">
      <c r="A49" s="13">
        <v>37</v>
      </c>
      <c r="B49" s="6" t="s">
        <v>38</v>
      </c>
      <c r="C49" s="109">
        <f>(H22計算表!C49-H12計算表!C49)/H12計算表!C49*100</f>
        <v>2.6143790849673225</v>
      </c>
      <c r="D49" s="109">
        <f>(H22計算表!D49-H12計算表!D49)/H12計算表!D49*100</f>
        <v>12.293425675386967</v>
      </c>
      <c r="E49" s="109">
        <f>(H22計算表!E49-H12計算表!E49)/H12計算表!E49*100</f>
        <v>8.0769230769230731</v>
      </c>
      <c r="F49" s="109">
        <f>(H22計算表!F49-H12計算表!F49)/H12計算表!F49*100</f>
        <v>7.1968496860131337</v>
      </c>
      <c r="G49" s="38"/>
      <c r="H49" s="139">
        <f>(H22計算表!H49-H12計算表!H49)/H12計算表!H49*100</f>
        <v>-2.644272600181838</v>
      </c>
      <c r="I49" s="139">
        <f>(H22計算表!I49-H12計算表!I49)</f>
        <v>-1.2355195575</v>
      </c>
      <c r="J49" s="139">
        <f>(H22計算表!J49-H12計算表!J49)/H12計算表!J49*100</f>
        <v>8.0775501756944319</v>
      </c>
      <c r="K49" s="139">
        <f>(H22計算表!K49-H12計算表!K49)/H12計算表!K49*100</f>
        <v>-5.8914728682170496</v>
      </c>
      <c r="L49" s="139">
        <f>(H22計算表!L49-H12計算表!L49)/H12計算表!L49*100</f>
        <v>0.46804762067101946</v>
      </c>
      <c r="M49" s="139">
        <f>(H22計算表!M49-H12計算表!M49)/H12計算表!M49*100</f>
        <v>2.9379645596350201E-3</v>
      </c>
      <c r="N49" s="139">
        <f>(H22計算表!N49-H12計算表!N49)/H12計算表!N49*100</f>
        <v>-9.4580432145454516</v>
      </c>
      <c r="O49" s="139">
        <f>(H22計算表!O49-H12計算表!O49)/H12計算表!O49*100</f>
        <v>-33.804122136814712</v>
      </c>
      <c r="P49" s="139">
        <f>(H22計算表!P49-H12計算表!P49)/H12計算表!P49*100</f>
        <v>-16.099635479951399</v>
      </c>
      <c r="Q49" s="139">
        <f>(H22計算表!Q49-H12計算表!Q49)/H12計算表!Q49*100</f>
        <v>-6.5113952247206379</v>
      </c>
      <c r="R49" s="139">
        <f>(H22計算表!R49-H12計算表!R49)/H12計算表!R49*100</f>
        <v>1.7964071856287469</v>
      </c>
      <c r="S49" s="141"/>
      <c r="T49" s="139">
        <f>(H22計算表!T49-H12計算表!T49)/H12計算表!T49*100</f>
        <v>7.5268817204301133</v>
      </c>
      <c r="U49" s="139">
        <f>(H22計算表!U49-H12計算表!U49)/H12計算表!U49*100</f>
        <v>8.7786259541984766</v>
      </c>
      <c r="V49" s="139">
        <f>(H22計算表!V49-H12計算表!V49)/H12計算表!V49*100</f>
        <v>-2.0202020202020221</v>
      </c>
      <c r="W49" s="139">
        <f>(H22計算表!W49-H12計算表!W49)/H12計算表!W49*100</f>
        <v>2.2310552634953318</v>
      </c>
      <c r="X49" s="139">
        <f>(H22計算表!X49-H12計算表!X49)/H12計算表!X49*100</f>
        <v>1.7560400707130337</v>
      </c>
      <c r="Y49" s="139">
        <f>(H22計算表!Y49-H12計算表!Y49)/H12計算表!Y49*100</f>
        <v>28.78612716763006</v>
      </c>
      <c r="Z49" s="139">
        <f>(H22計算表!Z49-H12計算表!Z49)/H12計算表!Z49*100</f>
        <v>92.031872509960152</v>
      </c>
      <c r="AA49" s="141"/>
      <c r="AB49" s="139">
        <f>(H22計算表!AB49-H12計算表!AB49)/H12計算表!AB49*100</f>
        <v>-6.516765459478191</v>
      </c>
      <c r="AC49" s="139">
        <f>(H22計算表!AC49-H12計算表!AC49)</f>
        <v>-3.2549153675310745</v>
      </c>
      <c r="AD49" s="139">
        <f>(H22計算表!AD49-H12計算表!AD49)</f>
        <v>-1.9044697710252971</v>
      </c>
      <c r="AE49" s="139">
        <f>(H22計算表!AE49-H12計算表!AE49)/H12計算表!AE49*100</f>
        <v>-6.3515265752286689</v>
      </c>
      <c r="AF49" s="139">
        <f>(H22計算表!AF49-H12計算表!AF49)/H12計算表!AF49*100</f>
        <v>36.804657179818896</v>
      </c>
      <c r="AG49" s="139">
        <f>(H22計算表!AG49-H12計算表!AG49)/H12計算表!AG49*100</f>
        <v>-35.814114097740948</v>
      </c>
      <c r="AH49" s="139">
        <f>(H22計算表!AH49-H12計算表!AH49)/H12計算表!AH49*100</f>
        <v>21.832331422713082</v>
      </c>
      <c r="AI49" s="139">
        <f>(H22計算表!AI49-H12計算表!AI49)/H12計算表!AI49*100</f>
        <v>-11.190064907872697</v>
      </c>
      <c r="AJ49" s="139">
        <f>(H22計算表!AJ49-H12計算表!AJ49)/H12計算表!AJ49*100</f>
        <v>24.639999999999993</v>
      </c>
      <c r="AK49" s="141"/>
      <c r="AL49" s="139">
        <f>(H22計算表!AL49-H12計算表!AL49)/H12計算表!AL49*100</f>
        <v>9.4252873563218422</v>
      </c>
      <c r="AM49" s="139">
        <f>(H22計算表!AM49-H12計算表!AM49)/H12計算表!AM49*100</f>
        <v>6.261859582542689</v>
      </c>
      <c r="AN49" s="139">
        <f>(H22計算表!AN49-H12計算表!AN49)/H12計算表!AN49*100</f>
        <v>-29.651162790697672</v>
      </c>
      <c r="AO49" s="139">
        <f>(H22計算表!AO49-H12計算表!AO49)/H12計算表!AO49*100</f>
        <v>11.046511627906989</v>
      </c>
      <c r="AP49" s="139">
        <f>(H22計算表!AP49-H12計算表!AP49)/H12計算表!AP49*100</f>
        <v>4.0404040404040433</v>
      </c>
      <c r="AQ49" s="139">
        <f>(H22計算表!AQ49-H12計算表!AQ49)/H12計算表!AQ49*100</f>
        <v>-12.977099236641216</v>
      </c>
      <c r="AR49" s="139">
        <f>(H22計算表!AR49-H12計算表!AR49)/H12計算表!AR49*100</f>
        <v>16.033388386645509</v>
      </c>
      <c r="AS49" s="139">
        <f>(H22計算表!AS49-H12計算表!AS49)/H12計算表!AS49*100</f>
        <v>40.893238854035857</v>
      </c>
      <c r="AT49" s="139">
        <f>(H22計算表!AT49-H12計算表!AT49)/H12計算表!AT49*100</f>
        <v>-32.822757111597383</v>
      </c>
      <c r="AU49" s="139">
        <f>(H22計算表!AU49-H12計算表!AU49)/H12計算表!AU49*100</f>
        <v>-2.2615024694567132</v>
      </c>
      <c r="AV49" s="139">
        <f>(H22計算表!AV49-H12計算表!AV49)/H12計算表!AV49*100</f>
        <v>14.151294467892678</v>
      </c>
      <c r="AW49" s="139">
        <f>(H22計算表!AW49-H12計算表!AW49)/H12計算表!AW49*100</f>
        <v>-37.270341207349091</v>
      </c>
      <c r="AX49" s="141"/>
      <c r="AY49" s="139">
        <f>(H22計算表!AY49-H12計算表!AY49)/H12計算表!AY49*100</f>
        <v>-9.5698870058706884</v>
      </c>
      <c r="AZ49" s="139">
        <f>(H22計算表!AZ49-H12計算表!AZ49)/H12計算表!AZ49*100</f>
        <v>-1.379132703520656</v>
      </c>
      <c r="BA49" s="139">
        <f>(H22計算表!BA49-H12計算表!BA49)/H12計算表!BA49*100</f>
        <v>5.7752102694878786</v>
      </c>
      <c r="BB49" s="139">
        <f>(H22計算表!BB49-H12計算表!BB49)/H12計算表!BB49*100</f>
        <v>-1.6800320982520704</v>
      </c>
      <c r="BC49" s="139">
        <f>(H22計算表!BC49-H12計算表!BC49)/H12計算表!BC49*100</f>
        <v>5.7228091270509722</v>
      </c>
      <c r="BD49" s="139">
        <f>(H22計算表!BD49-H12計算表!BD49)/H12計算表!BD49*100</f>
        <v>-6.7114093959731544</v>
      </c>
      <c r="BE49" s="139">
        <f>(H22計算表!BE49-H12計算表!BE49)/H12計算表!BE49*100</f>
        <v>-3.4274193548387157</v>
      </c>
      <c r="BF49" s="139">
        <f>(H22計算表!BF49-H12計算表!BF49)/H12計算表!BF49*100</f>
        <v>-6.1659696554713461</v>
      </c>
      <c r="BG49" s="139">
        <f>(H22計算表!BG49-H12計算表!BG49)/H12計算表!BG49*100</f>
        <v>-10.426882702387799</v>
      </c>
      <c r="BH49" s="139">
        <f>(H22計算表!BH49-H12計算表!BH49)/H12計算表!BH49*100</f>
        <v>-0.50075988221708856</v>
      </c>
      <c r="BI49" s="139">
        <f>(H22計算表!BI49-H12計算表!BI49)/H12計算表!BI49*100</f>
        <v>-20.306381372192824</v>
      </c>
      <c r="BJ49" s="139">
        <f>(H22計算表!BJ49-H12計算表!BJ49)/H12計算表!BJ49*100</f>
        <v>-13.174442182467638</v>
      </c>
      <c r="BK49" s="139">
        <f>(H22計算表!BK49-H12計算表!BK49)/H12計算表!BK49*100</f>
        <v>8.4733884587145898</v>
      </c>
      <c r="BL49" s="139">
        <f>(H22計算表!BL49-H12計算表!BL49)/H12計算表!BL49*100</f>
        <v>57.879210814281876</v>
      </c>
      <c r="BM49" s="139">
        <f>(H22計算表!BM49-H12計算表!BM49)/H12計算表!BM49*100</f>
        <v>40.371056200978956</v>
      </c>
      <c r="BN49" s="139">
        <f>(H22計算表!BN49-H12計算表!BN49)/H12計算表!BN49*100</f>
        <v>79.764404080910538</v>
      </c>
      <c r="BO49" s="139">
        <f>(H22計算表!BO49-H12計算表!BO49)/H12計算表!BO49*100</f>
        <v>26.402946417090678</v>
      </c>
      <c r="BP49" s="139">
        <f>(H22計算表!BP49-H12計算表!BP49)/H12計算表!BP49*100</f>
        <v>19.362801766188646</v>
      </c>
      <c r="BQ49" s="139">
        <f>(H22計算表!BQ49-H12計算表!BQ49)/H12計算表!BQ49*100</f>
        <v>57.285714285714285</v>
      </c>
      <c r="BR49" s="139">
        <f>(H22計算表!BR49-H12計算表!BR49)/H12計算表!BR49*100</f>
        <v>41.509433962264161</v>
      </c>
      <c r="BS49" s="139">
        <f>(H22計算表!BS49-H12計算表!BS49)/H12計算表!BS49*100</f>
        <v>17.948717948717942</v>
      </c>
      <c r="BT49" s="139">
        <f>(H22計算表!BT49-H12計算表!BT49)/H12計算表!BT49*100</f>
        <v>-42.424242424242422</v>
      </c>
      <c r="BU49" s="139">
        <f>(H22計算表!BU49-H12計算表!BU49)/H12計算表!BU49*100</f>
        <v>-1.0869565217391304</v>
      </c>
      <c r="BV49" s="139">
        <f>(H22計算表!BV49-H12計算表!BV49)/H12計算表!BV49*100</f>
        <v>-2.8409090909090908</v>
      </c>
      <c r="BW49" s="139">
        <f>(H22計算表!BW49-H12計算表!BW49)/H12計算表!BW49*100</f>
        <v>-4.7347247647033077</v>
      </c>
      <c r="BX49" s="139">
        <f>(H22計算表!BX49-H12計算表!BX49)/H12計算表!BX49*100</f>
        <v>3.8422735311477907</v>
      </c>
      <c r="BY49" s="139">
        <f>(H22計算表!BY49-H12計算表!BY49)/H12計算表!BY49*100</f>
        <v>-4.8690495228074289E-2</v>
      </c>
      <c r="BZ49" s="139">
        <f>(H22計算表!BZ49-H12計算表!BZ49)/H12計算表!BZ49*100</f>
        <v>0.12247770722515422</v>
      </c>
      <c r="CA49" s="139">
        <f>(H22計算表!CA49-H12計算表!CA49)/H12計算表!CA49*100</f>
        <v>2.064372527601698</v>
      </c>
      <c r="CB49" s="139">
        <f>(H22計算表!CB49-H12計算表!CB49)/H12計算表!CB49*100</f>
        <v>-4.6044864226682476</v>
      </c>
      <c r="CC49" s="139">
        <f>(H22計算表!CC49-H12計算表!CC49)/H12計算表!CC49*100</f>
        <v>4.0938362465501408</v>
      </c>
      <c r="CD49" s="139">
        <f>(H22計算表!CD49-H12計算表!CD49)/H12計算表!CD49*100</f>
        <v>-4.9654305468258997</v>
      </c>
      <c r="CE49" s="139">
        <f>(H22計算表!CE49-H12計算表!CE49)/H12計算表!CE49*100</f>
        <v>6.780870806566738</v>
      </c>
      <c r="CF49" s="148"/>
      <c r="CG49" s="139">
        <f>(H22計算表!CG49-H12計算表!CG49)/H12計算表!CG49*100</f>
        <v>1.1275741892483382</v>
      </c>
      <c r="CH49" s="139">
        <f>(H22計算表!CH49-H12計算表!CH49)/H12計算表!CH49*100</f>
        <v>0.64981949458484167</v>
      </c>
      <c r="CI49" s="139">
        <f>(H22計算表!CI49-H12計算表!CI49)/H12計算表!CI49*100</f>
        <v>-12.347171839312105</v>
      </c>
      <c r="CJ49" s="139">
        <f>(H22計算表!CJ49-H12計算表!CJ49)/H12計算表!CJ49*100</f>
        <v>-10.16389410291719</v>
      </c>
      <c r="CK49" s="139">
        <f>(H22計算表!CK49-H12計算表!CK49)/H12計算表!CK49*100</f>
        <v>-14.463338763735353</v>
      </c>
      <c r="CL49" s="139">
        <f>(H22計算表!CL49-H12計算表!CL49)/H12計算表!CL49*100</f>
        <v>-9.8474774558745519</v>
      </c>
      <c r="CM49" s="139">
        <f>(H22計算表!CM49-H12計算表!CM49)/H12計算表!CM49*100</f>
        <v>-7.0405007117902212</v>
      </c>
      <c r="CN49" s="139">
        <f>(H22計算表!CN49-H12計算表!CN49)/H12計算表!CN49*100</f>
        <v>-12.257501826839215</v>
      </c>
      <c r="CO49" s="139">
        <f>(H22計算表!CO49-H12計算表!CO49)/H12計算表!CO49*100</f>
        <v>17.05722939582337</v>
      </c>
      <c r="CP49" s="139">
        <f>(H22計算表!CP49-H12計算表!CP49)/H12計算表!CP49*100</f>
        <v>8.1788440567066516</v>
      </c>
      <c r="CQ49" s="148"/>
      <c r="CR49" s="139">
        <f>(H22計算表!CR49-H12計算表!CR49)/H12計算表!CR49*100</f>
        <v>9.9502487562189064</v>
      </c>
      <c r="CS49" s="139">
        <f>(H22計算表!CS49-H12計算表!CS49)/H12計算表!CS49*100</f>
        <v>3.7414965986394559</v>
      </c>
      <c r="CT49" s="139">
        <f>(H22計算表!CT49-H12計算表!CT49)/H12計算表!CT49*100</f>
        <v>10.392609699769054</v>
      </c>
      <c r="CU49" s="139">
        <f>(H22計算表!CU49-H12計算表!CU49)/H12計算表!CU49*100</f>
        <v>4.4025157232704402</v>
      </c>
      <c r="CV49" s="139">
        <f>(H22計算表!CV49-H12計算表!CV49)/H12計算表!CV49*100</f>
        <v>18.75</v>
      </c>
      <c r="CW49" s="139">
        <f>(H22計算表!CW49-H12計算表!CW49)/H12計算表!CW49*100</f>
        <v>24.137931034482758</v>
      </c>
    </row>
    <row r="50" spans="1:101" x14ac:dyDescent="0.15">
      <c r="A50" s="13">
        <v>38</v>
      </c>
      <c r="B50" s="6" t="s">
        <v>39</v>
      </c>
      <c r="C50" s="109">
        <f>(H22計算表!C50-H12計算表!C50)/H12計算表!C50*100</f>
        <v>3.4482758620689689</v>
      </c>
      <c r="D50" s="109">
        <f>(H22計算表!D50-H12計算表!D50)/H12計算表!D50*100</f>
        <v>11.772096308812884</v>
      </c>
      <c r="E50" s="109">
        <f>(H22計算表!E50-H12計算表!E50)/H12計算表!E50*100</f>
        <v>11.155913978494619</v>
      </c>
      <c r="F50" s="109">
        <f>(H22計算表!F50-H12計算表!F50)/H12計算表!F50*100</f>
        <v>8.8548351247526949</v>
      </c>
      <c r="G50" s="38"/>
      <c r="H50" s="139">
        <f>(H22計算表!H50-H12計算表!H50)/H12計算表!H50*100</f>
        <v>-4.1255997621044118</v>
      </c>
      <c r="I50" s="139">
        <f>(H22計算表!I50-H12計算表!I50)</f>
        <v>-1.5745625300000001</v>
      </c>
      <c r="J50" s="139">
        <f>(H22計算表!J50-H12計算表!J50)/H12計算表!J50*100</f>
        <v>8.3336247772413721</v>
      </c>
      <c r="K50" s="139">
        <f>(H22計算表!K50-H12計算表!K50)/H12計算表!K50*100</f>
        <v>-5.329153605015672</v>
      </c>
      <c r="L50" s="139">
        <f>(H22計算表!L50-H12計算表!L50)/H12計算表!L50*100</f>
        <v>-0.54902425411356703</v>
      </c>
      <c r="M50" s="139">
        <f>(H22計算表!M50-H12計算表!M50)/H12計算表!M50*100</f>
        <v>2.2855844924145694E-2</v>
      </c>
      <c r="N50" s="139">
        <f>(H22計算表!N50-H12計算表!N50)/H12計算表!N50*100</f>
        <v>-8.6620331351351361</v>
      </c>
      <c r="O50" s="139">
        <f>(H22計算表!O50-H12計算表!O50)/H12計算表!O50*100</f>
        <v>-32.038226060971709</v>
      </c>
      <c r="P50" s="139">
        <f>(H22計算表!P50-H12計算表!P50)/H12計算表!P50*100</f>
        <v>-12.557644554806677</v>
      </c>
      <c r="Q50" s="139">
        <f>(H22計算表!Q50-H12計算表!Q50)/H12計算表!Q50*100</f>
        <v>-2.742296318644232</v>
      </c>
      <c r="R50" s="139">
        <f>(H22計算表!R50-H12計算表!R50)/H12計算表!R50*100</f>
        <v>1.1976047904191574</v>
      </c>
      <c r="S50" s="141"/>
      <c r="T50" s="139">
        <f>(H22計算表!T50-H12計算表!T50)/H12計算表!T50*100</f>
        <v>6.4285714285714306</v>
      </c>
      <c r="U50" s="139">
        <f>(H22計算表!U50-H12計算表!U50)/H12計算表!U50*100</f>
        <v>6.3909774436090192</v>
      </c>
      <c r="V50" s="139">
        <f>(H22計算表!V50-H12計算表!V50)/H12計算表!V50*100</f>
        <v>-5.7692307692307745</v>
      </c>
      <c r="W50" s="139">
        <f>(H22計算表!W50-H12計算表!W50)/H12計算表!W50*100</f>
        <v>2.3673997412677856</v>
      </c>
      <c r="X50" s="139">
        <f>(H22計算表!X50-H12計算表!X50)/H12計算表!X50*100</f>
        <v>2.3294312403925899</v>
      </c>
      <c r="Y50" s="139">
        <f>(H22計算表!Y50-H12計算表!Y50)/H12計算表!Y50*100</f>
        <v>65.357142857142861</v>
      </c>
      <c r="Z50" s="139">
        <f>(H22計算表!Z50-H12計算表!Z50)/H12計算表!Z50*100</f>
        <v>95.667870036101093</v>
      </c>
      <c r="AA50" s="141"/>
      <c r="AB50" s="139">
        <f>(H22計算表!AB50-H12計算表!AB50)/H12計算表!AB50*100</f>
        <v>-7.7296034761459564</v>
      </c>
      <c r="AC50" s="139">
        <f>(H22計算表!AC50-H12計算表!AC50)</f>
        <v>0.83806316344140086</v>
      </c>
      <c r="AD50" s="139">
        <f>(H22計算表!AD50-H12計算表!AD50)</f>
        <v>-1.3228087726210551</v>
      </c>
      <c r="AE50" s="139">
        <f>(H22計算表!AE50-H12計算表!AE50)/H12計算表!AE50*100</f>
        <v>-4.727878073436294</v>
      </c>
      <c r="AF50" s="139">
        <f>(H22計算表!AF50-H12計算表!AF50)/H12計算表!AF50*100</f>
        <v>26.896551724137925</v>
      </c>
      <c r="AG50" s="139">
        <f>(H22計算表!AG50-H12計算表!AG50)/H12計算表!AG50*100</f>
        <v>-31.989895214404473</v>
      </c>
      <c r="AH50" s="139">
        <f>(H22計算表!AH50-H12計算表!AH50)/H12計算表!AH50*100</f>
        <v>9.3824810360243429</v>
      </c>
      <c r="AI50" s="139">
        <f>(H22計算表!AI50-H12計算表!AI50)/H12計算表!AI50*100</f>
        <v>-24.121172366498701</v>
      </c>
      <c r="AJ50" s="139">
        <f>(H22計算表!AJ50-H12計算表!AJ50)/H12計算表!AJ50*100</f>
        <v>17.005763688760812</v>
      </c>
      <c r="AK50" s="141"/>
      <c r="AL50" s="139">
        <f>(H22計算表!AL50-H12計算表!AL50)/H12計算表!AL50*100</f>
        <v>9.8039215686274517</v>
      </c>
      <c r="AM50" s="139">
        <f>(H22計算表!AM50-H12計算表!AM50)/H12計算表!AM50*100</f>
        <v>5.8939096267190569</v>
      </c>
      <c r="AN50" s="139">
        <f>(H22計算表!AN50-H12計算表!AN50)/H12計算表!AN50*100</f>
        <v>-8.988764044943828</v>
      </c>
      <c r="AO50" s="139">
        <f>(H22計算表!AO50-H12計算表!AO50)/H12計算表!AO50*100</f>
        <v>5.6179775280898872</v>
      </c>
      <c r="AP50" s="139">
        <f>(H22計算表!AP50-H12計算表!AP50)/H12計算表!AP50*100</f>
        <v>-9.5617529880478163</v>
      </c>
      <c r="AQ50" s="139">
        <f>(H22計算表!AQ50-H12計算表!AQ50)/H12計算表!AQ50*100</f>
        <v>-15.196078431372539</v>
      </c>
      <c r="AR50" s="139">
        <f>(H22計算表!AR50-H12計算表!AR50)/H12計算表!AR50*100</f>
        <v>18.180264675761148</v>
      </c>
      <c r="AS50" s="139">
        <f>(H22計算表!AS50-H12計算表!AS50)/H12計算表!AS50*100</f>
        <v>46.525656312150026</v>
      </c>
      <c r="AT50" s="139">
        <f>(H22計算表!AT50-H12計算表!AT50)/H12計算表!AT50*100</f>
        <v>-33.820662768031191</v>
      </c>
      <c r="AU50" s="139">
        <f>(H22計算表!AU50-H12計算表!AU50)/H12計算表!AU50*100</f>
        <v>-12.181616832779621</v>
      </c>
      <c r="AV50" s="139">
        <f>(H22計算表!AV50-H12計算表!AV50)/H12計算表!AV50*100</f>
        <v>16.844587019145667</v>
      </c>
      <c r="AW50" s="139">
        <f>(H22計算表!AW50-H12計算表!AW50)/H12計算表!AW50*100</f>
        <v>-35.179153094462542</v>
      </c>
      <c r="AX50" s="141"/>
      <c r="AY50" s="139">
        <f>(H22計算表!AY50-H12計算表!AY50)/H12計算表!AY50*100</f>
        <v>-8.1738201567910114</v>
      </c>
      <c r="AZ50" s="139">
        <f>(H22計算表!AZ50-H12計算表!AZ50)/H12計算表!AZ50*100</f>
        <v>-2.0936165370708548</v>
      </c>
      <c r="BA50" s="139">
        <f>(H22計算表!BA50-H12計算表!BA50)/H12計算表!BA50*100</f>
        <v>6.8914190162842157</v>
      </c>
      <c r="BB50" s="139">
        <f>(H22計算表!BB50-H12計算表!BB50)/H12計算表!BB50*100</f>
        <v>-2.1498103357253622</v>
      </c>
      <c r="BC50" s="139">
        <f>(H22計算表!BC50-H12計算表!BC50)/H12計算表!BC50*100</f>
        <v>6.8186408111103036</v>
      </c>
      <c r="BD50" s="139">
        <f>(H22計算表!BD50-H12計算表!BD50)/H12計算表!BD50*100</f>
        <v>-4.8209366391184574</v>
      </c>
      <c r="BE50" s="139">
        <f>(H22計算表!BE50-H12計算表!BE50)/H12計算表!BE50*100</f>
        <v>-1.0729613733905579</v>
      </c>
      <c r="BF50" s="139">
        <f>(H22計算表!BF50-H12計算表!BF50)/H12計算表!BF50*100</f>
        <v>7.3776749308986851</v>
      </c>
      <c r="BG50" s="139">
        <f>(H22計算表!BG50-H12計算表!BG50)/H12計算表!BG50*100</f>
        <v>9.5406756198547136</v>
      </c>
      <c r="BH50" s="139">
        <f>(H22計算表!BH50-H12計算表!BH50)/H12計算表!BH50*100</f>
        <v>4.80173767690437</v>
      </c>
      <c r="BI50" s="139">
        <f>(H22計算表!BI50-H12計算表!BI50)/H12計算表!BI50*100</f>
        <v>-16.244364302240029</v>
      </c>
      <c r="BJ50" s="139">
        <f>(H22計算表!BJ50-H12計算表!BJ50)/H12計算表!BJ50*100</f>
        <v>-15.939721608490984</v>
      </c>
      <c r="BK50" s="139">
        <f>(H22計算表!BK50-H12計算表!BK50)/H12計算表!BK50*100</f>
        <v>10.247434077038386</v>
      </c>
      <c r="BL50" s="139">
        <f>(H22計算表!BL50-H12計算表!BL50)/H12計算表!BL50*100</f>
        <v>60.249130527361785</v>
      </c>
      <c r="BM50" s="139">
        <f>(H22計算表!BM50-H12計算表!BM50)/H12計算表!BM50*100</f>
        <v>38.810147346609888</v>
      </c>
      <c r="BN50" s="139">
        <f>(H22計算表!BN50-H12計算表!BN50)/H12計算表!BN50*100</f>
        <v>89.893156653833543</v>
      </c>
      <c r="BO50" s="139">
        <f>(H22計算表!BO50-H12計算表!BO50)/H12計算表!BO50*100</f>
        <v>31.684107735246663</v>
      </c>
      <c r="BP50" s="139">
        <f>(H22計算表!BP50-H12計算表!BP50)/H12計算表!BP50*100</f>
        <v>20.8299271209581</v>
      </c>
      <c r="BQ50" s="139">
        <f>(H22計算表!BQ50-H12計算表!BQ50)/H12計算表!BQ50*100</f>
        <v>84.767834802001687</v>
      </c>
      <c r="BR50" s="139">
        <f>(H22計算表!BR50-H12計算表!BR50)/H12計算表!BR50*100</f>
        <v>57.14285714285716</v>
      </c>
      <c r="BS50" s="139">
        <f>(H22計算表!BS50-H12計算表!BS50)/H12計算表!BS50*100</f>
        <v>26.190476190476179</v>
      </c>
      <c r="BT50" s="139">
        <f>(H22計算表!BT50-H12計算表!BT50)/H12計算表!BT50*100</f>
        <v>-41.025641025641029</v>
      </c>
      <c r="BU50" s="139">
        <f>(H22計算表!BU50-H12計算表!BU50)/H12計算表!BU50*100</f>
        <v>0</v>
      </c>
      <c r="BV50" s="139">
        <f>(H22計算表!BV50-H12計算表!BV50)/H12計算表!BV50*100</f>
        <v>-1.7241379310344827</v>
      </c>
      <c r="BW50" s="139">
        <f>(H22計算表!BW50-H12計算表!BW50)/H12計算表!BW50*100</f>
        <v>-7.950649304879601</v>
      </c>
      <c r="BX50" s="139">
        <f>(H22計算表!BX50-H12計算表!BX50)/H12計算表!BX50*100</f>
        <v>5.4492453589463246</v>
      </c>
      <c r="BY50" s="139">
        <f>(H22計算表!BY50-H12計算表!BY50)/H12計算表!BY50*100</f>
        <v>-10.655448248089751</v>
      </c>
      <c r="BZ50" s="139">
        <f>(H22計算表!BZ50-H12計算表!BZ50)/H12計算表!BZ50*100</f>
        <v>1.4704578546416218</v>
      </c>
      <c r="CA50" s="139">
        <f>(H22計算表!CA50-H12計算表!CA50)/H12計算表!CA50*100</f>
        <v>-2.2404121605388179</v>
      </c>
      <c r="CB50" s="139">
        <f>(H22計算表!CB50-H12計算表!CB50)/H12計算表!CB50*100</f>
        <v>-1.1779293242405489</v>
      </c>
      <c r="CC50" s="139">
        <f>(H22計算表!CC50-H12計算表!CC50)/H12計算表!CC50*100</f>
        <v>3.590490053372152</v>
      </c>
      <c r="CD50" s="139">
        <f>(H22計算表!CD50-H12計算表!CD50)/H12計算表!CD50*100</f>
        <v>6.8211920529801411</v>
      </c>
      <c r="CE50" s="139">
        <f>(H22計算表!CE50-H12計算表!CE50)/H12計算表!CE50*100</f>
        <v>3.615328994938539</v>
      </c>
      <c r="CF50" s="148"/>
      <c r="CG50" s="139">
        <f>(H22計算表!CG50-H12計算表!CG50)/H12計算表!CG50*100</f>
        <v>0.89840748319840247</v>
      </c>
      <c r="CH50" s="139">
        <f>(H22計算表!CH50-H12計算表!CH50)/H12計算表!CH50*100</f>
        <v>1.9464720194647247</v>
      </c>
      <c r="CI50" s="139">
        <f>(H22計算表!CI50-H12計算表!CI50)/H12計算表!CI50*100</f>
        <v>-9.2257258819856389</v>
      </c>
      <c r="CJ50" s="139">
        <f>(H22計算表!CJ50-H12計算表!CJ50)/H12計算表!CJ50*100</f>
        <v>-11.709643074195421</v>
      </c>
      <c r="CK50" s="139">
        <f>(H22計算表!CK50-H12計算表!CK50)/H12計算表!CK50*100</f>
        <v>-11.878159649942649</v>
      </c>
      <c r="CL50" s="139">
        <f>(H22計算表!CL50-H12計算表!CL50)/H12計算表!CL50*100</f>
        <v>-12.522238351469642</v>
      </c>
      <c r="CM50" s="139">
        <f>(H22計算表!CM50-H12計算表!CM50)/H12計算表!CM50*100</f>
        <v>-9.8105469369347151</v>
      </c>
      <c r="CN50" s="139">
        <f>(H22計算表!CN50-H12計算表!CN50)/H12計算表!CN50*100</f>
        <v>-1.9752368021207125</v>
      </c>
      <c r="CO50" s="139">
        <f>(H22計算表!CO50-H12計算表!CO50)/H12計算表!CO50*100</f>
        <v>11.928362243748591</v>
      </c>
      <c r="CP50" s="139">
        <f>(H22計算表!CP50-H12計算表!CP50)/H12計算表!CP50*100</f>
        <v>10.167597765363121</v>
      </c>
      <c r="CQ50" s="148"/>
      <c r="CR50" s="139">
        <f>(H22計算表!CR50-H12計算表!CR50)/H12計算表!CR50*100</f>
        <v>3.9267015706806281</v>
      </c>
      <c r="CS50" s="139">
        <f>(H22計算表!CS50-H12計算表!CS50)/H12計算表!CS50*100</f>
        <v>-2.7303754266211606</v>
      </c>
      <c r="CT50" s="139">
        <f>(H22計算表!CT50-H12計算表!CT50)/H12計算表!CT50*100</f>
        <v>4.3902439024390238</v>
      </c>
      <c r="CU50" s="139">
        <f>(H22計算表!CU50-H12計算表!CU50)/H12計算表!CU50*100</f>
        <v>-1.5873015873015872</v>
      </c>
      <c r="CV50" s="139">
        <f>(H22計算表!CV50-H12計算表!CV50)/H12計算表!CV50*100</f>
        <v>50</v>
      </c>
      <c r="CW50" s="139">
        <f>(H22計算表!CW50-H12計算表!CW50)/H12計算表!CW50*100</f>
        <v>26.428571428571431</v>
      </c>
    </row>
    <row r="51" spans="1:101" x14ac:dyDescent="0.15">
      <c r="A51" s="13">
        <v>39</v>
      </c>
      <c r="B51" s="6" t="s">
        <v>40</v>
      </c>
      <c r="C51" s="109">
        <f>(H22計算表!C51-H12計算表!C51)/H12計算表!C51*100</f>
        <v>-2.0689655172413812</v>
      </c>
      <c r="D51" s="109">
        <f>(H22計算表!D51-H12計算表!D51)/H12計算表!D51*100</f>
        <v>14.839451563030998</v>
      </c>
      <c r="E51" s="109">
        <f>(H22計算表!E51-H12計算表!E51)/H12計算表!E51*100</f>
        <v>8.2580645161290391</v>
      </c>
      <c r="F51" s="109">
        <f>(H22計算表!F51-H12計算表!F51)/H12計算表!F51*100</f>
        <v>9.2830180015120902</v>
      </c>
      <c r="G51" s="38"/>
      <c r="H51" s="139">
        <f>(H22計算表!H51-H12計算表!H51)/H12計算表!H51*100</f>
        <v>-6.0806021016058747</v>
      </c>
      <c r="I51" s="139">
        <f>(H22計算表!I51-H12計算表!I51)</f>
        <v>-3.6980308731</v>
      </c>
      <c r="J51" s="139">
        <f>(H22計算表!J51-H12計算表!J51)/H12計算表!J51*100</f>
        <v>8.2959087561521248</v>
      </c>
      <c r="K51" s="139">
        <f>(H22計算表!K51-H12計算表!K51)/H12計算表!K51*100</f>
        <v>-5.6000000000000005</v>
      </c>
      <c r="L51" s="139">
        <f>(H22計算表!L51-H12計算表!L51)/H12計算表!L51*100</f>
        <v>-0.7787059467182138</v>
      </c>
      <c r="M51" s="139">
        <f>(H22計算表!M51-H12計算表!M51)/H12計算表!M51*100</f>
        <v>-2.7831131779569362E-2</v>
      </c>
      <c r="N51" s="139">
        <f>(H22計算表!N51-H12計算表!N51)/H12計算表!N51*100</f>
        <v>-6.9760730971660028</v>
      </c>
      <c r="O51" s="139">
        <f>(H22計算表!O51-H12計算表!O51)/H12計算表!O51*100</f>
        <v>-25.992402438304985</v>
      </c>
      <c r="P51" s="139">
        <f>(H22計算表!P51-H12計算表!P51)/H12計算表!P51*100</f>
        <v>-16.486120514556525</v>
      </c>
      <c r="Q51" s="139">
        <f>(H22計算表!Q51-H12計算表!Q51)/H12計算表!Q51*100</f>
        <v>-7.1525896226333954</v>
      </c>
      <c r="R51" s="139">
        <f>(H22計算表!R51-H12計算表!R51)/H12計算表!R51*100</f>
        <v>2.9239766081871341</v>
      </c>
      <c r="S51" s="141"/>
      <c r="T51" s="139">
        <f>(H22計算表!T51-H12計算表!T51)/H12計算表!T51*100</f>
        <v>7.4468085106383031</v>
      </c>
      <c r="U51" s="139">
        <f>(H22計算表!U51-H12計算表!U51)/H12計算表!U51*100</f>
        <v>7.4906367041198507</v>
      </c>
      <c r="V51" s="139">
        <f>(H22計算表!V51-H12計算表!V51)/H12計算表!V51*100</f>
        <v>-16.228070175438596</v>
      </c>
      <c r="W51" s="139">
        <f>(H22計算表!W51-H12計算表!W51)/H12計算表!W51*100</f>
        <v>2.6805465191932365</v>
      </c>
      <c r="X51" s="139">
        <f>(H22計算表!X51-H12計算表!X51)/H12計算表!X51*100</f>
        <v>2.0174610665408137</v>
      </c>
      <c r="Y51" s="139">
        <f>(H22計算表!Y51-H12計算表!Y51)/H12計算表!Y51*100</f>
        <v>66.709265175718841</v>
      </c>
      <c r="Z51" s="139">
        <f>(H22計算表!Z51-H12計算表!Z51)/H12計算表!Z51*100</f>
        <v>83</v>
      </c>
      <c r="AA51" s="141"/>
      <c r="AB51" s="139">
        <f>(H22計算表!AB51-H12計算表!AB51)/H12計算表!AB51*100</f>
        <v>-16.189254717039748</v>
      </c>
      <c r="AC51" s="139">
        <f>(H22計算表!AC51-H12計算表!AC51)</f>
        <v>-1.3745344624449678</v>
      </c>
      <c r="AD51" s="139">
        <f>(H22計算表!AD51-H12計算表!AD51)</f>
        <v>-9.6896491600625669</v>
      </c>
      <c r="AE51" s="139">
        <f>(H22計算表!AE51-H12計算表!AE51)/H12計算表!AE51*100</f>
        <v>-10.062618533078531</v>
      </c>
      <c r="AF51" s="139">
        <f>(H22計算表!AF51-H12計算表!AF51)/H12計算表!AF51*100</f>
        <v>15.76040781648258</v>
      </c>
      <c r="AG51" s="139">
        <f>(H22計算表!AG51-H12計算表!AG51)/H12計算表!AG51*100</f>
        <v>-27.416576277674981</v>
      </c>
      <c r="AH51" s="139">
        <f>(H22計算表!AH51-H12計算表!AH51)/H12計算表!AH51*100</f>
        <v>-27.053140096618357</v>
      </c>
      <c r="AI51" s="139">
        <f>(H22計算表!AI51-H12計算表!AI51)/H12計算表!AI51*100</f>
        <v>-26.515014198537852</v>
      </c>
      <c r="AJ51" s="139">
        <f>(H22計算表!AJ51-H12計算表!AJ51)/H12計算表!AJ51*100</f>
        <v>17.048780487804883</v>
      </c>
      <c r="AK51" s="141"/>
      <c r="AL51" s="139">
        <f>(H22計算表!AL51-H12計算表!AL51)/H12計算表!AL51*100</f>
        <v>13.390313390313377</v>
      </c>
      <c r="AM51" s="139">
        <f>(H22計算表!AM51-H12計算表!AM51)/H12計算表!AM51*100</f>
        <v>5.4824561403508767</v>
      </c>
      <c r="AN51" s="139">
        <f>(H22計算表!AN51-H12計算表!AN51)/H12計算表!AN51*100</f>
        <v>8.1081081081081088</v>
      </c>
      <c r="AO51" s="139">
        <f>(H22計算表!AO51-H12計算表!AO51)/H12計算表!AO51*100</f>
        <v>50.270270270270281</v>
      </c>
      <c r="AP51" s="139">
        <f>(H22計算表!AP51-H12計算表!AP51)/H12計算表!AP51*100</f>
        <v>-22.813688212927758</v>
      </c>
      <c r="AQ51" s="139">
        <f>(H22計算表!AQ51-H12計算表!AQ51)/H12計算表!AQ51*100</f>
        <v>-29.374999999999996</v>
      </c>
      <c r="AR51" s="139">
        <f>(H22計算表!AR51-H12計算表!AR51)/H12計算表!AR51*100</f>
        <v>15.555452777737733</v>
      </c>
      <c r="AS51" s="139">
        <f>(H22計算表!AS51-H12計算表!AS51)/H12計算表!AS51*100</f>
        <v>40.209437103857766</v>
      </c>
      <c r="AT51" s="139">
        <f>(H22計算表!AT51-H12計算表!AT51)/H12計算表!AT51*100</f>
        <v>-21.364744110479293</v>
      </c>
      <c r="AU51" s="139">
        <f>(H22計算表!AU51-H12計算表!AU51)/H12計算表!AU51*100</f>
        <v>20.893183598850875</v>
      </c>
      <c r="AV51" s="139">
        <f>(H22計算表!AV51-H12計算表!AV51)/H12計算表!AV51*100</f>
        <v>5.5569856490121738</v>
      </c>
      <c r="AW51" s="139">
        <f>(H22計算表!AW51-H12計算表!AW51)/H12計算表!AW51*100</f>
        <v>-36.666666666666664</v>
      </c>
      <c r="AX51" s="141"/>
      <c r="AY51" s="139">
        <f>(H22計算表!AY51-H12計算表!AY51)/H12計算表!AY51*100</f>
        <v>-14.738967040780052</v>
      </c>
      <c r="AZ51" s="139">
        <f>(H22計算表!AZ51-H12計算表!AZ51)/H12計算表!AZ51*100</f>
        <v>-3.2639367879008105</v>
      </c>
      <c r="BA51" s="139">
        <f>(H22計算表!BA51-H12計算表!BA51)/H12計算表!BA51*100</f>
        <v>5.47339658502686</v>
      </c>
      <c r="BB51" s="139">
        <f>(H22計算表!BB51-H12計算表!BB51)/H12計算表!BB51*100</f>
        <v>-2.7728036583789049</v>
      </c>
      <c r="BC51" s="139">
        <f>(H22計算表!BC51-H12計算表!BC51)/H12計算表!BC51*100</f>
        <v>5.8087337817153788</v>
      </c>
      <c r="BD51" s="139">
        <f>(H22計算表!BD51-H12計算表!BD51)/H12計算表!BD51*100</f>
        <v>-8.9743589743589798</v>
      </c>
      <c r="BE51" s="139">
        <f>(H22計算表!BE51-H12計算表!BE51)/H12計算表!BE51*100</f>
        <v>-6.4128256513025965</v>
      </c>
      <c r="BF51" s="139">
        <f>(H22計算表!BF51-H12計算表!BF51)/H12計算表!BF51*100</f>
        <v>15.13817792155211</v>
      </c>
      <c r="BG51" s="139">
        <f>(H22計算表!BG51-H12計算表!BG51)/H12計算表!BG51*100</f>
        <v>17.355774396241781</v>
      </c>
      <c r="BH51" s="139">
        <f>(H22計算表!BH51-H12計算表!BH51)/H12計算表!BH51*100</f>
        <v>12.781179050078165</v>
      </c>
      <c r="BI51" s="139">
        <f>(H22計算表!BI51-H12計算表!BI51)/H12計算表!BI51*100</f>
        <v>-3.58227280527985</v>
      </c>
      <c r="BJ51" s="139">
        <f>(H22計算表!BJ51-H12計算表!BJ51)/H12計算表!BJ51*100</f>
        <v>-20.731526466381716</v>
      </c>
      <c r="BK51" s="139">
        <f>(H22計算表!BK51-H12計算表!BK51)/H12計算表!BK51*100</f>
        <v>7.7622072121820542</v>
      </c>
      <c r="BL51" s="139">
        <f>(H22計算表!BL51-H12計算表!BL51)/H12計算表!BL51*100</f>
        <v>37.689212859208055</v>
      </c>
      <c r="BM51" s="139">
        <f>(H22計算表!BM51-H12計算表!BM51)/H12計算表!BM51*100</f>
        <v>28.500792542998422</v>
      </c>
      <c r="BN51" s="139">
        <f>(H22計算表!BN51-H12計算表!BN51)/H12計算表!BN51*100</f>
        <v>46.341083083960207</v>
      </c>
      <c r="BO51" s="139">
        <f>(H22計算表!BO51-H12計算表!BO51)/H12計算表!BO51*100</f>
        <v>33.101180112207388</v>
      </c>
      <c r="BP51" s="139">
        <f>(H22計算表!BP51-H12計算表!BP51)/H12計算表!BP51*100</f>
        <v>14.948444696904206</v>
      </c>
      <c r="BQ51" s="139">
        <f>(H22計算表!BQ51-H12計算表!BQ51)/H12計算表!BQ51*100</f>
        <v>101.90590305730818</v>
      </c>
      <c r="BR51" s="139">
        <f>(H22計算表!BR51-H12計算表!BR51)/H12計算表!BR51*100</f>
        <v>63.333333333333343</v>
      </c>
      <c r="BS51" s="139">
        <f>(H22計算表!BS51-H12計算表!BS51)/H12計算表!BS51*100</f>
        <v>18.181818181818176</v>
      </c>
      <c r="BT51" s="139">
        <f>(H22計算表!BT51-H12計算表!BT51)/H12計算表!BT51*100</f>
        <v>-46.808510638297875</v>
      </c>
      <c r="BU51" s="139">
        <f>(H22計算表!BU51-H12計算表!BU51)/H12計算表!BU51*100</f>
        <v>-0.54347826086956519</v>
      </c>
      <c r="BV51" s="139">
        <f>(H22計算表!BV51-H12計算表!BV51)/H12計算表!BV51*100</f>
        <v>-4</v>
      </c>
      <c r="BW51" s="139">
        <f>(H22計算表!BW51-H12計算表!BW51)/H12計算表!BW51*100</f>
        <v>-13.577090569713052</v>
      </c>
      <c r="BX51" s="139">
        <f>(H22計算表!BX51-H12計算表!BX51)/H12計算表!BX51*100</f>
        <v>4.6831556775622571</v>
      </c>
      <c r="BY51" s="139">
        <f>(H22計算表!BY51-H12計算表!BY51)/H12計算表!BY51*100</f>
        <v>-12.1073162970902</v>
      </c>
      <c r="BZ51" s="139">
        <f>(H22計算表!BZ51-H12計算表!BZ51)/H12計算表!BZ51*100</f>
        <v>0.36547643384334255</v>
      </c>
      <c r="CA51" s="139">
        <f>(H22計算表!CA51-H12計算表!CA51)/H12計算表!CA51*100</f>
        <v>-0.28463950016277578</v>
      </c>
      <c r="CB51" s="139">
        <f>(H22計算表!CB51-H12計算表!CB51)/H12計算表!CB51*100</f>
        <v>-4.7987117552334873</v>
      </c>
      <c r="CC51" s="139">
        <f>(H22計算表!CC51-H12計算表!CC51)/H12計算表!CC51*100</f>
        <v>2.5198320111992425</v>
      </c>
      <c r="CD51" s="139">
        <f>(H22計算表!CD51-H12計算表!CD51)/H12計算表!CD51*100</f>
        <v>4.884856943475226</v>
      </c>
      <c r="CE51" s="139">
        <f>(H22計算表!CE51-H12計算表!CE51)/H12計算表!CE51*100</f>
        <v>2.0437956204379644</v>
      </c>
      <c r="CF51" s="148"/>
      <c r="CG51" s="139">
        <f>(H22計算表!CG51-H12計算表!CG51)/H12計算表!CG51*100</f>
        <v>0.4353899466833534</v>
      </c>
      <c r="CH51" s="139">
        <f>(H22計算表!CH51-H12計算表!CH51)/H12計算表!CH51*100</f>
        <v>1.14035087719298</v>
      </c>
      <c r="CI51" s="139">
        <f>(H22計算表!CI51-H12計算表!CI51)/H12計算表!CI51*100</f>
        <v>-15.664160401002505</v>
      </c>
      <c r="CJ51" s="139">
        <f>(H22計算表!CJ51-H12計算表!CJ51)/H12計算表!CJ51*100</f>
        <v>-12.649868374988065</v>
      </c>
      <c r="CK51" s="139">
        <f>(H22計算表!CK51-H12計算表!CK51)/H12計算表!CK51*100</f>
        <v>-7.0542528946603653</v>
      </c>
      <c r="CL51" s="139">
        <f>(H22計算表!CL51-H12計算表!CL51)/H12計算表!CL51*100</f>
        <v>-13.332188916046093</v>
      </c>
      <c r="CM51" s="139">
        <f>(H22計算表!CM51-H12計算表!CM51)/H12計算表!CM51*100</f>
        <v>-6.6001915013041899</v>
      </c>
      <c r="CN51" s="139">
        <f>(H22計算表!CN51-H12計算表!CN51)/H12計算表!CN51*100</f>
        <v>8.5708280790247997</v>
      </c>
      <c r="CO51" s="139">
        <f>(H22計算表!CO51-H12計算表!CO51)/H12計算表!CO51*100</f>
        <v>-35.618193465727103</v>
      </c>
      <c r="CP51" s="139">
        <f>(H22計算表!CP51-H12計算表!CP51)/H12計算表!CP51*100</f>
        <v>7.5839653304442036</v>
      </c>
      <c r="CQ51" s="148"/>
      <c r="CR51" s="139">
        <f>(H22計算表!CR51-H12計算表!CR51)/H12計算表!CR51*100</f>
        <v>1.5306122448979591</v>
      </c>
      <c r="CS51" s="139">
        <f>(H22計算表!CS51-H12計算表!CS51)/H12計算表!CS51*100</f>
        <v>10.48951048951049</v>
      </c>
      <c r="CT51" s="139">
        <f>(H22計算表!CT51-H12計算表!CT51)/H12計算表!CT51*100</f>
        <v>1.6470588235294119</v>
      </c>
      <c r="CU51" s="139">
        <f>(H22計算表!CU51-H12計算表!CU51)/H12計算表!CU51*100</f>
        <v>10</v>
      </c>
      <c r="CV51" s="139">
        <f>(H22計算表!CV51-H12計算表!CV51)/H12計算表!CV51*100</f>
        <v>83.333333333333343</v>
      </c>
      <c r="CW51" s="139">
        <f>(H22計算表!CW51-H12計算表!CW51)/H12計算表!CW51*100</f>
        <v>20.289855072463769</v>
      </c>
    </row>
    <row r="52" spans="1:101" x14ac:dyDescent="0.15">
      <c r="A52" s="13">
        <v>40</v>
      </c>
      <c r="B52" s="6" t="s">
        <v>41</v>
      </c>
      <c r="C52" s="109">
        <f>(H22計算表!C52-H12計算表!C52)/H12計算表!C52*100</f>
        <v>5.8823529411764595</v>
      </c>
      <c r="D52" s="109">
        <f>(H22計算表!D52-H12計算表!D52)/H12計算表!D52*100</f>
        <v>9.2053937779249129</v>
      </c>
      <c r="E52" s="109">
        <f>(H22計算表!E52-H12計算表!E52)/H12計算表!E52*100</f>
        <v>16.83291770573566</v>
      </c>
      <c r="F52" s="109">
        <f>(H22計算表!F52-H12計算表!F52)/H12計算表!F52*100</f>
        <v>4.1192686016184181</v>
      </c>
      <c r="G52" s="38"/>
      <c r="H52" s="139">
        <f>(H22計算表!H52-H12計算表!H52)/H12計算表!H52*100</f>
        <v>1.1218575915341014</v>
      </c>
      <c r="I52" s="139">
        <f>(H22計算表!I52-H12計算表!I52)</f>
        <v>-1.2631603586</v>
      </c>
      <c r="J52" s="139">
        <f>(H22計算表!J52-H12計算表!J52)/H12計算表!J52*100</f>
        <v>8.2568182262773693</v>
      </c>
      <c r="K52" s="139">
        <f>(H22計算表!K52-H12計算表!K52)/H12計算表!K52*100</f>
        <v>-5.1775147928994087</v>
      </c>
      <c r="L52" s="139">
        <f>(H22計算表!L52-H12計算表!L52)/H12計算表!L52*100</f>
        <v>-1.6571354667545759</v>
      </c>
      <c r="M52" s="139">
        <f>(H22計算表!M52-H12計算表!M52)/H12計算表!M52*100</f>
        <v>-7.9847434513495644E-2</v>
      </c>
      <c r="N52" s="139">
        <f>(H22計算表!N52-H12計算表!N52)/H12計算表!N52*100</f>
        <v>-8.7007205642023298</v>
      </c>
      <c r="O52" s="139">
        <f>(H22計算表!O52-H12計算表!O52)/H12計算表!O52*100</f>
        <v>-29.241297454120584</v>
      </c>
      <c r="P52" s="139">
        <f>(H22計算表!P52-H12計算表!P52)/H12計算表!P52*100</f>
        <v>-10.205761316872429</v>
      </c>
      <c r="Q52" s="139">
        <f>(H22計算表!Q52-H12計算表!Q52)/H12計算表!Q52*100</f>
        <v>0.11792359705796263</v>
      </c>
      <c r="R52" s="139">
        <f>(H22計算表!R52-H12計算表!R52)/H12計算表!R52*100</f>
        <v>1.7441860465116321</v>
      </c>
      <c r="S52" s="141"/>
      <c r="T52" s="139">
        <f>(H22計算表!T52-H12計算表!T52)/H12計算表!T52*100</f>
        <v>5.9859154929577567</v>
      </c>
      <c r="U52" s="139">
        <f>(H22計算表!U52-H12計算表!U52)/H12計算表!U52*100</f>
        <v>6.2962962962962941</v>
      </c>
      <c r="V52" s="139">
        <f>(H22計算表!V52-H12計算表!V52)/H12計算表!V52*100</f>
        <v>-9.9999999999999911</v>
      </c>
      <c r="W52" s="139">
        <f>(H22計算表!W52-H12計算表!W52)/H12計算表!W52*100</f>
        <v>2.7069032508742437</v>
      </c>
      <c r="X52" s="139">
        <f>(H22計算表!X52-H12計算表!X52)/H12計算表!X52*100</f>
        <v>2.1980619238950596</v>
      </c>
      <c r="Y52" s="139">
        <f>(H22計算表!Y52-H12計算表!Y52)/H12計算表!Y52*100</f>
        <v>51.637279596977315</v>
      </c>
      <c r="Z52" s="139">
        <f>(H22計算表!Z52-H12計算表!Z52)/H12計算表!Z52*100</f>
        <v>80.519480519480524</v>
      </c>
      <c r="AA52" s="141"/>
      <c r="AB52" s="139">
        <f>(H22計算表!AB52-H12計算表!AB52)/H12計算表!AB52*100</f>
        <v>0.32247167675764643</v>
      </c>
      <c r="AC52" s="139">
        <f>(H22計算表!AC52-H12計算表!AC52)</f>
        <v>1.1146025676327289</v>
      </c>
      <c r="AD52" s="139">
        <f>(H22計算表!AD52-H12計算表!AD52)</f>
        <v>-2.6568548784975694</v>
      </c>
      <c r="AE52" s="139">
        <f>(H22計算表!AE52-H12計算表!AE52)/H12計算表!AE52*100</f>
        <v>1.2315937534471535</v>
      </c>
      <c r="AF52" s="139">
        <f>(H22計算表!AF52-H12計算表!AF52)/H12計算表!AF52*100</f>
        <v>43.812104787714532</v>
      </c>
      <c r="AG52" s="139">
        <f>(H22計算表!AG52-H12計算表!AG52)/H12計算表!AG52*100</f>
        <v>-38.438796821177682</v>
      </c>
      <c r="AH52" s="139">
        <f>(H22計算表!AH52-H12計算表!AH52)/H12計算表!AH52*100</f>
        <v>11.396734483367037</v>
      </c>
      <c r="AI52" s="139">
        <f>(H22計算表!AI52-H12計算表!AI52)/H12計算表!AI52*100</f>
        <v>-13.599556295063783</v>
      </c>
      <c r="AJ52" s="139">
        <f>(H22計算表!AJ52-H12計算表!AJ52)/H12計算表!AJ52*100</f>
        <v>10.918215613382902</v>
      </c>
      <c r="AK52" s="141"/>
      <c r="AL52" s="139">
        <f>(H22計算表!AL52-H12計算表!AL52)/H12計算表!AL52*100</f>
        <v>17.201834862385322</v>
      </c>
      <c r="AM52" s="139">
        <f>(H22計算表!AM52-H12計算表!AM52)/H12計算表!AM52*100</f>
        <v>21.132897603485844</v>
      </c>
      <c r="AN52" s="139">
        <f>(H22計算表!AN52-H12計算表!AN52)/H12計算表!AN52*100</f>
        <v>-19.277108433734945</v>
      </c>
      <c r="AO52" s="139">
        <f>(H22計算表!AO52-H12計算表!AO52)/H12計算表!AO52*100</f>
        <v>10.240963855421683</v>
      </c>
      <c r="AP52" s="139">
        <f>(H22計算表!AP52-H12計算表!AP52)/H12計算表!AP52*100</f>
        <v>-6.3725490196078303</v>
      </c>
      <c r="AQ52" s="139">
        <f>(H22計算表!AQ52-H12計算表!AQ52)/H12計算表!AQ52*100</f>
        <v>-14.765100671140946</v>
      </c>
      <c r="AR52" s="139">
        <f>(H22計算表!AR52-H12計算表!AR52)/H12計算表!AR52*100</f>
        <v>9.8367004238674802</v>
      </c>
      <c r="AS52" s="139">
        <f>(H22計算表!AS52-H12計算表!AS52)/H12計算表!AS52*100</f>
        <v>46.071347078933677</v>
      </c>
      <c r="AT52" s="139">
        <f>(H22計算表!AT52-H12計算表!AT52)/H12計算表!AT52*100</f>
        <v>-21.823204419889496</v>
      </c>
      <c r="AU52" s="139">
        <f>(H22計算表!AU52-H12計算表!AU52)/H12計算表!AU52*100</f>
        <v>5.8335801006810737</v>
      </c>
      <c r="AV52" s="139">
        <f>(H22計算表!AV52-H12計算表!AV52)/H12計算表!AV52*100</f>
        <v>-2.7989347260650153</v>
      </c>
      <c r="AW52" s="139">
        <f>(H22計算表!AW52-H12計算表!AW52)/H12計算表!AW52*100</f>
        <v>-32.719836400817996</v>
      </c>
      <c r="AX52" s="141"/>
      <c r="AY52" s="139">
        <f>(H22計算表!AY52-H12計算表!AY52)/H12計算表!AY52*100</f>
        <v>-2.602465067308545</v>
      </c>
      <c r="AZ52" s="139">
        <f>(H22計算表!AZ52-H12計算表!AZ52)/H12計算表!AZ52*100</f>
        <v>-1.7385222238225344</v>
      </c>
      <c r="BA52" s="139">
        <f>(H22計算表!BA52-H12計算表!BA52)/H12計算表!BA52*100</f>
        <v>6.3617994370105002</v>
      </c>
      <c r="BB52" s="139">
        <f>(H22計算表!BB52-H12計算表!BB52)/H12計算表!BB52*100</f>
        <v>-2.2656420770911447</v>
      </c>
      <c r="BC52" s="139">
        <f>(H22計算表!BC52-H12計算表!BC52)/H12計算表!BC52*100</f>
        <v>6.5859098882950331</v>
      </c>
      <c r="BD52" s="139">
        <f>(H22計算表!BD52-H12計算表!BD52)/H12計算表!BD52*100</f>
        <v>-3.9548022598870016</v>
      </c>
      <c r="BE52" s="139">
        <f>(H22計算表!BE52-H12計算表!BE52)/H12計算表!BE52*100</f>
        <v>0</v>
      </c>
      <c r="BF52" s="139">
        <f>(H22計算表!BF52-H12計算表!BF52)/H12計算表!BF52*100</f>
        <v>3.5216161282326506</v>
      </c>
      <c r="BG52" s="139">
        <f>(H22計算表!BG52-H12計算表!BG52)/H12計算表!BG52*100</f>
        <v>-3.0743340272294373</v>
      </c>
      <c r="BH52" s="139">
        <f>(H22計算表!BH52-H12計算表!BH52)/H12計算表!BH52*100</f>
        <v>14.627132856724364</v>
      </c>
      <c r="BI52" s="139">
        <f>(H22計算表!BI52-H12計算表!BI52)/H12計算表!BI52*100</f>
        <v>-18.406072630617917</v>
      </c>
      <c r="BJ52" s="139">
        <f>(H22計算表!BJ52-H12計算表!BJ52)/H12計算表!BJ52*100</f>
        <v>-14.618148164084483</v>
      </c>
      <c r="BK52" s="139">
        <f>(H22計算表!BK52-H12計算表!BK52)/H12計算表!BK52*100</f>
        <v>5.9683445246004156</v>
      </c>
      <c r="BL52" s="139">
        <f>(H22計算表!BL52-H12計算表!BL52)/H12計算表!BL52*100</f>
        <v>52.659608825085115</v>
      </c>
      <c r="BM52" s="139">
        <f>(H22計算表!BM52-H12計算表!BM52)/H12計算表!BM52*100</f>
        <v>26.203686086735527</v>
      </c>
      <c r="BN52" s="139">
        <f>(H22計算表!BN52-H12計算表!BN52)/H12計算表!BN52*100</f>
        <v>91.417165105636471</v>
      </c>
      <c r="BO52" s="139">
        <f>(H22計算表!BO52-H12計算表!BO52)/H12計算表!BO52*100</f>
        <v>19.178358042596336</v>
      </c>
      <c r="BP52" s="139">
        <f>(H22計算表!BP52-H12計算表!BP52)/H12計算表!BP52*100</f>
        <v>11.674910551212625</v>
      </c>
      <c r="BQ52" s="139">
        <f>(H22計算表!BQ52-H12計算表!BQ52)/H12計算表!BQ52*100</f>
        <v>55.20065576943081</v>
      </c>
      <c r="BR52" s="139">
        <f>(H22計算表!BR52-H12計算表!BR52)/H12計算表!BR52*100</f>
        <v>43.749999999999986</v>
      </c>
      <c r="BS52" s="139">
        <f>(H22計算表!BS52-H12計算表!BS52)/H12計算表!BS52*100</f>
        <v>19.23076923076923</v>
      </c>
      <c r="BT52" s="139">
        <f>(H22計算表!BT52-H12計算表!BT52)/H12計算表!BT52*100</f>
        <v>-39.473684210526315</v>
      </c>
      <c r="BU52" s="139">
        <f>(H22計算表!BU52-H12計算表!BU52)/H12計算表!BU52*100</f>
        <v>-2.1739130434782608</v>
      </c>
      <c r="BV52" s="139">
        <f>(H22計算表!BV52-H12計算表!BV52)/H12計算表!BV52*100</f>
        <v>0</v>
      </c>
      <c r="BW52" s="139">
        <f>(H22計算表!BW52-H12計算表!BW52)/H12計算表!BW52*100</f>
        <v>-5.6848047400440009</v>
      </c>
      <c r="BX52" s="139">
        <f>(H22計算表!BX52-H12計算表!BX52)/H12計算表!BX52*100</f>
        <v>5.2755941393144523</v>
      </c>
      <c r="BY52" s="139">
        <f>(H22計算表!BY52-H12計算表!BY52)/H12計算表!BY52*100</f>
        <v>-4.5972035635016679</v>
      </c>
      <c r="BZ52" s="139">
        <f>(H22計算表!BZ52-H12計算表!BZ52)/H12計算表!BZ52*100</f>
        <v>0.40192811655232169</v>
      </c>
      <c r="CA52" s="139">
        <f>(H22計算表!CA52-H12計算表!CA52)/H12計算表!CA52*100</f>
        <v>0.5393452447122723</v>
      </c>
      <c r="CB52" s="139">
        <f>(H22計算表!CB52-H12計算表!CB52)/H12計算表!CB52*100</f>
        <v>-3.8998007401081662</v>
      </c>
      <c r="CC52" s="139">
        <f>(H22計算表!CC52-H12計算表!CC52)/H12計算表!CC52*100</f>
        <v>0.86692674469007369</v>
      </c>
      <c r="CD52" s="139">
        <f>(H22計算表!CD52-H12計算表!CD52)/H12計算表!CD52*100</f>
        <v>4.0927694406548438</v>
      </c>
      <c r="CE52" s="139">
        <f>(H22計算表!CE52-H12計算表!CE52)/H12計算表!CE52*100</f>
        <v>9.9046221570066031</v>
      </c>
      <c r="CF52" s="148"/>
      <c r="CG52" s="139">
        <f>(H22計算表!CG52-H12計算表!CG52)/H12計算表!CG52*100</f>
        <v>-1.2675160456641525</v>
      </c>
      <c r="CH52" s="139">
        <f>(H22計算表!CH52-H12計算表!CH52)/H12計算表!CH52*100</f>
        <v>0.76400679117148196</v>
      </c>
      <c r="CI52" s="139">
        <f>(H22計算表!CI52-H12計算表!CI52)/H12計算表!CI52*100</f>
        <v>-7.8801843317972349</v>
      </c>
      <c r="CJ52" s="139">
        <f>(H22計算表!CJ52-H12計算表!CJ52)/H12計算表!CJ52*100</f>
        <v>-5.4618997017790427</v>
      </c>
      <c r="CK52" s="139">
        <f>(H22計算表!CK52-H12計算表!CK52)/H12計算表!CK52*100</f>
        <v>-6.0175636377611808</v>
      </c>
      <c r="CL52" s="139">
        <f>(H22計算表!CL52-H12計算表!CL52)/H12計算表!CL52*100</f>
        <v>-5.2991237539935225</v>
      </c>
      <c r="CM52" s="139">
        <f>(H22計算表!CM52-H12計算表!CM52)/H12計算表!CM52*100</f>
        <v>-5.8329160884043993</v>
      </c>
      <c r="CN52" s="139">
        <f>(H22計算表!CN52-H12計算表!CN52)/H12計算表!CN52*100</f>
        <v>-15.416118180488519</v>
      </c>
      <c r="CO52" s="139">
        <f>(H22計算表!CO52-H12計算表!CO52)/H12計算表!CO52*100</f>
        <v>8.5193824280795294</v>
      </c>
      <c r="CP52" s="139">
        <f>(H22計算表!CP52-H12計算表!CP52)/H12計算表!CP52*100</f>
        <v>2.2035676810073546</v>
      </c>
      <c r="CQ52" s="148"/>
      <c r="CR52" s="139">
        <f>(H22計算表!CR52-H12計算表!CR52)/H12計算表!CR52*100</f>
        <v>1.9464720194647203</v>
      </c>
      <c r="CS52" s="139">
        <f>(H22計算表!CS52-H12計算表!CS52)/H12計算表!CS52*100</f>
        <v>0.97719869706840379</v>
      </c>
      <c r="CT52" s="139">
        <f>(H22計算表!CT52-H12計算表!CT52)/H12計算表!CT52*100</f>
        <v>2.4229074889867843</v>
      </c>
      <c r="CU52" s="139">
        <f>(H22計算表!CU52-H12計算表!CU52)/H12計算表!CU52*100</f>
        <v>2.0527859237536656</v>
      </c>
      <c r="CV52" s="139">
        <f>(H22計算表!CV52-H12計算表!CV52)/H12計算表!CV52*100</f>
        <v>16.666666666666664</v>
      </c>
      <c r="CW52" s="139">
        <f>(H22計算表!CW52-H12計算表!CW52)/H12計算表!CW52*100</f>
        <v>21.014492753623188</v>
      </c>
    </row>
    <row r="53" spans="1:101" x14ac:dyDescent="0.15">
      <c r="A53" s="13">
        <v>41</v>
      </c>
      <c r="B53" s="6" t="s">
        <v>42</v>
      </c>
      <c r="C53" s="109">
        <f>(H22計算表!C53-H12計算表!C53)/H12計算表!C53*100</f>
        <v>-3.5928143712574752</v>
      </c>
      <c r="D53" s="109">
        <f>(H22計算表!D53-H12計算表!D53)/H12計算表!D53*100</f>
        <v>15.538873400997497</v>
      </c>
      <c r="E53" s="109">
        <f>(H22計算表!E53-H12計算表!E53)/H12計算表!E53*100</f>
        <v>12.048192771084338</v>
      </c>
      <c r="F53" s="109">
        <f>(H22計算表!F53-H12計算表!F53)/H12計算表!F53*100</f>
        <v>12.050876377304224</v>
      </c>
      <c r="G53" s="38"/>
      <c r="H53" s="139">
        <f>(H22計算表!H53-H12計算表!H53)/H12計算表!H53*100</f>
        <v>-3.0646070171356086</v>
      </c>
      <c r="I53" s="139">
        <f>(H22計算表!I53-H12計算表!I53)</f>
        <v>-1.0138496413999998</v>
      </c>
      <c r="J53" s="139">
        <f>(H22計算表!J53-H12計算表!J53)/H12計算表!J53*100</f>
        <v>8.2530145638954888</v>
      </c>
      <c r="K53" s="139">
        <f>(H22計算表!K53-H12計算表!K53)/H12計算表!K53*100</f>
        <v>-3.645007923930276</v>
      </c>
      <c r="L53" s="139">
        <f>(H22計算表!L53-H12計算表!L53)/H12計算表!L53*100</f>
        <v>-0.68311557763399233</v>
      </c>
      <c r="M53" s="139">
        <f>(H22計算表!M53-H12計算表!M53)/H12計算表!M53*100</f>
        <v>0.61935504140764186</v>
      </c>
      <c r="N53" s="139">
        <f>(H22計算表!N53-H12計算表!N53)/H12計算表!N53*100</f>
        <v>-9.0039227727272735</v>
      </c>
      <c r="O53" s="139">
        <f>(H22計算表!O53-H12計算表!O53)/H12計算表!O53*100</f>
        <v>-23.631943139440022</v>
      </c>
      <c r="P53" s="139">
        <f>(H22計算表!P53-H12計算表!P53)/H12計算表!P53*100</f>
        <v>-12.126245847176078</v>
      </c>
      <c r="Q53" s="139">
        <f>(H22計算表!Q53-H12計算表!Q53)/H12計算表!Q53*100</f>
        <v>-3.5532656255128923</v>
      </c>
      <c r="R53" s="139">
        <f>(H22計算表!R53-H12計算表!R53)/H12計算表!R53*100</f>
        <v>1.7964071856287469</v>
      </c>
      <c r="S53" s="141"/>
      <c r="T53" s="139">
        <f>(H22計算表!T53-H12計算表!T53)/H12計算表!T53*100</f>
        <v>5.7142857142857197</v>
      </c>
      <c r="U53" s="139">
        <f>(H22計算表!U53-H12計算表!U53)/H12計算表!U53*100</f>
        <v>6.4150943396226383</v>
      </c>
      <c r="V53" s="139">
        <f>(H22計算表!V53-H12計算表!V53)/H12計算表!V53*100</f>
        <v>-3.2085561497326229</v>
      </c>
      <c r="W53" s="139">
        <f>(H22計算表!W53-H12計算表!W53)/H12計算表!W53*100</f>
        <v>3.0279402209226749</v>
      </c>
      <c r="X53" s="139">
        <f>(H22計算表!X53-H12計算表!X53)/H12計算表!X53*100</f>
        <v>1.7750088162689612</v>
      </c>
      <c r="Y53" s="139">
        <f>(H22計算表!Y53-H12計算表!Y53)/H12計算表!Y53*100</f>
        <v>48.387096774193559</v>
      </c>
      <c r="Z53" s="139">
        <f>(H22計算表!Z53-H12計算表!Z53)/H12計算表!Z53*100</f>
        <v>68.382352941176464</v>
      </c>
      <c r="AA53" s="141"/>
      <c r="AB53" s="139">
        <f>(H22計算表!AB53-H12計算表!AB53)/H12計算表!AB53*100</f>
        <v>-4.4370403423956644</v>
      </c>
      <c r="AC53" s="139">
        <f>(H22計算表!AC53-H12計算表!AC53)</f>
        <v>6.3254539155766638</v>
      </c>
      <c r="AD53" s="139">
        <f>(H22計算表!AD53-H12計算表!AD53)</f>
        <v>-3.8229766615589504</v>
      </c>
      <c r="AE53" s="139">
        <f>(H22計算表!AE53-H12計算表!AE53)/H12計算表!AE53*100</f>
        <v>-1.0927574472252168</v>
      </c>
      <c r="AF53" s="139">
        <f>(H22計算表!AF53-H12計算表!AF53)/H12計算表!AF53*100</f>
        <v>41.679936305732483</v>
      </c>
      <c r="AG53" s="139">
        <f>(H22計算表!AG53-H12計算表!AG53)/H12計算表!AG53*100</f>
        <v>-43.02725098527975</v>
      </c>
      <c r="AH53" s="139">
        <f>(H22計算表!AH53-H12計算表!AH53)/H12計算表!AH53*100</f>
        <v>3.4825252964181512</v>
      </c>
      <c r="AI53" s="139">
        <f>(H22計算表!AI53-H12計算表!AI53)/H12計算表!AI53*100</f>
        <v>-5.8909767324547575</v>
      </c>
      <c r="AJ53" s="139">
        <f>(H22計算表!AJ53-H12計算表!AJ53)/H12計算表!AJ53*100</f>
        <v>14.095070422535215</v>
      </c>
      <c r="AK53" s="141"/>
      <c r="AL53" s="139">
        <f>(H22計算表!AL53-H12計算表!AL53)/H12計算表!AL53*100</f>
        <v>20.845921450151053</v>
      </c>
      <c r="AM53" s="139">
        <f>(H22計算表!AM53-H12計算表!AM53)/H12計算表!AM53*100</f>
        <v>17.955112219451362</v>
      </c>
      <c r="AN53" s="139">
        <f>(H22計算表!AN53-H12計算表!AN53)/H12計算表!AN53*100</f>
        <v>-15.483870967741939</v>
      </c>
      <c r="AO53" s="139">
        <f>(H22計算表!AO53-H12計算表!AO53)/H12計算表!AO53*100</f>
        <v>29.032258064516132</v>
      </c>
      <c r="AP53" s="139">
        <f>(H22計算表!AP53-H12計算表!AP53)/H12計算表!AP53*100</f>
        <v>2.9239766081871341</v>
      </c>
      <c r="AQ53" s="139">
        <f>(H22計算表!AQ53-H12計算表!AQ53)/H12計算表!AQ53*100</f>
        <v>-21.682847896440126</v>
      </c>
      <c r="AR53" s="139">
        <f>(H22計算表!AR53-H12計算表!AR53)/H12計算表!AR53*100</f>
        <v>16.881601063333697</v>
      </c>
      <c r="AS53" s="139">
        <f>(H22計算表!AS53-H12計算表!AS53)/H12計算表!AS53*100</f>
        <v>52.339070490002861</v>
      </c>
      <c r="AT53" s="139">
        <f>(H22計算表!AT53-H12計算表!AT53)/H12計算表!AT53*100</f>
        <v>-35.304990757855826</v>
      </c>
      <c r="AU53" s="139">
        <f>(H22計算表!AU53-H12計算表!AU53)/H12計算表!AU53*100</f>
        <v>6.8603213844252124</v>
      </c>
      <c r="AV53" s="139">
        <f>(H22計算表!AV53-H12計算表!AV53)/H12計算表!AV53*100</f>
        <v>7.811438795506259</v>
      </c>
      <c r="AW53" s="139">
        <f>(H22計算表!AW53-H12計算表!AW53)/H12計算表!AW53*100</f>
        <v>-39.33161953727506</v>
      </c>
      <c r="AX53" s="141"/>
      <c r="AY53" s="139">
        <f>(H22計算表!AY53-H12計算表!AY53)/H12計算表!AY53*100</f>
        <v>-5.1407208597844045</v>
      </c>
      <c r="AZ53" s="139">
        <f>(H22計算表!AZ53-H12計算表!AZ53)/H12計算表!AZ53*100</f>
        <v>-2.1331208371382799</v>
      </c>
      <c r="BA53" s="139">
        <f>(H22計算表!BA53-H12計算表!BA53)/H12計算表!BA53*100</f>
        <v>4.0292861061434166</v>
      </c>
      <c r="BB53" s="139">
        <f>(H22計算表!BB53-H12計算表!BB53)/H12計算表!BB53*100</f>
        <v>-2.0769929641520357</v>
      </c>
      <c r="BC53" s="139">
        <f>(H22計算表!BC53-H12計算表!BC53)/H12計算表!BC53*100</f>
        <v>4.3249676223655662</v>
      </c>
      <c r="BD53" s="139">
        <f>(H22計算表!BD53-H12計算表!BD53)/H12計算表!BD53*100</f>
        <v>-2.9689608636976907</v>
      </c>
      <c r="BE53" s="139">
        <f>(H22計算表!BE53-H12計算表!BE53)/H12計算表!BE53*100</f>
        <v>-0.5905511811023566</v>
      </c>
      <c r="BF53" s="139">
        <f>(H22計算表!BF53-H12計算表!BF53)/H12計算表!BF53*100</f>
        <v>12.852651524489264</v>
      </c>
      <c r="BG53" s="139">
        <f>(H22計算表!BG53-H12計算表!BG53)/H12計算表!BG53*100</f>
        <v>9.0154452214201406</v>
      </c>
      <c r="BH53" s="139">
        <f>(H22計算表!BH53-H12計算表!BH53)/H12計算表!BH53*100</f>
        <v>17.660099296369115</v>
      </c>
      <c r="BI53" s="139">
        <f>(H22計算表!BI53-H12計算表!BI53)/H12計算表!BI53*100</f>
        <v>-18.231734417428523</v>
      </c>
      <c r="BJ53" s="139">
        <f>(H22計算表!BJ53-H12計算表!BJ53)/H12計算表!BJ53*100</f>
        <v>-11.967293047050312</v>
      </c>
      <c r="BK53" s="139">
        <f>(H22計算表!BK53-H12計算表!BK53)/H12計算表!BK53*100</f>
        <v>8.9150239023695477</v>
      </c>
      <c r="BL53" s="139">
        <f>(H22計算表!BL53-H12計算表!BL53)/H12計算表!BL53*100</f>
        <v>27.549894941802055</v>
      </c>
      <c r="BM53" s="139">
        <f>(H22計算表!BM53-H12計算表!BM53)/H12計算表!BM53*100</f>
        <v>19.392634218779826</v>
      </c>
      <c r="BN53" s="139">
        <f>(H22計算表!BN53-H12計算表!BN53)/H12計算表!BN53*100</f>
        <v>35.707155664824285</v>
      </c>
      <c r="BO53" s="139">
        <f>(H22計算表!BO53-H12計算表!BO53)/H12計算表!BO53*100</f>
        <v>23.068061146642478</v>
      </c>
      <c r="BP53" s="139">
        <f>(H22計算表!BP53-H12計算表!BP53)/H12計算表!BP53*100</f>
        <v>13.646883583858552</v>
      </c>
      <c r="BQ53" s="139">
        <f>(H22計算表!BQ53-H12計算表!BQ53)/H12計算表!BQ53*100</f>
        <v>67.058882185770642</v>
      </c>
      <c r="BR53" s="139">
        <f>(H22計算表!BR53-H12計算表!BR53)/H12計算表!BR53*100</f>
        <v>57.142857142857139</v>
      </c>
      <c r="BS53" s="139">
        <f>(H22計算表!BS53-H12計算表!BS53)/H12計算表!BS53*100</f>
        <v>23.684210526315798</v>
      </c>
      <c r="BT53" s="139">
        <f>(H22計算表!BT53-H12計算表!BT53)/H12計算表!BT53*100</f>
        <v>-44.186046511627907</v>
      </c>
      <c r="BU53" s="139">
        <f>(H22計算表!BU53-H12計算表!BU53)/H12計算表!BU53*100</f>
        <v>0</v>
      </c>
      <c r="BV53" s="139">
        <f>(H22計算表!BV53-H12計算表!BV53)/H12計算表!BV53*100</f>
        <v>-1.1428571428571428</v>
      </c>
      <c r="BW53" s="139">
        <f>(H22計算表!BW53-H12計算表!BW53)/H12計算表!BW53*100</f>
        <v>-2.7774352862796667</v>
      </c>
      <c r="BX53" s="139">
        <f>(H22計算表!BX53-H12計算表!BX53)/H12計算表!BX53*100</f>
        <v>2.3382611841642649</v>
      </c>
      <c r="BY53" s="139">
        <f>(H22計算表!BY53-H12計算表!BY53)/H12計算表!BY53*100</f>
        <v>-6.8794187202134625</v>
      </c>
      <c r="BZ53" s="139">
        <f>(H22計算表!BZ53-H12計算表!BZ53)/H12計算表!BZ53*100</f>
        <v>-1.0745832830570776</v>
      </c>
      <c r="CA53" s="139">
        <f>(H22計算表!CA53-H12計算表!CA53)/H12計算表!CA53*100</f>
        <v>6.1280045795099092</v>
      </c>
      <c r="CB53" s="139">
        <f>(H22計算表!CB53-H12計算表!CB53)/H12計算表!CB53*100</f>
        <v>-4.3876262626262736</v>
      </c>
      <c r="CC53" s="139">
        <f>(H22計算表!CC53-H12計算表!CC53)/H12計算表!CC53*100</f>
        <v>-2.6987951807228887</v>
      </c>
      <c r="CD53" s="139">
        <f>(H22計算表!CD53-H12計算表!CD53)/H12計算表!CD53*100</f>
        <v>-0.41208791208790818</v>
      </c>
      <c r="CE53" s="139">
        <f>(H22計算表!CE53-H12計算表!CE53)/H12計算表!CE53*100</f>
        <v>-4.0948275862068888</v>
      </c>
      <c r="CF53" s="148"/>
      <c r="CG53" s="139">
        <f>(H22計算表!CG53-H12計算表!CG53)/H12計算表!CG53*100</f>
        <v>-1.8308889621902549</v>
      </c>
      <c r="CH53" s="139">
        <f>(H22計算表!CH53-H12計算表!CH53)/H12計算表!CH53*100</f>
        <v>1.0467550593161199</v>
      </c>
      <c r="CI53" s="139">
        <f>(H22計算表!CI53-H12計算表!CI53)/H12計算表!CI53*100</f>
        <v>-22.817089452603469</v>
      </c>
      <c r="CJ53" s="139">
        <f>(H22計算表!CJ53-H12計算表!CJ53)/H12計算表!CJ53*100</f>
        <v>-24.57293035479632</v>
      </c>
      <c r="CK53" s="139">
        <f>(H22計算表!CK53-H12計算表!CK53)/H12計算表!CK53*100</f>
        <v>-20.076277792212611</v>
      </c>
      <c r="CL53" s="139">
        <f>(H22計算表!CL53-H12計算表!CL53)/H12計算表!CL53*100</f>
        <v>-23.870794357272178</v>
      </c>
      <c r="CM53" s="139">
        <f>(H22計算表!CM53-H12計算表!CM53)/H12計算表!CM53*100</f>
        <v>-21.644581078469269</v>
      </c>
      <c r="CN53" s="139">
        <f>(H22計算表!CN53-H12計算表!CN53)/H12計算表!CN53*100</f>
        <v>-49.370451657618112</v>
      </c>
      <c r="CO53" s="139">
        <f>(H22計算表!CO53-H12計算表!CO53)/H12計算表!CO53*100</f>
        <v>-15.830845771144277</v>
      </c>
      <c r="CP53" s="139">
        <f>(H22計算表!CP53-H12計算表!CP53)/H12計算表!CP53*100</f>
        <v>8.5271317829457409</v>
      </c>
      <c r="CQ53" s="148"/>
      <c r="CR53" s="139">
        <f>(H22計算表!CR53-H12計算表!CR53)/H12計算表!CR53*100</f>
        <v>3.4398034398034398</v>
      </c>
      <c r="CS53" s="139">
        <f>(H22計算表!CS53-H12計算表!CS53)/H12計算表!CS53*100</f>
        <v>8.724832214765101</v>
      </c>
      <c r="CT53" s="139">
        <f>(H22計算表!CT53-H12計算表!CT53)/H12計算表!CT53*100</f>
        <v>5.0343249427917618</v>
      </c>
      <c r="CU53" s="139">
        <f>(H22計算表!CU53-H12計算表!CU53)/H12計算表!CU53*100</f>
        <v>9.5975232198142422</v>
      </c>
      <c r="CV53" s="139">
        <f>(H22計算表!CV53-H12計算表!CV53)/H12計算表!CV53*100</f>
        <v>54.54545454545454</v>
      </c>
      <c r="CW53" s="139">
        <f>(H22計算表!CW53-H12計算表!CW53)/H12計算表!CW53*100</f>
        <v>8.0536912751677843</v>
      </c>
    </row>
    <row r="54" spans="1:101" x14ac:dyDescent="0.15">
      <c r="A54" s="13">
        <v>42</v>
      </c>
      <c r="B54" s="6" t="s">
        <v>43</v>
      </c>
      <c r="C54" s="109">
        <f>(H22計算表!C54-H12計算表!C54)/H12計算表!C54*100</f>
        <v>2.5477707006369448</v>
      </c>
      <c r="D54" s="109">
        <f>(H22計算表!D54-H12計算表!D54)/H12計算表!D54*100</f>
        <v>15.397464360097585</v>
      </c>
      <c r="E54" s="109">
        <f>(H22計算表!E54-H12計算表!E54)/H12計算表!E54*100</f>
        <v>14.758269720101794</v>
      </c>
      <c r="F54" s="109">
        <f>(H22計算表!F54-H12計算表!F54)/H12計算表!F54*100</f>
        <v>11.845342323808088</v>
      </c>
      <c r="G54" s="38"/>
      <c r="H54" s="139">
        <f>(H22計算表!H54-H12計算表!H54)/H12計算表!H54*100</f>
        <v>-5.9177473734325163</v>
      </c>
      <c r="I54" s="139">
        <f>(H22計算表!I54-H12計算表!I54)</f>
        <v>-1.7068225223999998</v>
      </c>
      <c r="J54" s="139">
        <f>(H22計算表!J54-H12計算表!J54)/H12計算表!J54*100</f>
        <v>9.5265793255269262</v>
      </c>
      <c r="K54" s="139">
        <f>(H22計算表!K54-H12計算表!K54)/H12計算表!K54*100</f>
        <v>-4.2789223454833643</v>
      </c>
      <c r="L54" s="139">
        <f>(H22計算表!L54-H12計算表!L54)/H12計算表!L54*100</f>
        <v>-1.2223994884858189</v>
      </c>
      <c r="M54" s="139">
        <f>(H22計算表!M54-H12計算表!M54)/H12計算表!M54*100</f>
        <v>-4.5749726831548036E-2</v>
      </c>
      <c r="N54" s="139">
        <f>(H22計算表!N54-H12計算表!N54)/H12計算表!N54*100</f>
        <v>-8.8174352583025826</v>
      </c>
      <c r="O54" s="139">
        <f>(H22計算表!O54-H12計算表!O54)/H12計算表!O54*100</f>
        <v>-26.366809843532863</v>
      </c>
      <c r="P54" s="139">
        <f>(H22計算表!P54-H12計算表!P54)/H12計算表!P54*100</f>
        <v>-10.239500173550848</v>
      </c>
      <c r="Q54" s="139">
        <f>(H22計算表!Q54-H12計算表!Q54)/H12計算表!Q54*100</f>
        <v>-0.91417224735551428</v>
      </c>
      <c r="R54" s="139">
        <f>(H22計算表!R54-H12計算表!R54)/H12計算表!R54*100</f>
        <v>1.1560693641618456</v>
      </c>
      <c r="S54" s="141"/>
      <c r="T54" s="139">
        <f>(H22計算表!T54-H12計算表!T54)/H12計算表!T54*100</f>
        <v>4.9469964664310906</v>
      </c>
      <c r="U54" s="139">
        <f>(H22計算表!U54-H12計算表!U54)/H12計算表!U54*100</f>
        <v>5.2044609665427597</v>
      </c>
      <c r="V54" s="139">
        <f>(H22計算表!V54-H12計算表!V54)/H12計算表!V54*100</f>
        <v>-8.3333333333333304</v>
      </c>
      <c r="W54" s="139">
        <f>(H22計算表!W54-H12計算表!W54)/H12計算表!W54*100</f>
        <v>2.1629322626602798</v>
      </c>
      <c r="X54" s="139">
        <f>(H22計算表!X54-H12計算表!X54)/H12計算表!X54*100</f>
        <v>1.7568682938332685</v>
      </c>
      <c r="Y54" s="139">
        <f>(H22計算表!Y54-H12計算表!Y54)/H12計算表!Y54*100</f>
        <v>73.588184187662904</v>
      </c>
      <c r="Z54" s="139">
        <f>(H22計算表!Z54-H12計算表!Z54)/H12計算表!Z54*100</f>
        <v>81.847133757961799</v>
      </c>
      <c r="AA54" s="141"/>
      <c r="AB54" s="139">
        <f>(H22計算表!AB54-H12計算表!AB54)/H12計算表!AB54*100</f>
        <v>-3.6863723991093402</v>
      </c>
      <c r="AC54" s="139">
        <f>(H22計算表!AC54-H12計算表!AC54)</f>
        <v>0.509174942979157</v>
      </c>
      <c r="AD54" s="139">
        <f>(H22計算表!AD54-H12計算表!AD54)</f>
        <v>2.8311723164593761</v>
      </c>
      <c r="AE54" s="139">
        <f>(H22計算表!AE54-H12計算表!AE54)/H12計算表!AE54*100</f>
        <v>0.57222464415593954</v>
      </c>
      <c r="AF54" s="139">
        <f>(H22計算表!AF54-H12計算表!AF54)/H12計算表!AF54*100</f>
        <v>49.912280701754391</v>
      </c>
      <c r="AG54" s="139">
        <f>(H22計算表!AG54-H12計算表!AG54)/H12計算表!AG54*100</f>
        <v>-32.401994781862015</v>
      </c>
      <c r="AH54" s="139">
        <f>(H22計算表!AH54-H12計算表!AH54)/H12計算表!AH54*100</f>
        <v>13.206687918808147</v>
      </c>
      <c r="AI54" s="139">
        <f>(H22計算表!AI54-H12計算表!AI54)/H12計算表!AI54*100</f>
        <v>-15.89212096750944</v>
      </c>
      <c r="AJ54" s="139">
        <f>(H22計算表!AJ54-H12計算表!AJ54)/H12計算表!AJ54*100</f>
        <v>12.878326996197723</v>
      </c>
      <c r="AK54" s="141"/>
      <c r="AL54" s="139">
        <f>(H22計算表!AL54-H12計算表!AL54)/H12計算表!AL54*100</f>
        <v>11.357340720221611</v>
      </c>
      <c r="AM54" s="139">
        <f>(H22計算表!AM54-H12計算表!AM54)/H12計算表!AM54*100</f>
        <v>14.536340852130337</v>
      </c>
      <c r="AN54" s="139">
        <f>(H22計算表!AN54-H12計算表!AN54)/H12計算表!AN54*100</f>
        <v>-29.378531073446325</v>
      </c>
      <c r="AO54" s="139">
        <f>(H22計算表!AO54-H12計算表!AO54)/H12計算表!AO54*100</f>
        <v>19.209039548022609</v>
      </c>
      <c r="AP54" s="139">
        <f>(H22計算表!AP54-H12計算表!AP54)/H12計算表!AP54*100</f>
        <v>5.2459016393442672</v>
      </c>
      <c r="AQ54" s="139">
        <f>(H22計算表!AQ54-H12計算表!AQ54)/H12計算表!AQ54*100</f>
        <v>-15.523465703971123</v>
      </c>
      <c r="AR54" s="139">
        <f>(H22計算表!AR54-H12計算表!AR54)/H12計算表!AR54*100</f>
        <v>14.430305251001071</v>
      </c>
      <c r="AS54" s="139">
        <f>(H22計算表!AS54-H12計算表!AS54)/H12計算表!AS54*100</f>
        <v>56.996224869931332</v>
      </c>
      <c r="AT54" s="139">
        <f>(H22計算表!AT54-H12計算表!AT54)/H12計算表!AT54*100</f>
        <v>-42.063492063492063</v>
      </c>
      <c r="AU54" s="139">
        <f>(H22計算表!AU54-H12計算表!AU54)/H12計算表!AU54*100</f>
        <v>5.4509415262636338</v>
      </c>
      <c r="AV54" s="139">
        <f>(H22計算表!AV54-H12計算表!AV54)/H12計算表!AV54*100</f>
        <v>-6.2909028946431951</v>
      </c>
      <c r="AW54" s="139">
        <f>(H22計算表!AW54-H12計算表!AW54)/H12計算表!AW54*100</f>
        <v>-35.514018691588788</v>
      </c>
      <c r="AX54" s="141"/>
      <c r="AY54" s="139">
        <f>(H22計算表!AY54-H12計算表!AY54)/H12計算表!AY54*100</f>
        <v>-7.280965003112132</v>
      </c>
      <c r="AZ54" s="139">
        <f>(H22計算表!AZ54-H12計算表!AZ54)/H12計算表!AZ54*100</f>
        <v>-2.5024003847277574</v>
      </c>
      <c r="BA54" s="139">
        <f>(H22計算表!BA54-H12計算表!BA54)/H12計算表!BA54*100</f>
        <v>6.4519082397943794</v>
      </c>
      <c r="BB54" s="139">
        <f>(H22計算表!BB54-H12計算表!BB54)/H12計算表!BB54*100</f>
        <v>-2.1731558874401244</v>
      </c>
      <c r="BC54" s="139">
        <f>(H22計算表!BC54-H12計算表!BC54)/H12計算表!BC54*100</f>
        <v>6.9763008759797822</v>
      </c>
      <c r="BD54" s="139">
        <f>(H22計算表!BD54-H12計算表!BD54)/H12計算表!BD54*100</f>
        <v>-3.2258064516128995</v>
      </c>
      <c r="BE54" s="139">
        <f>(H22計算表!BE54-H12計算表!BE54)/H12計算表!BE54*100</f>
        <v>0</v>
      </c>
      <c r="BF54" s="139">
        <f>(H22計算表!BF54-H12計算表!BF54)/H12計算表!BF54*100</f>
        <v>30.531182442917803</v>
      </c>
      <c r="BG54" s="139">
        <f>(H22計算表!BG54-H12計算表!BG54)/H12計算表!BG54*100</f>
        <v>24.525598585550597</v>
      </c>
      <c r="BH54" s="139">
        <f>(H22計算表!BH54-H12計算表!BH54)/H12計算表!BH54*100</f>
        <v>37.134159569407643</v>
      </c>
      <c r="BI54" s="139">
        <f>(H22計算表!BI54-H12計算表!BI54)/H12計算表!BI54*100</f>
        <v>-13.231095274628974</v>
      </c>
      <c r="BJ54" s="139">
        <f>(H22計算表!BJ54-H12計算表!BJ54)/H12計算表!BJ54*100</f>
        <v>-14.986127957998866</v>
      </c>
      <c r="BK54" s="139">
        <f>(H22計算表!BK54-H12計算表!BK54)/H12計算表!BK54*100</f>
        <v>7.2070661508518095</v>
      </c>
      <c r="BL54" s="139">
        <f>(H22計算表!BL54-H12計算表!BL54)/H12計算表!BL54*100</f>
        <v>43.121993660727028</v>
      </c>
      <c r="BM54" s="139">
        <f>(H22計算表!BM54-H12計算表!BM54)/H12計算表!BM54*100</f>
        <v>21.189346517284001</v>
      </c>
      <c r="BN54" s="139">
        <f>(H22計算表!BN54-H12計算表!BN54)/H12計算表!BN54*100</f>
        <v>74.886517109851397</v>
      </c>
      <c r="BO54" s="139">
        <f>(H22計算表!BO54-H12計算表!BO54)/H12計算表!BO54*100</f>
        <v>12.319083315104782</v>
      </c>
      <c r="BP54" s="139">
        <f>(H22計算表!BP54-H12計算表!BP54)/H12計算表!BP54*100</f>
        <v>2.6653504442250635</v>
      </c>
      <c r="BQ54" s="139">
        <f>(H22計算表!BQ54-H12計算表!BQ54)/H12計算表!BQ54*100</f>
        <v>64.804904660466605</v>
      </c>
      <c r="BR54" s="139">
        <f>(H22計算表!BR54-H12計算表!BR54)/H12計算表!BR54*100</f>
        <v>50.943396226415096</v>
      </c>
      <c r="BS54" s="139">
        <f>(H22計算表!BS54-H12計算表!BS54)/H12計算表!BS54*100</f>
        <v>16.279069767441865</v>
      </c>
      <c r="BT54" s="139">
        <f>(H22計算表!BT54-H12計算表!BT54)/H12計算表!BT54*100</f>
        <v>-39.024390243902438</v>
      </c>
      <c r="BU54" s="139">
        <f>(H22計算表!BU54-H12計算表!BU54)/H12計算表!BU54*100</f>
        <v>0</v>
      </c>
      <c r="BV54" s="139">
        <f>(H22計算表!BV54-H12計算表!BV54)/H12計算表!BV54*100</f>
        <v>0.58479532163742687</v>
      </c>
      <c r="BW54" s="139">
        <f>(H22計算表!BW54-H12計算表!BW54)/H12計算表!BW54*100</f>
        <v>-5.1844962242055921</v>
      </c>
      <c r="BX54" s="139">
        <f>(H22計算表!BX54-H12計算表!BX54)/H12計算表!BX54*100</f>
        <v>4.1537087926357001</v>
      </c>
      <c r="BY54" s="139">
        <f>(H22計算表!BY54-H12計算表!BY54)/H12計算表!BY54*100</f>
        <v>-5.1081366957257393</v>
      </c>
      <c r="BZ54" s="139">
        <f>(H22計算表!BZ54-H12計算表!BZ54)/H12計算表!BZ54*100</f>
        <v>-0.58505672914935913</v>
      </c>
      <c r="CA54" s="139">
        <f>(H22計算表!CA54-H12計算表!CA54)/H12計算表!CA54*100</f>
        <v>-0.84014024213055349</v>
      </c>
      <c r="CB54" s="139">
        <f>(H22計算表!CB54-H12計算表!CB54)/H12計算表!CB54*100</f>
        <v>-5.4071246819338423</v>
      </c>
      <c r="CC54" s="139">
        <f>(H22計算表!CC54-H12計算表!CC54)/H12計算表!CC54*100</f>
        <v>0.96200096200096208</v>
      </c>
      <c r="CD54" s="139">
        <f>(H22計算表!CD54-H12計算表!CD54)/H12計算表!CD54*100</f>
        <v>0.13755158184318336</v>
      </c>
      <c r="CE54" s="139">
        <f>(H22計算表!CE54-H12計算表!CE54)/H12計算表!CE54*100</f>
        <v>4.4961240310077608</v>
      </c>
      <c r="CF54" s="148"/>
      <c r="CG54" s="139">
        <f>(H22計算表!CG54-H12計算表!CG54)/H12計算表!CG54*100</f>
        <v>-0.62434719785324277</v>
      </c>
      <c r="CH54" s="139">
        <f>(H22計算表!CH54-H12計算表!CH54)/H12計算表!CH54*100</f>
        <v>3.0201342281879149</v>
      </c>
      <c r="CI54" s="139">
        <f>(H22計算表!CI54-H12計算表!CI54)/H12計算表!CI54*100</f>
        <v>-14.110042566608861</v>
      </c>
      <c r="CJ54" s="139">
        <f>(H22計算表!CJ54-H12計算表!CJ54)/H12計算表!CJ54*100</f>
        <v>-14.056730911239107</v>
      </c>
      <c r="CK54" s="139">
        <f>(H22計算表!CK54-H12計算表!CK54)/H12計算表!CK54*100</f>
        <v>-23.797961419446597</v>
      </c>
      <c r="CL54" s="139">
        <f>(H22計算表!CL54-H12計算表!CL54)/H12計算表!CL54*100</f>
        <v>-13.53960076029939</v>
      </c>
      <c r="CM54" s="139">
        <f>(H22計算表!CM54-H12計算表!CM54)/H12計算表!CM54*100</f>
        <v>-5.3540410748952691</v>
      </c>
      <c r="CN54" s="139">
        <f>(H22計算表!CN54-H12計算表!CN54)/H12計算表!CN54*100</f>
        <v>-11.589971900886765</v>
      </c>
      <c r="CO54" s="139">
        <f>(H22計算表!CO54-H12計算表!CO54)/H12計算表!CO54*100</f>
        <v>-14.162575013638842</v>
      </c>
      <c r="CP54" s="139">
        <f>(H22計算表!CP54-H12計算表!CP54)/H12計算表!CP54*100</f>
        <v>9.7768331562167941</v>
      </c>
      <c r="CQ54" s="148"/>
      <c r="CR54" s="139">
        <f>(H22計算表!CR54-H12計算表!CR54)/H12計算表!CR54*100</f>
        <v>5.6234718826405867</v>
      </c>
      <c r="CS54" s="139">
        <f>(H22計算表!CS54-H12計算表!CS54)/H12計算表!CS54*100</f>
        <v>-5.7401812688821749</v>
      </c>
      <c r="CT54" s="139">
        <f>(H22計算表!CT54-H12計算表!CT54)/H12計算表!CT54*100</f>
        <v>5.8690744920993225</v>
      </c>
      <c r="CU54" s="139">
        <f>(H22計算表!CU54-H12計算表!CU54)/H12計算表!CU54*100</f>
        <v>-5.2486187845303869</v>
      </c>
      <c r="CV54" s="139">
        <f>(H22計算表!CV54-H12計算表!CV54)/H12計算表!CV54*100</f>
        <v>14.285714285714285</v>
      </c>
      <c r="CW54" s="139">
        <f>(H22計算表!CW54-H12計算表!CW54)/H12計算表!CW54*100</f>
        <v>18.705035971223023</v>
      </c>
    </row>
    <row r="55" spans="1:101" x14ac:dyDescent="0.15">
      <c r="A55" s="13">
        <v>43</v>
      </c>
      <c r="B55" s="6" t="s">
        <v>44</v>
      </c>
      <c r="C55" s="109">
        <f>(H22計算表!C55-H12計算表!C55)/H12計算表!C55*100</f>
        <v>3.8461538461538494</v>
      </c>
      <c r="D55" s="109">
        <f>(H22計算表!D55-H12計算表!D55)/H12計算表!D55*100</f>
        <v>15.423651578310022</v>
      </c>
      <c r="E55" s="109">
        <f>(H22計算表!E55-H12計算表!E55)/H12計算表!E55*100</f>
        <v>19.948849104859327</v>
      </c>
      <c r="F55" s="109">
        <f>(H22計算表!F55-H12計算表!F55)/H12計算表!F55*100</f>
        <v>10.328731213998402</v>
      </c>
      <c r="G55" s="38"/>
      <c r="H55" s="139">
        <f>(H22計算表!H55-H12計算表!H55)/H12計算表!H55*100</f>
        <v>-2.2544510321919988</v>
      </c>
      <c r="I55" s="139">
        <f>(H22計算表!I55-H12計算表!I55)</f>
        <v>-1.3465723391</v>
      </c>
      <c r="J55" s="139">
        <f>(H22計算表!J55-H12計算表!J55)/H12計算表!J55*100</f>
        <v>8.0542271745327199</v>
      </c>
      <c r="K55" s="139">
        <f>(H22計算表!K55-H12計算表!K55)/H12計算表!K55*100</f>
        <v>-4.1204437400950891</v>
      </c>
      <c r="L55" s="139">
        <f>(H22計算表!L55-H12計算表!L55)/H12計算表!L55*100</f>
        <v>-1.064938773010216</v>
      </c>
      <c r="M55" s="139">
        <f>(H22計算表!M55-H12計算表!M55)/H12計算表!M55*100</f>
        <v>-1.8081090606548594E-2</v>
      </c>
      <c r="N55" s="139">
        <f>(H22計算表!N55-H12計算表!N55)/H12計算表!N55*100</f>
        <v>-8.4996966512455572</v>
      </c>
      <c r="O55" s="139">
        <f>(H22計算表!O55-H12計算表!O55)/H12計算表!O55*100</f>
        <v>-26.110303286687891</v>
      </c>
      <c r="P55" s="139">
        <f>(H22計算表!P55-H12計算表!P55)/H12計算表!P55*100</f>
        <v>-12.922218779051756</v>
      </c>
      <c r="Q55" s="139">
        <f>(H22計算表!Q55-H12計算表!Q55)/H12計算表!Q55*100</f>
        <v>-4.4331618027460493</v>
      </c>
      <c r="R55" s="139">
        <f>(H22計算表!R55-H12計算表!R55)/H12計算表!R55*100</f>
        <v>1.754385964912264</v>
      </c>
      <c r="S55" s="141"/>
      <c r="T55" s="139">
        <f>(H22計算表!T55-H12計算表!T55)/H12計算表!T55*100</f>
        <v>5.6939501779359354</v>
      </c>
      <c r="U55" s="139">
        <f>(H22計算表!U55-H12計算表!U55)/H12計算表!U55*100</f>
        <v>5.9925093632958859</v>
      </c>
      <c r="V55" s="139">
        <f>(H22計算表!V55-H12計算表!V55)/H12計算表!V55*100</f>
        <v>-0.50000000000000044</v>
      </c>
      <c r="W55" s="139">
        <f>(H22計算表!W55-H12計算表!W55)/H12計算表!W55*100</f>
        <v>2.554604674926555</v>
      </c>
      <c r="X55" s="139">
        <f>(H22計算表!X55-H12計算表!X55)/H12計算表!X55*100</f>
        <v>1.9695193434935601</v>
      </c>
      <c r="Y55" s="139">
        <f>(H22計算表!Y55-H12計算表!Y55)/H12計算表!Y55*100</f>
        <v>51.954602774274917</v>
      </c>
      <c r="Z55" s="139">
        <f>(H22計算表!Z55-H12計算表!Z55)/H12計算表!Z55*100</f>
        <v>68.013468013468014</v>
      </c>
      <c r="AA55" s="141"/>
      <c r="AB55" s="139">
        <f>(H22計算表!AB55-H12計算表!AB55)/H12計算表!AB55*100</f>
        <v>-3.8484326727920042</v>
      </c>
      <c r="AC55" s="139">
        <f>(H22計算表!AC55-H12計算表!AC55)</f>
        <v>-2.7400451901166725</v>
      </c>
      <c r="AD55" s="139">
        <f>(H22計算表!AD55-H12計算表!AD55)</f>
        <v>-7.617527139035805</v>
      </c>
      <c r="AE55" s="139">
        <f>(H22計算表!AE55-H12計算表!AE55)/H12計算表!AE55*100</f>
        <v>-1.8917545922768761</v>
      </c>
      <c r="AF55" s="139">
        <f>(H22計算表!AF55-H12計算表!AF55)/H12計算表!AF55*100</f>
        <v>23.692523692523697</v>
      </c>
      <c r="AG55" s="139">
        <f>(H22計算表!AG55-H12計算表!AG55)/H12計算表!AG55*100</f>
        <v>-28.588755941648909</v>
      </c>
      <c r="AH55" s="139">
        <f>(H22計算表!AH55-H12計算表!AH55)/H12計算表!AH55*100</f>
        <v>-10.511182108626198</v>
      </c>
      <c r="AI55" s="139">
        <f>(H22計算表!AI55-H12計算表!AI55)/H12計算表!AI55*100</f>
        <v>-9.3784798525774313</v>
      </c>
      <c r="AJ55" s="139">
        <f>(H22計算表!AJ55-H12計算表!AJ55)/H12計算表!AJ55*100</f>
        <v>12.923780487804873</v>
      </c>
      <c r="AK55" s="141"/>
      <c r="AL55" s="139">
        <f>(H22計算表!AL55-H12計算表!AL55)/H12計算表!AL55*100</f>
        <v>15.362318840579704</v>
      </c>
      <c r="AM55" s="139">
        <f>(H22計算表!AM55-H12計算表!AM55)/H12計算表!AM55*100</f>
        <v>28.925619834710748</v>
      </c>
      <c r="AN55" s="139">
        <f>(H22計算表!AN55-H12計算表!AN55)/H12計算表!AN55*100</f>
        <v>-11.602209944751388</v>
      </c>
      <c r="AO55" s="139">
        <f>(H22計算表!AO55-H12計算表!AO55)/H12計算表!AO55*100</f>
        <v>25.966850828729278</v>
      </c>
      <c r="AP55" s="139">
        <f>(H22計算表!AP55-H12計算表!AP55)/H12計算表!AP55*100</f>
        <v>-7.3482428115016001</v>
      </c>
      <c r="AQ55" s="139">
        <f>(H22計算表!AQ55-H12計算表!AQ55)/H12計算表!AQ55*100</f>
        <v>-23.80952380952381</v>
      </c>
      <c r="AR55" s="139">
        <f>(H22計算表!AR55-H12計算表!AR55)/H12計算表!AR55*100</f>
        <v>15.122698744708366</v>
      </c>
      <c r="AS55" s="139">
        <f>(H22計算表!AS55-H12計算表!AS55)/H12計算表!AS55*100</f>
        <v>54.036501263881</v>
      </c>
      <c r="AT55" s="139">
        <f>(H22計算表!AT55-H12計算表!AT55)/H12計算表!AT55*100</f>
        <v>-53.672316384180796</v>
      </c>
      <c r="AU55" s="139">
        <f>(H22計算表!AU55-H12計算表!AU55)/H12計算表!AU55*100</f>
        <v>-18.904109589041099</v>
      </c>
      <c r="AV55" s="139">
        <f>(H22計算表!AV55-H12計算表!AV55)/H12計算表!AV55*100</f>
        <v>7.9252428173291563</v>
      </c>
      <c r="AW55" s="139">
        <f>(H22計算表!AW55-H12計算表!AW55)/H12計算表!AW55*100</f>
        <v>-40.779220779220779</v>
      </c>
      <c r="AX55" s="141"/>
      <c r="AY55" s="139">
        <f>(H22計算表!AY55-H12計算表!AY55)/H12計算表!AY55*100</f>
        <v>-5.935705450638018</v>
      </c>
      <c r="AZ55" s="139">
        <f>(H22計算表!AZ55-H12計算表!AZ55)/H12計算表!AZ55*100</f>
        <v>-2.6458635386128684</v>
      </c>
      <c r="BA55" s="139">
        <f>(H22計算表!BA55-H12計算表!BA55)/H12計算表!BA55*100</f>
        <v>3.3965257895889582</v>
      </c>
      <c r="BB55" s="139">
        <f>(H22計算表!BB55-H12計算表!BB55)/H12計算表!BB55*100</f>
        <v>-2.8482281608171558</v>
      </c>
      <c r="BC55" s="139">
        <f>(H22計算表!BC55-H12計算表!BC55)/H12計算表!BC55*100</f>
        <v>3.7580171067082246</v>
      </c>
      <c r="BD55" s="139">
        <f>(H22計算表!BD55-H12計算表!BD55)/H12計算表!BD55*100</f>
        <v>-4.1018387553041098</v>
      </c>
      <c r="BE55" s="139">
        <f>(H22計算表!BE55-H12計算表!BE55)/H12計算表!BE55*100</f>
        <v>-1.0204081632653061</v>
      </c>
      <c r="BF55" s="139">
        <f>(H22計算表!BF55-H12計算表!BF55)/H12計算表!BF55*100</f>
        <v>8.2091003246573706</v>
      </c>
      <c r="BG55" s="139">
        <f>(H22計算表!BG55-H12計算表!BG55)/H12計算表!BG55*100</f>
        <v>-0.46325223985148312</v>
      </c>
      <c r="BH55" s="139">
        <f>(H22計算表!BH55-H12計算表!BH55)/H12計算表!BH55*100</f>
        <v>21.188747974449512</v>
      </c>
      <c r="BI55" s="139">
        <f>(H22計算表!BI55-H12計算表!BI55)/H12計算表!BI55*100</f>
        <v>-15.397983540725591</v>
      </c>
      <c r="BJ55" s="139">
        <f>(H22計算表!BJ55-H12計算表!BJ55)/H12計算表!BJ55*100</f>
        <v>-13.753659940186971</v>
      </c>
      <c r="BK55" s="139">
        <f>(H22計算表!BK55-H12計算表!BK55)/H12計算表!BK55*100</f>
        <v>8.3702454977969136</v>
      </c>
      <c r="BL55" s="139">
        <f>(H22計算表!BL55-H12計算表!BL55)/H12計算表!BL55*100</f>
        <v>46.288750624814028</v>
      </c>
      <c r="BM55" s="139">
        <f>(H22計算表!BM55-H12計算表!BM55)/H12計算表!BM55*100</f>
        <v>16.499340372065259</v>
      </c>
      <c r="BN55" s="139">
        <f>(H22計算表!BN55-H12計算表!BN55)/H12計算表!BN55*100</f>
        <v>86.781715210801551</v>
      </c>
      <c r="BO55" s="139">
        <f>(H22計算表!BO55-H12計算表!BO55)/H12計算表!BO55*100</f>
        <v>18.798592220130246</v>
      </c>
      <c r="BP55" s="139">
        <f>(H22計算表!BP55-H12計算表!BP55)/H12計算表!BP55*100</f>
        <v>9.0311609778579456</v>
      </c>
      <c r="BQ55" s="139">
        <f>(H22計算表!BQ55-H12計算表!BQ55)/H12計算表!BQ55*100</f>
        <v>59.007850834151242</v>
      </c>
      <c r="BR55" s="139">
        <f>(H22計算表!BR55-H12計算表!BR55)/H12計算表!BR55*100</f>
        <v>65.306122448979579</v>
      </c>
      <c r="BS55" s="139">
        <f>(H22計算表!BS55-H12計算表!BS55)/H12計算表!BS55*100</f>
        <v>31.578947368421055</v>
      </c>
      <c r="BT55" s="139">
        <f>(H22計算表!BT55-H12計算表!BT55)/H12計算表!BT55*100</f>
        <v>-32.499999999999993</v>
      </c>
      <c r="BU55" s="139">
        <f>(H22計算表!BU55-H12計算表!BU55)/H12計算表!BU55*100</f>
        <v>-2.1276595744680851</v>
      </c>
      <c r="BV55" s="139">
        <f>(H22計算表!BV55-H12計算表!BV55)/H12計算表!BV55*100</f>
        <v>-2.8409090909090908</v>
      </c>
      <c r="BW55" s="139">
        <f>(H22計算表!BW55-H12計算表!BW55)/H12計算表!BW55*100</f>
        <v>-2.9885666646693618</v>
      </c>
      <c r="BX55" s="139">
        <f>(H22計算表!BX55-H12計算表!BX55)/H12計算表!BX55*100</f>
        <v>1.3971666607209308</v>
      </c>
      <c r="BY55" s="139">
        <f>(H22計算表!BY55-H12計算表!BY55)/H12計算表!BY55*100</f>
        <v>-6.2462695402557351</v>
      </c>
      <c r="BZ55" s="139">
        <f>(H22計算表!BZ55-H12計算表!BZ55)/H12計算表!BZ55*100</f>
        <v>-0.87793517480046301</v>
      </c>
      <c r="CA55" s="139">
        <f>(H22計算表!CA55-H12計算表!CA55)/H12計算表!CA55*100</f>
        <v>-0.70238899144018796</v>
      </c>
      <c r="CB55" s="139">
        <f>(H22計算表!CB55-H12計算表!CB55)/H12計算表!CB55*100</f>
        <v>-0.12730744748567069</v>
      </c>
      <c r="CC55" s="139">
        <f>(H22計算表!CC55-H12計算表!CC55)/H12計算表!CC55*100</f>
        <v>2.5815879201168936</v>
      </c>
      <c r="CD55" s="139">
        <f>(H22計算表!CD55-H12計算表!CD55)/H12計算表!CD55*100</f>
        <v>-1.217861975642768</v>
      </c>
      <c r="CE55" s="139">
        <f>(H22計算表!CE55-H12計算表!CE55)/H12計算表!CE55*100</f>
        <v>5.2594171997157115</v>
      </c>
      <c r="CF55" s="148"/>
      <c r="CG55" s="139">
        <f>(H22計算表!CG55-H12計算表!CG55)/H12計算表!CG55*100</f>
        <v>-1.779774203391308</v>
      </c>
      <c r="CH55" s="139">
        <f>(H22計算表!CH55-H12計算表!CH55)/H12計算表!CH55*100</f>
        <v>4.2949756888168418</v>
      </c>
      <c r="CI55" s="139">
        <f>(H22計算表!CI55-H12計算表!CI55)/H12計算表!CI55*100</f>
        <v>-13.674944985853504</v>
      </c>
      <c r="CJ55" s="139">
        <f>(H22計算表!CJ55-H12計算表!CJ55)/H12計算表!CJ55*100</f>
        <v>-13.094272079179046</v>
      </c>
      <c r="CK55" s="139">
        <f>(H22計算表!CK55-H12計算表!CK55)/H12計算表!CK55*100</f>
        <v>-12.078713828232384</v>
      </c>
      <c r="CL55" s="139">
        <f>(H22計算表!CL55-H12計算表!CL55)/H12計算表!CL55*100</f>
        <v>-13.087379631835041</v>
      </c>
      <c r="CM55" s="139">
        <f>(H22計算表!CM55-H12計算表!CM55)/H12計算表!CM55*100</f>
        <v>-4.6683019535048169</v>
      </c>
      <c r="CN55" s="139">
        <f>(H22計算表!CN55-H12計算表!CN55)/H12計算表!CN55*100</f>
        <v>1.3528896672504378</v>
      </c>
      <c r="CO55" s="139">
        <f>(H22計算表!CO55-H12計算表!CO55)/H12計算表!CO55*100</f>
        <v>-9.4146341463414629</v>
      </c>
      <c r="CP55" s="139">
        <f>(H22計算表!CP55-H12計算表!CP55)/H12計算表!CP55*100</f>
        <v>9.6385542168674672</v>
      </c>
      <c r="CQ55" s="148"/>
      <c r="CR55" s="139">
        <f>(H22計算表!CR55-H12計算表!CR55)/H12計算表!CR55*100</f>
        <v>1.4388489208633095</v>
      </c>
      <c r="CS55" s="139">
        <f>(H22計算表!CS55-H12計算表!CS55)/H12計算表!CS55*100</f>
        <v>-6.927710843373494</v>
      </c>
      <c r="CT55" s="139">
        <f>(H22計算表!CT55-H12計算表!CT55)/H12計算表!CT55*100</f>
        <v>2.0089285714285716</v>
      </c>
      <c r="CU55" s="139">
        <f>(H22計算表!CU55-H12計算表!CU55)/H12計算表!CU55*100</f>
        <v>-5.8823529411764701</v>
      </c>
      <c r="CV55" s="139">
        <f>(H22計算表!CV55-H12計算表!CV55)/H12計算表!CV55*100</f>
        <v>45.454545454545453</v>
      </c>
      <c r="CW55" s="139">
        <f>(H22計算表!CW55-H12計算表!CW55)/H12計算表!CW55*100</f>
        <v>14.685314685314685</v>
      </c>
    </row>
    <row r="56" spans="1:101" x14ac:dyDescent="0.15">
      <c r="A56" s="13">
        <v>44</v>
      </c>
      <c r="B56" s="6" t="s">
        <v>45</v>
      </c>
      <c r="C56" s="109">
        <f>(H22計算表!C56-H12計算表!C56)/H12計算表!C56*100</f>
        <v>3.3112582781456985</v>
      </c>
      <c r="D56" s="109">
        <f>(H22計算表!D56-H12計算表!D56)/H12計算表!D56*100</f>
        <v>15.496836268738443</v>
      </c>
      <c r="E56" s="109">
        <f>(H22計算表!E56-H12計算表!E56)/H12計算表!E56*100</f>
        <v>17.716535433070867</v>
      </c>
      <c r="F56" s="109">
        <f>(H22計算表!F56-H12計算表!F56)/H12計算表!F56*100</f>
        <v>13.882159716887251</v>
      </c>
      <c r="G56" s="38"/>
      <c r="H56" s="139">
        <f>(H22計算表!H56-H12計算表!H56)/H12計算表!H56*100</f>
        <v>-2.0154118282915965</v>
      </c>
      <c r="I56" s="139">
        <f>(H22計算表!I56-H12計算表!I56)</f>
        <v>-0.27823352249999989</v>
      </c>
      <c r="J56" s="139">
        <f>(H22計算表!J56-H12計算表!J56)/H12計算表!J56*100</f>
        <v>7.6680723422018291</v>
      </c>
      <c r="K56" s="139">
        <f>(H22計算表!K56-H12計算表!K56)/H12計算表!K56*100</f>
        <v>-4.8895899053627785</v>
      </c>
      <c r="L56" s="139">
        <f>(H22計算表!L56-H12計算表!L56)/H12計算表!L56*100</f>
        <v>0.148278986246098</v>
      </c>
      <c r="M56" s="139">
        <f>(H22計算表!M56-H12計算表!M56)/H12計算表!M56*100</f>
        <v>2.3317445711711571E-2</v>
      </c>
      <c r="N56" s="139">
        <f>(H22計算表!N56-H12計算表!N56)/H12計算表!N56*100</f>
        <v>-8.5485750227272845</v>
      </c>
      <c r="O56" s="139">
        <f>(H22計算表!O56-H12計算表!O56)/H12計算表!O56*100</f>
        <v>-30.80745484330885</v>
      </c>
      <c r="P56" s="139">
        <f>(H22計算表!P56-H12計算表!P56)/H12計算表!P56*100</f>
        <v>-13.598115112756645</v>
      </c>
      <c r="Q56" s="139">
        <f>(H22計算表!Q56-H12計算表!Q56)/H12計算表!Q56*100</f>
        <v>-4.2283143562230006</v>
      </c>
      <c r="R56" s="139">
        <f>(H22計算表!R56-H12計算表!R56)/H12計算表!R56*100</f>
        <v>1.1904761904761862</v>
      </c>
      <c r="S56" s="141"/>
      <c r="T56" s="139">
        <f>(H22計算表!T56-H12計算表!T56)/H12計算表!T56*100</f>
        <v>6.0498220640569365</v>
      </c>
      <c r="U56" s="139">
        <f>(H22計算表!U56-H12計算表!U56)/H12計算表!U56*100</f>
        <v>6.3670411985018704</v>
      </c>
      <c r="V56" s="139">
        <f>(H22計算表!V56-H12計算表!V56)/H12計算表!V56*100</f>
        <v>0</v>
      </c>
      <c r="W56" s="139">
        <f>(H22計算表!W56-H12計算表!W56)/H12計算表!W56*100</f>
        <v>2.7595944037992632</v>
      </c>
      <c r="X56" s="139">
        <f>(H22計算表!X56-H12計算表!X56)/H12計算表!X56*100</f>
        <v>2.6213248317392832</v>
      </c>
      <c r="Y56" s="139">
        <f>(H22計算表!Y56-H12計算表!Y56)/H12計算表!Y56*100</f>
        <v>56.521739130434781</v>
      </c>
      <c r="Z56" s="139">
        <f>(H22計算表!Z56-H12計算表!Z56)/H12計算表!Z56*100</f>
        <v>65.605095541401283</v>
      </c>
      <c r="AA56" s="141"/>
      <c r="AB56" s="139">
        <f>(H22計算表!AB56-H12計算表!AB56)/H12計算表!AB56*100</f>
        <v>-7.663902977833124</v>
      </c>
      <c r="AC56" s="139">
        <f>(H22計算表!AC56-H12計算表!AC56)</f>
        <v>-0.41469050770022342</v>
      </c>
      <c r="AD56" s="139">
        <f>(H22計算表!AD56-H12計算表!AD56)</f>
        <v>-10.36027088618301</v>
      </c>
      <c r="AE56" s="139">
        <f>(H22計算表!AE56-H12計算表!AE56)/H12計算表!AE56*100</f>
        <v>-11.621895713719589</v>
      </c>
      <c r="AF56" s="139">
        <f>(H22計算表!AF56-H12計算表!AF56)/H12計算表!AF56*100</f>
        <v>27.424177701836825</v>
      </c>
      <c r="AG56" s="139">
        <f>(H22計算表!AG56-H12計算表!AG56)/H12計算表!AG56*100</f>
        <v>-32.498848810437451</v>
      </c>
      <c r="AH56" s="139">
        <f>(H22計算表!AH56-H12計算表!AH56)/H12計算表!AH56*100</f>
        <v>32.116599190283402</v>
      </c>
      <c r="AI56" s="139">
        <f>(H22計算表!AI56-H12計算表!AI56)/H12計算表!AI56*100</f>
        <v>-6.9612003217128429</v>
      </c>
      <c r="AJ56" s="139">
        <f>(H22計算表!AJ56-H12計算表!AJ56)/H12計算表!AJ56*100</f>
        <v>22.954703832752632</v>
      </c>
      <c r="AK56" s="141"/>
      <c r="AL56" s="139">
        <f>(H22計算表!AL56-H12計算表!AL56)/H12計算表!AL56*100</f>
        <v>12.435233160621754</v>
      </c>
      <c r="AM56" s="139">
        <f>(H22計算表!AM56-H12計算表!AM56)/H12計算表!AM56*100</f>
        <v>12.24944320712695</v>
      </c>
      <c r="AN56" s="139">
        <f>(H22計算表!AN56-H12計算表!AN56)/H12計算表!AN56*100</f>
        <v>-15.897435897435905</v>
      </c>
      <c r="AO56" s="139">
        <f>(H22計算表!AO56-H12計算表!AO56)/H12計算表!AO56*100</f>
        <v>21.025641025641033</v>
      </c>
      <c r="AP56" s="139">
        <f>(H22計算表!AP56-H12計算表!AP56)/H12計算表!AP56*100</f>
        <v>1.3333333333333286</v>
      </c>
      <c r="AQ56" s="139">
        <f>(H22計算表!AQ56-H12計算表!AQ56)/H12計算表!AQ56*100</f>
        <v>-21.200000000000003</v>
      </c>
      <c r="AR56" s="139">
        <f>(H22計算表!AR56-H12計算表!AR56)/H12計算表!AR56*100</f>
        <v>14.877772913987011</v>
      </c>
      <c r="AS56" s="139">
        <f>(H22計算表!AS56-H12計算表!AS56)/H12計算表!AS56*100</f>
        <v>47.76929834839445</v>
      </c>
      <c r="AT56" s="139">
        <f>(H22計算表!AT56-H12計算表!AT56)/H12計算表!AT56*100</f>
        <v>-23.120089786756459</v>
      </c>
      <c r="AU56" s="139">
        <f>(H22計算表!AU56-H12計算表!AU56)/H12計算表!AU56*100</f>
        <v>-2.4009603841536529</v>
      </c>
      <c r="AV56" s="139">
        <f>(H22計算表!AV56-H12計算表!AV56)/H12計算表!AV56*100</f>
        <v>10.772980242675526</v>
      </c>
      <c r="AW56" s="139">
        <f>(H22計算表!AW56-H12計算表!AW56)/H12計算表!AW56*100</f>
        <v>-42.931937172774873</v>
      </c>
      <c r="AX56" s="141"/>
      <c r="AY56" s="139">
        <f>(H22計算表!AY56-H12計算表!AY56)/H12計算表!AY56*100</f>
        <v>-5.6306082352981512</v>
      </c>
      <c r="AZ56" s="139">
        <f>(H22計算表!AZ56-H12計算表!AZ56)/H12計算表!AZ56*100</f>
        <v>-3.1253506094965444</v>
      </c>
      <c r="BA56" s="139">
        <f>(H22計算表!BA56-H12計算表!BA56)/H12計算表!BA56*100</f>
        <v>4.5078691254566952</v>
      </c>
      <c r="BB56" s="139">
        <f>(H22計算表!BB56-H12計算表!BB56)/H12計算表!BB56*100</f>
        <v>-2.95295321933646</v>
      </c>
      <c r="BC56" s="139">
        <f>(H22計算表!BC56-H12計算表!BC56)/H12計算表!BC56*100</f>
        <v>5.2214698093195215</v>
      </c>
      <c r="BD56" s="139">
        <f>(H22計算表!BD56-H12計算表!BD56)/H12計算表!BD56*100</f>
        <v>-3.4770514603616132</v>
      </c>
      <c r="BE56" s="139">
        <f>(H22計算表!BE56-H12計算表!BE56)/H12計算表!BE56*100</f>
        <v>-1.0570824524312896</v>
      </c>
      <c r="BF56" s="139">
        <f>(H22計算表!BF56-H12計算表!BF56)/H12計算表!BF56*100</f>
        <v>28.507776826412751</v>
      </c>
      <c r="BG56" s="139">
        <f>(H22計算表!BG56-H12計算表!BG56)/H12計算表!BG56*100</f>
        <v>14.639136452208183</v>
      </c>
      <c r="BH56" s="139">
        <f>(H22計算表!BH56-H12計算表!BH56)/H12計算表!BH56*100</f>
        <v>49.0975681074978</v>
      </c>
      <c r="BI56" s="139">
        <f>(H22計算表!BI56-H12計算表!BI56)/H12計算表!BI56*100</f>
        <v>-24.654569075811793</v>
      </c>
      <c r="BJ56" s="139">
        <f>(H22計算表!BJ56-H12計算表!BJ56)/H12計算表!BJ56*100</f>
        <v>-9.7914664351049865</v>
      </c>
      <c r="BK56" s="139">
        <f>(H22計算表!BK56-H12計算表!BK56)/H12計算表!BK56*100</f>
        <v>8.0560527384160583</v>
      </c>
      <c r="BL56" s="139">
        <f>(H22計算表!BL56-H12計算表!BL56)/H12計算表!BL56*100</f>
        <v>59.917063484729958</v>
      </c>
      <c r="BM56" s="139">
        <f>(H22計算表!BM56-H12計算表!BM56)/H12計算表!BM56*100</f>
        <v>45.249285837634943</v>
      </c>
      <c r="BN56" s="139">
        <f>(H22計算表!BN56-H12計算表!BN56)/H12計算表!BN56*100</f>
        <v>74.206317837706408</v>
      </c>
      <c r="BO56" s="139">
        <f>(H22計算表!BO56-H12計算表!BO56)/H12計算表!BO56*100</f>
        <v>20.204350809333015</v>
      </c>
      <c r="BP56" s="139">
        <f>(H22計算表!BP56-H12計算表!BP56)/H12計算表!BP56*100</f>
        <v>16.039498730273529</v>
      </c>
      <c r="BQ56" s="139">
        <f>(H22計算表!BQ56-H12計算表!BQ56)/H12計算表!BQ56*100</f>
        <v>38.697199442982992</v>
      </c>
      <c r="BR56" s="139">
        <f>(H22計算表!BR56-H12計算表!BR56)/H12計算表!BR56*100</f>
        <v>73.469387755102034</v>
      </c>
      <c r="BS56" s="139">
        <f>(H22計算表!BS56-H12計算表!BS56)/H12計算表!BS56*100</f>
        <v>35.897435897435898</v>
      </c>
      <c r="BT56" s="139">
        <f>(H22計算表!BT56-H12計算表!BT56)/H12計算表!BT56*100</f>
        <v>-36.363636363636367</v>
      </c>
      <c r="BU56" s="139">
        <f>(H22計算表!BU56-H12計算表!BU56)/H12計算表!BU56*100</f>
        <v>0</v>
      </c>
      <c r="BV56" s="139">
        <f>(H22計算表!BV56-H12計算表!BV56)/H12計算表!BV56*100</f>
        <v>0</v>
      </c>
      <c r="BW56" s="139">
        <f>(H22計算表!BW56-H12計算表!BW56)/H12計算表!BW56*100</f>
        <v>-1.5752366158846176</v>
      </c>
      <c r="BX56" s="139">
        <f>(H22計算表!BX56-H12計算表!BX56)/H12計算表!BX56*100</f>
        <v>1.3229604869430669</v>
      </c>
      <c r="BY56" s="139">
        <f>(H22計算表!BY56-H12計算表!BY56)/H12計算表!BY56*100</f>
        <v>-2.6341084369829519</v>
      </c>
      <c r="BZ56" s="139">
        <f>(H22計算表!BZ56-H12計算表!BZ56)/H12計算表!BZ56*100</f>
        <v>-0.26540617131746169</v>
      </c>
      <c r="CA56" s="139">
        <f>(H22計算表!CA56-H12計算表!CA56)/H12計算表!CA56*100</f>
        <v>-6.7289928442341651</v>
      </c>
      <c r="CB56" s="139">
        <f>(H22計算表!CB56-H12計算表!CB56)/H12計算表!CB56*100</f>
        <v>-3.0466518565534821</v>
      </c>
      <c r="CC56" s="139">
        <f>(H22計算表!CC56-H12計算表!CC56)/H12計算表!CC56*100</f>
        <v>10.791366906474821</v>
      </c>
      <c r="CD56" s="139">
        <f>(H22計算表!CD56-H12計算表!CD56)/H12計算表!CD56*100</f>
        <v>3.0549898167006111</v>
      </c>
      <c r="CE56" s="139">
        <f>(H22計算表!CE56-H12計算表!CE56)/H12計算表!CE56*100</f>
        <v>4.9228508449669484</v>
      </c>
      <c r="CF56" s="148"/>
      <c r="CG56" s="139">
        <f>(H22計算表!CG56-H12計算表!CG56)/H12計算表!CG56*100</f>
        <v>-1.9126370061325793</v>
      </c>
      <c r="CH56" s="139">
        <f>(H22計算表!CH56-H12計算表!CH56)/H12計算表!CH56*100</f>
        <v>0.55599682287528884</v>
      </c>
      <c r="CI56" s="139">
        <f>(H22計算表!CI56-H12計算表!CI56)/H12計算表!CI56*100</f>
        <v>-17.897518719718104</v>
      </c>
      <c r="CJ56" s="139">
        <f>(H22計算表!CJ56-H12計算表!CJ56)/H12計算表!CJ56*100</f>
        <v>-17.382300979709832</v>
      </c>
      <c r="CK56" s="139">
        <f>(H22計算表!CK56-H12計算表!CK56)/H12計算表!CK56*100</f>
        <v>-19.392084750501578</v>
      </c>
      <c r="CL56" s="139">
        <f>(H22計算表!CL56-H12計算表!CL56)/H12計算表!CL56*100</f>
        <v>-17.393155403949546</v>
      </c>
      <c r="CM56" s="139">
        <f>(H22計算表!CM56-H12計算表!CM56)/H12計算表!CM56*100</f>
        <v>-8.7638114370821931</v>
      </c>
      <c r="CN56" s="139">
        <f>(H22計算表!CN56-H12計算表!CN56)/H12計算表!CN56*100</f>
        <v>-29.94144157954441</v>
      </c>
      <c r="CO56" s="139">
        <f>(H22計算表!CO56-H12計算表!CO56)/H12計算表!CO56*100</f>
        <v>-11.033274956217163</v>
      </c>
      <c r="CP56" s="139">
        <f>(H22計算表!CP56-H12計算表!CP56)/H12計算表!CP56*100</f>
        <v>8.8008800880087996</v>
      </c>
      <c r="CQ56" s="148"/>
      <c r="CR56" s="139">
        <f>(H22計算表!CR56-H12計算表!CR56)/H12計算表!CR56*100</f>
        <v>1.2195121951219512</v>
      </c>
      <c r="CS56" s="139">
        <f>(H22計算表!CS56-H12計算表!CS56)/H12計算表!CS56*100</f>
        <v>5.7507987220447285</v>
      </c>
      <c r="CT56" s="139">
        <f>(H22計算表!CT56-H12計算表!CT56)/H12計算表!CT56*100</f>
        <v>0.90090090090090091</v>
      </c>
      <c r="CU56" s="139">
        <f>(H22計算表!CU56-H12計算表!CU56)/H12計算表!CU56*100</f>
        <v>5.9171597633136095</v>
      </c>
      <c r="CV56" s="139">
        <f>(H22計算表!CV56-H12計算表!CV56)/H12計算表!CV56*100</f>
        <v>64.285714285714292</v>
      </c>
      <c r="CW56" s="139">
        <f>(H22計算表!CW56-H12計算表!CW56)/H12計算表!CW56*100</f>
        <v>16.551724137931036</v>
      </c>
    </row>
    <row r="57" spans="1:101" x14ac:dyDescent="0.15">
      <c r="A57" s="13">
        <v>45</v>
      </c>
      <c r="B57" s="6" t="s">
        <v>46</v>
      </c>
      <c r="C57" s="109">
        <f>(H22計算表!C57-H12計算表!C57)/H12計算表!C57*100</f>
        <v>3.7037037037036931</v>
      </c>
      <c r="D57" s="109">
        <f>(H22計算表!D57-H12計算表!D57)/H12計算表!D57*100</f>
        <v>16.557117544983615</v>
      </c>
      <c r="E57" s="109">
        <f>(H22計算表!E57-H12計算表!E57)/H12計算表!E57*100</f>
        <v>20.971867007672625</v>
      </c>
      <c r="F57" s="109">
        <f>(H22計算表!F57-H12計算表!F57)/H12計算表!F57*100</f>
        <v>10.5087109436286</v>
      </c>
      <c r="G57" s="38"/>
      <c r="H57" s="139">
        <f>(H22計算表!H57-H12計算表!H57)/H12計算表!H57*100</f>
        <v>-2.9721189702283834</v>
      </c>
      <c r="I57" s="139">
        <f>(H22計算表!I57-H12計算表!I57)</f>
        <v>-1.0445230963000001</v>
      </c>
      <c r="J57" s="139">
        <f>(H22計算表!J57-H12計算表!J57)/H12計算表!J57*100</f>
        <v>9.0688878511737094</v>
      </c>
      <c r="K57" s="139">
        <f>(H22計算表!K57-H12計算表!K57)/H12計算表!K57*100</f>
        <v>-4.897314375987353</v>
      </c>
      <c r="L57" s="139">
        <f>(H22計算表!L57-H12計算表!L57)/H12計算表!L57*100</f>
        <v>-0.9900368488285165</v>
      </c>
      <c r="M57" s="139">
        <f>(H22計算表!M57-H12計算表!M57)/H12計算表!M57*100</f>
        <v>3.2416252874952534E-2</v>
      </c>
      <c r="N57" s="139">
        <f>(H22計算表!N57-H12計算表!N57)/H12計算表!N57*100</f>
        <v>-8.0558063601532428</v>
      </c>
      <c r="O57" s="139">
        <f>(H22計算表!O57-H12計算表!O57)/H12計算表!O57*100</f>
        <v>-26.897713292599732</v>
      </c>
      <c r="P57" s="139">
        <f>(H22計算表!P57-H12計算表!P57)/H12計算表!P57*100</f>
        <v>-13.546187228766268</v>
      </c>
      <c r="Q57" s="139">
        <f>(H22計算表!Q57-H12計算表!Q57)/H12計算表!Q57*100</f>
        <v>-4.596177390781552</v>
      </c>
      <c r="R57" s="139">
        <f>(H22計算表!R57-H12計算表!R57)/H12計算表!R57*100</f>
        <v>-1.1173184357541861</v>
      </c>
      <c r="S57" s="141"/>
      <c r="T57" s="139">
        <f>(H22計算表!T57-H12計算表!T57)/H12計算表!T57*100</f>
        <v>5.734767025089611</v>
      </c>
      <c r="U57" s="139">
        <f>(H22計算表!U57-H12計算表!U57)/H12計算表!U57*100</f>
        <v>7.1969696969697061</v>
      </c>
      <c r="V57" s="139">
        <f>(H22計算表!V57-H12計算表!V57)/H12計算表!V57*100</f>
        <v>-8.1896551724137918</v>
      </c>
      <c r="W57" s="139">
        <f>(H22計算表!W57-H12計算表!W57)/H12計算表!W57*100</f>
        <v>2.9449754585378471</v>
      </c>
      <c r="X57" s="139">
        <f>(H22計算表!X57-H12計算表!X57)/H12計算表!X57*100</f>
        <v>1.7863438711952002</v>
      </c>
      <c r="Y57" s="139">
        <f>(H22計算表!Y57-H12計算表!Y57)/H12計算表!Y57*100</f>
        <v>52.043010752688168</v>
      </c>
      <c r="Z57" s="139">
        <f>(H22計算表!Z57-H12計算表!Z57)/H12計算表!Z57*100</f>
        <v>66.542750929368026</v>
      </c>
      <c r="AA57" s="141"/>
      <c r="AB57" s="139">
        <f>(H22計算表!AB57-H12計算表!AB57)/H12計算表!AB57*100</f>
        <v>-4.9817025798995491</v>
      </c>
      <c r="AC57" s="139">
        <f>(H22計算表!AC57-H12計算表!AC57)</f>
        <v>-0.29352267075664962</v>
      </c>
      <c r="AD57" s="139">
        <f>(H22計算表!AD57-H12計算表!AD57)</f>
        <v>-5.8344438519347603</v>
      </c>
      <c r="AE57" s="139">
        <f>(H22計算表!AE57-H12計算表!AE57)/H12計算表!AE57*100</f>
        <v>-5.0053364004816796</v>
      </c>
      <c r="AF57" s="139">
        <f>(H22計算表!AF57-H12計算表!AF57)/H12計算表!AF57*100</f>
        <v>30.04012036108325</v>
      </c>
      <c r="AG57" s="139">
        <f>(H22計算表!AG57-H12計算表!AG57)/H12計算表!AG57*100</f>
        <v>-26.746752913393912</v>
      </c>
      <c r="AH57" s="139">
        <f>(H22計算表!AH57-H12計算表!AH57)/H12計算表!AH57*100</f>
        <v>-0.54578532443905392</v>
      </c>
      <c r="AI57" s="139">
        <f>(H22計算表!AI57-H12計算表!AI57)/H12計算表!AI57*100</f>
        <v>-12.681069319241528</v>
      </c>
      <c r="AJ57" s="139">
        <f>(H22計算表!AJ57-H12計算表!AJ57)/H12計算表!AJ57*100</f>
        <v>17.392307692307686</v>
      </c>
      <c r="AK57" s="141"/>
      <c r="AL57" s="139">
        <f>(H22計算表!AL57-H12計算表!AL57)/H12計算表!AL57*100</f>
        <v>22.418879056047203</v>
      </c>
      <c r="AM57" s="139">
        <f>(H22計算表!AM57-H12計算表!AM57)/H12計算表!AM57*100</f>
        <v>25.459317585301829</v>
      </c>
      <c r="AN57" s="139">
        <f>(H22計算表!AN57-H12計算表!AN57)/H12計算表!AN57*100</f>
        <v>-20.618556701030922</v>
      </c>
      <c r="AO57" s="139">
        <f>(H22計算表!AO57-H12計算表!AO57)/H12計算表!AO57*100</f>
        <v>6.7010309278350553</v>
      </c>
      <c r="AP57" s="139">
        <f>(H22計算表!AP57-H12計算表!AP57)/H12計算表!AP57*100</f>
        <v>-11.242603550295851</v>
      </c>
      <c r="AQ57" s="139">
        <f>(H22計算表!AQ57-H12計算表!AQ57)/H12計算表!AQ57*100</f>
        <v>-21.959459459459456</v>
      </c>
      <c r="AR57" s="139">
        <f>(H22計算表!AR57-H12計算表!AR57)/H12計算表!AR57*100</f>
        <v>10.817464762136899</v>
      </c>
      <c r="AS57" s="139">
        <f>(H22計算表!AS57-H12計算表!AS57)/H12計算表!AS57*100</f>
        <v>44.390853311628902</v>
      </c>
      <c r="AT57" s="139">
        <f>(H22計算表!AT57-H12計算表!AT57)/H12計算表!AT57*100</f>
        <v>-39.087546239210837</v>
      </c>
      <c r="AU57" s="139">
        <f>(H22計算表!AU57-H12計算表!AU57)/H12計算表!AU57*100</f>
        <v>-9.3240901213171625</v>
      </c>
      <c r="AV57" s="139">
        <f>(H22計算表!AV57-H12計算表!AV57)/H12計算表!AV57*100</f>
        <v>2.0559859035358272</v>
      </c>
      <c r="AW57" s="139">
        <f>(H22計算表!AW57-H12計算表!AW57)/H12計算表!AW57*100</f>
        <v>-40.55944055944056</v>
      </c>
      <c r="AX57" s="141"/>
      <c r="AY57" s="139">
        <f>(H22計算表!AY57-H12計算表!AY57)/H12計算表!AY57*100</f>
        <v>-6.3085006375875023</v>
      </c>
      <c r="AZ57" s="139">
        <f>(H22計算表!AZ57-H12計算表!AZ57)/H12計算表!AZ57*100</f>
        <v>-2.184552673234641</v>
      </c>
      <c r="BA57" s="139">
        <f>(H22計算表!BA57-H12計算表!BA57)/H12計算表!BA57*100</f>
        <v>3.6806098918576189</v>
      </c>
      <c r="BB57" s="139">
        <f>(H22計算表!BB57-H12計算表!BB57)/H12計算表!BB57*100</f>
        <v>-2.0799186951665645</v>
      </c>
      <c r="BC57" s="139">
        <f>(H22計算表!BC57-H12計算表!BC57)/H12計算表!BC57*100</f>
        <v>4.2180320817546484</v>
      </c>
      <c r="BD57" s="139">
        <f>(H22計算表!BD57-H12計算表!BD57)/H12計算表!BD57*100</f>
        <v>-3.8727524204702588</v>
      </c>
      <c r="BE57" s="139">
        <f>(H22計算表!BE57-H12計算表!BE57)/H12計算表!BE57*100</f>
        <v>-2.1696252465483261</v>
      </c>
      <c r="BF57" s="139">
        <f>(H22計算表!BF57-H12計算表!BF57)/H12計算表!BF57*100</f>
        <v>20.489359461774971</v>
      </c>
      <c r="BG57" s="139">
        <f>(H22計算表!BG57-H12計算表!BG57)/H12計算表!BG57*100</f>
        <v>9.1916379763374625</v>
      </c>
      <c r="BH57" s="139">
        <f>(H22計算表!BH57-H12計算表!BH57)/H12計算表!BH57*100</f>
        <v>36.904174485111398</v>
      </c>
      <c r="BI57" s="139">
        <f>(H22計算表!BI57-H12計算表!BI57)/H12計算表!BI57*100</f>
        <v>-10.31919200962659</v>
      </c>
      <c r="BJ57" s="139">
        <f>(H22計算表!BJ57-H12計算表!BJ57)/H12計算表!BJ57*100</f>
        <v>-13.436042623110586</v>
      </c>
      <c r="BK57" s="139">
        <f>(H22計算表!BK57-H12計算表!BK57)/H12計算表!BK57*100</f>
        <v>7.5961776060180926</v>
      </c>
      <c r="BL57" s="139">
        <f>(H22計算表!BL57-H12計算表!BL57)/H12計算表!BL57*100</f>
        <v>49.932376456988756</v>
      </c>
      <c r="BM57" s="139">
        <f>(H22計算表!BM57-H12計算表!BM57)/H12計算表!BM57*100</f>
        <v>34.479522946810839</v>
      </c>
      <c r="BN57" s="139">
        <f>(H22計算表!BN57-H12計算表!BN57)/H12計算表!BN57*100</f>
        <v>63.873537775953629</v>
      </c>
      <c r="BO57" s="139">
        <f>(H22計算表!BO57-H12計算表!BO57)/H12計算表!BO57*100</f>
        <v>34.669176931808174</v>
      </c>
      <c r="BP57" s="139">
        <f>(H22計算表!BP57-H12計算表!BP57)/H12計算表!BP57*100</f>
        <v>23.935199042202932</v>
      </c>
      <c r="BQ57" s="139">
        <f>(H22計算表!BQ57-H12計算表!BQ57)/H12計算表!BQ57*100</f>
        <v>73.546469984706746</v>
      </c>
      <c r="BR57" s="139">
        <f>(H22計算表!BR57-H12計算表!BR57)/H12計算表!BR57*100</f>
        <v>51.785714285714292</v>
      </c>
      <c r="BS57" s="139">
        <f>(H22計算表!BS57-H12計算表!BS57)/H12計算表!BS57*100</f>
        <v>20.930232558139544</v>
      </c>
      <c r="BT57" s="139">
        <f>(H22計算表!BT57-H12計算表!BT57)/H12計算表!BT57*100</f>
        <v>-40.816326530612251</v>
      </c>
      <c r="BU57" s="139">
        <f>(H22計算表!BU57-H12計算表!BU57)/H12計算表!BU57*100</f>
        <v>0</v>
      </c>
      <c r="BV57" s="139">
        <f>(H22計算表!BV57-H12計算表!BV57)/H12計算表!BV57*100</f>
        <v>-0.57471264367816088</v>
      </c>
      <c r="BW57" s="139">
        <f>(H22計算表!BW57-H12計算表!BW57)/H12計算表!BW57*100</f>
        <v>-3.2680620938649674</v>
      </c>
      <c r="BX57" s="139">
        <f>(H22計算表!BX57-H12計算表!BX57)/H12計算表!BX57*100</f>
        <v>2.3859761247003592</v>
      </c>
      <c r="BY57" s="139">
        <f>(H22計算表!BY57-H12計算表!BY57)/H12計算表!BY57*100</f>
        <v>-0.83981992047757048</v>
      </c>
      <c r="BZ57" s="139">
        <f>(H22計算表!BZ57-H12計算表!BZ57)/H12計算表!BZ57*100</f>
        <v>0.80328530047390978</v>
      </c>
      <c r="CA57" s="139">
        <f>(H22計算表!CA57-H12計算表!CA57)/H12計算表!CA57*100</f>
        <v>-4.770779714357082</v>
      </c>
      <c r="CB57" s="139">
        <f>(H22計算表!CB57-H12計算表!CB57)/H12計算表!CB57*100</f>
        <v>-4.9934725848563826</v>
      </c>
      <c r="CC57" s="139">
        <f>(H22計算表!CC57-H12計算表!CC57)/H12計算表!CC57*100</f>
        <v>9.4191522762951347</v>
      </c>
      <c r="CD57" s="139">
        <f>(H22計算表!CD57-H12計算表!CD57)/H12計算表!CD57*100</f>
        <v>1.4736842105263117</v>
      </c>
      <c r="CE57" s="139">
        <f>(H22計算表!CE57-H12計算表!CE57)/H12計算表!CE57*100</f>
        <v>7.9425113464447819</v>
      </c>
      <c r="CF57" s="148"/>
      <c r="CG57" s="139">
        <f>(H22計算表!CG57-H12計算表!CG57)/H12計算表!CG57*100</f>
        <v>-1.8227529855436724</v>
      </c>
      <c r="CH57" s="139">
        <f>(H22計算表!CH57-H12計算表!CH57)/H12計算表!CH57*100</f>
        <v>3.9647577092511015</v>
      </c>
      <c r="CI57" s="139">
        <f>(H22計算表!CI57-H12計算表!CI57)/H12計算表!CI57*100</f>
        <v>-11.882003955174687</v>
      </c>
      <c r="CJ57" s="139">
        <f>(H22計算表!CJ57-H12計算表!CJ57)/H12計算表!CJ57*100</f>
        <v>-7.0324189526184533</v>
      </c>
      <c r="CK57" s="139">
        <f>(H22計算表!CK57-H12計算表!CK57)/H12計算表!CK57*100</f>
        <v>-14.354137862927118</v>
      </c>
      <c r="CL57" s="139">
        <f>(H22計算表!CL57-H12計算表!CL57)/H12計算表!CL57*100</f>
        <v>-7.1477362848558883</v>
      </c>
      <c r="CM57" s="139">
        <f>(H22計算表!CM57-H12計算表!CM57)/H12計算表!CM57*100</f>
        <v>-5.6943857392263162</v>
      </c>
      <c r="CN57" s="139">
        <f>(H22計算表!CN57-H12計算表!CN57)/H12計算表!CN57*100</f>
        <v>-10.598689236460135</v>
      </c>
      <c r="CO57" s="139">
        <f>(H22計算表!CO57-H12計算表!CO57)/H12計算表!CO57*100</f>
        <v>10.88074574091932</v>
      </c>
      <c r="CP57" s="139">
        <f>(H22計算表!CP57-H12計算表!CP57)/H12計算表!CP57*100</f>
        <v>8.7542087542087668</v>
      </c>
      <c r="CQ57" s="148"/>
      <c r="CR57" s="139">
        <f>(H22計算表!CR57-H12計算表!CR57)/H12計算表!CR57*100</f>
        <v>10.789473684210527</v>
      </c>
      <c r="CS57" s="139">
        <f>(H22計算表!CS57-H12計算表!CS57)/H12計算表!CS57*100</f>
        <v>5.1369863013698627</v>
      </c>
      <c r="CT57" s="139">
        <f>(H22計算表!CT57-H12計算表!CT57)/H12計算表!CT57*100</f>
        <v>10.784313725490197</v>
      </c>
      <c r="CU57" s="139">
        <f>(H22計算表!CU57-H12計算表!CU57)/H12計算表!CU57*100</f>
        <v>5.095541401273886</v>
      </c>
      <c r="CV57" s="139">
        <f>(H22計算表!CV57-H12計算表!CV57)/H12計算表!CV57*100</f>
        <v>37.5</v>
      </c>
      <c r="CW57" s="139">
        <f>(H22計算表!CW57-H12計算表!CW57)/H12計算表!CW57*100</f>
        <v>23.972602739726025</v>
      </c>
    </row>
    <row r="58" spans="1:101" x14ac:dyDescent="0.15">
      <c r="A58" s="13">
        <v>46</v>
      </c>
      <c r="B58" s="6" t="s">
        <v>47</v>
      </c>
      <c r="C58" s="109">
        <f>(H22計算表!C58-H12計算表!C58)/H12計算表!C58*100</f>
        <v>2.5316455696202551</v>
      </c>
      <c r="D58" s="109">
        <f>(H22計算表!D58-H12計算表!D58)/H12計算表!D58*100</f>
        <v>16.353138430333892</v>
      </c>
      <c r="E58" s="109">
        <f>(H22計算表!E58-H12計算表!E58)/H12計算表!E58*100</f>
        <v>21.173469387755091</v>
      </c>
      <c r="F58" s="109">
        <f>(H22計算表!F58-H12計算表!F58)/H12計算表!F58*100</f>
        <v>8.6641355810902869</v>
      </c>
      <c r="G58" s="38"/>
      <c r="H58" s="139">
        <f>(H22計算表!H58-H12計算表!H58)/H12計算表!H58*100</f>
        <v>-4.4761095379337288</v>
      </c>
      <c r="I58" s="139">
        <f>(H22計算表!I58-H12計算表!I58)</f>
        <v>-2.2772508682999999</v>
      </c>
      <c r="J58" s="139">
        <f>(H22計算表!J58-H12計算表!J58)/H12計算表!J58*100</f>
        <v>8.3168656837962835</v>
      </c>
      <c r="K58" s="139">
        <f>(H22計算表!K58-H12計算表!K58)/H12計算表!K58*100</f>
        <v>-3.0794165316045472</v>
      </c>
      <c r="L58" s="139">
        <f>(H22計算表!L58-H12計算表!L58)/H12計算表!L58*100</f>
        <v>-0.86654987777850245</v>
      </c>
      <c r="M58" s="139">
        <f>(H22計算表!M58-H12計算表!M58)/H12計算表!M58*100</f>
        <v>-8.1991826421985749E-3</v>
      </c>
      <c r="N58" s="139">
        <f>(H22計算表!N58-H12計算表!N58)/H12計算表!N58*100</f>
        <v>-6.6971749053497991</v>
      </c>
      <c r="O58" s="139">
        <f>(H22計算表!O58-H12計算表!O58)/H12計算表!O58*100</f>
        <v>-24.086329615658109</v>
      </c>
      <c r="P58" s="139">
        <f>(H22計算表!P58-H12計算表!P58)/H12計算表!P58*100</f>
        <v>-9.6925858951175403</v>
      </c>
      <c r="Q58" s="139">
        <f>(H22計算表!Q58-H12計算表!Q58)/H12計算表!Q58*100</f>
        <v>-1.4729434697233523</v>
      </c>
      <c r="R58" s="139">
        <f>(H22計算表!R58-H12計算表!R58)/H12計算表!R58*100</f>
        <v>0.53191489361700994</v>
      </c>
      <c r="S58" s="141"/>
      <c r="T58" s="139">
        <f>(H22計算表!T58-H12計算表!T58)/H12計算表!T58*100</f>
        <v>4.5774647887323976</v>
      </c>
      <c r="U58" s="139">
        <f>(H22計算表!U58-H12計算表!U58)/H12計算表!U58*100</f>
        <v>5.6179775280898872</v>
      </c>
      <c r="V58" s="139">
        <f>(H22計算表!V58-H12計算表!V58)/H12計算表!V58*100</f>
        <v>0.5154639175257737</v>
      </c>
      <c r="W58" s="139">
        <f>(H22計算表!W58-H12計算表!W58)/H12計算表!W58*100</f>
        <v>2.896856326318511</v>
      </c>
      <c r="X58" s="139">
        <f>(H22計算表!X58-H12計算表!X58)/H12計算表!X58*100</f>
        <v>1.8894662257912069</v>
      </c>
      <c r="Y58" s="139">
        <f>(H22計算表!Y58-H12計算表!Y58)/H12計算表!Y58*100</f>
        <v>62.128043282236256</v>
      </c>
      <c r="Z58" s="139">
        <f>(H22計算表!Z58-H12計算表!Z58)/H12計算表!Z58*100</f>
        <v>48.189415041782745</v>
      </c>
      <c r="AA58" s="141"/>
      <c r="AB58" s="139">
        <f>(H22計算表!AB58-H12計算表!AB58)/H12計算表!AB58*100</f>
        <v>-2.8253571463619784</v>
      </c>
      <c r="AC58" s="139">
        <f>(H22計算表!AC58-H12計算表!AC58)</f>
        <v>1.6283132303211589</v>
      </c>
      <c r="AD58" s="139">
        <f>(H22計算表!AD58-H12計算表!AD58)</f>
        <v>-9.2780966491983214</v>
      </c>
      <c r="AE58" s="139">
        <f>(H22計算表!AE58-H12計算表!AE58)/H12計算表!AE58*100</f>
        <v>2.6812683157836078E-2</v>
      </c>
      <c r="AF58" s="139">
        <f>(H22計算表!AF58-H12計算表!AF58)/H12計算表!AF58*100</f>
        <v>35.937499999999986</v>
      </c>
      <c r="AG58" s="139">
        <f>(H22計算表!AG58-H12計算表!AG58)/H12計算表!AG58*100</f>
        <v>-30.623478155407735</v>
      </c>
      <c r="AH58" s="139">
        <f>(H22計算表!AH58-H12計算表!AH58)/H12計算表!AH58*100</f>
        <v>-9.9280218416480519</v>
      </c>
      <c r="AI58" s="139">
        <f>(H22計算表!AI58-H12計算表!AI58)/H12計算表!AI58*100</f>
        <v>-19.153852193321892</v>
      </c>
      <c r="AJ58" s="139">
        <f>(H22計算表!AJ58-H12計算表!AJ58)/H12計算表!AJ58*100</f>
        <v>3.935943060498206</v>
      </c>
      <c r="AK58" s="141"/>
      <c r="AL58" s="139">
        <f>(H22計算表!AL58-H12計算表!AL58)/H12計算表!AL58*100</f>
        <v>11.21212121212122</v>
      </c>
      <c r="AM58" s="139">
        <f>(H22計算表!AM58-H12計算表!AM58)/H12計算表!AM58*100</f>
        <v>13.106796116504851</v>
      </c>
      <c r="AN58" s="139">
        <f>(H22計算表!AN58-H12計算表!AN58)/H12計算表!AN58*100</f>
        <v>-4.9450549450549373</v>
      </c>
      <c r="AO58" s="139">
        <f>(H22計算表!AO58-H12計算表!AO58)/H12計算表!AO58*100</f>
        <v>32.967032967032964</v>
      </c>
      <c r="AP58" s="139">
        <f>(H22計算表!AP58-H12計算表!AP58)/H12計算表!AP58*100</f>
        <v>-1.6339869281045754</v>
      </c>
      <c r="AQ58" s="139">
        <f>(H22計算表!AQ58-H12計算表!AQ58)/H12計算表!AQ58*100</f>
        <v>-19.841269841269842</v>
      </c>
      <c r="AR58" s="139">
        <f>(H22計算表!AR58-H12計算表!AR58)/H12計算表!AR58*100</f>
        <v>11.411961803305168</v>
      </c>
      <c r="AS58" s="139">
        <f>(H22計算表!AS58-H12計算表!AS58)/H12計算表!AS58*100</f>
        <v>54.676551711707823</v>
      </c>
      <c r="AT58" s="139">
        <f>(H22計算表!AT58-H12計算表!AT58)/H12計算表!AT58*100</f>
        <v>-44.199535962877029</v>
      </c>
      <c r="AU58" s="139">
        <f>(H22計算表!AU58-H12計算表!AU58)/H12計算表!AU58*100</f>
        <v>12.808817939946792</v>
      </c>
      <c r="AV58" s="139">
        <f>(H22計算表!AV58-H12計算表!AV58)/H12計算表!AV58*100</f>
        <v>1.8786527286141779</v>
      </c>
      <c r="AW58" s="139">
        <f>(H22計算表!AW58-H12計算表!AW58)/H12計算表!AW58*100</f>
        <v>-45.483870967741943</v>
      </c>
      <c r="AX58" s="141"/>
      <c r="AY58" s="139">
        <f>(H22計算表!AY58-H12計算表!AY58)/H12計算表!AY58*100</f>
        <v>-6.2686001807090106</v>
      </c>
      <c r="AZ58" s="139">
        <f>(H22計算表!AZ58-H12計算表!AZ58)/H12計算表!AZ58*100</f>
        <v>-1.2792337990187943</v>
      </c>
      <c r="BA58" s="139">
        <f>(H22計算表!BA58-H12計算表!BA58)/H12計算表!BA58*100</f>
        <v>6.1416079870034563</v>
      </c>
      <c r="BB58" s="139">
        <f>(H22計算表!BB58-H12計算表!BB58)/H12計算表!BB58*100</f>
        <v>-1.7833091913973433</v>
      </c>
      <c r="BC58" s="139">
        <f>(H22計算表!BC58-H12計算表!BC58)/H12計算表!BC58*100</f>
        <v>6.0823343999671309</v>
      </c>
      <c r="BD58" s="139">
        <f>(H22計算表!BD58-H12計算表!BD58)/H12計算表!BD58*100</f>
        <v>-3.792134831460678</v>
      </c>
      <c r="BE58" s="139">
        <f>(H22計算表!BE58-H12計算表!BE58)/H12計算表!BE58*100</f>
        <v>1.0729613733905579</v>
      </c>
      <c r="BF58" s="139">
        <f>(H22計算表!BF58-H12計算表!BF58)/H12計算表!BF58*100</f>
        <v>-2.7041817689501189</v>
      </c>
      <c r="BG58" s="139">
        <f>(H22計算表!BG58-H12計算表!BG58)/H12計算表!BG58*100</f>
        <v>-7.4027679517091176</v>
      </c>
      <c r="BH58" s="139">
        <f>(H22計算表!BH58-H12計算表!BH58)/H12計算表!BH58*100</f>
        <v>5.1130242528667793</v>
      </c>
      <c r="BI58" s="139">
        <f>(H22計算表!BI58-H12計算表!BI58)/H12計算表!BI58*100</f>
        <v>-13.468886419404949</v>
      </c>
      <c r="BJ58" s="139">
        <f>(H22計算表!BJ58-H12計算表!BJ58)/H12計算表!BJ58*100</f>
        <v>-18.200831549742041</v>
      </c>
      <c r="BK58" s="139">
        <f>(H22計算表!BK58-H12計算表!BK58)/H12計算表!BK58*100</f>
        <v>9.3615835532554019</v>
      </c>
      <c r="BL58" s="139">
        <f>(H22計算表!BL58-H12計算表!BL58)/H12計算表!BL58*100</f>
        <v>70.004137097030835</v>
      </c>
      <c r="BM58" s="139">
        <f>(H22計算表!BM58-H12計算表!BM58)/H12計算表!BM58*100</f>
        <v>47.898700734521647</v>
      </c>
      <c r="BN58" s="139">
        <f>(H22計算表!BN58-H12計算表!BN58)/H12計算表!BN58*100</f>
        <v>97.267508610792177</v>
      </c>
      <c r="BO58" s="139">
        <f>(H22計算表!BO58-H12計算表!BO58)/H12計算表!BO58*100</f>
        <v>31.571129178439016</v>
      </c>
      <c r="BP58" s="139">
        <f>(H22計算表!BP58-H12計算表!BP58)/H12計算表!BP58*100</f>
        <v>14.938938479137507</v>
      </c>
      <c r="BQ58" s="139">
        <f>(H22計算表!BQ58-H12計算表!BQ58)/H12計算表!BQ58*100</f>
        <v>134.06594902083509</v>
      </c>
      <c r="BR58" s="139">
        <f>(H22計算表!BR58-H12計算表!BR58)/H12計算表!BR58*100</f>
        <v>50.909090909090928</v>
      </c>
      <c r="BS58" s="139">
        <f>(H22計算表!BS58-H12計算表!BS58)/H12計算表!BS58*100</f>
        <v>19.047619047619044</v>
      </c>
      <c r="BT58" s="139">
        <f>(H22計算表!BT58-H12計算表!BT58)/H12計算表!BT58*100</f>
        <v>-40</v>
      </c>
      <c r="BU58" s="139">
        <f>(H22計算表!BU58-H12計算表!BU58)/H12計算表!BU58*100</f>
        <v>-2.1621621621621623</v>
      </c>
      <c r="BV58" s="139">
        <f>(H22計算表!BV58-H12計算表!BV58)/H12計算表!BV58*100</f>
        <v>-1.7241379310344827</v>
      </c>
      <c r="BW58" s="139">
        <f>(H22計算表!BW58-H12計算表!BW58)/H12計算表!BW58*100</f>
        <v>-6.5066396825443036</v>
      </c>
      <c r="BX58" s="139">
        <f>(H22計算表!BX58-H12計算表!BX58)/H12計算表!BX58*100</f>
        <v>4.1957921411865016</v>
      </c>
      <c r="BY58" s="139">
        <f>(H22計算表!BY58-H12計算表!BY58)/H12計算表!BY58*100</f>
        <v>-4.2718463965087832</v>
      </c>
      <c r="BZ58" s="139">
        <f>(H22計算表!BZ58-H12計算表!BZ58)/H12計算表!BZ58*100</f>
        <v>1.8989889761303478</v>
      </c>
      <c r="CA58" s="139">
        <f>(H22計算表!CA58-H12計算表!CA58)/H12計算表!CA58*100</f>
        <v>-2.3112642329622397</v>
      </c>
      <c r="CB58" s="139">
        <f>(H22計算表!CB58-H12計算表!CB58)/H12計算表!CB58*100</f>
        <v>-1.6954678839256567</v>
      </c>
      <c r="CC58" s="139">
        <f>(H22計算表!CC58-H12計算表!CC58)/H12計算表!CC58*100</f>
        <v>1.5594541910331468</v>
      </c>
      <c r="CD58" s="139">
        <f>(H22計算表!CD58-H12計算表!CD58)/H12計算表!CD58*100</f>
        <v>1.4989293361884328</v>
      </c>
      <c r="CE58" s="139">
        <f>(H22計算表!CE58-H12計算表!CE58)/H12計算表!CE58*100</f>
        <v>-1.6812865497076106</v>
      </c>
      <c r="CF58" s="148"/>
      <c r="CG58" s="139">
        <f>(H22計算表!CG58-H12計算表!CG58)/H12計算表!CG58*100</f>
        <v>-2.0088312403963502</v>
      </c>
      <c r="CH58" s="139">
        <f>(H22計算表!CH58-H12計算表!CH58)/H12計算表!CH58*100</f>
        <v>4.4530493707647709</v>
      </c>
      <c r="CI58" s="139">
        <f>(H22計算表!CI58-H12計算表!CI58)/H12計算表!CI58*100</f>
        <v>-11.126785399400459</v>
      </c>
      <c r="CJ58" s="139">
        <f>(H22計算表!CJ58-H12計算表!CJ58)/H12計算表!CJ58*100</f>
        <v>-8.6895272740241438</v>
      </c>
      <c r="CK58" s="139">
        <f>(H22計算表!CK58-H12計算表!CK58)/H12計算表!CK58*100</f>
        <v>-13.842591916329482</v>
      </c>
      <c r="CL58" s="139">
        <f>(H22計算表!CL58-H12計算表!CL58)/H12計算表!CL58*100</f>
        <v>-9.1541370443200716</v>
      </c>
      <c r="CM58" s="139">
        <f>(H22計算表!CM58-H12計算表!CM58)/H12計算表!CM58*100</f>
        <v>-9.0606223722303856</v>
      </c>
      <c r="CN58" s="139">
        <f>(H22計算表!CN58-H12計算表!CN58)/H12計算表!CN58*100</f>
        <v>-29.076057750868774</v>
      </c>
      <c r="CO58" s="139">
        <f>(H22計算表!CO58-H12計算表!CO58)/H12計算表!CO58*100</f>
        <v>-1.5808617795187465</v>
      </c>
      <c r="CP58" s="139">
        <f>(H22計算表!CP58-H12計算表!CP58)/H12計算表!CP58*100</f>
        <v>8.9826839826839802</v>
      </c>
      <c r="CQ58" s="148"/>
      <c r="CR58" s="139">
        <f>(H22計算表!CR58-H12計算表!CR58)/H12計算表!CR58*100</f>
        <v>8.8019559902200495</v>
      </c>
      <c r="CS58" s="139">
        <f>(H22計算表!CS58-H12計算表!CS58)/H12計算表!CS58*100</f>
        <v>-1.257861635220126</v>
      </c>
      <c r="CT58" s="139">
        <f>(H22計算表!CT58-H12計算表!CT58)/H12計算表!CT58*100</f>
        <v>9.0497737556561084</v>
      </c>
      <c r="CU58" s="139">
        <f>(H22計算表!CU58-H12計算表!CU58)/H12計算表!CU58*100</f>
        <v>-0.58309037900874638</v>
      </c>
      <c r="CV58" s="139">
        <f>(H22計算表!CV58-H12計算表!CV58)/H12計算表!CV58*100</f>
        <v>29.411764705882355</v>
      </c>
      <c r="CW58" s="139">
        <f>(H22計算表!CW58-H12計算表!CW58)/H12計算表!CW58*100</f>
        <v>16.312056737588655</v>
      </c>
    </row>
    <row r="59" spans="1:101" x14ac:dyDescent="0.15">
      <c r="A59" s="13">
        <v>47</v>
      </c>
      <c r="B59" s="6" t="s">
        <v>48</v>
      </c>
      <c r="C59" s="109">
        <f>(H22計算表!C59-H12計算表!C59)/H12計算表!C59*100</f>
        <v>2.7472527472527495</v>
      </c>
      <c r="D59" s="109">
        <f>(H22計算表!D59-H12計算表!D59)/H12計算表!D59*100</f>
        <v>12.638831567916595</v>
      </c>
      <c r="E59" s="109">
        <f>(H22計算表!E59-H12計算表!E59)/H12計算表!E59*100</f>
        <v>13.9047619047619</v>
      </c>
      <c r="F59" s="109">
        <f>(H22計算表!F59-H12計算表!F59)/H12計算表!F59*100</f>
        <v>4.7349655833854047</v>
      </c>
      <c r="G59" s="38"/>
      <c r="H59" s="139">
        <f>(H22計算表!H59-H12計算表!H59)/H12計算表!H59*100</f>
        <v>5.6589947049809588</v>
      </c>
      <c r="I59" s="139">
        <f>(H22計算表!I59-H12計算表!I59)</f>
        <v>-1.206805406</v>
      </c>
      <c r="J59" s="139">
        <f>(H22計算表!J59-H12計算表!J59)/H12計算表!J59*100</f>
        <v>8.6565143922666721</v>
      </c>
      <c r="K59" s="139">
        <f>(H22計算表!K59-H12計算表!K59)/H12計算表!K59*100</f>
        <v>-0.91743119266056339</v>
      </c>
      <c r="L59" s="139">
        <f>(H22計算表!L59-H12計算表!L59)/H12計算表!L59*100</f>
        <v>-0.29755430131817717</v>
      </c>
      <c r="M59" s="139">
        <f>(H22計算表!M59-H12計算表!M59)/H12計算表!M59*100</f>
        <v>-3.8626726535696321E-2</v>
      </c>
      <c r="N59" s="139">
        <f>(H22計算表!N59-H12計算表!N59)/H12計算表!N59*100</f>
        <v>-9.7602566185566992</v>
      </c>
      <c r="O59" s="139">
        <f>(H22計算表!O59-H12計算表!O59)/H12計算表!O59*100</f>
        <v>-22.988278925700111</v>
      </c>
      <c r="P59" s="139">
        <f>(H22計算表!P59-H12計算表!P59)/H12計算表!P59*100</f>
        <v>-7.1458246780224295</v>
      </c>
      <c r="Q59" s="139">
        <f>(H22計算表!Q59-H12計算表!Q59)/H12計算表!Q59*100</f>
        <v>3.5213963135604245</v>
      </c>
      <c r="R59" s="139">
        <f>(H22計算表!R59-H12計算表!R59)/H12計算表!R59*100</f>
        <v>0.43478260869565832</v>
      </c>
      <c r="S59" s="141"/>
      <c r="T59" s="139">
        <f>(H22計算表!T59-H12計算表!T59)/H12計算表!T59*100</f>
        <v>5.6537102473498155</v>
      </c>
      <c r="U59" s="139">
        <f>(H22計算表!U59-H12計算表!U59)/H12計算表!U59*100</f>
        <v>7.1698113207547109</v>
      </c>
      <c r="V59" s="139">
        <f>(H22計算表!V59-H12計算表!V59)/H12計算表!V59*100</f>
        <v>-5.5147058823529536</v>
      </c>
      <c r="W59" s="139">
        <f>(H22計算表!W59-H12計算表!W59)/H12計算表!W59*100</f>
        <v>2.2668727460072193</v>
      </c>
      <c r="X59" s="139">
        <f>(H22計算表!X59-H12計算表!X59)/H12計算表!X59*100</f>
        <v>1.1742820602255444</v>
      </c>
      <c r="Y59" s="139">
        <f>(H22計算表!Y59-H12計算表!Y59)/H12計算表!Y59*100</f>
        <v>54.142011834319526</v>
      </c>
      <c r="Z59" s="139">
        <f>(H22計算表!Z59-H12計算表!Z59)/H12計算表!Z59*100</f>
        <v>37.87234042553191</v>
      </c>
      <c r="AA59" s="141"/>
      <c r="AB59" s="139">
        <f>(H22計算表!AB59-H12計算表!AB59)/H12計算表!AB59*100</f>
        <v>4.2585004620257445</v>
      </c>
      <c r="AC59" s="139">
        <f>(H22計算表!AC59-H12計算表!AC59)</f>
        <v>-2.6506432868049852</v>
      </c>
      <c r="AD59" s="139">
        <f>(H22計算表!AD59-H12計算表!AD59)</f>
        <v>-6.1588524992400986</v>
      </c>
      <c r="AE59" s="139">
        <f>(H22計算表!AE59-H12計算表!AE59)/H12計算表!AE59*100</f>
        <v>-3.4575655668866103</v>
      </c>
      <c r="AF59" s="139">
        <f>(H22計算表!AF59-H12計算表!AF59)/H12計算表!AF59*100</f>
        <v>54.979174555092754</v>
      </c>
      <c r="AG59" s="139">
        <f>(H22計算表!AG59-H12計算表!AG59)/H12計算表!AG59*100</f>
        <v>-33.612704014115572</v>
      </c>
      <c r="AH59" s="139">
        <f>(H22計算表!AH59-H12計算表!AH59)/H12計算表!AH59*100</f>
        <v>-12.529002320185615</v>
      </c>
      <c r="AI59" s="139">
        <f>(H22計算表!AI59-H12計算表!AI59)/H12計算表!AI59*100</f>
        <v>-2.1053461599116861</v>
      </c>
      <c r="AJ59" s="139">
        <f>(H22計算表!AJ59-H12計算表!AJ59)/H12計算表!AJ59*100</f>
        <v>22.533898305084747</v>
      </c>
      <c r="AK59" s="141"/>
      <c r="AL59" s="139">
        <f>(H22計算表!AL59-H12計算表!AL59)/H12計算表!AL59*100</f>
        <v>32.196969696969695</v>
      </c>
      <c r="AM59" s="139">
        <f>(H22計算表!AM59-H12計算表!AM59)/H12計算表!AM59*100</f>
        <v>15.709969788519624</v>
      </c>
      <c r="AN59" s="139">
        <f>(H22計算表!AN59-H12計算表!AN59)/H12計算表!AN59*100</f>
        <v>16.509433962264154</v>
      </c>
      <c r="AO59" s="139">
        <f>(H22計算表!AO59-H12計算表!AO59)/H12計算表!AO59*100</f>
        <v>37.264150943396238</v>
      </c>
      <c r="AP59" s="139">
        <f>(H22計算表!AP59-H12計算表!AP59)/H12計算表!AP59*100</f>
        <v>-6.7484662576687198</v>
      </c>
      <c r="AQ59" s="139">
        <f>(H22計算表!AQ59-H12計算表!AQ59)/H12計算表!AQ59*100</f>
        <v>-9.7560975609756184</v>
      </c>
      <c r="AR59" s="139">
        <f>(H22計算表!AR59-H12計算表!AR59)/H12計算表!AR59*100</f>
        <v>8.427819833384536</v>
      </c>
      <c r="AS59" s="139">
        <f>(H22計算表!AS59-H12計算表!AS59)/H12計算表!AS59*100</f>
        <v>38.778497251663715</v>
      </c>
      <c r="AT59" s="139">
        <f>(H22計算表!AT59-H12計算表!AT59)/H12計算表!AT59*100</f>
        <v>3.5856573705179402</v>
      </c>
      <c r="AU59" s="139">
        <f>(H22計算表!AU59-H12計算表!AU59)/H12計算表!AU59*100</f>
        <v>-6.5230052417006457</v>
      </c>
      <c r="AV59" s="139">
        <f>(H22計算表!AV59-H12計算表!AV59)/H12計算表!AV59*100</f>
        <v>50.13914294879023</v>
      </c>
      <c r="AW59" s="139">
        <f>(H22計算表!AW59-H12計算表!AW59)/H12計算表!AW59*100</f>
        <v>-31.531531531531527</v>
      </c>
      <c r="AX59" s="141"/>
      <c r="AY59" s="139">
        <f>(H22計算表!AY59-H12計算表!AY59)/H12計算表!AY59*100</f>
        <v>4.1536318178709131</v>
      </c>
      <c r="AZ59" s="139">
        <f>(H22計算表!AZ59-H12計算表!AZ59)/H12計算表!AZ59*100</f>
        <v>-1.2040664666120815</v>
      </c>
      <c r="BA59" s="139">
        <f>(H22計算表!BA59-H12計算表!BA59)/H12計算表!BA59*100</f>
        <v>10.832954751710167</v>
      </c>
      <c r="BB59" s="139">
        <f>(H22計算表!BB59-H12計算表!BB59)/H12計算表!BB59*100</f>
        <v>-0.61756192604451687</v>
      </c>
      <c r="BC59" s="139">
        <f>(H22計算表!BC59-H12計算表!BC59)/H12計算表!BC59*100</f>
        <v>11.549701135276269</v>
      </c>
      <c r="BD59" s="139">
        <f>(H22計算表!BD59-H12計算表!BD59)/H12計算表!BD59*100</f>
        <v>-5.7262569832402157</v>
      </c>
      <c r="BE59" s="139">
        <f>(H22計算表!BE59-H12計算表!BE59)/H12計算表!BE59*100</f>
        <v>1.7204301075268755</v>
      </c>
      <c r="BF59" s="139">
        <f>(H22計算表!BF59-H12計算表!BF59)/H12計算表!BF59*100</f>
        <v>21.436639149045206</v>
      </c>
      <c r="BG59" s="139">
        <f>(H22計算表!BG59-H12計算表!BG59)/H12計算表!BG59*100</f>
        <v>21.612041035564967</v>
      </c>
      <c r="BH59" s="139">
        <f>(H22計算表!BH59-H12計算表!BH59)/H12計算表!BH59*100</f>
        <v>21.34148437625332</v>
      </c>
      <c r="BI59" s="139">
        <f>(H22計算表!BI59-H12計算表!BI59)/H12計算表!BI59*100</f>
        <v>-12.492491440534135</v>
      </c>
      <c r="BJ59" s="139">
        <f>(H22計算表!BJ59-H12計算表!BJ59)/H12計算表!BJ59*100</f>
        <v>-17.585732980175436</v>
      </c>
      <c r="BK59" s="139">
        <f>(H22計算表!BK59-H12計算表!BK59)/H12計算表!BK59*100</f>
        <v>5.395031424067942</v>
      </c>
      <c r="BL59" s="139">
        <f>(H22計算表!BL59-H12計算表!BL59)/H12計算表!BL59*100</f>
        <v>39.505970943226693</v>
      </c>
      <c r="BM59" s="139">
        <f>(H22計算表!BM59-H12計算表!BM59)/H12計算表!BM59*100</f>
        <v>26.301194713633347</v>
      </c>
      <c r="BN59" s="139">
        <f>(H22計算表!BN59-H12計算表!BN59)/H12計算表!BN59*100</f>
        <v>57.358828405636899</v>
      </c>
      <c r="BO59" s="139">
        <f>(H22計算表!BO59-H12計算表!BO59)/H12計算表!BO59*100</f>
        <v>19.607661700749489</v>
      </c>
      <c r="BP59" s="139">
        <f>(H22計算表!BP59-H12計算表!BP59)/H12計算表!BP59*100</f>
        <v>12.234800462240973</v>
      </c>
      <c r="BQ59" s="139">
        <f>(H22計算表!BQ59-H12計算表!BQ59)/H12計算表!BQ59*100</f>
        <v>41.699724332683282</v>
      </c>
      <c r="BR59" s="139">
        <f>(H22計算表!BR59-H12計算表!BR59)/H12計算表!BR59*100</f>
        <v>27.184466019417464</v>
      </c>
      <c r="BS59" s="139">
        <f>(H22計算表!BS59-H12計算表!BS59)/H12計算表!BS59*100</f>
        <v>1.2345679012345634</v>
      </c>
      <c r="BT59" s="139">
        <f>(H22計算表!BT59-H12計算表!BT59)/H12計算表!BT59*100</f>
        <v>-36.84210526315789</v>
      </c>
      <c r="BU59" s="139">
        <f>(H22計算表!BU59-H12計算表!BU59)/H12計算表!BU59*100</f>
        <v>-2.6737967914438503</v>
      </c>
      <c r="BV59" s="139">
        <f>(H22計算表!BV59-H12計算表!BV59)/H12計算表!BV59*100</f>
        <v>-1.7045454545454544</v>
      </c>
      <c r="BW59" s="139">
        <f>(H22計算表!BW59-H12計算表!BW59)/H12計算表!BW59*100</f>
        <v>-5.1109234352617401</v>
      </c>
      <c r="BX59" s="139">
        <f>(H22計算表!BX59-H12計算表!BX59)/H12計算表!BX59*100</f>
        <v>1.1539681190913527</v>
      </c>
      <c r="BY59" s="139">
        <f>(H22計算表!BY59-H12計算表!BY59)/H12計算表!BY59*100</f>
        <v>-6.9331006318395296</v>
      </c>
      <c r="BZ59" s="139">
        <f>(H22計算表!BZ59-H12計算表!BZ59)/H12計算表!BZ59*100</f>
        <v>-3.2956307225078474</v>
      </c>
      <c r="CA59" s="139">
        <f>(H22計算表!CA59-H12計算表!CA59)/H12計算表!CA59*100</f>
        <v>5.6379139054500108E-2</v>
      </c>
      <c r="CB59" s="139">
        <f>(H22計算表!CB59-H12計算表!CB59)/H12計算表!CB59*100</f>
        <v>-7.7908217716115375</v>
      </c>
      <c r="CC59" s="139">
        <f>(H22計算表!CC59-H12計算表!CC59)/H12計算表!CC59*100</f>
        <v>3.1762295081967302</v>
      </c>
      <c r="CD59" s="139">
        <f>(H22計算表!CD59-H12計算表!CD59)/H12計算表!CD59*100</f>
        <v>-0.47355958958169575</v>
      </c>
      <c r="CE59" s="139">
        <f>(H22計算表!CE59-H12計算表!CE59)/H12計算表!CE59*100</f>
        <v>8.2236842105270186E-2</v>
      </c>
      <c r="CF59" s="148"/>
      <c r="CG59" s="139">
        <f>(H22計算表!CG59-H12計算表!CG59)/H12計算表!CG59*100</f>
        <v>-8.577842508981453</v>
      </c>
      <c r="CH59" s="139">
        <f>(H22計算表!CH59-H12計算表!CH59)/H12計算表!CH59*100</f>
        <v>3.1904287138584277</v>
      </c>
      <c r="CI59" s="139">
        <f>(H22計算表!CI59-H12計算表!CI59)/H12計算表!CI59*100</f>
        <v>-21.929655967710936</v>
      </c>
      <c r="CJ59" s="139">
        <f>(H22計算表!CJ59-H12計算表!CJ59)/H12計算表!CJ59*100</f>
        <v>-22.233857084900386</v>
      </c>
      <c r="CK59" s="139">
        <f>(H22計算表!CK59-H12計算表!CK59)/H12計算表!CK59*100</f>
        <v>-25.527090049119206</v>
      </c>
      <c r="CL59" s="139">
        <f>(H22計算表!CL59-H12計算表!CL59)/H12計算表!CL59*100</f>
        <v>-20.853026979352769</v>
      </c>
      <c r="CM59" s="139">
        <f>(H22計算表!CM59-H12計算表!CM59)/H12計算表!CM59*100</f>
        <v>-17.395553084138136</v>
      </c>
      <c r="CN59" s="139">
        <f>(H22計算表!CN59-H12計算表!CN59)/H12計算表!CN59*100</f>
        <v>-34.751605405192457</v>
      </c>
      <c r="CO59" s="139">
        <f>(H22計算表!CO59-H12計算表!CO59)/H12計算表!CO59*100</f>
        <v>-14.67116357504216</v>
      </c>
      <c r="CP59" s="139">
        <f>(H22計算表!CP59-H12計算表!CP59)/H12計算表!CP59*100</f>
        <v>12.049549549549553</v>
      </c>
      <c r="CQ59" s="148"/>
      <c r="CR59" s="139">
        <f>(H22計算表!CR59-H12計算表!CR59)/H12計算表!CR59*100</f>
        <v>6.7331670822942637</v>
      </c>
      <c r="CS59" s="139">
        <f>(H22計算表!CS59-H12計算表!CS59)/H12計算表!CS59*100</f>
        <v>6.4516129032258061</v>
      </c>
      <c r="CT59" s="139">
        <f>(H22計算表!CT59-H12計算表!CT59)/H12計算表!CT59*100</f>
        <v>6.3926940639269407</v>
      </c>
      <c r="CU59" s="139">
        <f>(H22計算表!CU59-H12計算表!CU59)/H12計算表!CU59*100</f>
        <v>6.7251461988304087</v>
      </c>
      <c r="CV59" s="139">
        <f>(H22計算表!CV59-H12計算表!CV59)/H12計算表!CV59*100</f>
        <v>4.5454545454545459</v>
      </c>
      <c r="CW59" s="139">
        <f>(H22計算表!CW59-H12計算表!CW59)/H12計算表!CW59*100</f>
        <v>2.3952095808383236</v>
      </c>
    </row>
    <row r="60" spans="1:101" x14ac:dyDescent="0.15">
      <c r="R60" s="63"/>
      <c r="CP60" s="63"/>
      <c r="CR60" s="63"/>
      <c r="CS60" s="63"/>
      <c r="CT60" s="63"/>
      <c r="CU60" s="63"/>
      <c r="CV60" s="63"/>
      <c r="CW60" s="63"/>
    </row>
    <row r="61" spans="1:101" x14ac:dyDescent="0.15">
      <c r="R61" s="63"/>
      <c r="CP61" s="63"/>
      <c r="CR61" s="63"/>
      <c r="CS61" s="63"/>
      <c r="CT61" s="63"/>
      <c r="CU61" s="63"/>
      <c r="CV61" s="63"/>
      <c r="CW61" s="63"/>
    </row>
  </sheetData>
  <phoneticPr fontId="18"/>
  <conditionalFormatting sqref="F3:G6 D3:E5">
    <cfRule type="cellIs" dxfId="4" priority="7" stopIfTrue="1" operator="greaterThan">
      <formula>0.5</formula>
    </cfRule>
    <cfRule type="cellIs" dxfId="3" priority="8" stopIfTrue="1" operator="lessThan">
      <formula>-0.5</formula>
    </cfRule>
  </conditionalFormatting>
  <conditionalFormatting sqref="D6:E6 H3:CW6">
    <cfRule type="cellIs" dxfId="2" priority="9" stopIfTrue="1" operator="notBetween">
      <formula>-0.7</formula>
      <formula>0.7</formula>
    </cfRule>
    <cfRule type="cellIs" dxfId="1" priority="10" stopIfTrue="1" operator="notBetween">
      <formula>-0.6</formula>
      <formula>0.6</formula>
    </cfRule>
    <cfRule type="cellIs" dxfId="0" priority="11" stopIfTrue="1" operator="notBetween">
      <formula>-0.5</formula>
      <formula>0.5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"/>
  <sheetViews>
    <sheetView showGridLines="0" zoomScale="90" zoomScaleNormal="90" workbookViewId="0">
      <pane ySplit="3" topLeftCell="A4" activePane="bottomLeft" state="frozen"/>
      <selection activeCell="R10" sqref="R10"/>
      <selection pane="bottomLeft" activeCell="K32" sqref="K32"/>
    </sheetView>
  </sheetViews>
  <sheetFormatPr defaultRowHeight="12" x14ac:dyDescent="0.15"/>
  <cols>
    <col min="1" max="1" width="3" style="254" customWidth="1"/>
    <col min="2" max="2" width="4.140625" style="253" bestFit="1" customWidth="1"/>
    <col min="3" max="3" width="33.7109375" style="254" customWidth="1"/>
    <col min="4" max="4" width="7.28515625" style="255" customWidth="1"/>
    <col min="5" max="5" width="17.140625" style="256" customWidth="1"/>
    <col min="6" max="7" width="4.7109375" style="254" customWidth="1"/>
    <col min="8" max="8" width="8.42578125" style="257" customWidth="1"/>
    <col min="9" max="9" width="8.42578125" style="256" customWidth="1"/>
    <col min="10" max="10" width="4.7109375" style="256" customWidth="1"/>
    <col min="11" max="11" width="7.85546875" style="255" customWidth="1"/>
    <col min="12" max="12" width="6.5703125" style="255" customWidth="1"/>
    <col min="13" max="13" width="7.85546875" style="255" customWidth="1"/>
    <col min="14" max="14" width="6.5703125" style="255" customWidth="1"/>
    <col min="15" max="256" width="9.140625" style="258"/>
    <col min="257" max="257" width="3" style="258" customWidth="1"/>
    <col min="258" max="258" width="4.140625" style="258" bestFit="1" customWidth="1"/>
    <col min="259" max="259" width="33.7109375" style="258" customWidth="1"/>
    <col min="260" max="260" width="7.28515625" style="258" customWidth="1"/>
    <col min="261" max="261" width="17.140625" style="258" customWidth="1"/>
    <col min="262" max="263" width="4.7109375" style="258" customWidth="1"/>
    <col min="264" max="265" width="8.42578125" style="258" customWidth="1"/>
    <col min="266" max="266" width="4.7109375" style="258" customWidth="1"/>
    <col min="267" max="267" width="7.85546875" style="258" customWidth="1"/>
    <col min="268" max="268" width="6.5703125" style="258" customWidth="1"/>
    <col min="269" max="269" width="7.85546875" style="258" customWidth="1"/>
    <col min="270" max="270" width="6.5703125" style="258" customWidth="1"/>
    <col min="271" max="512" width="9.140625" style="258"/>
    <col min="513" max="513" width="3" style="258" customWidth="1"/>
    <col min="514" max="514" width="4.140625" style="258" bestFit="1" customWidth="1"/>
    <col min="515" max="515" width="33.7109375" style="258" customWidth="1"/>
    <col min="516" max="516" width="7.28515625" style="258" customWidth="1"/>
    <col min="517" max="517" width="17.140625" style="258" customWidth="1"/>
    <col min="518" max="519" width="4.7109375" style="258" customWidth="1"/>
    <col min="520" max="521" width="8.42578125" style="258" customWidth="1"/>
    <col min="522" max="522" width="4.7109375" style="258" customWidth="1"/>
    <col min="523" max="523" width="7.85546875" style="258" customWidth="1"/>
    <col min="524" max="524" width="6.5703125" style="258" customWidth="1"/>
    <col min="525" max="525" width="7.85546875" style="258" customWidth="1"/>
    <col min="526" max="526" width="6.5703125" style="258" customWidth="1"/>
    <col min="527" max="768" width="9.140625" style="258"/>
    <col min="769" max="769" width="3" style="258" customWidth="1"/>
    <col min="770" max="770" width="4.140625" style="258" bestFit="1" customWidth="1"/>
    <col min="771" max="771" width="33.7109375" style="258" customWidth="1"/>
    <col min="772" max="772" width="7.28515625" style="258" customWidth="1"/>
    <col min="773" max="773" width="17.140625" style="258" customWidth="1"/>
    <col min="774" max="775" width="4.7109375" style="258" customWidth="1"/>
    <col min="776" max="777" width="8.42578125" style="258" customWidth="1"/>
    <col min="778" max="778" width="4.7109375" style="258" customWidth="1"/>
    <col min="779" max="779" width="7.85546875" style="258" customWidth="1"/>
    <col min="780" max="780" width="6.5703125" style="258" customWidth="1"/>
    <col min="781" max="781" width="7.85546875" style="258" customWidth="1"/>
    <col min="782" max="782" width="6.5703125" style="258" customWidth="1"/>
    <col min="783" max="1024" width="9.140625" style="258"/>
    <col min="1025" max="1025" width="3" style="258" customWidth="1"/>
    <col min="1026" max="1026" width="4.140625" style="258" bestFit="1" customWidth="1"/>
    <col min="1027" max="1027" width="33.7109375" style="258" customWidth="1"/>
    <col min="1028" max="1028" width="7.28515625" style="258" customWidth="1"/>
    <col min="1029" max="1029" width="17.140625" style="258" customWidth="1"/>
    <col min="1030" max="1031" width="4.7109375" style="258" customWidth="1"/>
    <col min="1032" max="1033" width="8.42578125" style="258" customWidth="1"/>
    <col min="1034" max="1034" width="4.7109375" style="258" customWidth="1"/>
    <col min="1035" max="1035" width="7.85546875" style="258" customWidth="1"/>
    <col min="1036" max="1036" width="6.5703125" style="258" customWidth="1"/>
    <col min="1037" max="1037" width="7.85546875" style="258" customWidth="1"/>
    <col min="1038" max="1038" width="6.5703125" style="258" customWidth="1"/>
    <col min="1039" max="1280" width="9.140625" style="258"/>
    <col min="1281" max="1281" width="3" style="258" customWidth="1"/>
    <col min="1282" max="1282" width="4.140625" style="258" bestFit="1" customWidth="1"/>
    <col min="1283" max="1283" width="33.7109375" style="258" customWidth="1"/>
    <col min="1284" max="1284" width="7.28515625" style="258" customWidth="1"/>
    <col min="1285" max="1285" width="17.140625" style="258" customWidth="1"/>
    <col min="1286" max="1287" width="4.7109375" style="258" customWidth="1"/>
    <col min="1288" max="1289" width="8.42578125" style="258" customWidth="1"/>
    <col min="1290" max="1290" width="4.7109375" style="258" customWidth="1"/>
    <col min="1291" max="1291" width="7.85546875" style="258" customWidth="1"/>
    <col min="1292" max="1292" width="6.5703125" style="258" customWidth="1"/>
    <col min="1293" max="1293" width="7.85546875" style="258" customWidth="1"/>
    <col min="1294" max="1294" width="6.5703125" style="258" customWidth="1"/>
    <col min="1295" max="1536" width="9.140625" style="258"/>
    <col min="1537" max="1537" width="3" style="258" customWidth="1"/>
    <col min="1538" max="1538" width="4.140625" style="258" bestFit="1" customWidth="1"/>
    <col min="1539" max="1539" width="33.7109375" style="258" customWidth="1"/>
    <col min="1540" max="1540" width="7.28515625" style="258" customWidth="1"/>
    <col min="1541" max="1541" width="17.140625" style="258" customWidth="1"/>
    <col min="1542" max="1543" width="4.7109375" style="258" customWidth="1"/>
    <col min="1544" max="1545" width="8.42578125" style="258" customWidth="1"/>
    <col min="1546" max="1546" width="4.7109375" style="258" customWidth="1"/>
    <col min="1547" max="1547" width="7.85546875" style="258" customWidth="1"/>
    <col min="1548" max="1548" width="6.5703125" style="258" customWidth="1"/>
    <col min="1549" max="1549" width="7.85546875" style="258" customWidth="1"/>
    <col min="1550" max="1550" width="6.5703125" style="258" customWidth="1"/>
    <col min="1551" max="1792" width="9.140625" style="258"/>
    <col min="1793" max="1793" width="3" style="258" customWidth="1"/>
    <col min="1794" max="1794" width="4.140625" style="258" bestFit="1" customWidth="1"/>
    <col min="1795" max="1795" width="33.7109375" style="258" customWidth="1"/>
    <col min="1796" max="1796" width="7.28515625" style="258" customWidth="1"/>
    <col min="1797" max="1797" width="17.140625" style="258" customWidth="1"/>
    <col min="1798" max="1799" width="4.7109375" style="258" customWidth="1"/>
    <col min="1800" max="1801" width="8.42578125" style="258" customWidth="1"/>
    <col min="1802" max="1802" width="4.7109375" style="258" customWidth="1"/>
    <col min="1803" max="1803" width="7.85546875" style="258" customWidth="1"/>
    <col min="1804" max="1804" width="6.5703125" style="258" customWidth="1"/>
    <col min="1805" max="1805" width="7.85546875" style="258" customWidth="1"/>
    <col min="1806" max="1806" width="6.5703125" style="258" customWidth="1"/>
    <col min="1807" max="2048" width="9.140625" style="258"/>
    <col min="2049" max="2049" width="3" style="258" customWidth="1"/>
    <col min="2050" max="2050" width="4.140625" style="258" bestFit="1" customWidth="1"/>
    <col min="2051" max="2051" width="33.7109375" style="258" customWidth="1"/>
    <col min="2052" max="2052" width="7.28515625" style="258" customWidth="1"/>
    <col min="2053" max="2053" width="17.140625" style="258" customWidth="1"/>
    <col min="2054" max="2055" width="4.7109375" style="258" customWidth="1"/>
    <col min="2056" max="2057" width="8.42578125" style="258" customWidth="1"/>
    <col min="2058" max="2058" width="4.7109375" style="258" customWidth="1"/>
    <col min="2059" max="2059" width="7.85546875" style="258" customWidth="1"/>
    <col min="2060" max="2060" width="6.5703125" style="258" customWidth="1"/>
    <col min="2061" max="2061" width="7.85546875" style="258" customWidth="1"/>
    <col min="2062" max="2062" width="6.5703125" style="258" customWidth="1"/>
    <col min="2063" max="2304" width="9.140625" style="258"/>
    <col min="2305" max="2305" width="3" style="258" customWidth="1"/>
    <col min="2306" max="2306" width="4.140625" style="258" bestFit="1" customWidth="1"/>
    <col min="2307" max="2307" width="33.7109375" style="258" customWidth="1"/>
    <col min="2308" max="2308" width="7.28515625" style="258" customWidth="1"/>
    <col min="2309" max="2309" width="17.140625" style="258" customWidth="1"/>
    <col min="2310" max="2311" width="4.7109375" style="258" customWidth="1"/>
    <col min="2312" max="2313" width="8.42578125" style="258" customWidth="1"/>
    <col min="2314" max="2314" width="4.7109375" style="258" customWidth="1"/>
    <col min="2315" max="2315" width="7.85546875" style="258" customWidth="1"/>
    <col min="2316" max="2316" width="6.5703125" style="258" customWidth="1"/>
    <col min="2317" max="2317" width="7.85546875" style="258" customWidth="1"/>
    <col min="2318" max="2318" width="6.5703125" style="258" customWidth="1"/>
    <col min="2319" max="2560" width="9.140625" style="258"/>
    <col min="2561" max="2561" width="3" style="258" customWidth="1"/>
    <col min="2562" max="2562" width="4.140625" style="258" bestFit="1" customWidth="1"/>
    <col min="2563" max="2563" width="33.7109375" style="258" customWidth="1"/>
    <col min="2564" max="2564" width="7.28515625" style="258" customWidth="1"/>
    <col min="2565" max="2565" width="17.140625" style="258" customWidth="1"/>
    <col min="2566" max="2567" width="4.7109375" style="258" customWidth="1"/>
    <col min="2568" max="2569" width="8.42578125" style="258" customWidth="1"/>
    <col min="2570" max="2570" width="4.7109375" style="258" customWidth="1"/>
    <col min="2571" max="2571" width="7.85546875" style="258" customWidth="1"/>
    <col min="2572" max="2572" width="6.5703125" style="258" customWidth="1"/>
    <col min="2573" max="2573" width="7.85546875" style="258" customWidth="1"/>
    <col min="2574" max="2574" width="6.5703125" style="258" customWidth="1"/>
    <col min="2575" max="2816" width="9.140625" style="258"/>
    <col min="2817" max="2817" width="3" style="258" customWidth="1"/>
    <col min="2818" max="2818" width="4.140625" style="258" bestFit="1" customWidth="1"/>
    <col min="2819" max="2819" width="33.7109375" style="258" customWidth="1"/>
    <col min="2820" max="2820" width="7.28515625" style="258" customWidth="1"/>
    <col min="2821" max="2821" width="17.140625" style="258" customWidth="1"/>
    <col min="2822" max="2823" width="4.7109375" style="258" customWidth="1"/>
    <col min="2824" max="2825" width="8.42578125" style="258" customWidth="1"/>
    <col min="2826" max="2826" width="4.7109375" style="258" customWidth="1"/>
    <col min="2827" max="2827" width="7.85546875" style="258" customWidth="1"/>
    <col min="2828" max="2828" width="6.5703125" style="258" customWidth="1"/>
    <col min="2829" max="2829" width="7.85546875" style="258" customWidth="1"/>
    <col min="2830" max="2830" width="6.5703125" style="258" customWidth="1"/>
    <col min="2831" max="3072" width="9.140625" style="258"/>
    <col min="3073" max="3073" width="3" style="258" customWidth="1"/>
    <col min="3074" max="3074" width="4.140625" style="258" bestFit="1" customWidth="1"/>
    <col min="3075" max="3075" width="33.7109375" style="258" customWidth="1"/>
    <col min="3076" max="3076" width="7.28515625" style="258" customWidth="1"/>
    <col min="3077" max="3077" width="17.140625" style="258" customWidth="1"/>
    <col min="3078" max="3079" width="4.7109375" style="258" customWidth="1"/>
    <col min="3080" max="3081" width="8.42578125" style="258" customWidth="1"/>
    <col min="3082" max="3082" width="4.7109375" style="258" customWidth="1"/>
    <col min="3083" max="3083" width="7.85546875" style="258" customWidth="1"/>
    <col min="3084" max="3084" width="6.5703125" style="258" customWidth="1"/>
    <col min="3085" max="3085" width="7.85546875" style="258" customWidth="1"/>
    <col min="3086" max="3086" width="6.5703125" style="258" customWidth="1"/>
    <col min="3087" max="3328" width="9.140625" style="258"/>
    <col min="3329" max="3329" width="3" style="258" customWidth="1"/>
    <col min="3330" max="3330" width="4.140625" style="258" bestFit="1" customWidth="1"/>
    <col min="3331" max="3331" width="33.7109375" style="258" customWidth="1"/>
    <col min="3332" max="3332" width="7.28515625" style="258" customWidth="1"/>
    <col min="3333" max="3333" width="17.140625" style="258" customWidth="1"/>
    <col min="3334" max="3335" width="4.7109375" style="258" customWidth="1"/>
    <col min="3336" max="3337" width="8.42578125" style="258" customWidth="1"/>
    <col min="3338" max="3338" width="4.7109375" style="258" customWidth="1"/>
    <col min="3339" max="3339" width="7.85546875" style="258" customWidth="1"/>
    <col min="3340" max="3340" width="6.5703125" style="258" customWidth="1"/>
    <col min="3341" max="3341" width="7.85546875" style="258" customWidth="1"/>
    <col min="3342" max="3342" width="6.5703125" style="258" customWidth="1"/>
    <col min="3343" max="3584" width="9.140625" style="258"/>
    <col min="3585" max="3585" width="3" style="258" customWidth="1"/>
    <col min="3586" max="3586" width="4.140625" style="258" bestFit="1" customWidth="1"/>
    <col min="3587" max="3587" width="33.7109375" style="258" customWidth="1"/>
    <col min="3588" max="3588" width="7.28515625" style="258" customWidth="1"/>
    <col min="3589" max="3589" width="17.140625" style="258" customWidth="1"/>
    <col min="3590" max="3591" width="4.7109375" style="258" customWidth="1"/>
    <col min="3592" max="3593" width="8.42578125" style="258" customWidth="1"/>
    <col min="3594" max="3594" width="4.7109375" style="258" customWidth="1"/>
    <col min="3595" max="3595" width="7.85546875" style="258" customWidth="1"/>
    <col min="3596" max="3596" width="6.5703125" style="258" customWidth="1"/>
    <col min="3597" max="3597" width="7.85546875" style="258" customWidth="1"/>
    <col min="3598" max="3598" width="6.5703125" style="258" customWidth="1"/>
    <col min="3599" max="3840" width="9.140625" style="258"/>
    <col min="3841" max="3841" width="3" style="258" customWidth="1"/>
    <col min="3842" max="3842" width="4.140625" style="258" bestFit="1" customWidth="1"/>
    <col min="3843" max="3843" width="33.7109375" style="258" customWidth="1"/>
    <col min="3844" max="3844" width="7.28515625" style="258" customWidth="1"/>
    <col min="3845" max="3845" width="17.140625" style="258" customWidth="1"/>
    <col min="3846" max="3847" width="4.7109375" style="258" customWidth="1"/>
    <col min="3848" max="3849" width="8.42578125" style="258" customWidth="1"/>
    <col min="3850" max="3850" width="4.7109375" style="258" customWidth="1"/>
    <col min="3851" max="3851" width="7.85546875" style="258" customWidth="1"/>
    <col min="3852" max="3852" width="6.5703125" style="258" customWidth="1"/>
    <col min="3853" max="3853" width="7.85546875" style="258" customWidth="1"/>
    <col min="3854" max="3854" width="6.5703125" style="258" customWidth="1"/>
    <col min="3855" max="4096" width="9.140625" style="258"/>
    <col min="4097" max="4097" width="3" style="258" customWidth="1"/>
    <col min="4098" max="4098" width="4.140625" style="258" bestFit="1" customWidth="1"/>
    <col min="4099" max="4099" width="33.7109375" style="258" customWidth="1"/>
    <col min="4100" max="4100" width="7.28515625" style="258" customWidth="1"/>
    <col min="4101" max="4101" width="17.140625" style="258" customWidth="1"/>
    <col min="4102" max="4103" width="4.7109375" style="258" customWidth="1"/>
    <col min="4104" max="4105" width="8.42578125" style="258" customWidth="1"/>
    <col min="4106" max="4106" width="4.7109375" style="258" customWidth="1"/>
    <col min="4107" max="4107" width="7.85546875" style="258" customWidth="1"/>
    <col min="4108" max="4108" width="6.5703125" style="258" customWidth="1"/>
    <col min="4109" max="4109" width="7.85546875" style="258" customWidth="1"/>
    <col min="4110" max="4110" width="6.5703125" style="258" customWidth="1"/>
    <col min="4111" max="4352" width="9.140625" style="258"/>
    <col min="4353" max="4353" width="3" style="258" customWidth="1"/>
    <col min="4354" max="4354" width="4.140625" style="258" bestFit="1" customWidth="1"/>
    <col min="4355" max="4355" width="33.7109375" style="258" customWidth="1"/>
    <col min="4356" max="4356" width="7.28515625" style="258" customWidth="1"/>
    <col min="4357" max="4357" width="17.140625" style="258" customWidth="1"/>
    <col min="4358" max="4359" width="4.7109375" style="258" customWidth="1"/>
    <col min="4360" max="4361" width="8.42578125" style="258" customWidth="1"/>
    <col min="4362" max="4362" width="4.7109375" style="258" customWidth="1"/>
    <col min="4363" max="4363" width="7.85546875" style="258" customWidth="1"/>
    <col min="4364" max="4364" width="6.5703125" style="258" customWidth="1"/>
    <col min="4365" max="4365" width="7.85546875" style="258" customWidth="1"/>
    <col min="4366" max="4366" width="6.5703125" style="258" customWidth="1"/>
    <col min="4367" max="4608" width="9.140625" style="258"/>
    <col min="4609" max="4609" width="3" style="258" customWidth="1"/>
    <col min="4610" max="4610" width="4.140625" style="258" bestFit="1" customWidth="1"/>
    <col min="4611" max="4611" width="33.7109375" style="258" customWidth="1"/>
    <col min="4612" max="4612" width="7.28515625" style="258" customWidth="1"/>
    <col min="4613" max="4613" width="17.140625" style="258" customWidth="1"/>
    <col min="4614" max="4615" width="4.7109375" style="258" customWidth="1"/>
    <col min="4616" max="4617" width="8.42578125" style="258" customWidth="1"/>
    <col min="4618" max="4618" width="4.7109375" style="258" customWidth="1"/>
    <col min="4619" max="4619" width="7.85546875" style="258" customWidth="1"/>
    <col min="4620" max="4620" width="6.5703125" style="258" customWidth="1"/>
    <col min="4621" max="4621" width="7.85546875" style="258" customWidth="1"/>
    <col min="4622" max="4622" width="6.5703125" style="258" customWidth="1"/>
    <col min="4623" max="4864" width="9.140625" style="258"/>
    <col min="4865" max="4865" width="3" style="258" customWidth="1"/>
    <col min="4866" max="4866" width="4.140625" style="258" bestFit="1" customWidth="1"/>
    <col min="4867" max="4867" width="33.7109375" style="258" customWidth="1"/>
    <col min="4868" max="4868" width="7.28515625" style="258" customWidth="1"/>
    <col min="4869" max="4869" width="17.140625" style="258" customWidth="1"/>
    <col min="4870" max="4871" width="4.7109375" style="258" customWidth="1"/>
    <col min="4872" max="4873" width="8.42578125" style="258" customWidth="1"/>
    <col min="4874" max="4874" width="4.7109375" style="258" customWidth="1"/>
    <col min="4875" max="4875" width="7.85546875" style="258" customWidth="1"/>
    <col min="4876" max="4876" width="6.5703125" style="258" customWidth="1"/>
    <col min="4877" max="4877" width="7.85546875" style="258" customWidth="1"/>
    <col min="4878" max="4878" width="6.5703125" style="258" customWidth="1"/>
    <col min="4879" max="5120" width="9.140625" style="258"/>
    <col min="5121" max="5121" width="3" style="258" customWidth="1"/>
    <col min="5122" max="5122" width="4.140625" style="258" bestFit="1" customWidth="1"/>
    <col min="5123" max="5123" width="33.7109375" style="258" customWidth="1"/>
    <col min="5124" max="5124" width="7.28515625" style="258" customWidth="1"/>
    <col min="5125" max="5125" width="17.140625" style="258" customWidth="1"/>
    <col min="5126" max="5127" width="4.7109375" style="258" customWidth="1"/>
    <col min="5128" max="5129" width="8.42578125" style="258" customWidth="1"/>
    <col min="5130" max="5130" width="4.7109375" style="258" customWidth="1"/>
    <col min="5131" max="5131" width="7.85546875" style="258" customWidth="1"/>
    <col min="5132" max="5132" width="6.5703125" style="258" customWidth="1"/>
    <col min="5133" max="5133" width="7.85546875" style="258" customWidth="1"/>
    <col min="5134" max="5134" width="6.5703125" style="258" customWidth="1"/>
    <col min="5135" max="5376" width="9.140625" style="258"/>
    <col min="5377" max="5377" width="3" style="258" customWidth="1"/>
    <col min="5378" max="5378" width="4.140625" style="258" bestFit="1" customWidth="1"/>
    <col min="5379" max="5379" width="33.7109375" style="258" customWidth="1"/>
    <col min="5380" max="5380" width="7.28515625" style="258" customWidth="1"/>
    <col min="5381" max="5381" width="17.140625" style="258" customWidth="1"/>
    <col min="5382" max="5383" width="4.7109375" style="258" customWidth="1"/>
    <col min="5384" max="5385" width="8.42578125" style="258" customWidth="1"/>
    <col min="5386" max="5386" width="4.7109375" style="258" customWidth="1"/>
    <col min="5387" max="5387" width="7.85546875" style="258" customWidth="1"/>
    <col min="5388" max="5388" width="6.5703125" style="258" customWidth="1"/>
    <col min="5389" max="5389" width="7.85546875" style="258" customWidth="1"/>
    <col min="5390" max="5390" width="6.5703125" style="258" customWidth="1"/>
    <col min="5391" max="5632" width="9.140625" style="258"/>
    <col min="5633" max="5633" width="3" style="258" customWidth="1"/>
    <col min="5634" max="5634" width="4.140625" style="258" bestFit="1" customWidth="1"/>
    <col min="5635" max="5635" width="33.7109375" style="258" customWidth="1"/>
    <col min="5636" max="5636" width="7.28515625" style="258" customWidth="1"/>
    <col min="5637" max="5637" width="17.140625" style="258" customWidth="1"/>
    <col min="5638" max="5639" width="4.7109375" style="258" customWidth="1"/>
    <col min="5640" max="5641" width="8.42578125" style="258" customWidth="1"/>
    <col min="5642" max="5642" width="4.7109375" style="258" customWidth="1"/>
    <col min="5643" max="5643" width="7.85546875" style="258" customWidth="1"/>
    <col min="5644" max="5644" width="6.5703125" style="258" customWidth="1"/>
    <col min="5645" max="5645" width="7.85546875" style="258" customWidth="1"/>
    <col min="5646" max="5646" width="6.5703125" style="258" customWidth="1"/>
    <col min="5647" max="5888" width="9.140625" style="258"/>
    <col min="5889" max="5889" width="3" style="258" customWidth="1"/>
    <col min="5890" max="5890" width="4.140625" style="258" bestFit="1" customWidth="1"/>
    <col min="5891" max="5891" width="33.7109375" style="258" customWidth="1"/>
    <col min="5892" max="5892" width="7.28515625" style="258" customWidth="1"/>
    <col min="5893" max="5893" width="17.140625" style="258" customWidth="1"/>
    <col min="5894" max="5895" width="4.7109375" style="258" customWidth="1"/>
    <col min="5896" max="5897" width="8.42578125" style="258" customWidth="1"/>
    <col min="5898" max="5898" width="4.7109375" style="258" customWidth="1"/>
    <col min="5899" max="5899" width="7.85546875" style="258" customWidth="1"/>
    <col min="5900" max="5900" width="6.5703125" style="258" customWidth="1"/>
    <col min="5901" max="5901" width="7.85546875" style="258" customWidth="1"/>
    <col min="5902" max="5902" width="6.5703125" style="258" customWidth="1"/>
    <col min="5903" max="6144" width="9.140625" style="258"/>
    <col min="6145" max="6145" width="3" style="258" customWidth="1"/>
    <col min="6146" max="6146" width="4.140625" style="258" bestFit="1" customWidth="1"/>
    <col min="6147" max="6147" width="33.7109375" style="258" customWidth="1"/>
    <col min="6148" max="6148" width="7.28515625" style="258" customWidth="1"/>
    <col min="6149" max="6149" width="17.140625" style="258" customWidth="1"/>
    <col min="6150" max="6151" width="4.7109375" style="258" customWidth="1"/>
    <col min="6152" max="6153" width="8.42578125" style="258" customWidth="1"/>
    <col min="6154" max="6154" width="4.7109375" style="258" customWidth="1"/>
    <col min="6155" max="6155" width="7.85546875" style="258" customWidth="1"/>
    <col min="6156" max="6156" width="6.5703125" style="258" customWidth="1"/>
    <col min="6157" max="6157" width="7.85546875" style="258" customWidth="1"/>
    <col min="6158" max="6158" width="6.5703125" style="258" customWidth="1"/>
    <col min="6159" max="6400" width="9.140625" style="258"/>
    <col min="6401" max="6401" width="3" style="258" customWidth="1"/>
    <col min="6402" max="6402" width="4.140625" style="258" bestFit="1" customWidth="1"/>
    <col min="6403" max="6403" width="33.7109375" style="258" customWidth="1"/>
    <col min="6404" max="6404" width="7.28515625" style="258" customWidth="1"/>
    <col min="6405" max="6405" width="17.140625" style="258" customWidth="1"/>
    <col min="6406" max="6407" width="4.7109375" style="258" customWidth="1"/>
    <col min="6408" max="6409" width="8.42578125" style="258" customWidth="1"/>
    <col min="6410" max="6410" width="4.7109375" style="258" customWidth="1"/>
    <col min="6411" max="6411" width="7.85546875" style="258" customWidth="1"/>
    <col min="6412" max="6412" width="6.5703125" style="258" customWidth="1"/>
    <col min="6413" max="6413" width="7.85546875" style="258" customWidth="1"/>
    <col min="6414" max="6414" width="6.5703125" style="258" customWidth="1"/>
    <col min="6415" max="6656" width="9.140625" style="258"/>
    <col min="6657" max="6657" width="3" style="258" customWidth="1"/>
    <col min="6658" max="6658" width="4.140625" style="258" bestFit="1" customWidth="1"/>
    <col min="6659" max="6659" width="33.7109375" style="258" customWidth="1"/>
    <col min="6660" max="6660" width="7.28515625" style="258" customWidth="1"/>
    <col min="6661" max="6661" width="17.140625" style="258" customWidth="1"/>
    <col min="6662" max="6663" width="4.7109375" style="258" customWidth="1"/>
    <col min="6664" max="6665" width="8.42578125" style="258" customWidth="1"/>
    <col min="6666" max="6666" width="4.7109375" style="258" customWidth="1"/>
    <col min="6667" max="6667" width="7.85546875" style="258" customWidth="1"/>
    <col min="6668" max="6668" width="6.5703125" style="258" customWidth="1"/>
    <col min="6669" max="6669" width="7.85546875" style="258" customWidth="1"/>
    <col min="6670" max="6670" width="6.5703125" style="258" customWidth="1"/>
    <col min="6671" max="6912" width="9.140625" style="258"/>
    <col min="6913" max="6913" width="3" style="258" customWidth="1"/>
    <col min="6914" max="6914" width="4.140625" style="258" bestFit="1" customWidth="1"/>
    <col min="6915" max="6915" width="33.7109375" style="258" customWidth="1"/>
    <col min="6916" max="6916" width="7.28515625" style="258" customWidth="1"/>
    <col min="6917" max="6917" width="17.140625" style="258" customWidth="1"/>
    <col min="6918" max="6919" width="4.7109375" style="258" customWidth="1"/>
    <col min="6920" max="6921" width="8.42578125" style="258" customWidth="1"/>
    <col min="6922" max="6922" width="4.7109375" style="258" customWidth="1"/>
    <col min="6923" max="6923" width="7.85546875" style="258" customWidth="1"/>
    <col min="6924" max="6924" width="6.5703125" style="258" customWidth="1"/>
    <col min="6925" max="6925" width="7.85546875" style="258" customWidth="1"/>
    <col min="6926" max="6926" width="6.5703125" style="258" customWidth="1"/>
    <col min="6927" max="7168" width="9.140625" style="258"/>
    <col min="7169" max="7169" width="3" style="258" customWidth="1"/>
    <col min="7170" max="7170" width="4.140625" style="258" bestFit="1" customWidth="1"/>
    <col min="7171" max="7171" width="33.7109375" style="258" customWidth="1"/>
    <col min="7172" max="7172" width="7.28515625" style="258" customWidth="1"/>
    <col min="7173" max="7173" width="17.140625" style="258" customWidth="1"/>
    <col min="7174" max="7175" width="4.7109375" style="258" customWidth="1"/>
    <col min="7176" max="7177" width="8.42578125" style="258" customWidth="1"/>
    <col min="7178" max="7178" width="4.7109375" style="258" customWidth="1"/>
    <col min="7179" max="7179" width="7.85546875" style="258" customWidth="1"/>
    <col min="7180" max="7180" width="6.5703125" style="258" customWidth="1"/>
    <col min="7181" max="7181" width="7.85546875" style="258" customWidth="1"/>
    <col min="7182" max="7182" width="6.5703125" style="258" customWidth="1"/>
    <col min="7183" max="7424" width="9.140625" style="258"/>
    <col min="7425" max="7425" width="3" style="258" customWidth="1"/>
    <col min="7426" max="7426" width="4.140625" style="258" bestFit="1" customWidth="1"/>
    <col min="7427" max="7427" width="33.7109375" style="258" customWidth="1"/>
    <col min="7428" max="7428" width="7.28515625" style="258" customWidth="1"/>
    <col min="7429" max="7429" width="17.140625" style="258" customWidth="1"/>
    <col min="7430" max="7431" width="4.7109375" style="258" customWidth="1"/>
    <col min="7432" max="7433" width="8.42578125" style="258" customWidth="1"/>
    <col min="7434" max="7434" width="4.7109375" style="258" customWidth="1"/>
    <col min="7435" max="7435" width="7.85546875" style="258" customWidth="1"/>
    <col min="7436" max="7436" width="6.5703125" style="258" customWidth="1"/>
    <col min="7437" max="7437" width="7.85546875" style="258" customWidth="1"/>
    <col min="7438" max="7438" width="6.5703125" style="258" customWidth="1"/>
    <col min="7439" max="7680" width="9.140625" style="258"/>
    <col min="7681" max="7681" width="3" style="258" customWidth="1"/>
    <col min="7682" max="7682" width="4.140625" style="258" bestFit="1" customWidth="1"/>
    <col min="7683" max="7683" width="33.7109375" style="258" customWidth="1"/>
    <col min="7684" max="7684" width="7.28515625" style="258" customWidth="1"/>
    <col min="7685" max="7685" width="17.140625" style="258" customWidth="1"/>
    <col min="7686" max="7687" width="4.7109375" style="258" customWidth="1"/>
    <col min="7688" max="7689" width="8.42578125" style="258" customWidth="1"/>
    <col min="7690" max="7690" width="4.7109375" style="258" customWidth="1"/>
    <col min="7691" max="7691" width="7.85546875" style="258" customWidth="1"/>
    <col min="7692" max="7692" width="6.5703125" style="258" customWidth="1"/>
    <col min="7693" max="7693" width="7.85546875" style="258" customWidth="1"/>
    <col min="7694" max="7694" width="6.5703125" style="258" customWidth="1"/>
    <col min="7695" max="7936" width="9.140625" style="258"/>
    <col min="7937" max="7937" width="3" style="258" customWidth="1"/>
    <col min="7938" max="7938" width="4.140625" style="258" bestFit="1" customWidth="1"/>
    <col min="7939" max="7939" width="33.7109375" style="258" customWidth="1"/>
    <col min="7940" max="7940" width="7.28515625" style="258" customWidth="1"/>
    <col min="7941" max="7941" width="17.140625" style="258" customWidth="1"/>
    <col min="7942" max="7943" width="4.7109375" style="258" customWidth="1"/>
    <col min="7944" max="7945" width="8.42578125" style="258" customWidth="1"/>
    <col min="7946" max="7946" width="4.7109375" style="258" customWidth="1"/>
    <col min="7947" max="7947" width="7.85546875" style="258" customWidth="1"/>
    <col min="7948" max="7948" width="6.5703125" style="258" customWidth="1"/>
    <col min="7949" max="7949" width="7.85546875" style="258" customWidth="1"/>
    <col min="7950" max="7950" width="6.5703125" style="258" customWidth="1"/>
    <col min="7951" max="8192" width="9.140625" style="258"/>
    <col min="8193" max="8193" width="3" style="258" customWidth="1"/>
    <col min="8194" max="8194" width="4.140625" style="258" bestFit="1" customWidth="1"/>
    <col min="8195" max="8195" width="33.7109375" style="258" customWidth="1"/>
    <col min="8196" max="8196" width="7.28515625" style="258" customWidth="1"/>
    <col min="8197" max="8197" width="17.140625" style="258" customWidth="1"/>
    <col min="8198" max="8199" width="4.7109375" style="258" customWidth="1"/>
    <col min="8200" max="8201" width="8.42578125" style="258" customWidth="1"/>
    <col min="8202" max="8202" width="4.7109375" style="258" customWidth="1"/>
    <col min="8203" max="8203" width="7.85546875" style="258" customWidth="1"/>
    <col min="8204" max="8204" width="6.5703125" style="258" customWidth="1"/>
    <col min="8205" max="8205" width="7.85546875" style="258" customWidth="1"/>
    <col min="8206" max="8206" width="6.5703125" style="258" customWidth="1"/>
    <col min="8207" max="8448" width="9.140625" style="258"/>
    <col min="8449" max="8449" width="3" style="258" customWidth="1"/>
    <col min="8450" max="8450" width="4.140625" style="258" bestFit="1" customWidth="1"/>
    <col min="8451" max="8451" width="33.7109375" style="258" customWidth="1"/>
    <col min="8452" max="8452" width="7.28515625" style="258" customWidth="1"/>
    <col min="8453" max="8453" width="17.140625" style="258" customWidth="1"/>
    <col min="8454" max="8455" width="4.7109375" style="258" customWidth="1"/>
    <col min="8456" max="8457" width="8.42578125" style="258" customWidth="1"/>
    <col min="8458" max="8458" width="4.7109375" style="258" customWidth="1"/>
    <col min="8459" max="8459" width="7.85546875" style="258" customWidth="1"/>
    <col min="8460" max="8460" width="6.5703125" style="258" customWidth="1"/>
    <col min="8461" max="8461" width="7.85546875" style="258" customWidth="1"/>
    <col min="8462" max="8462" width="6.5703125" style="258" customWidth="1"/>
    <col min="8463" max="8704" width="9.140625" style="258"/>
    <col min="8705" max="8705" width="3" style="258" customWidth="1"/>
    <col min="8706" max="8706" width="4.140625" style="258" bestFit="1" customWidth="1"/>
    <col min="8707" max="8707" width="33.7109375" style="258" customWidth="1"/>
    <col min="8708" max="8708" width="7.28515625" style="258" customWidth="1"/>
    <col min="8709" max="8709" width="17.140625" style="258" customWidth="1"/>
    <col min="8710" max="8711" width="4.7109375" style="258" customWidth="1"/>
    <col min="8712" max="8713" width="8.42578125" style="258" customWidth="1"/>
    <col min="8714" max="8714" width="4.7109375" style="258" customWidth="1"/>
    <col min="8715" max="8715" width="7.85546875" style="258" customWidth="1"/>
    <col min="8716" max="8716" width="6.5703125" style="258" customWidth="1"/>
    <col min="8717" max="8717" width="7.85546875" style="258" customWidth="1"/>
    <col min="8718" max="8718" width="6.5703125" style="258" customWidth="1"/>
    <col min="8719" max="8960" width="9.140625" style="258"/>
    <col min="8961" max="8961" width="3" style="258" customWidth="1"/>
    <col min="8962" max="8962" width="4.140625" style="258" bestFit="1" customWidth="1"/>
    <col min="8963" max="8963" width="33.7109375" style="258" customWidth="1"/>
    <col min="8964" max="8964" width="7.28515625" style="258" customWidth="1"/>
    <col min="8965" max="8965" width="17.140625" style="258" customWidth="1"/>
    <col min="8966" max="8967" width="4.7109375" style="258" customWidth="1"/>
    <col min="8968" max="8969" width="8.42578125" style="258" customWidth="1"/>
    <col min="8970" max="8970" width="4.7109375" style="258" customWidth="1"/>
    <col min="8971" max="8971" width="7.85546875" style="258" customWidth="1"/>
    <col min="8972" max="8972" width="6.5703125" style="258" customWidth="1"/>
    <col min="8973" max="8973" width="7.85546875" style="258" customWidth="1"/>
    <col min="8974" max="8974" width="6.5703125" style="258" customWidth="1"/>
    <col min="8975" max="9216" width="9.140625" style="258"/>
    <col min="9217" max="9217" width="3" style="258" customWidth="1"/>
    <col min="9218" max="9218" width="4.140625" style="258" bestFit="1" customWidth="1"/>
    <col min="9219" max="9219" width="33.7109375" style="258" customWidth="1"/>
    <col min="9220" max="9220" width="7.28515625" style="258" customWidth="1"/>
    <col min="9221" max="9221" width="17.140625" style="258" customWidth="1"/>
    <col min="9222" max="9223" width="4.7109375" style="258" customWidth="1"/>
    <col min="9224" max="9225" width="8.42578125" style="258" customWidth="1"/>
    <col min="9226" max="9226" width="4.7109375" style="258" customWidth="1"/>
    <col min="9227" max="9227" width="7.85546875" style="258" customWidth="1"/>
    <col min="9228" max="9228" width="6.5703125" style="258" customWidth="1"/>
    <col min="9229" max="9229" width="7.85546875" style="258" customWidth="1"/>
    <col min="9230" max="9230" width="6.5703125" style="258" customWidth="1"/>
    <col min="9231" max="9472" width="9.140625" style="258"/>
    <col min="9473" max="9473" width="3" style="258" customWidth="1"/>
    <col min="9474" max="9474" width="4.140625" style="258" bestFit="1" customWidth="1"/>
    <col min="9475" max="9475" width="33.7109375" style="258" customWidth="1"/>
    <col min="9476" max="9476" width="7.28515625" style="258" customWidth="1"/>
    <col min="9477" max="9477" width="17.140625" style="258" customWidth="1"/>
    <col min="9478" max="9479" width="4.7109375" style="258" customWidth="1"/>
    <col min="9480" max="9481" width="8.42578125" style="258" customWidth="1"/>
    <col min="9482" max="9482" width="4.7109375" style="258" customWidth="1"/>
    <col min="9483" max="9483" width="7.85546875" style="258" customWidth="1"/>
    <col min="9484" max="9484" width="6.5703125" style="258" customWidth="1"/>
    <col min="9485" max="9485" width="7.85546875" style="258" customWidth="1"/>
    <col min="9486" max="9486" width="6.5703125" style="258" customWidth="1"/>
    <col min="9487" max="9728" width="9.140625" style="258"/>
    <col min="9729" max="9729" width="3" style="258" customWidth="1"/>
    <col min="9730" max="9730" width="4.140625" style="258" bestFit="1" customWidth="1"/>
    <col min="9731" max="9731" width="33.7109375" style="258" customWidth="1"/>
    <col min="9732" max="9732" width="7.28515625" style="258" customWidth="1"/>
    <col min="9733" max="9733" width="17.140625" style="258" customWidth="1"/>
    <col min="9734" max="9735" width="4.7109375" style="258" customWidth="1"/>
    <col min="9736" max="9737" width="8.42578125" style="258" customWidth="1"/>
    <col min="9738" max="9738" width="4.7109375" style="258" customWidth="1"/>
    <col min="9739" max="9739" width="7.85546875" style="258" customWidth="1"/>
    <col min="9740" max="9740" width="6.5703125" style="258" customWidth="1"/>
    <col min="9741" max="9741" width="7.85546875" style="258" customWidth="1"/>
    <col min="9742" max="9742" width="6.5703125" style="258" customWidth="1"/>
    <col min="9743" max="9984" width="9.140625" style="258"/>
    <col min="9985" max="9985" width="3" style="258" customWidth="1"/>
    <col min="9986" max="9986" width="4.140625" style="258" bestFit="1" customWidth="1"/>
    <col min="9987" max="9987" width="33.7109375" style="258" customWidth="1"/>
    <col min="9988" max="9988" width="7.28515625" style="258" customWidth="1"/>
    <col min="9989" max="9989" width="17.140625" style="258" customWidth="1"/>
    <col min="9990" max="9991" width="4.7109375" style="258" customWidth="1"/>
    <col min="9992" max="9993" width="8.42578125" style="258" customWidth="1"/>
    <col min="9994" max="9994" width="4.7109375" style="258" customWidth="1"/>
    <col min="9995" max="9995" width="7.85546875" style="258" customWidth="1"/>
    <col min="9996" max="9996" width="6.5703125" style="258" customWidth="1"/>
    <col min="9997" max="9997" width="7.85546875" style="258" customWidth="1"/>
    <col min="9998" max="9998" width="6.5703125" style="258" customWidth="1"/>
    <col min="9999" max="10240" width="9.140625" style="258"/>
    <col min="10241" max="10241" width="3" style="258" customWidth="1"/>
    <col min="10242" max="10242" width="4.140625" style="258" bestFit="1" customWidth="1"/>
    <col min="10243" max="10243" width="33.7109375" style="258" customWidth="1"/>
    <col min="10244" max="10244" width="7.28515625" style="258" customWidth="1"/>
    <col min="10245" max="10245" width="17.140625" style="258" customWidth="1"/>
    <col min="10246" max="10247" width="4.7109375" style="258" customWidth="1"/>
    <col min="10248" max="10249" width="8.42578125" style="258" customWidth="1"/>
    <col min="10250" max="10250" width="4.7109375" style="258" customWidth="1"/>
    <col min="10251" max="10251" width="7.85546875" style="258" customWidth="1"/>
    <col min="10252" max="10252" width="6.5703125" style="258" customWidth="1"/>
    <col min="10253" max="10253" width="7.85546875" style="258" customWidth="1"/>
    <col min="10254" max="10254" width="6.5703125" style="258" customWidth="1"/>
    <col min="10255" max="10496" width="9.140625" style="258"/>
    <col min="10497" max="10497" width="3" style="258" customWidth="1"/>
    <col min="10498" max="10498" width="4.140625" style="258" bestFit="1" customWidth="1"/>
    <col min="10499" max="10499" width="33.7109375" style="258" customWidth="1"/>
    <col min="10500" max="10500" width="7.28515625" style="258" customWidth="1"/>
    <col min="10501" max="10501" width="17.140625" style="258" customWidth="1"/>
    <col min="10502" max="10503" width="4.7109375" style="258" customWidth="1"/>
    <col min="10504" max="10505" width="8.42578125" style="258" customWidth="1"/>
    <col min="10506" max="10506" width="4.7109375" style="258" customWidth="1"/>
    <col min="10507" max="10507" width="7.85546875" style="258" customWidth="1"/>
    <col min="10508" max="10508" width="6.5703125" style="258" customWidth="1"/>
    <col min="10509" max="10509" width="7.85546875" style="258" customWidth="1"/>
    <col min="10510" max="10510" width="6.5703125" style="258" customWidth="1"/>
    <col min="10511" max="10752" width="9.140625" style="258"/>
    <col min="10753" max="10753" width="3" style="258" customWidth="1"/>
    <col min="10754" max="10754" width="4.140625" style="258" bestFit="1" customWidth="1"/>
    <col min="10755" max="10755" width="33.7109375" style="258" customWidth="1"/>
    <col min="10756" max="10756" width="7.28515625" style="258" customWidth="1"/>
    <col min="10757" max="10757" width="17.140625" style="258" customWidth="1"/>
    <col min="10758" max="10759" width="4.7109375" style="258" customWidth="1"/>
    <col min="10760" max="10761" width="8.42578125" style="258" customWidth="1"/>
    <col min="10762" max="10762" width="4.7109375" style="258" customWidth="1"/>
    <col min="10763" max="10763" width="7.85546875" style="258" customWidth="1"/>
    <col min="10764" max="10764" width="6.5703125" style="258" customWidth="1"/>
    <col min="10765" max="10765" width="7.85546875" style="258" customWidth="1"/>
    <col min="10766" max="10766" width="6.5703125" style="258" customWidth="1"/>
    <col min="10767" max="11008" width="9.140625" style="258"/>
    <col min="11009" max="11009" width="3" style="258" customWidth="1"/>
    <col min="11010" max="11010" width="4.140625" style="258" bestFit="1" customWidth="1"/>
    <col min="11011" max="11011" width="33.7109375" style="258" customWidth="1"/>
    <col min="11012" max="11012" width="7.28515625" style="258" customWidth="1"/>
    <col min="11013" max="11013" width="17.140625" style="258" customWidth="1"/>
    <col min="11014" max="11015" width="4.7109375" style="258" customWidth="1"/>
    <col min="11016" max="11017" width="8.42578125" style="258" customWidth="1"/>
    <col min="11018" max="11018" width="4.7109375" style="258" customWidth="1"/>
    <col min="11019" max="11019" width="7.85546875" style="258" customWidth="1"/>
    <col min="11020" max="11020" width="6.5703125" style="258" customWidth="1"/>
    <col min="11021" max="11021" width="7.85546875" style="258" customWidth="1"/>
    <col min="11022" max="11022" width="6.5703125" style="258" customWidth="1"/>
    <col min="11023" max="11264" width="9.140625" style="258"/>
    <col min="11265" max="11265" width="3" style="258" customWidth="1"/>
    <col min="11266" max="11266" width="4.140625" style="258" bestFit="1" customWidth="1"/>
    <col min="11267" max="11267" width="33.7109375" style="258" customWidth="1"/>
    <col min="11268" max="11268" width="7.28515625" style="258" customWidth="1"/>
    <col min="11269" max="11269" width="17.140625" style="258" customWidth="1"/>
    <col min="11270" max="11271" width="4.7109375" style="258" customWidth="1"/>
    <col min="11272" max="11273" width="8.42578125" style="258" customWidth="1"/>
    <col min="11274" max="11274" width="4.7109375" style="258" customWidth="1"/>
    <col min="11275" max="11275" width="7.85546875" style="258" customWidth="1"/>
    <col min="11276" max="11276" width="6.5703125" style="258" customWidth="1"/>
    <col min="11277" max="11277" width="7.85546875" style="258" customWidth="1"/>
    <col min="11278" max="11278" width="6.5703125" style="258" customWidth="1"/>
    <col min="11279" max="11520" width="9.140625" style="258"/>
    <col min="11521" max="11521" width="3" style="258" customWidth="1"/>
    <col min="11522" max="11522" width="4.140625" style="258" bestFit="1" customWidth="1"/>
    <col min="11523" max="11523" width="33.7109375" style="258" customWidth="1"/>
    <col min="11524" max="11524" width="7.28515625" style="258" customWidth="1"/>
    <col min="11525" max="11525" width="17.140625" style="258" customWidth="1"/>
    <col min="11526" max="11527" width="4.7109375" style="258" customWidth="1"/>
    <col min="11528" max="11529" width="8.42578125" style="258" customWidth="1"/>
    <col min="11530" max="11530" width="4.7109375" style="258" customWidth="1"/>
    <col min="11531" max="11531" width="7.85546875" style="258" customWidth="1"/>
    <col min="11532" max="11532" width="6.5703125" style="258" customWidth="1"/>
    <col min="11533" max="11533" width="7.85546875" style="258" customWidth="1"/>
    <col min="11534" max="11534" width="6.5703125" style="258" customWidth="1"/>
    <col min="11535" max="11776" width="9.140625" style="258"/>
    <col min="11777" max="11777" width="3" style="258" customWidth="1"/>
    <col min="11778" max="11778" width="4.140625" style="258" bestFit="1" customWidth="1"/>
    <col min="11779" max="11779" width="33.7109375" style="258" customWidth="1"/>
    <col min="11780" max="11780" width="7.28515625" style="258" customWidth="1"/>
    <col min="11781" max="11781" width="17.140625" style="258" customWidth="1"/>
    <col min="11782" max="11783" width="4.7109375" style="258" customWidth="1"/>
    <col min="11784" max="11785" width="8.42578125" style="258" customWidth="1"/>
    <col min="11786" max="11786" width="4.7109375" style="258" customWidth="1"/>
    <col min="11787" max="11787" width="7.85546875" style="258" customWidth="1"/>
    <col min="11788" max="11788" width="6.5703125" style="258" customWidth="1"/>
    <col min="11789" max="11789" width="7.85546875" style="258" customWidth="1"/>
    <col min="11790" max="11790" width="6.5703125" style="258" customWidth="1"/>
    <col min="11791" max="12032" width="9.140625" style="258"/>
    <col min="12033" max="12033" width="3" style="258" customWidth="1"/>
    <col min="12034" max="12034" width="4.140625" style="258" bestFit="1" customWidth="1"/>
    <col min="12035" max="12035" width="33.7109375" style="258" customWidth="1"/>
    <col min="12036" max="12036" width="7.28515625" style="258" customWidth="1"/>
    <col min="12037" max="12037" width="17.140625" style="258" customWidth="1"/>
    <col min="12038" max="12039" width="4.7109375" style="258" customWidth="1"/>
    <col min="12040" max="12041" width="8.42578125" style="258" customWidth="1"/>
    <col min="12042" max="12042" width="4.7109375" style="258" customWidth="1"/>
    <col min="12043" max="12043" width="7.85546875" style="258" customWidth="1"/>
    <col min="12044" max="12044" width="6.5703125" style="258" customWidth="1"/>
    <col min="12045" max="12045" width="7.85546875" style="258" customWidth="1"/>
    <col min="12046" max="12046" width="6.5703125" style="258" customWidth="1"/>
    <col min="12047" max="12288" width="9.140625" style="258"/>
    <col min="12289" max="12289" width="3" style="258" customWidth="1"/>
    <col min="12290" max="12290" width="4.140625" style="258" bestFit="1" customWidth="1"/>
    <col min="12291" max="12291" width="33.7109375" style="258" customWidth="1"/>
    <col min="12292" max="12292" width="7.28515625" style="258" customWidth="1"/>
    <col min="12293" max="12293" width="17.140625" style="258" customWidth="1"/>
    <col min="12294" max="12295" width="4.7109375" style="258" customWidth="1"/>
    <col min="12296" max="12297" width="8.42578125" style="258" customWidth="1"/>
    <col min="12298" max="12298" width="4.7109375" style="258" customWidth="1"/>
    <col min="12299" max="12299" width="7.85546875" style="258" customWidth="1"/>
    <col min="12300" max="12300" width="6.5703125" style="258" customWidth="1"/>
    <col min="12301" max="12301" width="7.85546875" style="258" customWidth="1"/>
    <col min="12302" max="12302" width="6.5703125" style="258" customWidth="1"/>
    <col min="12303" max="12544" width="9.140625" style="258"/>
    <col min="12545" max="12545" width="3" style="258" customWidth="1"/>
    <col min="12546" max="12546" width="4.140625" style="258" bestFit="1" customWidth="1"/>
    <col min="12547" max="12547" width="33.7109375" style="258" customWidth="1"/>
    <col min="12548" max="12548" width="7.28515625" style="258" customWidth="1"/>
    <col min="12549" max="12549" width="17.140625" style="258" customWidth="1"/>
    <col min="12550" max="12551" width="4.7109375" style="258" customWidth="1"/>
    <col min="12552" max="12553" width="8.42578125" style="258" customWidth="1"/>
    <col min="12554" max="12554" width="4.7109375" style="258" customWidth="1"/>
    <col min="12555" max="12555" width="7.85546875" style="258" customWidth="1"/>
    <col min="12556" max="12556" width="6.5703125" style="258" customWidth="1"/>
    <col min="12557" max="12557" width="7.85546875" style="258" customWidth="1"/>
    <col min="12558" max="12558" width="6.5703125" style="258" customWidth="1"/>
    <col min="12559" max="12800" width="9.140625" style="258"/>
    <col min="12801" max="12801" width="3" style="258" customWidth="1"/>
    <col min="12802" max="12802" width="4.140625" style="258" bestFit="1" customWidth="1"/>
    <col min="12803" max="12803" width="33.7109375" style="258" customWidth="1"/>
    <col min="12804" max="12804" width="7.28515625" style="258" customWidth="1"/>
    <col min="12805" max="12805" width="17.140625" style="258" customWidth="1"/>
    <col min="12806" max="12807" width="4.7109375" style="258" customWidth="1"/>
    <col min="12808" max="12809" width="8.42578125" style="258" customWidth="1"/>
    <col min="12810" max="12810" width="4.7109375" style="258" customWidth="1"/>
    <col min="12811" max="12811" width="7.85546875" style="258" customWidth="1"/>
    <col min="12812" max="12812" width="6.5703125" style="258" customWidth="1"/>
    <col min="12813" max="12813" width="7.85546875" style="258" customWidth="1"/>
    <col min="12814" max="12814" width="6.5703125" style="258" customWidth="1"/>
    <col min="12815" max="13056" width="9.140625" style="258"/>
    <col min="13057" max="13057" width="3" style="258" customWidth="1"/>
    <col min="13058" max="13058" width="4.140625" style="258" bestFit="1" customWidth="1"/>
    <col min="13059" max="13059" width="33.7109375" style="258" customWidth="1"/>
    <col min="13060" max="13060" width="7.28515625" style="258" customWidth="1"/>
    <col min="13061" max="13061" width="17.140625" style="258" customWidth="1"/>
    <col min="13062" max="13063" width="4.7109375" style="258" customWidth="1"/>
    <col min="13064" max="13065" width="8.42578125" style="258" customWidth="1"/>
    <col min="13066" max="13066" width="4.7109375" style="258" customWidth="1"/>
    <col min="13067" max="13067" width="7.85546875" style="258" customWidth="1"/>
    <col min="13068" max="13068" width="6.5703125" style="258" customWidth="1"/>
    <col min="13069" max="13069" width="7.85546875" style="258" customWidth="1"/>
    <col min="13070" max="13070" width="6.5703125" style="258" customWidth="1"/>
    <col min="13071" max="13312" width="9.140625" style="258"/>
    <col min="13313" max="13313" width="3" style="258" customWidth="1"/>
    <col min="13314" max="13314" width="4.140625" style="258" bestFit="1" customWidth="1"/>
    <col min="13315" max="13315" width="33.7109375" style="258" customWidth="1"/>
    <col min="13316" max="13316" width="7.28515625" style="258" customWidth="1"/>
    <col min="13317" max="13317" width="17.140625" style="258" customWidth="1"/>
    <col min="13318" max="13319" width="4.7109375" style="258" customWidth="1"/>
    <col min="13320" max="13321" width="8.42578125" style="258" customWidth="1"/>
    <col min="13322" max="13322" width="4.7109375" style="258" customWidth="1"/>
    <col min="13323" max="13323" width="7.85546875" style="258" customWidth="1"/>
    <col min="13324" max="13324" width="6.5703125" style="258" customWidth="1"/>
    <col min="13325" max="13325" width="7.85546875" style="258" customWidth="1"/>
    <col min="13326" max="13326" width="6.5703125" style="258" customWidth="1"/>
    <col min="13327" max="13568" width="9.140625" style="258"/>
    <col min="13569" max="13569" width="3" style="258" customWidth="1"/>
    <col min="13570" max="13570" width="4.140625" style="258" bestFit="1" customWidth="1"/>
    <col min="13571" max="13571" width="33.7109375" style="258" customWidth="1"/>
    <col min="13572" max="13572" width="7.28515625" style="258" customWidth="1"/>
    <col min="13573" max="13573" width="17.140625" style="258" customWidth="1"/>
    <col min="13574" max="13575" width="4.7109375" style="258" customWidth="1"/>
    <col min="13576" max="13577" width="8.42578125" style="258" customWidth="1"/>
    <col min="13578" max="13578" width="4.7109375" style="258" customWidth="1"/>
    <col min="13579" max="13579" width="7.85546875" style="258" customWidth="1"/>
    <col min="13580" max="13580" width="6.5703125" style="258" customWidth="1"/>
    <col min="13581" max="13581" width="7.85546875" style="258" customWidth="1"/>
    <col min="13582" max="13582" width="6.5703125" style="258" customWidth="1"/>
    <col min="13583" max="13824" width="9.140625" style="258"/>
    <col min="13825" max="13825" width="3" style="258" customWidth="1"/>
    <col min="13826" max="13826" width="4.140625" style="258" bestFit="1" customWidth="1"/>
    <col min="13827" max="13827" width="33.7109375" style="258" customWidth="1"/>
    <col min="13828" max="13828" width="7.28515625" style="258" customWidth="1"/>
    <col min="13829" max="13829" width="17.140625" style="258" customWidth="1"/>
    <col min="13830" max="13831" width="4.7109375" style="258" customWidth="1"/>
    <col min="13832" max="13833" width="8.42578125" style="258" customWidth="1"/>
    <col min="13834" max="13834" width="4.7109375" style="258" customWidth="1"/>
    <col min="13835" max="13835" width="7.85546875" style="258" customWidth="1"/>
    <col min="13836" max="13836" width="6.5703125" style="258" customWidth="1"/>
    <col min="13837" max="13837" width="7.85546875" style="258" customWidth="1"/>
    <col min="13838" max="13838" width="6.5703125" style="258" customWidth="1"/>
    <col min="13839" max="14080" width="9.140625" style="258"/>
    <col min="14081" max="14081" width="3" style="258" customWidth="1"/>
    <col min="14082" max="14082" width="4.140625" style="258" bestFit="1" customWidth="1"/>
    <col min="14083" max="14083" width="33.7109375" style="258" customWidth="1"/>
    <col min="14084" max="14084" width="7.28515625" style="258" customWidth="1"/>
    <col min="14085" max="14085" width="17.140625" style="258" customWidth="1"/>
    <col min="14086" max="14087" width="4.7109375" style="258" customWidth="1"/>
    <col min="14088" max="14089" width="8.42578125" style="258" customWidth="1"/>
    <col min="14090" max="14090" width="4.7109375" style="258" customWidth="1"/>
    <col min="14091" max="14091" width="7.85546875" style="258" customWidth="1"/>
    <col min="14092" max="14092" width="6.5703125" style="258" customWidth="1"/>
    <col min="14093" max="14093" width="7.85546875" style="258" customWidth="1"/>
    <col min="14094" max="14094" width="6.5703125" style="258" customWidth="1"/>
    <col min="14095" max="14336" width="9.140625" style="258"/>
    <col min="14337" max="14337" width="3" style="258" customWidth="1"/>
    <col min="14338" max="14338" width="4.140625" style="258" bestFit="1" customWidth="1"/>
    <col min="14339" max="14339" width="33.7109375" style="258" customWidth="1"/>
    <col min="14340" max="14340" width="7.28515625" style="258" customWidth="1"/>
    <col min="14341" max="14341" width="17.140625" style="258" customWidth="1"/>
    <col min="14342" max="14343" width="4.7109375" style="258" customWidth="1"/>
    <col min="14344" max="14345" width="8.42578125" style="258" customWidth="1"/>
    <col min="14346" max="14346" width="4.7109375" style="258" customWidth="1"/>
    <col min="14347" max="14347" width="7.85546875" style="258" customWidth="1"/>
    <col min="14348" max="14348" width="6.5703125" style="258" customWidth="1"/>
    <col min="14349" max="14349" width="7.85546875" style="258" customWidth="1"/>
    <col min="14350" max="14350" width="6.5703125" style="258" customWidth="1"/>
    <col min="14351" max="14592" width="9.140625" style="258"/>
    <col min="14593" max="14593" width="3" style="258" customWidth="1"/>
    <col min="14594" max="14594" width="4.140625" style="258" bestFit="1" customWidth="1"/>
    <col min="14595" max="14595" width="33.7109375" style="258" customWidth="1"/>
    <col min="14596" max="14596" width="7.28515625" style="258" customWidth="1"/>
    <col min="14597" max="14597" width="17.140625" style="258" customWidth="1"/>
    <col min="14598" max="14599" width="4.7109375" style="258" customWidth="1"/>
    <col min="14600" max="14601" width="8.42578125" style="258" customWidth="1"/>
    <col min="14602" max="14602" width="4.7109375" style="258" customWidth="1"/>
    <col min="14603" max="14603" width="7.85546875" style="258" customWidth="1"/>
    <col min="14604" max="14604" width="6.5703125" style="258" customWidth="1"/>
    <col min="14605" max="14605" width="7.85546875" style="258" customWidth="1"/>
    <col min="14606" max="14606" width="6.5703125" style="258" customWidth="1"/>
    <col min="14607" max="14848" width="9.140625" style="258"/>
    <col min="14849" max="14849" width="3" style="258" customWidth="1"/>
    <col min="14850" max="14850" width="4.140625" style="258" bestFit="1" customWidth="1"/>
    <col min="14851" max="14851" width="33.7109375" style="258" customWidth="1"/>
    <col min="14852" max="14852" width="7.28515625" style="258" customWidth="1"/>
    <col min="14853" max="14853" width="17.140625" style="258" customWidth="1"/>
    <col min="14854" max="14855" width="4.7109375" style="258" customWidth="1"/>
    <col min="14856" max="14857" width="8.42578125" style="258" customWidth="1"/>
    <col min="14858" max="14858" width="4.7109375" style="258" customWidth="1"/>
    <col min="14859" max="14859" width="7.85546875" style="258" customWidth="1"/>
    <col min="14860" max="14860" width="6.5703125" style="258" customWidth="1"/>
    <col min="14861" max="14861" width="7.85546875" style="258" customWidth="1"/>
    <col min="14862" max="14862" width="6.5703125" style="258" customWidth="1"/>
    <col min="14863" max="15104" width="9.140625" style="258"/>
    <col min="15105" max="15105" width="3" style="258" customWidth="1"/>
    <col min="15106" max="15106" width="4.140625" style="258" bestFit="1" customWidth="1"/>
    <col min="15107" max="15107" width="33.7109375" style="258" customWidth="1"/>
    <col min="15108" max="15108" width="7.28515625" style="258" customWidth="1"/>
    <col min="15109" max="15109" width="17.140625" style="258" customWidth="1"/>
    <col min="15110" max="15111" width="4.7109375" style="258" customWidth="1"/>
    <col min="15112" max="15113" width="8.42578125" style="258" customWidth="1"/>
    <col min="15114" max="15114" width="4.7109375" style="258" customWidth="1"/>
    <col min="15115" max="15115" width="7.85546875" style="258" customWidth="1"/>
    <col min="15116" max="15116" width="6.5703125" style="258" customWidth="1"/>
    <col min="15117" max="15117" width="7.85546875" style="258" customWidth="1"/>
    <col min="15118" max="15118" width="6.5703125" style="258" customWidth="1"/>
    <col min="15119" max="15360" width="9.140625" style="258"/>
    <col min="15361" max="15361" width="3" style="258" customWidth="1"/>
    <col min="15362" max="15362" width="4.140625" style="258" bestFit="1" customWidth="1"/>
    <col min="15363" max="15363" width="33.7109375" style="258" customWidth="1"/>
    <col min="15364" max="15364" width="7.28515625" style="258" customWidth="1"/>
    <col min="15365" max="15365" width="17.140625" style="258" customWidth="1"/>
    <col min="15366" max="15367" width="4.7109375" style="258" customWidth="1"/>
    <col min="15368" max="15369" width="8.42578125" style="258" customWidth="1"/>
    <col min="15370" max="15370" width="4.7109375" style="258" customWidth="1"/>
    <col min="15371" max="15371" width="7.85546875" style="258" customWidth="1"/>
    <col min="15372" max="15372" width="6.5703125" style="258" customWidth="1"/>
    <col min="15373" max="15373" width="7.85546875" style="258" customWidth="1"/>
    <col min="15374" max="15374" width="6.5703125" style="258" customWidth="1"/>
    <col min="15375" max="15616" width="9.140625" style="258"/>
    <col min="15617" max="15617" width="3" style="258" customWidth="1"/>
    <col min="15618" max="15618" width="4.140625" style="258" bestFit="1" customWidth="1"/>
    <col min="15619" max="15619" width="33.7109375" style="258" customWidth="1"/>
    <col min="15620" max="15620" width="7.28515625" style="258" customWidth="1"/>
    <col min="15621" max="15621" width="17.140625" style="258" customWidth="1"/>
    <col min="15622" max="15623" width="4.7109375" style="258" customWidth="1"/>
    <col min="15624" max="15625" width="8.42578125" style="258" customWidth="1"/>
    <col min="15626" max="15626" width="4.7109375" style="258" customWidth="1"/>
    <col min="15627" max="15627" width="7.85546875" style="258" customWidth="1"/>
    <col min="15628" max="15628" width="6.5703125" style="258" customWidth="1"/>
    <col min="15629" max="15629" width="7.85546875" style="258" customWidth="1"/>
    <col min="15630" max="15630" width="6.5703125" style="258" customWidth="1"/>
    <col min="15631" max="15872" width="9.140625" style="258"/>
    <col min="15873" max="15873" width="3" style="258" customWidth="1"/>
    <col min="15874" max="15874" width="4.140625" style="258" bestFit="1" customWidth="1"/>
    <col min="15875" max="15875" width="33.7109375" style="258" customWidth="1"/>
    <col min="15876" max="15876" width="7.28515625" style="258" customWidth="1"/>
    <col min="15877" max="15877" width="17.140625" style="258" customWidth="1"/>
    <col min="15878" max="15879" width="4.7109375" style="258" customWidth="1"/>
    <col min="15880" max="15881" width="8.42578125" style="258" customWidth="1"/>
    <col min="15882" max="15882" width="4.7109375" style="258" customWidth="1"/>
    <col min="15883" max="15883" width="7.85546875" style="258" customWidth="1"/>
    <col min="15884" max="15884" width="6.5703125" style="258" customWidth="1"/>
    <col min="15885" max="15885" width="7.85546875" style="258" customWidth="1"/>
    <col min="15886" max="15886" width="6.5703125" style="258" customWidth="1"/>
    <col min="15887" max="16128" width="9.140625" style="258"/>
    <col min="16129" max="16129" width="3" style="258" customWidth="1"/>
    <col min="16130" max="16130" width="4.140625" style="258" bestFit="1" customWidth="1"/>
    <col min="16131" max="16131" width="33.7109375" style="258" customWidth="1"/>
    <col min="16132" max="16132" width="7.28515625" style="258" customWidth="1"/>
    <col min="16133" max="16133" width="17.140625" style="258" customWidth="1"/>
    <col min="16134" max="16135" width="4.7109375" style="258" customWidth="1"/>
    <col min="16136" max="16137" width="8.42578125" style="258" customWidth="1"/>
    <col min="16138" max="16138" width="4.7109375" style="258" customWidth="1"/>
    <col min="16139" max="16139" width="7.85546875" style="258" customWidth="1"/>
    <col min="16140" max="16140" width="6.5703125" style="258" customWidth="1"/>
    <col min="16141" max="16141" width="7.85546875" style="258" customWidth="1"/>
    <col min="16142" max="16142" width="6.5703125" style="258" customWidth="1"/>
    <col min="16143" max="16384" width="9.140625" style="258"/>
  </cols>
  <sheetData>
    <row r="1" spans="1:14" ht="13.5" x14ac:dyDescent="0.15">
      <c r="A1" s="252" t="s">
        <v>274</v>
      </c>
    </row>
    <row r="2" spans="1:14" ht="12" customHeight="1" x14ac:dyDescent="0.15">
      <c r="A2" s="259"/>
      <c r="B2" s="260"/>
      <c r="C2" s="383" t="str">
        <f>"相関指標"&amp;CHAR(10)&amp;"（計"&amp;COUNTA(B9:B130)&amp;"指標）"</f>
        <v>相関指標
（計80指標）</v>
      </c>
      <c r="D2" s="390"/>
      <c r="E2" s="393" t="s">
        <v>275</v>
      </c>
      <c r="F2" s="383" t="s">
        <v>276</v>
      </c>
      <c r="G2" s="390"/>
      <c r="H2" s="395" t="s">
        <v>277</v>
      </c>
      <c r="I2" s="396" t="s">
        <v>278</v>
      </c>
      <c r="J2" s="397"/>
      <c r="K2" s="381" t="s">
        <v>279</v>
      </c>
      <c r="L2" s="382"/>
      <c r="M2" s="381" t="s">
        <v>280</v>
      </c>
      <c r="N2" s="382"/>
    </row>
    <row r="3" spans="1:14" x14ac:dyDescent="0.15">
      <c r="A3" s="261"/>
      <c r="B3" s="262"/>
      <c r="C3" s="391"/>
      <c r="D3" s="392"/>
      <c r="E3" s="394"/>
      <c r="F3" s="391"/>
      <c r="G3" s="392"/>
      <c r="H3" s="394"/>
      <c r="I3" s="263" t="s">
        <v>281</v>
      </c>
      <c r="J3" s="264" t="s">
        <v>282</v>
      </c>
      <c r="K3" s="265" t="s">
        <v>281</v>
      </c>
      <c r="L3" s="266" t="s">
        <v>0</v>
      </c>
      <c r="M3" s="265" t="s">
        <v>281</v>
      </c>
      <c r="N3" s="266" t="s">
        <v>0</v>
      </c>
    </row>
    <row r="4" spans="1:14" x14ac:dyDescent="0.15">
      <c r="A4" s="383" t="s">
        <v>283</v>
      </c>
      <c r="B4" s="384"/>
      <c r="C4" s="267" t="s">
        <v>284</v>
      </c>
      <c r="D4" s="268" t="s">
        <v>220</v>
      </c>
      <c r="E4" s="269" t="s">
        <v>285</v>
      </c>
      <c r="F4" s="270">
        <v>2000</v>
      </c>
      <c r="G4" s="271">
        <v>2010</v>
      </c>
      <c r="H4" s="272">
        <v>35.896858089052387</v>
      </c>
      <c r="I4" s="273">
        <v>31.17071459446592</v>
      </c>
      <c r="J4" s="274">
        <v>44</v>
      </c>
      <c r="K4" s="275">
        <v>42.004258105935222</v>
      </c>
      <c r="L4" s="276" t="s">
        <v>14</v>
      </c>
      <c r="M4" s="275">
        <v>30.399164242820532</v>
      </c>
      <c r="N4" s="276" t="s">
        <v>19</v>
      </c>
    </row>
    <row r="5" spans="1:14" x14ac:dyDescent="0.15">
      <c r="A5" s="385"/>
      <c r="B5" s="386"/>
      <c r="C5" s="267" t="s">
        <v>286</v>
      </c>
      <c r="D5" s="268" t="s">
        <v>220</v>
      </c>
      <c r="E5" s="269" t="s">
        <v>285</v>
      </c>
      <c r="F5" s="270">
        <v>2000</v>
      </c>
      <c r="G5" s="271">
        <v>2010</v>
      </c>
      <c r="H5" s="272">
        <v>46.092837018075187</v>
      </c>
      <c r="I5" s="277">
        <v>42.824673945367266</v>
      </c>
      <c r="J5" s="274">
        <v>41</v>
      </c>
      <c r="K5" s="275">
        <v>49.345932452357616</v>
      </c>
      <c r="L5" s="276" t="s">
        <v>14</v>
      </c>
      <c r="M5" s="275">
        <v>41.023511264048281</v>
      </c>
      <c r="N5" s="276" t="s">
        <v>46</v>
      </c>
    </row>
    <row r="6" spans="1:14" x14ac:dyDescent="0.15">
      <c r="A6" s="385"/>
      <c r="B6" s="386"/>
      <c r="C6" s="267" t="s">
        <v>287</v>
      </c>
      <c r="D6" s="268"/>
      <c r="E6" s="269" t="s">
        <v>288</v>
      </c>
      <c r="F6" s="270">
        <v>2000</v>
      </c>
      <c r="G6" s="271">
        <v>2010</v>
      </c>
      <c r="H6" s="122">
        <v>81.5</v>
      </c>
      <c r="I6" s="278">
        <v>77.3</v>
      </c>
      <c r="J6" s="274">
        <v>37</v>
      </c>
      <c r="K6" s="275">
        <v>119.6</v>
      </c>
      <c r="L6" s="276" t="s">
        <v>48</v>
      </c>
      <c r="M6" s="275">
        <v>67.900000000000006</v>
      </c>
      <c r="N6" s="276" t="s">
        <v>6</v>
      </c>
    </row>
    <row r="7" spans="1:14" ht="12.75" thickBot="1" x14ac:dyDescent="0.2">
      <c r="A7" s="387"/>
      <c r="B7" s="388"/>
      <c r="C7" s="279" t="s">
        <v>289</v>
      </c>
      <c r="D7" s="280"/>
      <c r="E7" s="281" t="s">
        <v>290</v>
      </c>
      <c r="F7" s="282">
        <v>2000</v>
      </c>
      <c r="G7" s="283">
        <v>2010</v>
      </c>
      <c r="H7" s="284">
        <v>1.39</v>
      </c>
      <c r="I7" s="285">
        <v>1.51</v>
      </c>
      <c r="J7" s="286">
        <v>19</v>
      </c>
      <c r="K7" s="287">
        <v>1.87</v>
      </c>
      <c r="L7" s="288" t="s">
        <v>48</v>
      </c>
      <c r="M7" s="287">
        <v>1.1200000000000001</v>
      </c>
      <c r="N7" s="288" t="s">
        <v>14</v>
      </c>
    </row>
    <row r="8" spans="1:14" ht="12.75" thickTop="1" x14ac:dyDescent="0.15">
      <c r="A8" s="389" t="s">
        <v>291</v>
      </c>
      <c r="B8" s="289"/>
      <c r="C8" s="290" t="s">
        <v>292</v>
      </c>
      <c r="D8" s="291"/>
      <c r="E8" s="292"/>
      <c r="F8" s="293"/>
      <c r="G8" s="294"/>
      <c r="H8" s="132"/>
      <c r="I8" s="295"/>
      <c r="J8" s="296"/>
      <c r="K8" s="297"/>
      <c r="L8" s="298"/>
      <c r="M8" s="297"/>
      <c r="N8" s="298"/>
    </row>
    <row r="9" spans="1:14" x14ac:dyDescent="0.15">
      <c r="A9" s="389"/>
      <c r="B9" s="299" t="s">
        <v>293</v>
      </c>
      <c r="C9" s="278" t="s">
        <v>294</v>
      </c>
      <c r="D9" s="300"/>
      <c r="E9" s="269" t="s">
        <v>285</v>
      </c>
      <c r="F9" s="271"/>
      <c r="G9" s="271"/>
      <c r="H9" s="123"/>
      <c r="I9" s="301">
        <v>24</v>
      </c>
      <c r="J9" s="274">
        <v>24</v>
      </c>
      <c r="K9" s="302">
        <v>47</v>
      </c>
      <c r="L9" s="276" t="s">
        <v>48</v>
      </c>
      <c r="M9" s="302">
        <v>1</v>
      </c>
      <c r="N9" s="276" t="s">
        <v>2</v>
      </c>
    </row>
    <row r="10" spans="1:14" x14ac:dyDescent="0.15">
      <c r="A10" s="389"/>
      <c r="B10" s="299" t="s">
        <v>295</v>
      </c>
      <c r="C10" s="278" t="s">
        <v>245</v>
      </c>
      <c r="D10" s="300" t="s">
        <v>296</v>
      </c>
      <c r="E10" s="269" t="s">
        <v>285</v>
      </c>
      <c r="F10" s="271">
        <v>2000</v>
      </c>
      <c r="G10" s="271">
        <v>2010</v>
      </c>
      <c r="H10" s="123">
        <v>128057352</v>
      </c>
      <c r="I10" s="301">
        <v>1854724</v>
      </c>
      <c r="J10" s="274">
        <v>22</v>
      </c>
      <c r="K10" s="302">
        <v>13159388</v>
      </c>
      <c r="L10" s="276" t="s">
        <v>14</v>
      </c>
      <c r="M10" s="302">
        <v>588667</v>
      </c>
      <c r="N10" s="276" t="s">
        <v>32</v>
      </c>
    </row>
    <row r="11" spans="1:14" x14ac:dyDescent="0.15">
      <c r="A11" s="389"/>
      <c r="B11" s="299" t="s">
        <v>297</v>
      </c>
      <c r="C11" s="278" t="s">
        <v>298</v>
      </c>
      <c r="D11" s="300" t="s">
        <v>220</v>
      </c>
      <c r="E11" s="269" t="s">
        <v>285</v>
      </c>
      <c r="F11" s="271">
        <v>2000</v>
      </c>
      <c r="G11" s="271">
        <v>2010</v>
      </c>
      <c r="H11" s="121">
        <v>0.2264714276</v>
      </c>
      <c r="I11" s="303">
        <v>-0.65555664469999997</v>
      </c>
      <c r="J11" s="274">
        <v>18</v>
      </c>
      <c r="K11" s="304">
        <v>4.6338158984</v>
      </c>
      <c r="L11" s="276" t="s">
        <v>14</v>
      </c>
      <c r="M11" s="304">
        <v>-5.1945829816</v>
      </c>
      <c r="N11" s="276" t="s">
        <v>6</v>
      </c>
    </row>
    <row r="12" spans="1:14" x14ac:dyDescent="0.15">
      <c r="A12" s="389"/>
      <c r="B12" s="299" t="s">
        <v>299</v>
      </c>
      <c r="C12" s="278" t="s">
        <v>300</v>
      </c>
      <c r="D12" s="300" t="s">
        <v>301</v>
      </c>
      <c r="E12" s="269" t="s">
        <v>285</v>
      </c>
      <c r="F12" s="271">
        <v>2000</v>
      </c>
      <c r="G12" s="271">
        <v>2010</v>
      </c>
      <c r="H12" s="122">
        <v>44.958783079900002</v>
      </c>
      <c r="I12" s="278">
        <v>45.416293814200003</v>
      </c>
      <c r="J12" s="274">
        <v>28</v>
      </c>
      <c r="K12" s="275">
        <v>49.297385771599998</v>
      </c>
      <c r="L12" s="276" t="s">
        <v>6</v>
      </c>
      <c r="M12" s="275">
        <v>40.746192897100002</v>
      </c>
      <c r="N12" s="276" t="s">
        <v>48</v>
      </c>
    </row>
    <row r="13" spans="1:14" x14ac:dyDescent="0.15">
      <c r="A13" s="389"/>
      <c r="B13" s="299" t="s">
        <v>302</v>
      </c>
      <c r="C13" s="278" t="s">
        <v>303</v>
      </c>
      <c r="D13" s="300" t="s">
        <v>220</v>
      </c>
      <c r="E13" s="269" t="s">
        <v>285</v>
      </c>
      <c r="F13" s="271">
        <v>2000</v>
      </c>
      <c r="G13" s="271">
        <v>2010</v>
      </c>
      <c r="H13" s="122">
        <v>63.8</v>
      </c>
      <c r="I13" s="278">
        <v>62</v>
      </c>
      <c r="J13" s="274">
        <v>21</v>
      </c>
      <c r="K13" s="275">
        <v>68.2</v>
      </c>
      <c r="L13" s="276" t="s">
        <v>14</v>
      </c>
      <c r="M13" s="275">
        <v>58</v>
      </c>
      <c r="N13" s="276" t="s">
        <v>33</v>
      </c>
    </row>
    <row r="14" spans="1:14" x14ac:dyDescent="0.15">
      <c r="A14" s="389"/>
      <c r="B14" s="299" t="s">
        <v>304</v>
      </c>
      <c r="C14" s="303" t="s">
        <v>305</v>
      </c>
      <c r="D14" s="305"/>
      <c r="E14" s="269" t="s">
        <v>285</v>
      </c>
      <c r="F14" s="271">
        <v>2000</v>
      </c>
      <c r="G14" s="271">
        <v>2010</v>
      </c>
      <c r="H14" s="122">
        <v>94.824436443146666</v>
      </c>
      <c r="I14" s="278">
        <v>94.961979384564273</v>
      </c>
      <c r="J14" s="274">
        <v>13</v>
      </c>
      <c r="K14" s="275">
        <v>100.90499415380749</v>
      </c>
      <c r="L14" s="276" t="s">
        <v>15</v>
      </c>
      <c r="M14" s="275">
        <v>87.516954053201559</v>
      </c>
      <c r="N14" s="276" t="s">
        <v>43</v>
      </c>
    </row>
    <row r="15" spans="1:14" x14ac:dyDescent="0.15">
      <c r="A15" s="389"/>
      <c r="B15" s="299" t="s">
        <v>306</v>
      </c>
      <c r="C15" s="303" t="s">
        <v>307</v>
      </c>
      <c r="D15" s="305" t="s">
        <v>220</v>
      </c>
      <c r="E15" s="269" t="s">
        <v>285</v>
      </c>
      <c r="F15" s="271">
        <v>2000</v>
      </c>
      <c r="G15" s="271">
        <v>2010</v>
      </c>
      <c r="H15" s="306">
        <v>100</v>
      </c>
      <c r="I15" s="307">
        <v>98.137512643390608</v>
      </c>
      <c r="J15" s="274">
        <v>38</v>
      </c>
      <c r="K15" s="275">
        <v>118.36515497529217</v>
      </c>
      <c r="L15" s="276" t="s">
        <v>14</v>
      </c>
      <c r="M15" s="275">
        <v>88.587662671608925</v>
      </c>
      <c r="N15" s="276" t="s">
        <v>12</v>
      </c>
    </row>
    <row r="16" spans="1:14" x14ac:dyDescent="0.15">
      <c r="A16" s="389"/>
      <c r="B16" s="299" t="s">
        <v>308</v>
      </c>
      <c r="C16" s="303" t="s">
        <v>309</v>
      </c>
      <c r="D16" s="305" t="s">
        <v>310</v>
      </c>
      <c r="E16" s="269" t="s">
        <v>285</v>
      </c>
      <c r="F16" s="271">
        <v>2000</v>
      </c>
      <c r="G16" s="271">
        <v>2010</v>
      </c>
      <c r="H16" s="308">
        <v>2.4216824108999999</v>
      </c>
      <c r="I16" s="309">
        <v>2.5877350026000001</v>
      </c>
      <c r="J16" s="274">
        <v>21</v>
      </c>
      <c r="K16" s="304">
        <v>2.9435490943999998</v>
      </c>
      <c r="L16" s="276" t="s">
        <v>7</v>
      </c>
      <c r="M16" s="304">
        <v>2.0336139694000002</v>
      </c>
      <c r="N16" s="276" t="s">
        <v>14</v>
      </c>
    </row>
    <row r="17" spans="1:14" x14ac:dyDescent="0.15">
      <c r="A17" s="389"/>
      <c r="B17" s="299" t="s">
        <v>311</v>
      </c>
      <c r="C17" s="278" t="s">
        <v>312</v>
      </c>
      <c r="D17" s="300" t="s">
        <v>220</v>
      </c>
      <c r="E17" s="269" t="s">
        <v>285</v>
      </c>
      <c r="F17" s="271">
        <v>2000</v>
      </c>
      <c r="G17" s="271">
        <v>2010</v>
      </c>
      <c r="H17" s="121">
        <v>7.0554556918155669</v>
      </c>
      <c r="I17" s="303">
        <v>9.5944894822087008</v>
      </c>
      <c r="J17" s="274">
        <v>23</v>
      </c>
      <c r="K17" s="304">
        <v>21.493904798262495</v>
      </c>
      <c r="L17" s="276" t="s">
        <v>7</v>
      </c>
      <c r="M17" s="304">
        <v>2.2850968395886651</v>
      </c>
      <c r="N17" s="276" t="s">
        <v>14</v>
      </c>
    </row>
    <row r="18" spans="1:14" x14ac:dyDescent="0.15">
      <c r="A18" s="389"/>
      <c r="B18" s="299" t="s">
        <v>313</v>
      </c>
      <c r="C18" s="303" t="s">
        <v>314</v>
      </c>
      <c r="D18" s="305" t="s">
        <v>220</v>
      </c>
      <c r="E18" s="269" t="s">
        <v>285</v>
      </c>
      <c r="F18" s="271">
        <v>2000</v>
      </c>
      <c r="G18" s="271">
        <v>2010</v>
      </c>
      <c r="H18" s="121">
        <v>24.45</v>
      </c>
      <c r="I18" s="303">
        <v>29.21</v>
      </c>
      <c r="J18" s="274">
        <v>17</v>
      </c>
      <c r="K18" s="304">
        <v>36.44</v>
      </c>
      <c r="L18" s="276" t="s">
        <v>19</v>
      </c>
      <c r="M18" s="304">
        <v>17.739999999999998</v>
      </c>
      <c r="N18" s="276" t="s">
        <v>14</v>
      </c>
    </row>
    <row r="19" spans="1:14" x14ac:dyDescent="0.15">
      <c r="A19" s="389"/>
      <c r="B19" s="299" t="s">
        <v>315</v>
      </c>
      <c r="C19" s="278" t="s">
        <v>316</v>
      </c>
      <c r="D19" s="300" t="s">
        <v>317</v>
      </c>
      <c r="E19" s="269" t="s">
        <v>318</v>
      </c>
      <c r="F19" s="271">
        <v>2000</v>
      </c>
      <c r="G19" s="271">
        <v>2010</v>
      </c>
      <c r="H19" s="122"/>
      <c r="I19" s="278">
        <v>16.600000000000001</v>
      </c>
      <c r="J19" s="274">
        <v>19</v>
      </c>
      <c r="K19" s="275">
        <v>23.1</v>
      </c>
      <c r="L19" s="276" t="s">
        <v>48</v>
      </c>
      <c r="M19" s="275">
        <v>9.8000000000000007</v>
      </c>
      <c r="N19" s="276" t="s">
        <v>2</v>
      </c>
    </row>
    <row r="20" spans="1:14" x14ac:dyDescent="0.15">
      <c r="A20" s="310"/>
      <c r="B20" s="299"/>
      <c r="C20" s="311" t="s">
        <v>319</v>
      </c>
      <c r="D20" s="312"/>
      <c r="E20" s="269"/>
      <c r="F20" s="271"/>
      <c r="G20" s="313"/>
      <c r="H20" s="121"/>
      <c r="I20" s="303"/>
      <c r="J20" s="274"/>
      <c r="K20" s="304"/>
      <c r="L20" s="276"/>
      <c r="M20" s="304"/>
      <c r="N20" s="276"/>
    </row>
    <row r="21" spans="1:14" x14ac:dyDescent="0.15">
      <c r="A21" s="310"/>
      <c r="B21" s="299" t="s">
        <v>293</v>
      </c>
      <c r="C21" s="314" t="s">
        <v>320</v>
      </c>
      <c r="D21" s="305" t="s">
        <v>220</v>
      </c>
      <c r="E21" s="269" t="s">
        <v>285</v>
      </c>
      <c r="F21" s="271">
        <v>2000</v>
      </c>
      <c r="G21" s="271">
        <v>2005</v>
      </c>
      <c r="H21" s="121">
        <v>2.0109002597989383</v>
      </c>
      <c r="I21" s="303">
        <v>1.726946888237211</v>
      </c>
      <c r="J21" s="274">
        <v>31</v>
      </c>
      <c r="K21" s="304">
        <v>4.151411728203537</v>
      </c>
      <c r="L21" s="276" t="s">
        <v>48</v>
      </c>
      <c r="M21" s="304">
        <v>1.0921653850440209</v>
      </c>
      <c r="N21" s="276" t="s">
        <v>17</v>
      </c>
    </row>
    <row r="22" spans="1:14" x14ac:dyDescent="0.15">
      <c r="A22" s="310"/>
      <c r="B22" s="299" t="s">
        <v>295</v>
      </c>
      <c r="C22" s="303" t="s">
        <v>321</v>
      </c>
      <c r="D22" s="305" t="s">
        <v>301</v>
      </c>
      <c r="E22" s="269" t="s">
        <v>290</v>
      </c>
      <c r="F22" s="271">
        <v>2000</v>
      </c>
      <c r="G22" s="271">
        <v>2010</v>
      </c>
      <c r="H22" s="122">
        <v>30.5</v>
      </c>
      <c r="I22" s="278">
        <v>30</v>
      </c>
      <c r="J22" s="274">
        <v>27</v>
      </c>
      <c r="K22" s="275">
        <v>31.8</v>
      </c>
      <c r="L22" s="276" t="s">
        <v>14</v>
      </c>
      <c r="M22" s="275">
        <v>29.5</v>
      </c>
      <c r="N22" s="276" t="s">
        <v>46</v>
      </c>
    </row>
    <row r="23" spans="1:14" x14ac:dyDescent="0.15">
      <c r="A23" s="310"/>
      <c r="B23" s="299" t="s">
        <v>297</v>
      </c>
      <c r="C23" s="303" t="s">
        <v>132</v>
      </c>
      <c r="D23" s="305" t="s">
        <v>301</v>
      </c>
      <c r="E23" s="269" t="s">
        <v>290</v>
      </c>
      <c r="F23" s="271">
        <v>2000</v>
      </c>
      <c r="G23" s="271">
        <v>2010</v>
      </c>
      <c r="H23" s="122">
        <v>28.8</v>
      </c>
      <c r="I23" s="278">
        <v>28.2</v>
      </c>
      <c r="J23" s="274">
        <v>38</v>
      </c>
      <c r="K23" s="275">
        <v>29.9</v>
      </c>
      <c r="L23" s="276" t="s">
        <v>14</v>
      </c>
      <c r="M23" s="275">
        <v>27.9</v>
      </c>
      <c r="N23" s="276" t="s">
        <v>8</v>
      </c>
    </row>
    <row r="24" spans="1:14" x14ac:dyDescent="0.15">
      <c r="A24" s="310"/>
      <c r="B24" s="299" t="s">
        <v>299</v>
      </c>
      <c r="C24" s="303" t="s">
        <v>133</v>
      </c>
      <c r="D24" s="305"/>
      <c r="E24" s="269" t="s">
        <v>290</v>
      </c>
      <c r="F24" s="271">
        <v>2000</v>
      </c>
      <c r="G24" s="271">
        <v>2010</v>
      </c>
      <c r="H24" s="121">
        <v>1.96</v>
      </c>
      <c r="I24" s="303">
        <v>1.87</v>
      </c>
      <c r="J24" s="274">
        <v>30</v>
      </c>
      <c r="K24" s="304">
        <v>2.57</v>
      </c>
      <c r="L24" s="276" t="s">
        <v>48</v>
      </c>
      <c r="M24" s="304">
        <v>1.44</v>
      </c>
      <c r="N24" s="276" t="s">
        <v>17</v>
      </c>
    </row>
    <row r="25" spans="1:14" x14ac:dyDescent="0.15">
      <c r="A25" s="310"/>
      <c r="B25" s="299" t="s">
        <v>302</v>
      </c>
      <c r="C25" s="303" t="s">
        <v>134</v>
      </c>
      <c r="D25" s="305" t="s">
        <v>301</v>
      </c>
      <c r="E25" s="269" t="s">
        <v>322</v>
      </c>
      <c r="F25" s="271">
        <v>2000</v>
      </c>
      <c r="G25" s="271">
        <v>2010</v>
      </c>
      <c r="H25" s="121">
        <v>79.59</v>
      </c>
      <c r="I25" s="303">
        <v>79.680000000000007</v>
      </c>
      <c r="J25" s="274">
        <v>21</v>
      </c>
      <c r="K25" s="304">
        <v>80.88</v>
      </c>
      <c r="L25" s="276" t="s">
        <v>21</v>
      </c>
      <c r="M25" s="304">
        <v>77.28</v>
      </c>
      <c r="N25" s="276" t="s">
        <v>3</v>
      </c>
    </row>
    <row r="26" spans="1:14" x14ac:dyDescent="0.15">
      <c r="A26" s="310"/>
      <c r="B26" s="299" t="s">
        <v>304</v>
      </c>
      <c r="C26" s="303" t="s">
        <v>135</v>
      </c>
      <c r="D26" s="305" t="s">
        <v>301</v>
      </c>
      <c r="E26" s="269" t="s">
        <v>322</v>
      </c>
      <c r="F26" s="271">
        <v>2000</v>
      </c>
      <c r="G26" s="271">
        <v>2010</v>
      </c>
      <c r="H26" s="121">
        <v>86.35</v>
      </c>
      <c r="I26" s="303">
        <v>86.25</v>
      </c>
      <c r="J26" s="274">
        <v>30</v>
      </c>
      <c r="K26" s="304">
        <v>87.18</v>
      </c>
      <c r="L26" s="276" t="s">
        <v>21</v>
      </c>
      <c r="M26" s="304">
        <v>85.34</v>
      </c>
      <c r="N26" s="276" t="s">
        <v>3</v>
      </c>
    </row>
    <row r="27" spans="1:14" x14ac:dyDescent="0.15">
      <c r="A27" s="310"/>
      <c r="B27" s="299" t="s">
        <v>306</v>
      </c>
      <c r="C27" s="303" t="s">
        <v>136</v>
      </c>
      <c r="D27" s="305"/>
      <c r="E27" s="269" t="s">
        <v>323</v>
      </c>
      <c r="F27" s="271">
        <v>2000</v>
      </c>
      <c r="G27" s="271">
        <v>2010</v>
      </c>
      <c r="H27" s="121">
        <v>15.24</v>
      </c>
      <c r="I27" s="303">
        <v>9.1199999999999992</v>
      </c>
      <c r="J27" s="274">
        <v>33</v>
      </c>
      <c r="K27" s="304">
        <v>32.03</v>
      </c>
      <c r="L27" s="276" t="s">
        <v>28</v>
      </c>
      <c r="M27" s="304">
        <v>3</v>
      </c>
      <c r="N27" s="276" t="s">
        <v>17</v>
      </c>
    </row>
    <row r="28" spans="1:14" x14ac:dyDescent="0.15">
      <c r="A28" s="310"/>
      <c r="B28" s="299" t="s">
        <v>308</v>
      </c>
      <c r="C28" s="301" t="s">
        <v>192</v>
      </c>
      <c r="D28" s="315"/>
      <c r="E28" s="269" t="s">
        <v>324</v>
      </c>
      <c r="F28" s="271">
        <v>2000</v>
      </c>
      <c r="G28" s="271">
        <v>2010</v>
      </c>
      <c r="H28" s="122">
        <v>39.5</v>
      </c>
      <c r="I28" s="278">
        <v>44.1</v>
      </c>
      <c r="J28" s="274">
        <v>25</v>
      </c>
      <c r="K28" s="275">
        <v>58.6</v>
      </c>
      <c r="L28" s="276" t="s">
        <v>6</v>
      </c>
      <c r="M28" s="275">
        <v>28</v>
      </c>
      <c r="N28" s="276" t="s">
        <v>12</v>
      </c>
    </row>
    <row r="29" spans="1:14" x14ac:dyDescent="0.15">
      <c r="A29" s="310"/>
      <c r="B29" s="299"/>
      <c r="C29" s="311" t="s">
        <v>145</v>
      </c>
      <c r="D29" s="312"/>
      <c r="E29" s="269"/>
      <c r="F29" s="271"/>
      <c r="G29" s="271"/>
      <c r="H29" s="121"/>
      <c r="I29" s="303"/>
      <c r="J29" s="274"/>
      <c r="K29" s="304"/>
      <c r="L29" s="276"/>
      <c r="M29" s="304"/>
      <c r="N29" s="276"/>
    </row>
    <row r="30" spans="1:14" x14ac:dyDescent="0.15">
      <c r="A30" s="310"/>
      <c r="B30" s="299" t="s">
        <v>293</v>
      </c>
      <c r="C30" s="301" t="s">
        <v>325</v>
      </c>
      <c r="D30" s="315" t="s">
        <v>326</v>
      </c>
      <c r="E30" s="269" t="s">
        <v>327</v>
      </c>
      <c r="F30" s="271">
        <v>2000</v>
      </c>
      <c r="G30" s="271">
        <v>2010</v>
      </c>
      <c r="H30" s="123"/>
      <c r="I30" s="301">
        <v>7368.1279999999997</v>
      </c>
      <c r="J30" s="274">
        <v>19</v>
      </c>
      <c r="K30" s="304">
        <v>91139.263000000006</v>
      </c>
      <c r="L30" s="276" t="s">
        <v>14</v>
      </c>
      <c r="M30" s="304">
        <v>1836.172</v>
      </c>
      <c r="N30" s="276" t="s">
        <v>32</v>
      </c>
    </row>
    <row r="31" spans="1:14" x14ac:dyDescent="0.15">
      <c r="A31" s="310"/>
      <c r="B31" s="299" t="s">
        <v>295</v>
      </c>
      <c r="C31" s="303" t="s">
        <v>137</v>
      </c>
      <c r="D31" s="305" t="s">
        <v>220</v>
      </c>
      <c r="E31" s="269" t="s">
        <v>327</v>
      </c>
      <c r="F31" s="271">
        <v>2000</v>
      </c>
      <c r="G31" s="271">
        <v>2010</v>
      </c>
      <c r="H31" s="121"/>
      <c r="I31" s="303">
        <v>7.2989480420628281</v>
      </c>
      <c r="J31" s="274">
        <v>2</v>
      </c>
      <c r="K31" s="304">
        <v>9.2752953780373772</v>
      </c>
      <c r="L31" s="276" t="s">
        <v>20</v>
      </c>
      <c r="M31" s="304">
        <v>-1.9414200850776755</v>
      </c>
      <c r="N31" s="276" t="s">
        <v>32</v>
      </c>
    </row>
    <row r="32" spans="1:14" x14ac:dyDescent="0.15">
      <c r="A32" s="310"/>
      <c r="B32" s="299" t="s">
        <v>297</v>
      </c>
      <c r="C32" s="303" t="s">
        <v>202</v>
      </c>
      <c r="D32" s="305" t="s">
        <v>220</v>
      </c>
      <c r="E32" s="269" t="s">
        <v>327</v>
      </c>
      <c r="F32" s="271">
        <v>2000</v>
      </c>
      <c r="G32" s="271">
        <v>2010</v>
      </c>
      <c r="H32" s="121"/>
      <c r="I32" s="303">
        <v>-2.7651921799129413</v>
      </c>
      <c r="J32" s="274">
        <v>15</v>
      </c>
      <c r="K32" s="304">
        <v>2.6701404304576122</v>
      </c>
      <c r="L32" s="276" t="s">
        <v>3</v>
      </c>
      <c r="M32" s="304">
        <v>-12.641236990782041</v>
      </c>
      <c r="N32" s="276" t="s">
        <v>32</v>
      </c>
    </row>
    <row r="33" spans="1:14" x14ac:dyDescent="0.15">
      <c r="A33" s="310"/>
      <c r="B33" s="299" t="s">
        <v>299</v>
      </c>
      <c r="C33" s="301" t="s">
        <v>328</v>
      </c>
      <c r="D33" s="315" t="s">
        <v>329</v>
      </c>
      <c r="E33" s="271" t="s">
        <v>327</v>
      </c>
      <c r="F33" s="271">
        <v>2000</v>
      </c>
      <c r="G33" s="271">
        <v>2010</v>
      </c>
      <c r="H33" s="123"/>
      <c r="I33" s="301">
        <v>2862.639400794943</v>
      </c>
      <c r="J33" s="274">
        <v>9</v>
      </c>
      <c r="K33" s="304">
        <v>4306.3074817765082</v>
      </c>
      <c r="L33" s="276" t="s">
        <v>14</v>
      </c>
      <c r="M33" s="304">
        <v>2024.9867534738923</v>
      </c>
      <c r="N33" s="276" t="s">
        <v>48</v>
      </c>
    </row>
    <row r="34" spans="1:14" x14ac:dyDescent="0.15">
      <c r="A34" s="310"/>
      <c r="B34" s="299" t="s">
        <v>302</v>
      </c>
      <c r="C34" s="301" t="s">
        <v>330</v>
      </c>
      <c r="D34" s="315" t="s">
        <v>331</v>
      </c>
      <c r="E34" s="269" t="s">
        <v>332</v>
      </c>
      <c r="F34" s="271">
        <v>2000</v>
      </c>
      <c r="G34" s="271">
        <v>2010</v>
      </c>
      <c r="H34" s="122">
        <v>316.8</v>
      </c>
      <c r="I34" s="278">
        <v>240.2</v>
      </c>
      <c r="J34" s="274">
        <v>25</v>
      </c>
      <c r="K34" s="302">
        <v>893.4</v>
      </c>
      <c r="L34" s="276" t="s">
        <v>2</v>
      </c>
      <c r="M34" s="302">
        <v>171.1</v>
      </c>
      <c r="N34" s="276" t="s">
        <v>33</v>
      </c>
    </row>
    <row r="35" spans="1:14" x14ac:dyDescent="0.15">
      <c r="A35" s="310"/>
      <c r="B35" s="299" t="s">
        <v>304</v>
      </c>
      <c r="C35" s="301" t="s">
        <v>193</v>
      </c>
      <c r="D35" s="315" t="s">
        <v>153</v>
      </c>
      <c r="E35" s="269" t="s">
        <v>333</v>
      </c>
      <c r="F35" s="271">
        <v>1999</v>
      </c>
      <c r="G35" s="271">
        <v>2009</v>
      </c>
      <c r="H35" s="123">
        <v>2605736</v>
      </c>
      <c r="I35" s="301">
        <v>42623</v>
      </c>
      <c r="J35" s="274">
        <v>28</v>
      </c>
      <c r="K35" s="302">
        <v>113287</v>
      </c>
      <c r="L35" s="276" t="s">
        <v>9</v>
      </c>
      <c r="M35" s="302">
        <v>12965</v>
      </c>
      <c r="N35" s="276" t="s">
        <v>14</v>
      </c>
    </row>
    <row r="36" spans="1:14" x14ac:dyDescent="0.15">
      <c r="A36" s="310"/>
      <c r="B36" s="299" t="s">
        <v>306</v>
      </c>
      <c r="C36" s="301" t="s">
        <v>334</v>
      </c>
      <c r="D36" s="315" t="s">
        <v>151</v>
      </c>
      <c r="E36" s="269" t="s">
        <v>335</v>
      </c>
      <c r="F36" s="271">
        <v>2000</v>
      </c>
      <c r="G36" s="271">
        <v>2010</v>
      </c>
      <c r="H36" s="123">
        <v>2891077</v>
      </c>
      <c r="I36" s="301">
        <v>97647</v>
      </c>
      <c r="J36" s="274">
        <v>9</v>
      </c>
      <c r="K36" s="302">
        <v>382108</v>
      </c>
      <c r="L36" s="276" t="s">
        <v>24</v>
      </c>
      <c r="M36" s="302">
        <v>4681</v>
      </c>
      <c r="N36" s="276" t="s">
        <v>40</v>
      </c>
    </row>
    <row r="37" spans="1:14" x14ac:dyDescent="0.15">
      <c r="A37" s="310"/>
      <c r="B37" s="299" t="s">
        <v>308</v>
      </c>
      <c r="C37" s="301" t="s">
        <v>194</v>
      </c>
      <c r="D37" s="315" t="s">
        <v>153</v>
      </c>
      <c r="E37" s="269" t="s">
        <v>335</v>
      </c>
      <c r="F37" s="271">
        <v>2000</v>
      </c>
      <c r="G37" s="271">
        <v>2010</v>
      </c>
      <c r="H37" s="123">
        <v>7663847</v>
      </c>
      <c r="I37" s="301">
        <v>190185</v>
      </c>
      <c r="J37" s="274">
        <v>16</v>
      </c>
      <c r="K37" s="302">
        <v>790778</v>
      </c>
      <c r="L37" s="276" t="s">
        <v>24</v>
      </c>
      <c r="M37" s="302">
        <v>24325</v>
      </c>
      <c r="N37" s="276" t="s">
        <v>40</v>
      </c>
    </row>
    <row r="38" spans="1:14" x14ac:dyDescent="0.15">
      <c r="A38" s="310"/>
      <c r="B38" s="299" t="s">
        <v>311</v>
      </c>
      <c r="C38" s="301" t="s">
        <v>138</v>
      </c>
      <c r="D38" s="315"/>
      <c r="E38" s="269" t="s">
        <v>336</v>
      </c>
      <c r="F38" s="271">
        <v>2000</v>
      </c>
      <c r="G38" s="271">
        <v>2010</v>
      </c>
      <c r="H38" s="316"/>
      <c r="I38" s="317">
        <v>0.57393000000000005</v>
      </c>
      <c r="J38" s="274">
        <v>16</v>
      </c>
      <c r="K38" s="318">
        <v>1.1617</v>
      </c>
      <c r="L38" s="276" t="s">
        <v>14</v>
      </c>
      <c r="M38" s="318">
        <v>0.23630000000000001</v>
      </c>
      <c r="N38" s="276" t="s">
        <v>33</v>
      </c>
    </row>
    <row r="39" spans="1:14" x14ac:dyDescent="0.15">
      <c r="A39" s="310"/>
      <c r="B39" s="299"/>
      <c r="C39" s="319" t="s">
        <v>337</v>
      </c>
      <c r="D39" s="320"/>
      <c r="E39" s="269"/>
      <c r="F39" s="271"/>
      <c r="G39" s="271"/>
      <c r="H39" s="269"/>
      <c r="I39" s="314"/>
      <c r="J39" s="274"/>
      <c r="K39" s="321"/>
      <c r="L39" s="276"/>
      <c r="M39" s="321"/>
      <c r="N39" s="276"/>
    </row>
    <row r="40" spans="1:14" x14ac:dyDescent="0.15">
      <c r="A40" s="310"/>
      <c r="B40" s="299" t="s">
        <v>293</v>
      </c>
      <c r="C40" s="301" t="s">
        <v>338</v>
      </c>
      <c r="D40" s="315" t="s">
        <v>157</v>
      </c>
      <c r="E40" s="269" t="s">
        <v>339</v>
      </c>
      <c r="F40" s="271">
        <v>2000</v>
      </c>
      <c r="G40" s="271">
        <v>2010</v>
      </c>
      <c r="H40" s="122">
        <v>52.712482999999999</v>
      </c>
      <c r="I40" s="278">
        <v>50.7</v>
      </c>
      <c r="J40" s="274">
        <v>22</v>
      </c>
      <c r="K40" s="275">
        <v>64.8</v>
      </c>
      <c r="L40" s="276" t="s">
        <v>27</v>
      </c>
      <c r="M40" s="275">
        <v>34.9</v>
      </c>
      <c r="N40" s="276" t="s">
        <v>48</v>
      </c>
    </row>
    <row r="41" spans="1:14" x14ac:dyDescent="0.15">
      <c r="A41" s="310"/>
      <c r="B41" s="299" t="s">
        <v>295</v>
      </c>
      <c r="C41" s="301" t="s">
        <v>340</v>
      </c>
      <c r="D41" s="315" t="s">
        <v>157</v>
      </c>
      <c r="E41" s="269" t="s">
        <v>339</v>
      </c>
      <c r="F41" s="271">
        <v>2000</v>
      </c>
      <c r="G41" s="271">
        <v>2010</v>
      </c>
      <c r="H41" s="122">
        <v>55.932716999999997</v>
      </c>
      <c r="I41" s="278">
        <v>53.6</v>
      </c>
      <c r="J41" s="274">
        <v>26</v>
      </c>
      <c r="K41" s="275">
        <v>69.099999999999994</v>
      </c>
      <c r="L41" s="276" t="s">
        <v>27</v>
      </c>
      <c r="M41" s="275">
        <v>38.299999999999997</v>
      </c>
      <c r="N41" s="276" t="s">
        <v>48</v>
      </c>
    </row>
    <row r="42" spans="1:14" x14ac:dyDescent="0.15">
      <c r="A42" s="310"/>
      <c r="B42" s="299" t="s">
        <v>297</v>
      </c>
      <c r="C42" s="301" t="s">
        <v>341</v>
      </c>
      <c r="D42" s="315" t="s">
        <v>157</v>
      </c>
      <c r="E42" s="269" t="s">
        <v>339</v>
      </c>
      <c r="F42" s="271">
        <v>2000</v>
      </c>
      <c r="G42" s="271">
        <v>2010</v>
      </c>
      <c r="H42" s="122">
        <v>12.742513000000001</v>
      </c>
      <c r="I42" s="278">
        <v>10.3</v>
      </c>
      <c r="J42" s="274">
        <v>38</v>
      </c>
      <c r="K42" s="275">
        <v>24.7</v>
      </c>
      <c r="L42" s="276" t="s">
        <v>48</v>
      </c>
      <c r="M42" s="275">
        <v>8.6</v>
      </c>
      <c r="N42" s="276" t="s">
        <v>14</v>
      </c>
    </row>
    <row r="43" spans="1:14" x14ac:dyDescent="0.15">
      <c r="A43" s="310"/>
      <c r="B43" s="299" t="s">
        <v>299</v>
      </c>
      <c r="C43" s="301" t="s">
        <v>342</v>
      </c>
      <c r="D43" s="315" t="s">
        <v>157</v>
      </c>
      <c r="E43" s="269" t="s">
        <v>339</v>
      </c>
      <c r="F43" s="271">
        <v>2000</v>
      </c>
      <c r="G43" s="271">
        <v>2010</v>
      </c>
      <c r="H43" s="122">
        <v>19.168025</v>
      </c>
      <c r="I43" s="278">
        <v>18.2</v>
      </c>
      <c r="J43" s="274">
        <v>36</v>
      </c>
      <c r="K43" s="275">
        <v>30.9</v>
      </c>
      <c r="L43" s="276" t="s">
        <v>16</v>
      </c>
      <c r="M43" s="275">
        <v>12.1</v>
      </c>
      <c r="N43" s="276" t="s">
        <v>14</v>
      </c>
    </row>
    <row r="44" spans="1:14" x14ac:dyDescent="0.15">
      <c r="A44" s="310"/>
      <c r="B44" s="299" t="s">
        <v>302</v>
      </c>
      <c r="C44" s="301" t="s">
        <v>195</v>
      </c>
      <c r="D44" s="315" t="s">
        <v>157</v>
      </c>
      <c r="E44" s="269" t="s">
        <v>339</v>
      </c>
      <c r="F44" s="271">
        <v>2000</v>
      </c>
      <c r="G44" s="271">
        <v>2010</v>
      </c>
      <c r="H44" s="122">
        <v>18.384197</v>
      </c>
      <c r="I44" s="278">
        <v>28.2</v>
      </c>
      <c r="J44" s="274">
        <v>13</v>
      </c>
      <c r="K44" s="275">
        <v>35.200000000000003</v>
      </c>
      <c r="L44" s="276" t="s">
        <v>42</v>
      </c>
      <c r="M44" s="275">
        <v>7.1</v>
      </c>
      <c r="N44" s="276" t="s">
        <v>14</v>
      </c>
    </row>
    <row r="45" spans="1:14" x14ac:dyDescent="0.15">
      <c r="A45" s="310"/>
      <c r="B45" s="299" t="s">
        <v>304</v>
      </c>
      <c r="C45" s="301" t="s">
        <v>196</v>
      </c>
      <c r="D45" s="315" t="s">
        <v>157</v>
      </c>
      <c r="E45" s="269" t="s">
        <v>339</v>
      </c>
      <c r="F45" s="271">
        <v>2000</v>
      </c>
      <c r="G45" s="271">
        <v>2010</v>
      </c>
      <c r="H45" s="122">
        <v>13.107642</v>
      </c>
      <c r="I45" s="278">
        <v>19.600000000000001</v>
      </c>
      <c r="J45" s="274">
        <v>12</v>
      </c>
      <c r="K45" s="275">
        <v>24.3</v>
      </c>
      <c r="L45" s="276" t="s">
        <v>4</v>
      </c>
      <c r="M45" s="275">
        <v>4.4000000000000004</v>
      </c>
      <c r="N45" s="276" t="s">
        <v>14</v>
      </c>
    </row>
    <row r="46" spans="1:14" x14ac:dyDescent="0.15">
      <c r="A46" s="310"/>
      <c r="B46" s="299" t="s">
        <v>306</v>
      </c>
      <c r="C46" s="301" t="s">
        <v>197</v>
      </c>
      <c r="D46" s="315" t="s">
        <v>157</v>
      </c>
      <c r="E46" s="269" t="s">
        <v>285</v>
      </c>
      <c r="F46" s="271">
        <v>2000</v>
      </c>
      <c r="G46" s="271">
        <v>2010</v>
      </c>
      <c r="H46" s="122">
        <v>24.799544074298737</v>
      </c>
      <c r="I46" s="278">
        <v>20.697193980382497</v>
      </c>
      <c r="J46" s="274">
        <v>24</v>
      </c>
      <c r="K46" s="275">
        <v>34.30979056947659</v>
      </c>
      <c r="L46" s="276" t="s">
        <v>15</v>
      </c>
      <c r="M46" s="275">
        <v>13.573763650274746</v>
      </c>
      <c r="N46" s="276" t="s">
        <v>3</v>
      </c>
    </row>
    <row r="47" spans="1:14" x14ac:dyDescent="0.15">
      <c r="A47" s="310"/>
      <c r="B47" s="299" t="s">
        <v>308</v>
      </c>
      <c r="C47" s="301" t="s">
        <v>198</v>
      </c>
      <c r="D47" s="315" t="s">
        <v>157</v>
      </c>
      <c r="E47" s="269" t="s">
        <v>285</v>
      </c>
      <c r="F47" s="271">
        <v>2000</v>
      </c>
      <c r="G47" s="271">
        <v>2010</v>
      </c>
      <c r="H47" s="122">
        <v>10.395685005506937</v>
      </c>
      <c r="I47" s="278">
        <v>8.4660480706238381</v>
      </c>
      <c r="J47" s="274">
        <v>22</v>
      </c>
      <c r="K47" s="275">
        <v>17.40034088397362</v>
      </c>
      <c r="L47" s="276" t="s">
        <v>14</v>
      </c>
      <c r="M47" s="275">
        <v>4.8591938155715075</v>
      </c>
      <c r="N47" s="276" t="s">
        <v>6</v>
      </c>
    </row>
    <row r="48" spans="1:14" x14ac:dyDescent="0.15">
      <c r="A48" s="310"/>
      <c r="B48" s="299" t="s">
        <v>311</v>
      </c>
      <c r="C48" s="301" t="s">
        <v>343</v>
      </c>
      <c r="D48" s="315"/>
      <c r="E48" s="269" t="s">
        <v>339</v>
      </c>
      <c r="F48" s="271">
        <v>2000</v>
      </c>
      <c r="G48" s="271">
        <v>2010</v>
      </c>
      <c r="H48" s="122">
        <v>7.52</v>
      </c>
      <c r="I48" s="278">
        <v>6.92</v>
      </c>
      <c r="J48" s="274">
        <v>24</v>
      </c>
      <c r="K48" s="275">
        <v>11.4</v>
      </c>
      <c r="L48" s="276" t="s">
        <v>34</v>
      </c>
      <c r="M48" s="275">
        <v>3.28</v>
      </c>
      <c r="N48" s="276" t="s">
        <v>44</v>
      </c>
    </row>
    <row r="49" spans="1:14" x14ac:dyDescent="0.15">
      <c r="A49" s="310"/>
      <c r="B49" s="299" t="s">
        <v>313</v>
      </c>
      <c r="C49" s="301" t="s">
        <v>344</v>
      </c>
      <c r="D49" s="315"/>
      <c r="E49" s="269" t="s">
        <v>339</v>
      </c>
      <c r="F49" s="271">
        <v>2000</v>
      </c>
      <c r="G49" s="271">
        <v>2010</v>
      </c>
      <c r="H49" s="122">
        <v>35</v>
      </c>
      <c r="I49" s="278">
        <v>34.520000000000003</v>
      </c>
      <c r="J49" s="274">
        <v>21</v>
      </c>
      <c r="K49" s="275">
        <v>48.62</v>
      </c>
      <c r="L49" s="276" t="s">
        <v>28</v>
      </c>
      <c r="M49" s="275">
        <v>23.91</v>
      </c>
      <c r="N49" s="276" t="s">
        <v>4</v>
      </c>
    </row>
    <row r="50" spans="1:14" x14ac:dyDescent="0.15">
      <c r="A50" s="310"/>
      <c r="B50" s="299" t="s">
        <v>315</v>
      </c>
      <c r="C50" s="301" t="s">
        <v>345</v>
      </c>
      <c r="D50" s="315"/>
      <c r="E50" s="269" t="s">
        <v>346</v>
      </c>
      <c r="F50" s="271">
        <v>1999</v>
      </c>
      <c r="G50" s="271">
        <v>2011</v>
      </c>
      <c r="H50" s="122">
        <v>372.23295956932373</v>
      </c>
      <c r="I50" s="278">
        <v>326.47536545749864</v>
      </c>
      <c r="J50" s="274">
        <v>36</v>
      </c>
      <c r="K50" s="275">
        <v>952.38095238095229</v>
      </c>
      <c r="L50" s="276" t="s">
        <v>21</v>
      </c>
      <c r="M50" s="275">
        <v>130.00789978557725</v>
      </c>
      <c r="N50" s="276" t="s">
        <v>28</v>
      </c>
    </row>
    <row r="51" spans="1:14" x14ac:dyDescent="0.15">
      <c r="A51" s="310"/>
      <c r="B51" s="299" t="s">
        <v>347</v>
      </c>
      <c r="C51" s="301" t="s">
        <v>348</v>
      </c>
      <c r="D51" s="315"/>
      <c r="E51" s="269" t="s">
        <v>349</v>
      </c>
      <c r="F51" s="271">
        <v>2000</v>
      </c>
      <c r="G51" s="271">
        <v>2010</v>
      </c>
      <c r="H51" s="122">
        <v>32.700000000000003</v>
      </c>
      <c r="I51" s="278">
        <v>31.5</v>
      </c>
      <c r="J51" s="274">
        <v>13</v>
      </c>
      <c r="K51" s="275">
        <v>51</v>
      </c>
      <c r="L51" s="276" t="s">
        <v>14</v>
      </c>
      <c r="M51" s="275">
        <v>13.8</v>
      </c>
      <c r="N51" s="276" t="s">
        <v>3</v>
      </c>
    </row>
    <row r="52" spans="1:14" x14ac:dyDescent="0.15">
      <c r="A52" s="310"/>
      <c r="B52" s="299"/>
      <c r="C52" s="311" t="s">
        <v>199</v>
      </c>
      <c r="D52" s="312"/>
      <c r="E52" s="269"/>
      <c r="F52" s="271"/>
      <c r="G52" s="271"/>
      <c r="H52" s="269"/>
      <c r="I52" s="314"/>
      <c r="J52" s="274"/>
      <c r="K52" s="321"/>
      <c r="L52" s="276"/>
      <c r="M52" s="321"/>
      <c r="N52" s="276"/>
    </row>
    <row r="53" spans="1:14" x14ac:dyDescent="0.15">
      <c r="A53" s="310"/>
      <c r="B53" s="299" t="s">
        <v>293</v>
      </c>
      <c r="C53" s="301" t="s">
        <v>350</v>
      </c>
      <c r="D53" s="315" t="s">
        <v>296</v>
      </c>
      <c r="E53" s="269" t="s">
        <v>285</v>
      </c>
      <c r="F53" s="271">
        <v>2000</v>
      </c>
      <c r="G53" s="271">
        <v>2010</v>
      </c>
      <c r="H53" s="322">
        <v>59611311</v>
      </c>
      <c r="I53" s="323">
        <v>895097</v>
      </c>
      <c r="J53" s="274">
        <v>22</v>
      </c>
      <c r="K53" s="302">
        <v>6012536</v>
      </c>
      <c r="L53" s="276" t="s">
        <v>14</v>
      </c>
      <c r="M53" s="302">
        <v>287332</v>
      </c>
      <c r="N53" s="276" t="s">
        <v>32</v>
      </c>
    </row>
    <row r="54" spans="1:14" x14ac:dyDescent="0.15">
      <c r="A54" s="310"/>
      <c r="B54" s="299" t="s">
        <v>295</v>
      </c>
      <c r="C54" s="301" t="s">
        <v>351</v>
      </c>
      <c r="D54" s="315" t="s">
        <v>157</v>
      </c>
      <c r="E54" s="269" t="s">
        <v>285</v>
      </c>
      <c r="F54" s="271">
        <v>2000</v>
      </c>
      <c r="G54" s="271">
        <v>2010</v>
      </c>
      <c r="H54" s="324">
        <v>80.398441368481414</v>
      </c>
      <c r="I54" s="325">
        <v>87.07290361121197</v>
      </c>
      <c r="J54" s="274">
        <v>6</v>
      </c>
      <c r="K54" s="275">
        <v>88.63655647119964</v>
      </c>
      <c r="L54" s="276" t="s">
        <v>21</v>
      </c>
      <c r="M54" s="275">
        <v>70.243411366994323</v>
      </c>
      <c r="N54" s="276" t="s">
        <v>14</v>
      </c>
    </row>
    <row r="55" spans="1:14" x14ac:dyDescent="0.15">
      <c r="A55" s="310"/>
      <c r="B55" s="299" t="s">
        <v>297</v>
      </c>
      <c r="C55" s="301" t="s">
        <v>352</v>
      </c>
      <c r="D55" s="315" t="s">
        <v>157</v>
      </c>
      <c r="E55" s="269" t="s">
        <v>285</v>
      </c>
      <c r="F55" s="271">
        <v>2000</v>
      </c>
      <c r="G55" s="271">
        <v>2010</v>
      </c>
      <c r="H55" s="324">
        <v>63.754077877640789</v>
      </c>
      <c r="I55" s="325">
        <v>68.454466838817766</v>
      </c>
      <c r="J55" s="274">
        <v>22</v>
      </c>
      <c r="K55" s="275">
        <v>76.832655580567859</v>
      </c>
      <c r="L55" s="276" t="s">
        <v>33</v>
      </c>
      <c r="M55" s="275">
        <v>56.84996106482054</v>
      </c>
      <c r="N55" s="276" t="s">
        <v>14</v>
      </c>
    </row>
    <row r="56" spans="1:14" x14ac:dyDescent="0.15">
      <c r="A56" s="310"/>
      <c r="B56" s="299" t="s">
        <v>299</v>
      </c>
      <c r="C56" s="301" t="s">
        <v>353</v>
      </c>
      <c r="D56" s="315" t="s">
        <v>157</v>
      </c>
      <c r="E56" s="269" t="s">
        <v>285</v>
      </c>
      <c r="F56" s="271">
        <v>2000</v>
      </c>
      <c r="G56" s="271">
        <v>2010</v>
      </c>
      <c r="H56" s="324">
        <v>69.3</v>
      </c>
      <c r="I56" s="325">
        <v>71.099999999999994</v>
      </c>
      <c r="J56" s="274">
        <v>14</v>
      </c>
      <c r="K56" s="275">
        <v>74</v>
      </c>
      <c r="L56" s="276" t="s">
        <v>21</v>
      </c>
      <c r="M56" s="275">
        <v>63.9</v>
      </c>
      <c r="N56" s="276" t="s">
        <v>40</v>
      </c>
    </row>
    <row r="57" spans="1:14" x14ac:dyDescent="0.15">
      <c r="A57" s="310"/>
      <c r="B57" s="299" t="s">
        <v>302</v>
      </c>
      <c r="C57" s="301" t="s">
        <v>354</v>
      </c>
      <c r="D57" s="315" t="s">
        <v>157</v>
      </c>
      <c r="E57" s="269" t="s">
        <v>285</v>
      </c>
      <c r="F57" s="271">
        <v>2000</v>
      </c>
      <c r="G57" s="271">
        <v>2010</v>
      </c>
      <c r="H57" s="324">
        <v>47</v>
      </c>
      <c r="I57" s="325">
        <v>48.4</v>
      </c>
      <c r="J57" s="274">
        <v>18</v>
      </c>
      <c r="K57" s="275">
        <v>52.2</v>
      </c>
      <c r="L57" s="276" t="s">
        <v>19</v>
      </c>
      <c r="M57" s="275">
        <v>41.4</v>
      </c>
      <c r="N57" s="276" t="s">
        <v>30</v>
      </c>
    </row>
    <row r="58" spans="1:14" x14ac:dyDescent="0.15">
      <c r="A58" s="310"/>
      <c r="B58" s="299" t="s">
        <v>304</v>
      </c>
      <c r="C58" s="301" t="s">
        <v>355</v>
      </c>
      <c r="D58" s="315" t="s">
        <v>157</v>
      </c>
      <c r="E58" s="269" t="s">
        <v>285</v>
      </c>
      <c r="F58" s="271">
        <v>2000</v>
      </c>
      <c r="G58" s="271">
        <v>2010</v>
      </c>
      <c r="H58" s="324">
        <v>4</v>
      </c>
      <c r="I58" s="325">
        <v>3.7</v>
      </c>
      <c r="J58" s="274">
        <v>32</v>
      </c>
      <c r="K58" s="275">
        <v>12.7</v>
      </c>
      <c r="L58" s="276" t="s">
        <v>3</v>
      </c>
      <c r="M58" s="275">
        <v>0.4</v>
      </c>
      <c r="N58" s="276" t="s">
        <v>14</v>
      </c>
    </row>
    <row r="59" spans="1:14" x14ac:dyDescent="0.15">
      <c r="A59" s="310"/>
      <c r="B59" s="299" t="s">
        <v>306</v>
      </c>
      <c r="C59" s="301" t="s">
        <v>356</v>
      </c>
      <c r="D59" s="315" t="s">
        <v>157</v>
      </c>
      <c r="E59" s="269" t="s">
        <v>285</v>
      </c>
      <c r="F59" s="271">
        <v>2000</v>
      </c>
      <c r="G59" s="271">
        <v>2010</v>
      </c>
      <c r="H59" s="324">
        <v>23.7</v>
      </c>
      <c r="I59" s="325">
        <v>31.1</v>
      </c>
      <c r="J59" s="274">
        <v>7</v>
      </c>
      <c r="K59" s="275">
        <v>33.4</v>
      </c>
      <c r="L59" s="276" t="s">
        <v>17</v>
      </c>
      <c r="M59" s="275">
        <v>14</v>
      </c>
      <c r="N59" s="276" t="s">
        <v>48</v>
      </c>
    </row>
    <row r="60" spans="1:14" x14ac:dyDescent="0.15">
      <c r="A60" s="310"/>
      <c r="B60" s="299" t="s">
        <v>308</v>
      </c>
      <c r="C60" s="301" t="s">
        <v>357</v>
      </c>
      <c r="D60" s="315" t="s">
        <v>157</v>
      </c>
      <c r="E60" s="269" t="s">
        <v>285</v>
      </c>
      <c r="F60" s="271">
        <v>2000</v>
      </c>
      <c r="G60" s="271">
        <v>2010</v>
      </c>
      <c r="H60" s="324">
        <v>66.5</v>
      </c>
      <c r="I60" s="325">
        <v>60</v>
      </c>
      <c r="J60" s="274">
        <v>41</v>
      </c>
      <c r="K60" s="275">
        <v>72.7</v>
      </c>
      <c r="L60" s="276" t="s">
        <v>15</v>
      </c>
      <c r="M60" s="275">
        <v>58.6</v>
      </c>
      <c r="N60" s="276" t="s">
        <v>21</v>
      </c>
    </row>
    <row r="61" spans="1:14" x14ac:dyDescent="0.15">
      <c r="A61" s="310"/>
      <c r="B61" s="299" t="s">
        <v>311</v>
      </c>
      <c r="C61" s="301" t="s">
        <v>358</v>
      </c>
      <c r="D61" s="315" t="s">
        <v>157</v>
      </c>
      <c r="E61" s="269" t="s">
        <v>359</v>
      </c>
      <c r="F61" s="271">
        <v>2002</v>
      </c>
      <c r="G61" s="271">
        <v>2012</v>
      </c>
      <c r="H61" s="324">
        <v>20.3</v>
      </c>
      <c r="I61" s="325">
        <v>19.100000000000001</v>
      </c>
      <c r="J61" s="274">
        <v>26</v>
      </c>
      <c r="K61" s="275">
        <v>28.9</v>
      </c>
      <c r="L61" s="276" t="s">
        <v>48</v>
      </c>
      <c r="M61" s="275">
        <v>16.2</v>
      </c>
      <c r="N61" s="276" t="s">
        <v>19</v>
      </c>
    </row>
    <row r="62" spans="1:14" x14ac:dyDescent="0.15">
      <c r="A62" s="310"/>
      <c r="B62" s="299" t="s">
        <v>313</v>
      </c>
      <c r="C62" s="301" t="s">
        <v>360</v>
      </c>
      <c r="D62" s="315" t="s">
        <v>157</v>
      </c>
      <c r="E62" s="269" t="s">
        <v>359</v>
      </c>
      <c r="F62" s="271">
        <v>2002</v>
      </c>
      <c r="G62" s="271">
        <v>2012</v>
      </c>
      <c r="H62" s="324">
        <v>10</v>
      </c>
      <c r="I62" s="325">
        <v>9</v>
      </c>
      <c r="J62" s="274">
        <v>28</v>
      </c>
      <c r="K62" s="275">
        <v>15</v>
      </c>
      <c r="L62" s="276" t="s">
        <v>48</v>
      </c>
      <c r="M62" s="275">
        <v>7.5</v>
      </c>
      <c r="N62" s="276" t="s">
        <v>8</v>
      </c>
    </row>
    <row r="63" spans="1:14" x14ac:dyDescent="0.15">
      <c r="A63" s="310"/>
      <c r="B63" s="299" t="s">
        <v>315</v>
      </c>
      <c r="C63" s="301" t="s">
        <v>361</v>
      </c>
      <c r="D63" s="315" t="s">
        <v>157</v>
      </c>
      <c r="E63" s="269" t="s">
        <v>359</v>
      </c>
      <c r="F63" s="271">
        <v>2002</v>
      </c>
      <c r="G63" s="271">
        <v>2012</v>
      </c>
      <c r="H63" s="324">
        <v>55.7</v>
      </c>
      <c r="I63" s="325">
        <v>59</v>
      </c>
      <c r="J63" s="274">
        <v>7</v>
      </c>
      <c r="K63" s="275">
        <v>61.1</v>
      </c>
      <c r="L63" s="276" t="s">
        <v>2</v>
      </c>
      <c r="M63" s="275">
        <v>46.6</v>
      </c>
      <c r="N63" s="276" t="s">
        <v>17</v>
      </c>
    </row>
    <row r="64" spans="1:14" x14ac:dyDescent="0.15">
      <c r="A64" s="310"/>
      <c r="B64" s="299" t="s">
        <v>347</v>
      </c>
      <c r="C64" s="301" t="s">
        <v>362</v>
      </c>
      <c r="D64" s="315" t="s">
        <v>157</v>
      </c>
      <c r="E64" s="269" t="s">
        <v>285</v>
      </c>
      <c r="F64" s="271">
        <v>2000</v>
      </c>
      <c r="G64" s="271">
        <v>2010</v>
      </c>
      <c r="H64" s="324">
        <v>7.4</v>
      </c>
      <c r="I64" s="325">
        <v>6</v>
      </c>
      <c r="J64" s="274">
        <v>44</v>
      </c>
      <c r="K64" s="275">
        <v>13.1</v>
      </c>
      <c r="L64" s="276" t="s">
        <v>48</v>
      </c>
      <c r="M64" s="275">
        <v>5.6</v>
      </c>
      <c r="N64" s="276" t="s">
        <v>33</v>
      </c>
    </row>
    <row r="65" spans="1:14" x14ac:dyDescent="0.15">
      <c r="A65" s="310"/>
      <c r="B65" s="299" t="s">
        <v>363</v>
      </c>
      <c r="C65" s="301" t="s">
        <v>364</v>
      </c>
      <c r="D65" s="315" t="s">
        <v>157</v>
      </c>
      <c r="E65" s="269" t="s">
        <v>285</v>
      </c>
      <c r="F65" s="271">
        <v>2000</v>
      </c>
      <c r="G65" s="271">
        <v>2010</v>
      </c>
      <c r="H65" s="324">
        <v>5</v>
      </c>
      <c r="I65" s="325">
        <v>3.9</v>
      </c>
      <c r="J65" s="274">
        <v>44</v>
      </c>
      <c r="K65" s="275">
        <v>8.1999999999999993</v>
      </c>
      <c r="L65" s="276" t="s">
        <v>48</v>
      </c>
      <c r="M65" s="275">
        <v>3.2</v>
      </c>
      <c r="N65" s="276" t="s">
        <v>33</v>
      </c>
    </row>
    <row r="66" spans="1:14" x14ac:dyDescent="0.15">
      <c r="A66" s="310"/>
      <c r="B66" s="299" t="s">
        <v>365</v>
      </c>
      <c r="C66" s="301" t="s">
        <v>203</v>
      </c>
      <c r="D66" s="315" t="s">
        <v>220</v>
      </c>
      <c r="E66" s="269" t="s">
        <v>366</v>
      </c>
      <c r="F66" s="271">
        <v>2000</v>
      </c>
      <c r="G66" s="271">
        <v>2010</v>
      </c>
      <c r="H66" s="324">
        <v>1.9</v>
      </c>
      <c r="I66" s="325">
        <v>2.2000000000000002</v>
      </c>
      <c r="J66" s="274">
        <v>25</v>
      </c>
      <c r="K66" s="275">
        <v>3.7</v>
      </c>
      <c r="L66" s="276" t="s">
        <v>30</v>
      </c>
      <c r="M66" s="275">
        <v>0.9</v>
      </c>
      <c r="N66" s="276" t="s">
        <v>14</v>
      </c>
    </row>
    <row r="67" spans="1:14" x14ac:dyDescent="0.15">
      <c r="A67" s="310"/>
      <c r="B67" s="299" t="s">
        <v>367</v>
      </c>
      <c r="C67" s="326" t="s">
        <v>368</v>
      </c>
      <c r="D67" s="327" t="s">
        <v>369</v>
      </c>
      <c r="E67" s="269" t="s">
        <v>370</v>
      </c>
      <c r="F67" s="271">
        <v>2000</v>
      </c>
      <c r="G67" s="271">
        <v>2010</v>
      </c>
      <c r="H67" s="328">
        <v>181</v>
      </c>
      <c r="I67" s="329">
        <v>181</v>
      </c>
      <c r="J67" s="274">
        <v>34</v>
      </c>
      <c r="K67" s="302">
        <v>187</v>
      </c>
      <c r="L67" s="276" t="s">
        <v>11</v>
      </c>
      <c r="M67" s="302">
        <v>174</v>
      </c>
      <c r="N67" s="276" t="s">
        <v>14</v>
      </c>
    </row>
    <row r="68" spans="1:14" x14ac:dyDescent="0.15">
      <c r="A68" s="310"/>
      <c r="B68" s="299" t="s">
        <v>371</v>
      </c>
      <c r="C68" s="301" t="s">
        <v>372</v>
      </c>
      <c r="D68" s="315" t="s">
        <v>369</v>
      </c>
      <c r="E68" s="269" t="s">
        <v>370</v>
      </c>
      <c r="F68" s="271">
        <v>2000</v>
      </c>
      <c r="G68" s="271">
        <v>2010</v>
      </c>
      <c r="H68" s="328">
        <v>171</v>
      </c>
      <c r="I68" s="329">
        <v>172</v>
      </c>
      <c r="J68" s="274">
        <v>21</v>
      </c>
      <c r="K68" s="302">
        <v>176</v>
      </c>
      <c r="L68" s="276" t="s">
        <v>19</v>
      </c>
      <c r="M68" s="302">
        <v>168</v>
      </c>
      <c r="N68" s="276" t="s">
        <v>14</v>
      </c>
    </row>
    <row r="69" spans="1:14" x14ac:dyDescent="0.15">
      <c r="A69" s="310"/>
      <c r="B69" s="299" t="s">
        <v>373</v>
      </c>
      <c r="C69" s="301" t="s">
        <v>374</v>
      </c>
      <c r="D69" s="315"/>
      <c r="E69" s="269" t="s">
        <v>285</v>
      </c>
      <c r="F69" s="271">
        <v>2000</v>
      </c>
      <c r="G69" s="271">
        <v>2005</v>
      </c>
      <c r="H69" s="272">
        <v>20.449597985193606</v>
      </c>
      <c r="I69" s="277">
        <v>17.692307692307693</v>
      </c>
      <c r="J69" s="330">
        <v>30</v>
      </c>
      <c r="K69" s="275">
        <v>25.374162327333426</v>
      </c>
      <c r="L69" s="331" t="s">
        <v>2</v>
      </c>
      <c r="M69" s="275">
        <v>14.057487488771974</v>
      </c>
      <c r="N69" s="331" t="s">
        <v>48</v>
      </c>
    </row>
    <row r="70" spans="1:14" x14ac:dyDescent="0.15">
      <c r="A70" s="310"/>
      <c r="B70" s="299" t="s">
        <v>375</v>
      </c>
      <c r="C70" s="301" t="s">
        <v>376</v>
      </c>
      <c r="D70" s="315"/>
      <c r="E70" s="269" t="s">
        <v>285</v>
      </c>
      <c r="F70" s="271">
        <v>2000</v>
      </c>
      <c r="G70" s="271">
        <v>2005</v>
      </c>
      <c r="H70" s="272">
        <v>46.8344431006226</v>
      </c>
      <c r="I70" s="277">
        <v>50.156937343954347</v>
      </c>
      <c r="J70" s="330">
        <v>25</v>
      </c>
      <c r="K70" s="275">
        <v>57.305090649117339</v>
      </c>
      <c r="L70" s="331" t="s">
        <v>48</v>
      </c>
      <c r="M70" s="275">
        <v>40.73762764325442</v>
      </c>
      <c r="N70" s="331" t="s">
        <v>14</v>
      </c>
    </row>
    <row r="71" spans="1:14" x14ac:dyDescent="0.15">
      <c r="A71" s="310"/>
      <c r="B71" s="299" t="s">
        <v>377</v>
      </c>
      <c r="C71" s="301" t="s">
        <v>378</v>
      </c>
      <c r="D71" s="315"/>
      <c r="E71" s="269" t="s">
        <v>285</v>
      </c>
      <c r="F71" s="271">
        <v>2000</v>
      </c>
      <c r="G71" s="271">
        <v>2005</v>
      </c>
      <c r="H71" s="272">
        <v>4.234729290044446</v>
      </c>
      <c r="I71" s="277">
        <v>3.2474235672625293</v>
      </c>
      <c r="J71" s="330">
        <v>44</v>
      </c>
      <c r="K71" s="275">
        <v>6.0390722026199315</v>
      </c>
      <c r="L71" s="331" t="s">
        <v>14</v>
      </c>
      <c r="M71" s="275">
        <v>3.1563618499543824</v>
      </c>
      <c r="N71" s="331" t="s">
        <v>31</v>
      </c>
    </row>
    <row r="72" spans="1:14" x14ac:dyDescent="0.15">
      <c r="A72" s="310"/>
      <c r="B72" s="299" t="s">
        <v>379</v>
      </c>
      <c r="C72" s="301" t="s">
        <v>380</v>
      </c>
      <c r="D72" s="315"/>
      <c r="E72" s="269" t="s">
        <v>285</v>
      </c>
      <c r="F72" s="271">
        <v>2000</v>
      </c>
      <c r="G72" s="271">
        <v>2005</v>
      </c>
      <c r="H72" s="272">
        <v>43.623277851076281</v>
      </c>
      <c r="I72" s="277">
        <v>42.477160504447461</v>
      </c>
      <c r="J72" s="330">
        <v>35</v>
      </c>
      <c r="K72" s="275">
        <v>53.17902331766534</v>
      </c>
      <c r="L72" s="331" t="s">
        <v>7</v>
      </c>
      <c r="M72" s="275">
        <v>39.917672489579779</v>
      </c>
      <c r="N72" s="331" t="s">
        <v>24</v>
      </c>
    </row>
    <row r="73" spans="1:14" x14ac:dyDescent="0.15">
      <c r="A73" s="310"/>
      <c r="B73" s="299">
        <v>21</v>
      </c>
      <c r="C73" s="301" t="s">
        <v>381</v>
      </c>
      <c r="D73" s="315" t="s">
        <v>84</v>
      </c>
      <c r="E73" s="269" t="s">
        <v>370</v>
      </c>
      <c r="F73" s="271">
        <v>2000</v>
      </c>
      <c r="G73" s="271">
        <v>2010</v>
      </c>
      <c r="H73" s="272">
        <v>360</v>
      </c>
      <c r="I73" s="277">
        <v>365.5</v>
      </c>
      <c r="J73" s="274">
        <v>5</v>
      </c>
      <c r="K73" s="302">
        <v>429.8</v>
      </c>
      <c r="L73" s="276" t="s">
        <v>14</v>
      </c>
      <c r="M73" s="302">
        <v>259.2</v>
      </c>
      <c r="N73" s="276" t="s">
        <v>48</v>
      </c>
    </row>
    <row r="74" spans="1:14" x14ac:dyDescent="0.15">
      <c r="A74" s="332"/>
      <c r="B74" s="299">
        <v>22</v>
      </c>
      <c r="C74" s="301" t="s">
        <v>382</v>
      </c>
      <c r="D74" s="315" t="s">
        <v>84</v>
      </c>
      <c r="E74" s="269" t="s">
        <v>370</v>
      </c>
      <c r="F74" s="271">
        <v>2000</v>
      </c>
      <c r="G74" s="271">
        <v>2010</v>
      </c>
      <c r="H74" s="272">
        <v>243.6</v>
      </c>
      <c r="I74" s="277">
        <v>231.7</v>
      </c>
      <c r="J74" s="274">
        <v>18</v>
      </c>
      <c r="K74" s="302">
        <v>298.2</v>
      </c>
      <c r="L74" s="276" t="s">
        <v>14</v>
      </c>
      <c r="M74" s="302">
        <v>188.1</v>
      </c>
      <c r="N74" s="276" t="s">
        <v>3</v>
      </c>
    </row>
    <row r="75" spans="1:14" x14ac:dyDescent="0.15">
      <c r="A75" s="332"/>
      <c r="B75" s="299">
        <v>23</v>
      </c>
      <c r="C75" s="301" t="s">
        <v>383</v>
      </c>
      <c r="D75" s="315" t="s">
        <v>84</v>
      </c>
      <c r="E75" s="269" t="s">
        <v>370</v>
      </c>
      <c r="F75" s="271">
        <v>2000</v>
      </c>
      <c r="G75" s="271">
        <v>2010</v>
      </c>
      <c r="H75" s="324">
        <v>160.69999999999999</v>
      </c>
      <c r="I75" s="325">
        <v>164.4</v>
      </c>
      <c r="J75" s="274">
        <v>5</v>
      </c>
      <c r="K75" s="302">
        <v>174.4</v>
      </c>
      <c r="L75" s="276" t="s">
        <v>28</v>
      </c>
      <c r="M75" s="302">
        <v>126.1</v>
      </c>
      <c r="N75" s="276" t="s">
        <v>48</v>
      </c>
    </row>
    <row r="76" spans="1:14" x14ac:dyDescent="0.15">
      <c r="A76" s="332"/>
      <c r="B76" s="299">
        <v>24</v>
      </c>
      <c r="C76" s="301" t="s">
        <v>384</v>
      </c>
      <c r="D76" s="315" t="s">
        <v>84</v>
      </c>
      <c r="E76" s="269" t="s">
        <v>370</v>
      </c>
      <c r="F76" s="271">
        <v>2000</v>
      </c>
      <c r="G76" s="271">
        <v>2010</v>
      </c>
      <c r="H76" s="324">
        <v>153.19999999999999</v>
      </c>
      <c r="I76" s="325">
        <v>157.6</v>
      </c>
      <c r="J76" s="274">
        <v>9</v>
      </c>
      <c r="K76" s="302">
        <v>165.7</v>
      </c>
      <c r="L76" s="276" t="s">
        <v>15</v>
      </c>
      <c r="M76" s="302">
        <v>121.7</v>
      </c>
      <c r="N76" s="276" t="s">
        <v>48</v>
      </c>
    </row>
    <row r="77" spans="1:14" x14ac:dyDescent="0.15">
      <c r="A77" s="332"/>
      <c r="B77" s="299"/>
      <c r="C77" s="311" t="s">
        <v>385</v>
      </c>
      <c r="D77" s="312"/>
      <c r="E77" s="269"/>
      <c r="F77" s="271"/>
      <c r="G77" s="313"/>
      <c r="H77" s="269"/>
      <c r="I77" s="314"/>
      <c r="J77" s="274"/>
      <c r="K77" s="321"/>
      <c r="L77" s="276"/>
      <c r="M77" s="321"/>
      <c r="N77" s="276"/>
    </row>
    <row r="78" spans="1:14" x14ac:dyDescent="0.15">
      <c r="A78" s="332"/>
      <c r="B78" s="299" t="s">
        <v>293</v>
      </c>
      <c r="C78" s="301" t="s">
        <v>139</v>
      </c>
      <c r="D78" s="315" t="s">
        <v>220</v>
      </c>
      <c r="E78" s="269" t="s">
        <v>386</v>
      </c>
      <c r="F78" s="271">
        <v>2000</v>
      </c>
      <c r="G78" s="271">
        <v>2010</v>
      </c>
      <c r="H78" s="324">
        <v>61.9</v>
      </c>
      <c r="I78" s="325">
        <v>74.3</v>
      </c>
      <c r="J78" s="274">
        <v>6</v>
      </c>
      <c r="K78" s="302">
        <v>78.3</v>
      </c>
      <c r="L78" s="276" t="s">
        <v>6</v>
      </c>
      <c r="M78" s="302">
        <v>46.6</v>
      </c>
      <c r="N78" s="276" t="s">
        <v>14</v>
      </c>
    </row>
    <row r="79" spans="1:14" x14ac:dyDescent="0.15">
      <c r="A79" s="332"/>
      <c r="B79" s="299" t="s">
        <v>295</v>
      </c>
      <c r="C79" s="301" t="s">
        <v>387</v>
      </c>
      <c r="D79" s="315" t="s">
        <v>162</v>
      </c>
      <c r="E79" s="269" t="s">
        <v>386</v>
      </c>
      <c r="F79" s="271">
        <v>2000</v>
      </c>
      <c r="G79" s="271">
        <v>2010</v>
      </c>
      <c r="H79" s="324">
        <v>122.6</v>
      </c>
      <c r="I79" s="325">
        <v>136.80000000000001</v>
      </c>
      <c r="J79" s="274">
        <v>19</v>
      </c>
      <c r="K79" s="302">
        <v>179.3</v>
      </c>
      <c r="L79" s="276" t="s">
        <v>17</v>
      </c>
      <c r="M79" s="302">
        <v>92.4</v>
      </c>
      <c r="N79" s="276" t="s">
        <v>14</v>
      </c>
    </row>
    <row r="80" spans="1:14" x14ac:dyDescent="0.15">
      <c r="A80" s="332"/>
      <c r="B80" s="299" t="s">
        <v>297</v>
      </c>
      <c r="C80" s="301" t="s">
        <v>388</v>
      </c>
      <c r="D80" s="315" t="s">
        <v>84</v>
      </c>
      <c r="E80" s="269" t="s">
        <v>389</v>
      </c>
      <c r="F80" s="271">
        <v>1999</v>
      </c>
      <c r="G80" s="271">
        <v>2009</v>
      </c>
      <c r="H80" s="328">
        <v>6317</v>
      </c>
      <c r="I80" s="329">
        <v>6936</v>
      </c>
      <c r="J80" s="274">
        <v>5</v>
      </c>
      <c r="K80" s="302">
        <v>7343</v>
      </c>
      <c r="L80" s="276" t="s">
        <v>19</v>
      </c>
      <c r="M80" s="302">
        <v>4062</v>
      </c>
      <c r="N80" s="276" t="s">
        <v>48</v>
      </c>
    </row>
    <row r="81" spans="1:14" x14ac:dyDescent="0.15">
      <c r="A81" s="332"/>
      <c r="B81" s="299" t="s">
        <v>299</v>
      </c>
      <c r="C81" s="301" t="s">
        <v>390</v>
      </c>
      <c r="D81" s="315" t="s">
        <v>391</v>
      </c>
      <c r="E81" s="269" t="s">
        <v>389</v>
      </c>
      <c r="F81" s="271">
        <v>1999</v>
      </c>
      <c r="G81" s="271">
        <v>2009</v>
      </c>
      <c r="H81" s="328">
        <v>429445</v>
      </c>
      <c r="I81" s="329">
        <v>461232</v>
      </c>
      <c r="J81" s="274">
        <v>8</v>
      </c>
      <c r="K81" s="302">
        <v>501019</v>
      </c>
      <c r="L81" s="276" t="s">
        <v>17</v>
      </c>
      <c r="M81" s="302">
        <v>283694</v>
      </c>
      <c r="N81" s="276" t="s">
        <v>48</v>
      </c>
    </row>
    <row r="82" spans="1:14" x14ac:dyDescent="0.15">
      <c r="A82" s="332"/>
      <c r="B82" s="299" t="s">
        <v>302</v>
      </c>
      <c r="C82" s="301" t="s">
        <v>392</v>
      </c>
      <c r="D82" s="315" t="s">
        <v>391</v>
      </c>
      <c r="E82" s="269" t="s">
        <v>389</v>
      </c>
      <c r="F82" s="271">
        <v>1999</v>
      </c>
      <c r="G82" s="271">
        <v>2009</v>
      </c>
      <c r="H82" s="328">
        <v>301213</v>
      </c>
      <c r="I82" s="329">
        <v>320549</v>
      </c>
      <c r="J82" s="274">
        <v>9</v>
      </c>
      <c r="K82" s="302">
        <v>345954</v>
      </c>
      <c r="L82" s="276" t="s">
        <v>15</v>
      </c>
      <c r="M82" s="302">
        <v>179969</v>
      </c>
      <c r="N82" s="276" t="s">
        <v>48</v>
      </c>
    </row>
    <row r="83" spans="1:14" x14ac:dyDescent="0.15">
      <c r="A83" s="332"/>
      <c r="B83" s="299" t="s">
        <v>304</v>
      </c>
      <c r="C83" s="301" t="s">
        <v>393</v>
      </c>
      <c r="D83" s="315" t="s">
        <v>391</v>
      </c>
      <c r="E83" s="269" t="s">
        <v>389</v>
      </c>
      <c r="F83" s="271">
        <v>1999</v>
      </c>
      <c r="G83" s="271">
        <v>2009</v>
      </c>
      <c r="H83" s="328">
        <v>356405</v>
      </c>
      <c r="I83" s="329">
        <v>386816</v>
      </c>
      <c r="J83" s="274">
        <v>7</v>
      </c>
      <c r="K83" s="302">
        <v>420230</v>
      </c>
      <c r="L83" s="276" t="s">
        <v>17</v>
      </c>
      <c r="M83" s="302">
        <v>244986</v>
      </c>
      <c r="N83" s="276" t="s">
        <v>48</v>
      </c>
    </row>
    <row r="84" spans="1:14" x14ac:dyDescent="0.15">
      <c r="A84" s="332"/>
      <c r="B84" s="299" t="s">
        <v>306</v>
      </c>
      <c r="C84" s="326" t="s">
        <v>394</v>
      </c>
      <c r="D84" s="327" t="s">
        <v>391</v>
      </c>
      <c r="E84" s="269" t="s">
        <v>389</v>
      </c>
      <c r="F84" s="271">
        <v>1999</v>
      </c>
      <c r="G84" s="271">
        <v>2009</v>
      </c>
      <c r="H84" s="328">
        <v>287744</v>
      </c>
      <c r="I84" s="329">
        <v>308759</v>
      </c>
      <c r="J84" s="274">
        <v>8</v>
      </c>
      <c r="K84" s="302">
        <v>347832</v>
      </c>
      <c r="L84" s="276" t="s">
        <v>17</v>
      </c>
      <c r="M84" s="302">
        <v>202029</v>
      </c>
      <c r="N84" s="276" t="s">
        <v>48</v>
      </c>
    </row>
    <row r="85" spans="1:14" x14ac:dyDescent="0.15">
      <c r="A85" s="332"/>
      <c r="B85" s="299" t="s">
        <v>308</v>
      </c>
      <c r="C85" s="301" t="s">
        <v>395</v>
      </c>
      <c r="D85" s="315" t="s">
        <v>391</v>
      </c>
      <c r="E85" s="269" t="s">
        <v>389</v>
      </c>
      <c r="F85" s="271">
        <v>1999</v>
      </c>
      <c r="G85" s="271">
        <v>2009</v>
      </c>
      <c r="H85" s="328">
        <v>24606</v>
      </c>
      <c r="I85" s="329">
        <v>31336</v>
      </c>
      <c r="J85" s="274">
        <v>6</v>
      </c>
      <c r="K85" s="302">
        <v>37455</v>
      </c>
      <c r="L85" s="276" t="s">
        <v>37</v>
      </c>
      <c r="M85" s="302">
        <v>16562</v>
      </c>
      <c r="N85" s="276" t="s">
        <v>48</v>
      </c>
    </row>
    <row r="86" spans="1:14" x14ac:dyDescent="0.15">
      <c r="A86" s="332"/>
      <c r="B86" s="299" t="s">
        <v>311</v>
      </c>
      <c r="C86" s="301" t="s">
        <v>396</v>
      </c>
      <c r="D86" s="315" t="s">
        <v>84</v>
      </c>
      <c r="E86" s="269" t="s">
        <v>389</v>
      </c>
      <c r="F86" s="333">
        <v>1999</v>
      </c>
      <c r="G86" s="271">
        <v>2009</v>
      </c>
      <c r="H86" s="328">
        <v>10838</v>
      </c>
      <c r="I86" s="329">
        <v>13228</v>
      </c>
      <c r="J86" s="274">
        <v>6</v>
      </c>
      <c r="K86" s="302">
        <v>15405</v>
      </c>
      <c r="L86" s="276" t="s">
        <v>26</v>
      </c>
      <c r="M86" s="302">
        <v>4048</v>
      </c>
      <c r="N86" s="276" t="s">
        <v>48</v>
      </c>
    </row>
    <row r="87" spans="1:14" x14ac:dyDescent="0.15">
      <c r="A87" s="332"/>
      <c r="B87" s="299" t="s">
        <v>313</v>
      </c>
      <c r="C87" s="301" t="s">
        <v>397</v>
      </c>
      <c r="D87" s="315"/>
      <c r="E87" s="269" t="s">
        <v>398</v>
      </c>
      <c r="F87" s="271">
        <v>2000</v>
      </c>
      <c r="G87" s="271">
        <v>2010</v>
      </c>
      <c r="H87" s="272"/>
      <c r="I87" s="277">
        <v>99.6</v>
      </c>
      <c r="J87" s="274">
        <v>23</v>
      </c>
      <c r="K87" s="302">
        <v>106.8</v>
      </c>
      <c r="L87" s="276" t="s">
        <v>15</v>
      </c>
      <c r="M87" s="302">
        <v>96.9</v>
      </c>
      <c r="N87" s="276" t="s">
        <v>46</v>
      </c>
    </row>
    <row r="88" spans="1:14" x14ac:dyDescent="0.15">
      <c r="A88" s="332"/>
      <c r="B88" s="299"/>
      <c r="C88" s="311" t="s">
        <v>399</v>
      </c>
      <c r="D88" s="312"/>
      <c r="E88" s="269"/>
      <c r="F88" s="271"/>
      <c r="G88" s="313"/>
      <c r="H88" s="269"/>
      <c r="I88" s="314"/>
      <c r="J88" s="274"/>
      <c r="K88" s="321"/>
      <c r="L88" s="276"/>
      <c r="M88" s="321"/>
      <c r="N88" s="276"/>
    </row>
    <row r="89" spans="1:14" x14ac:dyDescent="0.15">
      <c r="A89" s="332"/>
      <c r="B89" s="299" t="s">
        <v>293</v>
      </c>
      <c r="C89" s="301" t="s">
        <v>205</v>
      </c>
      <c r="D89" s="315" t="s">
        <v>400</v>
      </c>
      <c r="E89" s="269" t="s">
        <v>401</v>
      </c>
      <c r="F89" s="271">
        <v>2001</v>
      </c>
      <c r="G89" s="271">
        <v>2011</v>
      </c>
      <c r="H89" s="328">
        <v>416</v>
      </c>
      <c r="I89" s="329">
        <v>401</v>
      </c>
      <c r="J89" s="274">
        <v>43</v>
      </c>
      <c r="K89" s="302">
        <v>445</v>
      </c>
      <c r="L89" s="276" t="s">
        <v>47</v>
      </c>
      <c r="M89" s="302">
        <v>396</v>
      </c>
      <c r="N89" s="276" t="s">
        <v>20</v>
      </c>
    </row>
    <row r="90" spans="1:14" x14ac:dyDescent="0.15">
      <c r="A90" s="332"/>
      <c r="B90" s="299" t="s">
        <v>295</v>
      </c>
      <c r="C90" s="326" t="s">
        <v>206</v>
      </c>
      <c r="D90" s="327" t="s">
        <v>400</v>
      </c>
      <c r="E90" s="269" t="s">
        <v>401</v>
      </c>
      <c r="F90" s="271">
        <v>2001</v>
      </c>
      <c r="G90" s="271">
        <v>2011</v>
      </c>
      <c r="H90" s="328">
        <v>290</v>
      </c>
      <c r="I90" s="329">
        <v>279</v>
      </c>
      <c r="J90" s="274">
        <v>40</v>
      </c>
      <c r="K90" s="302">
        <v>331</v>
      </c>
      <c r="L90" s="276" t="s">
        <v>45</v>
      </c>
      <c r="M90" s="302">
        <v>265</v>
      </c>
      <c r="N90" s="276" t="s">
        <v>24</v>
      </c>
    </row>
    <row r="91" spans="1:14" x14ac:dyDescent="0.15">
      <c r="A91" s="332"/>
      <c r="B91" s="299" t="s">
        <v>297</v>
      </c>
      <c r="C91" s="326" t="s">
        <v>207</v>
      </c>
      <c r="D91" s="327" t="s">
        <v>400</v>
      </c>
      <c r="E91" s="269" t="s">
        <v>401</v>
      </c>
      <c r="F91" s="271">
        <v>2001</v>
      </c>
      <c r="G91" s="271">
        <v>2011</v>
      </c>
      <c r="H91" s="328">
        <v>466</v>
      </c>
      <c r="I91" s="329">
        <v>444</v>
      </c>
      <c r="J91" s="274">
        <v>40</v>
      </c>
      <c r="K91" s="302">
        <v>486</v>
      </c>
      <c r="L91" s="276" t="s">
        <v>12</v>
      </c>
      <c r="M91" s="302">
        <v>428</v>
      </c>
      <c r="N91" s="276" t="s">
        <v>39</v>
      </c>
    </row>
    <row r="92" spans="1:14" x14ac:dyDescent="0.15">
      <c r="A92" s="332"/>
      <c r="B92" s="299" t="s">
        <v>299</v>
      </c>
      <c r="C92" s="326" t="s">
        <v>208</v>
      </c>
      <c r="D92" s="327" t="s">
        <v>400</v>
      </c>
      <c r="E92" s="269" t="s">
        <v>401</v>
      </c>
      <c r="F92" s="271">
        <v>2001</v>
      </c>
      <c r="G92" s="271">
        <v>2011</v>
      </c>
      <c r="H92" s="328">
        <v>326</v>
      </c>
      <c r="I92" s="329">
        <v>311</v>
      </c>
      <c r="J92" s="274">
        <v>40</v>
      </c>
      <c r="K92" s="302">
        <v>365</v>
      </c>
      <c r="L92" s="276" t="s">
        <v>48</v>
      </c>
      <c r="M92" s="302">
        <v>296</v>
      </c>
      <c r="N92" s="276" t="s">
        <v>24</v>
      </c>
    </row>
    <row r="93" spans="1:14" x14ac:dyDescent="0.15">
      <c r="A93" s="332"/>
      <c r="B93" s="299" t="s">
        <v>302</v>
      </c>
      <c r="C93" s="326" t="s">
        <v>209</v>
      </c>
      <c r="D93" s="327" t="s">
        <v>400</v>
      </c>
      <c r="E93" s="269" t="s">
        <v>401</v>
      </c>
      <c r="F93" s="271">
        <v>2001</v>
      </c>
      <c r="G93" s="271">
        <v>2011</v>
      </c>
      <c r="H93" s="328">
        <v>18</v>
      </c>
      <c r="I93" s="329">
        <v>16</v>
      </c>
      <c r="J93" s="274">
        <v>35</v>
      </c>
      <c r="K93" s="302">
        <v>25</v>
      </c>
      <c r="L93" s="276" t="s">
        <v>37</v>
      </c>
      <c r="M93" s="302">
        <v>12</v>
      </c>
      <c r="N93" s="276" t="s">
        <v>31</v>
      </c>
    </row>
    <row r="94" spans="1:14" x14ac:dyDescent="0.15">
      <c r="A94" s="261"/>
      <c r="B94" s="299" t="s">
        <v>304</v>
      </c>
      <c r="C94" s="326" t="s">
        <v>402</v>
      </c>
      <c r="D94" s="327" t="s">
        <v>400</v>
      </c>
      <c r="E94" s="269" t="s">
        <v>401</v>
      </c>
      <c r="F94" s="271">
        <v>2001</v>
      </c>
      <c r="G94" s="271">
        <v>2011</v>
      </c>
      <c r="H94" s="328">
        <v>175</v>
      </c>
      <c r="I94" s="329">
        <v>182</v>
      </c>
      <c r="J94" s="274">
        <v>8</v>
      </c>
      <c r="K94" s="302">
        <v>190</v>
      </c>
      <c r="L94" s="276" t="s">
        <v>23</v>
      </c>
      <c r="M94" s="302">
        <v>155</v>
      </c>
      <c r="N94" s="276" t="s">
        <v>8</v>
      </c>
    </row>
    <row r="95" spans="1:14" x14ac:dyDescent="0.15">
      <c r="E95" s="254"/>
      <c r="H95" s="254"/>
      <c r="I95" s="254"/>
      <c r="J95" s="254"/>
    </row>
  </sheetData>
  <mergeCells count="9">
    <mergeCell ref="M2:N2"/>
    <mergeCell ref="A4:B7"/>
    <mergeCell ref="A8:A19"/>
    <mergeCell ref="C2:D3"/>
    <mergeCell ref="E2:E3"/>
    <mergeCell ref="F2:G3"/>
    <mergeCell ref="H2:H3"/>
    <mergeCell ref="I2:J2"/>
    <mergeCell ref="K2:L2"/>
  </mergeCells>
  <phoneticPr fontId="18"/>
  <printOptions horizontalCentered="1"/>
  <pageMargins left="0.59055118110236227" right="0.39370078740157483" top="0.39370078740157483" bottom="0.39370078740157483" header="0.51181102362204722" footer="7.874015748031496E-2"/>
  <pageSetup paperSize="9" orientation="portrait" r:id="rId1"/>
  <headerFooter alignWithMargins="0">
    <oddFooter>&amp;C&amp;"ＭＳ Ｐ明朝,標準"16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本文表</vt:lpstr>
      <vt:lpstr>集約表</vt:lpstr>
      <vt:lpstr>H12計算表</vt:lpstr>
      <vt:lpstr>H22計算表</vt:lpstr>
      <vt:lpstr>H12→22</vt:lpstr>
      <vt:lpstr>指標一覧</vt:lpstr>
      <vt:lpstr>集約表!Print_Area</vt:lpstr>
      <vt:lpstr>本文表!Print_Area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Shimozato</cp:lastModifiedBy>
  <cp:lastPrinted>2015-02-20T10:06:51Z</cp:lastPrinted>
  <dcterms:created xsi:type="dcterms:W3CDTF">2013-07-05T00:56:36Z</dcterms:created>
  <dcterms:modified xsi:type="dcterms:W3CDTF">2015-03-26T00:08:55Z</dcterms:modified>
</cp:coreProperties>
</file>