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30" yWindow="-15" windowWidth="10275" windowHeight="7950" tabRatio="803" activeTab="5"/>
  </bookViews>
  <sheets>
    <sheet name="S25表" sheetId="55" r:id="rId1"/>
    <sheet name="S30表" sheetId="56" r:id="rId2"/>
    <sheet name="市町村遷移" sheetId="10" r:id="rId3"/>
    <sheet name="推移（国調・将来）" sheetId="8" r:id="rId4"/>
    <sheet name="各年推移" sheetId="57" r:id="rId5"/>
    <sheet name="人口推移G" sheetId="54" r:id="rId6"/>
  </sheets>
  <externalReferences>
    <externalReference r:id="rId7"/>
  </externalReferences>
  <definedNames>
    <definedName name="_xlnm._FilterDatabase" localSheetId="0" hidden="1">S25表!$A$2:$B$2</definedName>
    <definedName name="_xlnm._FilterDatabase" localSheetId="1" hidden="1">S30表!$A$2:$B$2</definedName>
    <definedName name="_xlnm._FilterDatabase" localSheetId="2" hidden="1">市町村遷移!$G$3:$J$32</definedName>
    <definedName name="_xlnm._FilterDatabase" localSheetId="3" hidden="1">'推移（国調・将来）'!$A$5:$D$41</definedName>
    <definedName name="Data">[1]H12市町村DATA!#REF!</definedName>
    <definedName name="DataEnd">[1]H12市町村DATA!#REF!</definedName>
    <definedName name="Hyousoku">[1]H12市町村DATA!#REF!</definedName>
    <definedName name="HyousokuArea">[1]H12市町村DATA!#REF!</definedName>
    <definedName name="HyousokuEnd">[1]H12市町村DATA!#REF!</definedName>
    <definedName name="Hyoutou">[1]H12市町村DATA!#REF!</definedName>
    <definedName name="Title">#REF!</definedName>
    <definedName name="TitleEnglish">[1]H12市町村DATA!#REF!</definedName>
  </definedNames>
  <calcPr calcId="145621"/>
</workbook>
</file>

<file path=xl/calcChain.xml><?xml version="1.0" encoding="utf-8"?>
<calcChain xmlns="http://schemas.openxmlformats.org/spreadsheetml/2006/main">
  <c r="Q2" i="8" l="1"/>
  <c r="P2" i="8"/>
  <c r="O2" i="8"/>
  <c r="N2" i="8"/>
  <c r="M2" i="8"/>
  <c r="L2" i="8"/>
  <c r="K2" i="8"/>
  <c r="J2" i="8"/>
  <c r="I2" i="8"/>
  <c r="H2" i="8"/>
  <c r="G2" i="8"/>
  <c r="S2" i="8"/>
  <c r="T2" i="8"/>
  <c r="U2" i="8"/>
  <c r="V2" i="8"/>
  <c r="W2" i="8"/>
  <c r="R2" i="8"/>
  <c r="I21" i="54" l="1"/>
  <c r="H21" i="54"/>
  <c r="G21" i="54"/>
  <c r="F21" i="54"/>
  <c r="I20" i="54"/>
  <c r="H20" i="54"/>
  <c r="G20" i="54"/>
  <c r="F20" i="54"/>
  <c r="I19" i="54"/>
  <c r="H19" i="54"/>
  <c r="G19" i="54"/>
  <c r="F19" i="54"/>
  <c r="I18" i="54"/>
  <c r="H18" i="54"/>
  <c r="G18" i="54"/>
  <c r="F18" i="54"/>
  <c r="I17" i="54"/>
  <c r="H17" i="54"/>
  <c r="G17" i="54"/>
  <c r="F17" i="54"/>
  <c r="I16" i="54"/>
  <c r="H16" i="54"/>
  <c r="G16" i="54"/>
  <c r="F16" i="54"/>
  <c r="I15" i="54"/>
  <c r="H15" i="54"/>
  <c r="G15" i="54"/>
  <c r="F15" i="54"/>
  <c r="I14" i="54"/>
  <c r="H14" i="54"/>
  <c r="G14" i="54"/>
  <c r="F14" i="54"/>
  <c r="I13" i="54"/>
  <c r="H13" i="54"/>
  <c r="G13" i="54"/>
  <c r="F13" i="54"/>
  <c r="I12" i="54"/>
  <c r="H12" i="54"/>
  <c r="G12" i="54"/>
  <c r="F12" i="54"/>
  <c r="I11" i="54"/>
  <c r="H11" i="54"/>
  <c r="G11" i="54"/>
  <c r="F11" i="54"/>
  <c r="I10" i="54"/>
  <c r="H10" i="54"/>
  <c r="G10" i="54"/>
  <c r="F10" i="54"/>
  <c r="I9" i="54"/>
  <c r="H9" i="54"/>
  <c r="G9" i="54"/>
  <c r="F9" i="54"/>
  <c r="I8" i="54"/>
  <c r="H8" i="54"/>
  <c r="G8" i="54"/>
  <c r="F8" i="54"/>
  <c r="I7" i="54"/>
  <c r="H7" i="54"/>
  <c r="G7" i="54"/>
  <c r="F7" i="54"/>
  <c r="I6" i="54"/>
  <c r="H6" i="54"/>
  <c r="G6" i="54"/>
  <c r="F6" i="54"/>
  <c r="I5" i="54"/>
  <c r="H5" i="54"/>
  <c r="G5" i="54"/>
  <c r="F5" i="54"/>
  <c r="I4" i="54"/>
  <c r="H4" i="54"/>
  <c r="G4" i="54"/>
  <c r="F4" i="54"/>
  <c r="I3" i="54"/>
  <c r="H3" i="54"/>
  <c r="G3" i="54"/>
  <c r="N41" i="57"/>
  <c r="J41" i="57"/>
  <c r="E41" i="57"/>
  <c r="N40" i="57"/>
  <c r="J40" i="57"/>
  <c r="E40" i="57"/>
  <c r="B40" i="57"/>
  <c r="N39" i="57"/>
  <c r="J39" i="57"/>
  <c r="E39" i="57"/>
  <c r="N38" i="57"/>
  <c r="J38" i="57"/>
  <c r="E38" i="57"/>
  <c r="N37" i="57"/>
  <c r="J37" i="57"/>
  <c r="E37" i="57"/>
  <c r="N36" i="57"/>
  <c r="J36" i="57"/>
  <c r="E36" i="57"/>
  <c r="N35" i="57"/>
  <c r="J35" i="57"/>
  <c r="E35" i="57"/>
  <c r="M39" i="57"/>
  <c r="L39" i="57"/>
  <c r="K39" i="57"/>
  <c r="I39" i="57"/>
  <c r="H39" i="57"/>
  <c r="G39" i="57"/>
  <c r="F39" i="57"/>
  <c r="M38" i="57"/>
  <c r="L38" i="57"/>
  <c r="K38" i="57"/>
  <c r="I38" i="57"/>
  <c r="H38" i="57"/>
  <c r="G38" i="57"/>
  <c r="F38" i="57"/>
  <c r="M37" i="57"/>
  <c r="L40" i="57"/>
  <c r="K37" i="57"/>
  <c r="I37" i="57"/>
  <c r="H40" i="57"/>
  <c r="G37" i="57"/>
  <c r="F40" i="57"/>
  <c r="M35" i="57"/>
  <c r="L35" i="57"/>
  <c r="K35" i="57"/>
  <c r="I35" i="57"/>
  <c r="G35" i="57"/>
  <c r="M36" i="57"/>
  <c r="L41" i="57"/>
  <c r="K36" i="57"/>
  <c r="I36" i="57"/>
  <c r="H41" i="57"/>
  <c r="G36" i="57"/>
  <c r="F41" i="57"/>
  <c r="F35" i="57" l="1"/>
  <c r="H35" i="57"/>
  <c r="F36" i="57"/>
  <c r="H36" i="57"/>
  <c r="L36" i="57"/>
  <c r="F37" i="57"/>
  <c r="H37" i="57"/>
  <c r="L37" i="57"/>
  <c r="G40" i="57"/>
  <c r="I40" i="57"/>
  <c r="K40" i="57"/>
  <c r="M40" i="57"/>
  <c r="G41" i="57"/>
  <c r="I41" i="57"/>
  <c r="K41" i="57"/>
  <c r="M41" i="57"/>
  <c r="D22" i="54"/>
  <c r="C22" i="54"/>
  <c r="B22" i="54"/>
  <c r="E22" i="54"/>
  <c r="D42" i="56"/>
  <c r="D41" i="56"/>
  <c r="D1" i="56"/>
  <c r="F30" i="55"/>
  <c r="F29" i="55"/>
  <c r="F28" i="55"/>
  <c r="F27" i="55"/>
  <c r="F26" i="55"/>
  <c r="F25" i="55"/>
  <c r="F24" i="55"/>
  <c r="F23" i="55"/>
  <c r="F22" i="55"/>
  <c r="F21" i="55"/>
  <c r="F32" i="55" s="1"/>
  <c r="F20" i="55"/>
  <c r="H19" i="55"/>
  <c r="G19" i="55"/>
  <c r="F19" i="55"/>
  <c r="F18" i="55"/>
  <c r="F17" i="55"/>
  <c r="F16" i="55"/>
  <c r="F15" i="55"/>
  <c r="F14" i="55"/>
  <c r="F13" i="55"/>
  <c r="F12" i="55"/>
  <c r="F11" i="55"/>
  <c r="F10" i="55"/>
  <c r="F9" i="55"/>
  <c r="F8" i="55"/>
  <c r="F7" i="55"/>
  <c r="F6" i="55"/>
  <c r="F5" i="55"/>
  <c r="F1" i="55" s="1"/>
  <c r="F4" i="55"/>
  <c r="F33" i="55" s="1"/>
  <c r="F3" i="55"/>
  <c r="D2" i="10"/>
  <c r="A2" i="10"/>
  <c r="F3" i="54" l="1"/>
  <c r="W39" i="8" l="1"/>
  <c r="U39" i="8"/>
  <c r="S39" i="8"/>
  <c r="V38" i="8"/>
  <c r="T38" i="8"/>
  <c r="R38" i="8"/>
  <c r="W37" i="8"/>
  <c r="U37" i="8"/>
  <c r="S37" i="8"/>
  <c r="V36" i="8"/>
  <c r="T36" i="8"/>
  <c r="R36" i="8"/>
  <c r="W35" i="8"/>
  <c r="U35" i="8"/>
  <c r="S35" i="8"/>
  <c r="V39" i="8"/>
  <c r="T39" i="8"/>
  <c r="R39" i="8"/>
  <c r="W38" i="8"/>
  <c r="U38" i="8"/>
  <c r="S38" i="8"/>
  <c r="V37" i="8"/>
  <c r="T37" i="8"/>
  <c r="R37" i="8"/>
  <c r="W36" i="8"/>
  <c r="U36" i="8"/>
  <c r="S36" i="8"/>
  <c r="V35" i="8"/>
  <c r="T35" i="8"/>
  <c r="R35" i="8"/>
  <c r="W41" i="8"/>
  <c r="U41" i="8"/>
  <c r="S41" i="8"/>
  <c r="V40" i="8"/>
  <c r="T40" i="8"/>
  <c r="R40" i="8"/>
  <c r="V41" i="8"/>
  <c r="T41" i="8"/>
  <c r="R41" i="8"/>
  <c r="W40" i="8"/>
  <c r="U40" i="8"/>
  <c r="S40" i="8"/>
  <c r="I36" i="8"/>
  <c r="J39" i="8"/>
  <c r="H39" i="8"/>
  <c r="J38" i="8"/>
  <c r="H38" i="8"/>
  <c r="J37" i="8"/>
  <c r="H37" i="8"/>
  <c r="J36" i="8"/>
  <c r="H36" i="8"/>
  <c r="J35" i="8"/>
  <c r="H35" i="8"/>
  <c r="I39" i="8"/>
  <c r="G39" i="8"/>
  <c r="I38" i="8"/>
  <c r="G38" i="8"/>
  <c r="I37" i="8"/>
  <c r="G37" i="8"/>
  <c r="G36" i="8"/>
  <c r="I35" i="8"/>
  <c r="G35" i="8"/>
  <c r="B40" i="8"/>
  <c r="J41" i="8"/>
  <c r="H41" i="8"/>
  <c r="J40" i="8"/>
  <c r="H40" i="8"/>
  <c r="I41" i="8"/>
  <c r="G41" i="8"/>
  <c r="I40" i="8"/>
  <c r="G40" i="8"/>
  <c r="K39" i="8"/>
  <c r="K37" i="8"/>
  <c r="K38" i="8"/>
  <c r="K36" i="8"/>
  <c r="K35" i="8"/>
  <c r="K41" i="8"/>
  <c r="K40" i="8"/>
  <c r="Q39" i="8"/>
  <c r="O39" i="8"/>
  <c r="M39" i="8"/>
  <c r="Q38" i="8"/>
  <c r="O38" i="8"/>
  <c r="M38" i="8"/>
  <c r="Q37" i="8"/>
  <c r="O37" i="8"/>
  <c r="M37" i="8"/>
  <c r="Q36" i="8"/>
  <c r="O36" i="8"/>
  <c r="M36" i="8"/>
  <c r="P39" i="8"/>
  <c r="N39" i="8"/>
  <c r="L39" i="8"/>
  <c r="P38" i="8"/>
  <c r="N38" i="8"/>
  <c r="L38" i="8"/>
  <c r="P37" i="8"/>
  <c r="N37" i="8"/>
  <c r="L37" i="8"/>
  <c r="L35" i="8"/>
  <c r="N35" i="8"/>
  <c r="P35" i="8"/>
  <c r="L36" i="8"/>
  <c r="P36" i="8"/>
  <c r="Q41" i="8"/>
  <c r="O41" i="8"/>
  <c r="M41" i="8"/>
  <c r="P40" i="8"/>
  <c r="N40" i="8"/>
  <c r="L40" i="8"/>
  <c r="P41" i="8"/>
  <c r="N41" i="8"/>
  <c r="L41" i="8"/>
  <c r="Q40" i="8"/>
  <c r="O40" i="8"/>
  <c r="M40" i="8"/>
  <c r="M35" i="8"/>
  <c r="O35" i="8"/>
  <c r="Q35" i="8"/>
  <c r="N36" i="8"/>
</calcChain>
</file>

<file path=xl/sharedStrings.xml><?xml version="1.0" encoding="utf-8"?>
<sst xmlns="http://schemas.openxmlformats.org/spreadsheetml/2006/main" count="633" uniqueCount="218">
  <si>
    <t>三重県</t>
  </si>
  <si>
    <t>津市</t>
  </si>
  <si>
    <t>四日市市</t>
  </si>
  <si>
    <t>伊勢市</t>
  </si>
  <si>
    <t>松阪市</t>
  </si>
  <si>
    <t>桑名市</t>
  </si>
  <si>
    <t>上野市</t>
  </si>
  <si>
    <t>鈴鹿市</t>
  </si>
  <si>
    <t>名張市</t>
  </si>
  <si>
    <t>尾鷲市</t>
  </si>
  <si>
    <t>亀山市</t>
  </si>
  <si>
    <t>鳥羽市</t>
  </si>
  <si>
    <t>熊野市</t>
  </si>
  <si>
    <t>久居市</t>
  </si>
  <si>
    <t>多度町</t>
  </si>
  <si>
    <t>長島町</t>
  </si>
  <si>
    <t>北勢町</t>
  </si>
  <si>
    <t>員弁町</t>
  </si>
  <si>
    <t>大安町</t>
  </si>
  <si>
    <t>東員町</t>
  </si>
  <si>
    <t>藤原町</t>
  </si>
  <si>
    <t>菰野町</t>
  </si>
  <si>
    <t>楠町</t>
  </si>
  <si>
    <t>朝日町</t>
  </si>
  <si>
    <t>川越町</t>
  </si>
  <si>
    <t>関町</t>
  </si>
  <si>
    <t>河芸町</t>
  </si>
  <si>
    <t>芸濃町</t>
  </si>
  <si>
    <t>美里村</t>
  </si>
  <si>
    <t>安濃町</t>
  </si>
  <si>
    <t>香良洲町</t>
  </si>
  <si>
    <t>一志町</t>
  </si>
  <si>
    <t>白山町</t>
  </si>
  <si>
    <t>嬉野町</t>
  </si>
  <si>
    <t>美杉村</t>
  </si>
  <si>
    <t>飯南町</t>
  </si>
  <si>
    <t>飯高町</t>
  </si>
  <si>
    <t>多気町</t>
  </si>
  <si>
    <t>明和町</t>
  </si>
  <si>
    <t>大台町</t>
  </si>
  <si>
    <t>勢和村</t>
  </si>
  <si>
    <t>宮川村</t>
  </si>
  <si>
    <t>玉城町</t>
  </si>
  <si>
    <t>二見町</t>
  </si>
  <si>
    <t>小俣町</t>
  </si>
  <si>
    <t>南勢町</t>
  </si>
  <si>
    <t>南島町</t>
  </si>
  <si>
    <t>大宮町</t>
  </si>
  <si>
    <t>紀勢町</t>
  </si>
  <si>
    <t>御薗村</t>
  </si>
  <si>
    <t>大内山村</t>
  </si>
  <si>
    <t>度会町</t>
  </si>
  <si>
    <t>伊賀町</t>
  </si>
  <si>
    <t>島ケ原村</t>
  </si>
  <si>
    <t>阿山町</t>
  </si>
  <si>
    <t>大山田村</t>
  </si>
  <si>
    <t>青山町</t>
  </si>
  <si>
    <t>浜島町</t>
  </si>
  <si>
    <t>大王町</t>
  </si>
  <si>
    <t>志摩町</t>
  </si>
  <si>
    <t>阿児町</t>
  </si>
  <si>
    <t>磯部町</t>
  </si>
  <si>
    <t>紀伊長島町</t>
  </si>
  <si>
    <t>海山町</t>
  </si>
  <si>
    <t>御浜町</t>
  </si>
  <si>
    <t>紀宝町</t>
  </si>
  <si>
    <t>紀和町</t>
  </si>
  <si>
    <t>鵜殿村</t>
  </si>
  <si>
    <t>木曽岬町</t>
  </si>
  <si>
    <t>三雲町</t>
  </si>
  <si>
    <t>いなべ市</t>
  </si>
  <si>
    <t>志摩市</t>
  </si>
  <si>
    <t>伊賀市</t>
  </si>
  <si>
    <t>大紀町</t>
  </si>
  <si>
    <t>南伊勢町</t>
  </si>
  <si>
    <t>紀北町</t>
  </si>
  <si>
    <t>南部</t>
    <rPh sb="0" eb="2">
      <t>ナンブ</t>
    </rPh>
    <phoneticPr fontId="2"/>
  </si>
  <si>
    <t>旧市町村</t>
    <rPh sb="0" eb="1">
      <t>キュウ</t>
    </rPh>
    <rPh sb="1" eb="4">
      <t>シチョウソン</t>
    </rPh>
    <phoneticPr fontId="2"/>
  </si>
  <si>
    <t>津市</t>
    <rPh sb="0" eb="2">
      <t>ツシ</t>
    </rPh>
    <phoneticPr fontId="2"/>
  </si>
  <si>
    <t>北勢地域</t>
  </si>
  <si>
    <t>四日市市</t>
    <rPh sb="0" eb="4">
      <t>ヨッカイチシ</t>
    </rPh>
    <phoneticPr fontId="2"/>
  </si>
  <si>
    <t>伊賀地域</t>
  </si>
  <si>
    <t>伊賀市</t>
    <rPh sb="0" eb="3">
      <t>イガシ</t>
    </rPh>
    <phoneticPr fontId="2"/>
  </si>
  <si>
    <t>東紀州地域</t>
  </si>
  <si>
    <t>亀山市</t>
    <rPh sb="0" eb="3">
      <t>カメヤマシ</t>
    </rPh>
    <phoneticPr fontId="2"/>
  </si>
  <si>
    <t>桑名市</t>
    <rPh sb="0" eb="3">
      <t>クワナシ</t>
    </rPh>
    <phoneticPr fontId="2"/>
  </si>
  <si>
    <t>いなべ市</t>
    <rPh sb="3" eb="4">
      <t>シ</t>
    </rPh>
    <phoneticPr fontId="2"/>
  </si>
  <si>
    <t>松阪市</t>
    <rPh sb="0" eb="3">
      <t>マツサカシ</t>
    </rPh>
    <phoneticPr fontId="2"/>
  </si>
  <si>
    <t>多気町</t>
    <rPh sb="0" eb="3">
      <t>タキチョウ</t>
    </rPh>
    <phoneticPr fontId="2"/>
  </si>
  <si>
    <t>明和町</t>
    <rPh sb="0" eb="3">
      <t>メイワチョウ</t>
    </rPh>
    <phoneticPr fontId="2"/>
  </si>
  <si>
    <t>大台町</t>
    <rPh sb="0" eb="3">
      <t>オオダイチョウ</t>
    </rPh>
    <phoneticPr fontId="2"/>
  </si>
  <si>
    <t>伊勢市</t>
    <rPh sb="0" eb="3">
      <t>イセシ</t>
    </rPh>
    <phoneticPr fontId="2"/>
  </si>
  <si>
    <t>南伊勢町</t>
    <rPh sb="0" eb="3">
      <t>ミナミイセ</t>
    </rPh>
    <rPh sb="3" eb="4">
      <t>チョウ</t>
    </rPh>
    <phoneticPr fontId="2"/>
  </si>
  <si>
    <t>大紀町</t>
    <rPh sb="0" eb="3">
      <t>タイキチョウ</t>
    </rPh>
    <phoneticPr fontId="2"/>
  </si>
  <si>
    <t>志摩市</t>
    <rPh sb="0" eb="2">
      <t>シマ</t>
    </rPh>
    <rPh sb="2" eb="3">
      <t>シ</t>
    </rPh>
    <phoneticPr fontId="2"/>
  </si>
  <si>
    <t>紀北町</t>
    <rPh sb="0" eb="3">
      <t>キホクチョウ</t>
    </rPh>
    <phoneticPr fontId="2"/>
  </si>
  <si>
    <t>熊野市</t>
    <rPh sb="0" eb="3">
      <t>クマノシ</t>
    </rPh>
    <phoneticPr fontId="2"/>
  </si>
  <si>
    <t>南部地域</t>
    <rPh sb="0" eb="2">
      <t>ナンブ</t>
    </rPh>
    <rPh sb="2" eb="4">
      <t>チイキ</t>
    </rPh>
    <phoneticPr fontId="2"/>
  </si>
  <si>
    <t>北勢地域</t>
    <rPh sb="0" eb="2">
      <t>ホクセイ</t>
    </rPh>
    <rPh sb="2" eb="4">
      <t>チイキ</t>
    </rPh>
    <phoneticPr fontId="2"/>
  </si>
  <si>
    <t>伊賀地域</t>
    <rPh sb="0" eb="2">
      <t>イガ</t>
    </rPh>
    <rPh sb="2" eb="4">
      <t>チイキ</t>
    </rPh>
    <phoneticPr fontId="2"/>
  </si>
  <si>
    <t>東紀州地域</t>
    <rPh sb="0" eb="3">
      <t>ヒガシキシュウ</t>
    </rPh>
    <rPh sb="3" eb="5">
      <t>チイキ</t>
    </rPh>
    <phoneticPr fontId="2"/>
  </si>
  <si>
    <t>市町名</t>
    <rPh sb="0" eb="3">
      <t>シチョウメイ</t>
    </rPh>
    <phoneticPr fontId="2"/>
  </si>
  <si>
    <t>地域区分</t>
    <rPh sb="0" eb="2">
      <t>チイキ</t>
    </rPh>
    <rPh sb="2" eb="4">
      <t>クブン</t>
    </rPh>
    <phoneticPr fontId="2"/>
  </si>
  <si>
    <t>地域</t>
    <rPh sb="0" eb="2">
      <t>チイキ</t>
    </rPh>
    <phoneticPr fontId="2"/>
  </si>
  <si>
    <t>南部地域</t>
    <rPh sb="0" eb="2">
      <t>ナンブ</t>
    </rPh>
    <rPh sb="2" eb="4">
      <t>チイキ</t>
    </rPh>
    <phoneticPr fontId="2"/>
  </si>
  <si>
    <t>中勢地域</t>
  </si>
  <si>
    <t>南勢志摩地域</t>
  </si>
  <si>
    <t>中勢地域</t>
    <rPh sb="0" eb="1">
      <t>チュウ</t>
    </rPh>
    <rPh sb="2" eb="4">
      <t>チイキ</t>
    </rPh>
    <phoneticPr fontId="2"/>
  </si>
  <si>
    <t>南勢志摩地域</t>
    <rPh sb="0" eb="2">
      <t>ナンセイ</t>
    </rPh>
    <rPh sb="2" eb="4">
      <t>シマ</t>
    </rPh>
    <rPh sb="4" eb="6">
      <t>チイキ</t>
    </rPh>
    <phoneticPr fontId="2"/>
  </si>
  <si>
    <t>北中部地域</t>
    <rPh sb="0" eb="1">
      <t>ホク</t>
    </rPh>
    <rPh sb="1" eb="3">
      <t>チュウブ</t>
    </rPh>
    <rPh sb="3" eb="5">
      <t>チイキ</t>
    </rPh>
    <phoneticPr fontId="2"/>
  </si>
  <si>
    <t>三重県</t>
    <rPh sb="0" eb="3">
      <t>ミエケン</t>
    </rPh>
    <phoneticPr fontId="2"/>
  </si>
  <si>
    <t>南牟婁郡</t>
    <rPh sb="0" eb="4">
      <t>ミナミムログン</t>
    </rPh>
    <phoneticPr fontId="2"/>
  </si>
  <si>
    <t>北牟婁郡</t>
    <rPh sb="0" eb="4">
      <t>キタムログン</t>
    </rPh>
    <phoneticPr fontId="2"/>
  </si>
  <si>
    <t>志摩郡</t>
    <rPh sb="0" eb="3">
      <t>シマグン</t>
    </rPh>
    <phoneticPr fontId="2"/>
  </si>
  <si>
    <t>名賀郡</t>
    <rPh sb="0" eb="3">
      <t>ナガグン</t>
    </rPh>
    <phoneticPr fontId="2"/>
  </si>
  <si>
    <t>阿山郡</t>
    <rPh sb="0" eb="3">
      <t>アヤマグン</t>
    </rPh>
    <phoneticPr fontId="2"/>
  </si>
  <si>
    <t>度会郡</t>
    <rPh sb="0" eb="3">
      <t>ワタライグン</t>
    </rPh>
    <phoneticPr fontId="2"/>
  </si>
  <si>
    <t>勢和村</t>
    <rPh sb="0" eb="3">
      <t>セイワムラ</t>
    </rPh>
    <phoneticPr fontId="2"/>
  </si>
  <si>
    <t>多気郡</t>
    <rPh sb="0" eb="3">
      <t>タキグン</t>
    </rPh>
    <phoneticPr fontId="2"/>
  </si>
  <si>
    <t>斉明村</t>
    <rPh sb="0" eb="2">
      <t>サイメイ</t>
    </rPh>
    <rPh sb="2" eb="3">
      <t>ムラ</t>
    </rPh>
    <phoneticPr fontId="2"/>
  </si>
  <si>
    <t>大杉谷村</t>
    <rPh sb="0" eb="3">
      <t>オオスギダニ</t>
    </rPh>
    <rPh sb="3" eb="4">
      <t>ムラ</t>
    </rPh>
    <phoneticPr fontId="2"/>
  </si>
  <si>
    <t>領内町</t>
    <rPh sb="0" eb="2">
      <t>リョウナイ</t>
    </rPh>
    <rPh sb="2" eb="3">
      <t>チョウ</t>
    </rPh>
    <phoneticPr fontId="2"/>
  </si>
  <si>
    <t>荻原町</t>
    <rPh sb="0" eb="2">
      <t>オギワラ</t>
    </rPh>
    <rPh sb="2" eb="3">
      <t>チョウ</t>
    </rPh>
    <phoneticPr fontId="2"/>
  </si>
  <si>
    <t>川添町</t>
    <rPh sb="0" eb="3">
      <t>カワゾエチョウ</t>
    </rPh>
    <phoneticPr fontId="2"/>
  </si>
  <si>
    <t>西外城田町</t>
    <rPh sb="0" eb="1">
      <t>ニシ</t>
    </rPh>
    <rPh sb="1" eb="2">
      <t>ソト</t>
    </rPh>
    <rPh sb="2" eb="3">
      <t>シロ</t>
    </rPh>
    <rPh sb="3" eb="4">
      <t>タ</t>
    </rPh>
    <rPh sb="4" eb="5">
      <t>チョウ</t>
    </rPh>
    <phoneticPr fontId="2"/>
  </si>
  <si>
    <t>三瀬谷町</t>
    <rPh sb="0" eb="3">
      <t>ミセダニ</t>
    </rPh>
    <rPh sb="3" eb="4">
      <t>チョウ</t>
    </rPh>
    <phoneticPr fontId="2"/>
  </si>
  <si>
    <t>三和町</t>
    <rPh sb="0" eb="3">
      <t>ミワチョウ</t>
    </rPh>
    <phoneticPr fontId="2"/>
  </si>
  <si>
    <t>飯南郡</t>
    <rPh sb="0" eb="3">
      <t>イイナングン</t>
    </rPh>
    <phoneticPr fontId="2"/>
  </si>
  <si>
    <t>一志郡</t>
    <rPh sb="0" eb="2">
      <t>イチシ</t>
    </rPh>
    <rPh sb="2" eb="3">
      <t>グン</t>
    </rPh>
    <phoneticPr fontId="2"/>
  </si>
  <si>
    <t>安濃郡</t>
    <rPh sb="0" eb="2">
      <t>アノウ</t>
    </rPh>
    <rPh sb="2" eb="3">
      <t>グン</t>
    </rPh>
    <phoneticPr fontId="2"/>
  </si>
  <si>
    <t>河芸郡</t>
    <rPh sb="0" eb="2">
      <t>カワゲ</t>
    </rPh>
    <rPh sb="2" eb="3">
      <t>グン</t>
    </rPh>
    <phoneticPr fontId="2"/>
  </si>
  <si>
    <t>鈴鹿郡</t>
    <rPh sb="0" eb="3">
      <t>スズカグン</t>
    </rPh>
    <phoneticPr fontId="2"/>
  </si>
  <si>
    <t>三重郡</t>
    <rPh sb="0" eb="3">
      <t>ミエグン</t>
    </rPh>
    <phoneticPr fontId="2"/>
  </si>
  <si>
    <t>員弁郡</t>
    <rPh sb="0" eb="3">
      <t>イナベグン</t>
    </rPh>
    <phoneticPr fontId="2"/>
  </si>
  <si>
    <t>桑名郡</t>
    <rPh sb="0" eb="3">
      <t>クワナグン</t>
    </rPh>
    <phoneticPr fontId="2"/>
  </si>
  <si>
    <t>昭和３０年</t>
    <rPh sb="0" eb="2">
      <t>ショウワ</t>
    </rPh>
    <rPh sb="4" eb="5">
      <t>ネン</t>
    </rPh>
    <phoneticPr fontId="2"/>
  </si>
  <si>
    <t>その他</t>
    <rPh sb="2" eb="3">
      <t>タ</t>
    </rPh>
    <phoneticPr fontId="2"/>
  </si>
  <si>
    <t>宇治山田市</t>
    <rPh sb="0" eb="2">
      <t>ウジ</t>
    </rPh>
    <rPh sb="2" eb="4">
      <t>ヤマダ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</si>
  <si>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</si>
  <si>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</si>
  <si>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全国</t>
    <rPh sb="0" eb="2">
      <t>ゼンコク</t>
    </rPh>
    <phoneticPr fontId="2"/>
  </si>
  <si>
    <t>南部地域</t>
    <rPh sb="0" eb="2">
      <t>ナンブ</t>
    </rPh>
    <rPh sb="2" eb="4">
      <t>チイキ</t>
    </rPh>
    <phoneticPr fontId="2"/>
  </si>
  <si>
    <t>年次</t>
    <rPh sb="0" eb="2">
      <t>ネンジ</t>
    </rPh>
    <phoneticPr fontId="2"/>
  </si>
  <si>
    <t>昭和25年=100</t>
    <rPh sb="0" eb="2">
      <t>ショウワ</t>
    </rPh>
    <rPh sb="4" eb="5">
      <t>ネン</t>
    </rPh>
    <phoneticPr fontId="2"/>
  </si>
  <si>
    <t>人口の推移</t>
    <rPh sb="0" eb="2">
      <t>ジンコウ</t>
    </rPh>
    <rPh sb="3" eb="5">
      <t>スイイ</t>
    </rPh>
    <phoneticPr fontId="2"/>
  </si>
  <si>
    <t>平成１７年まで</t>
    <rPh sb="0" eb="2">
      <t>ヘイセイ</t>
    </rPh>
    <rPh sb="4" eb="5">
      <t>ネン</t>
    </rPh>
    <phoneticPr fontId="2"/>
  </si>
  <si>
    <t>平成１２年まで</t>
    <rPh sb="0" eb="2">
      <t>ヘイセイ</t>
    </rPh>
    <rPh sb="4" eb="5">
      <t>ネン</t>
    </rPh>
    <phoneticPr fontId="2"/>
  </si>
  <si>
    <t>現市町</t>
    <rPh sb="0" eb="1">
      <t>ゲン</t>
    </rPh>
    <rPh sb="1" eb="3">
      <t>シチョウ</t>
    </rPh>
    <phoneticPr fontId="2"/>
  </si>
  <si>
    <t>コード</t>
    <phoneticPr fontId="2"/>
  </si>
  <si>
    <t>現市町村</t>
    <rPh sb="0" eb="1">
      <t>ゲン</t>
    </rPh>
    <rPh sb="1" eb="4">
      <t>シチョウソン</t>
    </rPh>
    <phoneticPr fontId="2"/>
  </si>
  <si>
    <t>S25</t>
  </si>
  <si>
    <t>S30</t>
  </si>
  <si>
    <t>S35</t>
  </si>
  <si>
    <t>S40</t>
  </si>
  <si>
    <t>S45</t>
  </si>
  <si>
    <t>S50</t>
  </si>
  <si>
    <t>S55</t>
  </si>
  <si>
    <t>S60</t>
  </si>
  <si>
    <t>H2</t>
  </si>
  <si>
    <t>H7</t>
  </si>
  <si>
    <t>H12</t>
  </si>
  <si>
    <t>H17</t>
  </si>
  <si>
    <t>H22</t>
  </si>
  <si>
    <t>H27</t>
  </si>
  <si>
    <t>H32</t>
  </si>
  <si>
    <t>H37</t>
  </si>
  <si>
    <t>H42</t>
  </si>
  <si>
    <t>H47</t>
  </si>
  <si>
    <t>H52</t>
  </si>
  <si>
    <t>国勢調査人口</t>
    <rPh sb="0" eb="2">
      <t>コクセイ</t>
    </rPh>
    <rPh sb="2" eb="4">
      <t>チョウサ</t>
    </rPh>
    <rPh sb="4" eb="6">
      <t>ジンコウ</t>
    </rPh>
    <phoneticPr fontId="3"/>
  </si>
  <si>
    <t>将来推計人口</t>
    <rPh sb="0" eb="2">
      <t>ショウライ</t>
    </rPh>
    <rPh sb="2" eb="4">
      <t>スイケイ</t>
    </rPh>
    <rPh sb="4" eb="6">
      <t>ジンコウ</t>
    </rPh>
    <phoneticPr fontId="2"/>
  </si>
  <si>
    <t>※1950年は都道府県別の三重県人口と市町村合計の三重県人口が異なる。</t>
    <rPh sb="5" eb="6">
      <t>ネン</t>
    </rPh>
    <rPh sb="7" eb="11">
      <t>ト</t>
    </rPh>
    <rPh sb="11" eb="12">
      <t>ベツ</t>
    </rPh>
    <rPh sb="13" eb="15">
      <t>ミエ</t>
    </rPh>
    <rPh sb="15" eb="16">
      <t>ケン</t>
    </rPh>
    <rPh sb="16" eb="18">
      <t>ジンコウ</t>
    </rPh>
    <rPh sb="19" eb="22">
      <t>シチョウソン</t>
    </rPh>
    <rPh sb="22" eb="24">
      <t>ゴウケイ</t>
    </rPh>
    <rPh sb="25" eb="28">
      <t>ミエケン</t>
    </rPh>
    <rPh sb="28" eb="30">
      <t>ジンコウ</t>
    </rPh>
    <rPh sb="31" eb="32">
      <t>コト</t>
    </rPh>
    <phoneticPr fontId="2"/>
  </si>
  <si>
    <t>201</t>
  </si>
  <si>
    <t>202</t>
  </si>
  <si>
    <t>203</t>
  </si>
  <si>
    <t>204</t>
  </si>
  <si>
    <t>205</t>
  </si>
  <si>
    <t>207</t>
  </si>
  <si>
    <t>208</t>
  </si>
  <si>
    <t>209</t>
  </si>
  <si>
    <t>210</t>
  </si>
  <si>
    <t>211</t>
  </si>
  <si>
    <t>212</t>
  </si>
  <si>
    <t>214</t>
  </si>
  <si>
    <t>215</t>
  </si>
  <si>
    <t>216</t>
  </si>
  <si>
    <t>303</t>
  </si>
  <si>
    <t>324</t>
  </si>
  <si>
    <t>341</t>
  </si>
  <si>
    <t>343</t>
  </si>
  <si>
    <t>344</t>
  </si>
  <si>
    <t>441</t>
  </si>
  <si>
    <t>442</t>
  </si>
  <si>
    <t>443</t>
  </si>
  <si>
    <t>461</t>
  </si>
  <si>
    <t>470</t>
  </si>
  <si>
    <t>471</t>
  </si>
  <si>
    <t>472</t>
  </si>
  <si>
    <t>543</t>
  </si>
  <si>
    <t>561</t>
  </si>
  <si>
    <t>562</t>
  </si>
  <si>
    <t>コード</t>
    <phoneticPr fontId="2"/>
  </si>
  <si>
    <t>総務省→</t>
    <rPh sb="0" eb="3">
      <t>ソウムショウ</t>
    </rPh>
    <phoneticPr fontId="2"/>
  </si>
  <si>
    <t>コード</t>
    <phoneticPr fontId="2"/>
  </si>
  <si>
    <t>H17</t>
    <phoneticPr fontId="2"/>
  </si>
  <si>
    <t>H18</t>
    <phoneticPr fontId="2"/>
  </si>
  <si>
    <t>H19</t>
  </si>
  <si>
    <t>H20</t>
  </si>
  <si>
    <t>H21</t>
  </si>
  <si>
    <t>H23</t>
    <phoneticPr fontId="2"/>
  </si>
  <si>
    <t>H24</t>
  </si>
  <si>
    <t>H25</t>
  </si>
  <si>
    <t>H26</t>
    <phoneticPr fontId="2"/>
  </si>
  <si>
    <t>伊賀市</t>
    <rPh sb="0" eb="3">
      <t>イガシ</t>
    </rPh>
    <phoneticPr fontId="16"/>
  </si>
  <si>
    <t>大紀町</t>
    <rPh sb="0" eb="3">
      <t>タイキチョウ</t>
    </rPh>
    <phoneticPr fontId="16"/>
  </si>
  <si>
    <t>南伊勢町</t>
    <rPh sb="0" eb="3">
      <t>ミナミイセ</t>
    </rPh>
    <phoneticPr fontId="16"/>
  </si>
  <si>
    <t>紀北町</t>
    <rPh sb="0" eb="2">
      <t>キホク</t>
    </rPh>
    <phoneticPr fontId="16"/>
  </si>
  <si>
    <t>市町別，年齢階級・男女別人口（三重県統計課「人口・世帯の動き」）</t>
    <rPh sb="0" eb="2">
      <t>シチョウ</t>
    </rPh>
    <rPh sb="2" eb="3">
      <t>ベツ</t>
    </rPh>
    <rPh sb="6" eb="8">
      <t>カイキュウ</t>
    </rPh>
    <rPh sb="15" eb="18">
      <t>ミエケン</t>
    </rPh>
    <rPh sb="18" eb="21">
      <t>トウケイカ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</si>
</sst>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7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0000CC"/>
      <name val="ＭＳ Ｐゴシック"/>
      <family val="3"/>
      <charset val="128"/>
    </font>
    <font>
      <sz val="10"/>
      <color rgb="FF00206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color rgb="FF9C000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</cellStyleXfs>
  <cellXfs count="190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8" fillId="0" borderId="0" xfId="0" applyNumberFormat="1" applyFont="1">
      <alignment vertical="center"/>
    </xf>
    <xf numFmtId="0" fontId="8" fillId="0" borderId="1" xfId="0" applyNumberFormat="1" applyFont="1" applyBorder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3" xfId="0" applyNumberFormat="1" applyFont="1" applyBorder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38" fontId="7" fillId="0" borderId="0" xfId="2" applyFont="1">
      <alignment vertical="center"/>
    </xf>
    <xf numFmtId="38" fontId="5" fillId="0" borderId="1" xfId="3" applyNumberFormat="1" applyFont="1" applyBorder="1">
      <alignment vertical="center"/>
    </xf>
    <xf numFmtId="38" fontId="5" fillId="0" borderId="0" xfId="3" applyNumberFormat="1" applyFont="1" applyBorder="1">
      <alignment vertical="center"/>
    </xf>
    <xf numFmtId="38" fontId="6" fillId="0" borderId="0" xfId="2" applyFont="1">
      <alignment vertical="center"/>
    </xf>
    <xf numFmtId="0" fontId="7" fillId="0" borderId="1" xfId="2" applyNumberFormat="1" applyFont="1" applyBorder="1" applyAlignment="1">
      <alignment horizontal="center" vertical="center"/>
    </xf>
    <xf numFmtId="0" fontId="8" fillId="2" borderId="1" xfId="0" applyNumberFormat="1" applyFont="1" applyFill="1" applyBorder="1">
      <alignment vertical="center"/>
    </xf>
    <xf numFmtId="38" fontId="5" fillId="2" borderId="1" xfId="1" applyFont="1" applyFill="1" applyBorder="1" applyAlignment="1">
      <alignment vertical="center" shrinkToFit="1"/>
    </xf>
    <xf numFmtId="38" fontId="5" fillId="0" borderId="3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49" fontId="8" fillId="0" borderId="0" xfId="0" applyNumberFormat="1" applyFont="1" applyBorder="1">
      <alignment vertical="center"/>
    </xf>
    <xf numFmtId="0" fontId="8" fillId="0" borderId="0" xfId="0" applyNumberFormat="1" applyFont="1" applyBorder="1">
      <alignment vertical="center"/>
    </xf>
    <xf numFmtId="38" fontId="5" fillId="0" borderId="0" xfId="1" applyFont="1" applyBorder="1" applyAlignment="1">
      <alignment vertical="center" shrinkToFit="1"/>
    </xf>
    <xf numFmtId="0" fontId="8" fillId="0" borderId="4" xfId="0" applyNumberFormat="1" applyFont="1" applyBorder="1">
      <alignment vertical="center"/>
    </xf>
    <xf numFmtId="38" fontId="5" fillId="0" borderId="4" xfId="1" applyFont="1" applyBorder="1" applyAlignment="1">
      <alignment vertical="center" shrinkToFit="1"/>
    </xf>
    <xf numFmtId="38" fontId="5" fillId="0" borderId="4" xfId="3" applyNumberFormat="1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vertical="center" shrinkToFit="1"/>
    </xf>
    <xf numFmtId="0" fontId="8" fillId="0" borderId="1" xfId="0" applyNumberFormat="1" applyFont="1" applyBorder="1" applyAlignment="1">
      <alignment vertical="center" shrinkToFit="1"/>
    </xf>
    <xf numFmtId="0" fontId="8" fillId="0" borderId="4" xfId="0" applyNumberFormat="1" applyFont="1" applyBorder="1" applyAlignment="1">
      <alignment vertical="center" shrinkToFit="1"/>
    </xf>
    <xf numFmtId="0" fontId="0" fillId="0" borderId="3" xfId="0" applyNumberFormat="1" applyFont="1" applyBorder="1" applyAlignment="1">
      <alignment vertical="center" shrinkToFit="1"/>
    </xf>
    <xf numFmtId="0" fontId="0" fillId="0" borderId="1" xfId="0" applyNumberFormat="1" applyFont="1" applyBorder="1" applyAlignment="1">
      <alignment vertical="center" shrinkToFit="1"/>
    </xf>
    <xf numFmtId="38" fontId="12" fillId="0" borderId="3" xfId="1" applyFont="1" applyBorder="1" applyAlignment="1">
      <alignment vertical="center" shrinkToFit="1"/>
    </xf>
    <xf numFmtId="38" fontId="12" fillId="0" borderId="1" xfId="1" applyFont="1" applyBorder="1" applyAlignment="1">
      <alignment vertical="center" shrinkToFit="1"/>
    </xf>
    <xf numFmtId="38" fontId="12" fillId="0" borderId="4" xfId="1" applyFont="1" applyBorder="1" applyAlignment="1">
      <alignment vertical="center" shrinkToFit="1"/>
    </xf>
    <xf numFmtId="38" fontId="12" fillId="0" borderId="8" xfId="1" applyFont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vertical="center" shrinkToFit="1"/>
    </xf>
    <xf numFmtId="38" fontId="5" fillId="0" borderId="1" xfId="1" applyFont="1" applyFill="1" applyBorder="1">
      <alignment vertical="center"/>
    </xf>
    <xf numFmtId="0" fontId="5" fillId="0" borderId="1" xfId="0" applyFont="1" applyFill="1" applyBorder="1">
      <alignment vertical="center"/>
    </xf>
    <xf numFmtId="38" fontId="5" fillId="0" borderId="1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shrinkToFit="1"/>
    </xf>
    <xf numFmtId="3" fontId="0" fillId="0" borderId="0" xfId="0" applyNumberFormat="1">
      <alignment vertical="center"/>
    </xf>
    <xf numFmtId="38" fontId="5" fillId="2" borderId="1" xfId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38" fontId="5" fillId="0" borderId="0" xfId="0" applyNumberFormat="1" applyFont="1" applyFill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 shrinkToFit="1"/>
    </xf>
    <xf numFmtId="38" fontId="5" fillId="0" borderId="0" xfId="1" applyFont="1" applyFill="1" applyAlignment="1">
      <alignment vertical="center"/>
    </xf>
    <xf numFmtId="38" fontId="5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0" fillId="0" borderId="0" xfId="1" applyFont="1">
      <alignment vertical="center"/>
    </xf>
    <xf numFmtId="38" fontId="0" fillId="2" borderId="1" xfId="1" applyFont="1" applyFill="1" applyBorder="1" applyAlignment="1">
      <alignment vertical="center" shrinkToFit="1"/>
    </xf>
    <xf numFmtId="0" fontId="5" fillId="0" borderId="0" xfId="4"/>
    <xf numFmtId="0" fontId="5" fillId="0" borderId="0" xfId="4" applyFont="1"/>
    <xf numFmtId="0" fontId="8" fillId="0" borderId="1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6" xfId="2" applyNumberFormat="1" applyFont="1" applyBorder="1" applyAlignment="1">
      <alignment horizontal="center" vertical="center"/>
    </xf>
    <xf numFmtId="38" fontId="5" fillId="0" borderId="6" xfId="3" applyNumberFormat="1" applyFont="1" applyBorder="1">
      <alignment vertical="center"/>
    </xf>
    <xf numFmtId="38" fontId="5" fillId="0" borderId="12" xfId="3" applyNumberFormat="1" applyFont="1" applyBorder="1">
      <alignment vertical="center"/>
    </xf>
    <xf numFmtId="38" fontId="12" fillId="0" borderId="9" xfId="1" applyFont="1" applyBorder="1" applyAlignment="1">
      <alignment vertical="center" shrinkToFit="1"/>
    </xf>
    <xf numFmtId="38" fontId="12" fillId="0" borderId="6" xfId="1" applyFont="1" applyBorder="1" applyAlignment="1">
      <alignment vertical="center" shrinkToFit="1"/>
    </xf>
    <xf numFmtId="38" fontId="12" fillId="0" borderId="12" xfId="1" applyFont="1" applyBorder="1" applyAlignment="1">
      <alignment vertical="center" shrinkToFit="1"/>
    </xf>
    <xf numFmtId="0" fontId="0" fillId="0" borderId="10" xfId="0" applyNumberFormat="1" applyBorder="1" applyAlignment="1">
      <alignment horizontal="center" vertical="center" wrapText="1"/>
    </xf>
    <xf numFmtId="38" fontId="5" fillId="2" borderId="10" xfId="1" applyFont="1" applyFill="1" applyBorder="1" applyAlignment="1">
      <alignment vertical="center" shrinkToFit="1"/>
    </xf>
    <xf numFmtId="38" fontId="5" fillId="0" borderId="13" xfId="1" applyFont="1" applyBorder="1" applyAlignment="1">
      <alignment vertical="center" shrinkToFit="1"/>
    </xf>
    <xf numFmtId="38" fontId="5" fillId="0" borderId="14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15" xfId="1" applyFont="1" applyBorder="1" applyAlignment="1">
      <alignment vertical="center" shrinkToFit="1"/>
    </xf>
    <xf numFmtId="0" fontId="13" fillId="0" borderId="0" xfId="4" applyFont="1"/>
    <xf numFmtId="0" fontId="14" fillId="0" borderId="0" xfId="4" applyFont="1"/>
    <xf numFmtId="0" fontId="14" fillId="0" borderId="5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 wrapText="1"/>
    </xf>
    <xf numFmtId="0" fontId="14" fillId="0" borderId="1" xfId="5" applyNumberFormat="1" applyFont="1" applyBorder="1" applyAlignment="1">
      <alignment horizontal="right" vertical="center"/>
    </xf>
    <xf numFmtId="38" fontId="14" fillId="0" borderId="1" xfId="5" applyFont="1" applyBorder="1" applyAlignment="1">
      <alignment vertical="center"/>
    </xf>
    <xf numFmtId="38" fontId="14" fillId="0" borderId="3" xfId="5" applyFont="1" applyBorder="1" applyAlignment="1">
      <alignment vertical="center"/>
    </xf>
    <xf numFmtId="38" fontId="14" fillId="0" borderId="10" xfId="5" applyFont="1" applyBorder="1" applyAlignment="1">
      <alignment vertical="center"/>
    </xf>
    <xf numFmtId="176" fontId="15" fillId="0" borderId="9" xfId="5" applyNumberFormat="1" applyFont="1" applyBorder="1" applyAlignment="1">
      <alignment vertical="center"/>
    </xf>
    <xf numFmtId="176" fontId="15" fillId="0" borderId="3" xfId="5" applyNumberFormat="1" applyFont="1" applyBorder="1" applyAlignment="1">
      <alignment vertical="center"/>
    </xf>
    <xf numFmtId="0" fontId="14" fillId="0" borderId="5" xfId="5" applyNumberFormat="1" applyFont="1" applyBorder="1" applyAlignment="1">
      <alignment horizontal="right" vertical="center"/>
    </xf>
    <xf numFmtId="0" fontId="14" fillId="0" borderId="7" xfId="5" applyNumberFormat="1" applyFont="1" applyBorder="1" applyAlignment="1">
      <alignment horizontal="right" vertical="center"/>
    </xf>
    <xf numFmtId="38" fontId="14" fillId="0" borderId="7" xfId="5" applyFont="1" applyBorder="1" applyAlignment="1">
      <alignment vertical="center"/>
    </xf>
    <xf numFmtId="38" fontId="14" fillId="0" borderId="11" xfId="5" applyFont="1" applyBorder="1" applyAlignment="1">
      <alignment vertical="center"/>
    </xf>
    <xf numFmtId="0" fontId="14" fillId="3" borderId="1" xfId="5" applyNumberFormat="1" applyFont="1" applyFill="1" applyBorder="1" applyAlignment="1">
      <alignment horizontal="right" vertical="center"/>
    </xf>
    <xf numFmtId="38" fontId="14" fillId="3" borderId="1" xfId="5" applyFont="1" applyFill="1" applyBorder="1" applyAlignment="1">
      <alignment vertical="center"/>
    </xf>
    <xf numFmtId="38" fontId="14" fillId="3" borderId="10" xfId="5" applyFont="1" applyFill="1" applyBorder="1" applyAlignment="1">
      <alignment vertical="center"/>
    </xf>
    <xf numFmtId="176" fontId="15" fillId="3" borderId="9" xfId="5" applyNumberFormat="1" applyFont="1" applyFill="1" applyBorder="1" applyAlignment="1">
      <alignment vertical="center"/>
    </xf>
    <xf numFmtId="176" fontId="15" fillId="3" borderId="3" xfId="5" applyNumberFormat="1" applyFont="1" applyFill="1" applyBorder="1" applyAlignment="1">
      <alignment vertical="center"/>
    </xf>
    <xf numFmtId="38" fontId="14" fillId="0" borderId="10" xfId="5" applyFont="1" applyBorder="1"/>
    <xf numFmtId="38" fontId="14" fillId="3" borderId="3" xfId="5" applyFont="1" applyFill="1" applyBorder="1" applyAlignment="1">
      <alignment vertical="center"/>
    </xf>
    <xf numFmtId="38" fontId="14" fillId="3" borderId="10" xfId="5" applyFont="1" applyFill="1" applyBorder="1"/>
    <xf numFmtId="38" fontId="14" fillId="0" borderId="0" xfId="4" applyNumberFormat="1" applyFont="1"/>
    <xf numFmtId="0" fontId="5" fillId="0" borderId="3" xfId="0" applyNumberFormat="1" applyFont="1" applyBorder="1" applyAlignment="1">
      <alignment vertical="center" shrinkToFit="1"/>
    </xf>
    <xf numFmtId="0" fontId="5" fillId="0" borderId="3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 shrinkToFit="1"/>
    </xf>
    <xf numFmtId="0" fontId="5" fillId="0" borderId="1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 shrinkToFit="1"/>
    </xf>
    <xf numFmtId="0" fontId="5" fillId="0" borderId="4" xfId="0" applyNumberFormat="1" applyFont="1" applyBorder="1" applyAlignment="1">
      <alignment vertical="center"/>
    </xf>
    <xf numFmtId="49" fontId="8" fillId="0" borderId="1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vertical="center" shrinkToFit="1"/>
    </xf>
    <xf numFmtId="0" fontId="5" fillId="2" borderId="3" xfId="0" applyNumberFormat="1" applyFont="1" applyFill="1" applyBorder="1" applyAlignment="1">
      <alignment vertical="center"/>
    </xf>
    <xf numFmtId="38" fontId="14" fillId="0" borderId="0" xfId="1" applyFont="1" applyAlignment="1"/>
    <xf numFmtId="38" fontId="9" fillId="0" borderId="0" xfId="5" applyFont="1" applyAlignment="1">
      <alignment vertical="center"/>
    </xf>
    <xf numFmtId="0" fontId="5" fillId="0" borderId="0" xfId="4" applyAlignment="1">
      <alignment vertical="center"/>
    </xf>
    <xf numFmtId="38" fontId="0" fillId="0" borderId="0" xfId="5" applyFont="1" applyAlignment="1">
      <alignment vertical="center"/>
    </xf>
    <xf numFmtId="38" fontId="0" fillId="0" borderId="0" xfId="5" applyFont="1" applyAlignment="1">
      <alignment horizontal="center" vertical="center"/>
    </xf>
    <xf numFmtId="38" fontId="5" fillId="0" borderId="0" xfId="5" applyFont="1" applyAlignment="1">
      <alignment vertical="center"/>
    </xf>
    <xf numFmtId="38" fontId="0" fillId="3" borderId="0" xfId="5" applyFont="1" applyFill="1" applyAlignment="1">
      <alignment vertical="center"/>
    </xf>
    <xf numFmtId="38" fontId="0" fillId="0" borderId="1" xfId="5" applyFont="1" applyBorder="1" applyAlignment="1">
      <alignment vertical="center"/>
    </xf>
    <xf numFmtId="0" fontId="0" fillId="0" borderId="1" xfId="4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38" fontId="0" fillId="0" borderId="1" xfId="5" applyFont="1" applyBorder="1" applyAlignment="1">
      <alignment horizontal="center" vertical="center" shrinkToFit="1"/>
    </xf>
    <xf numFmtId="38" fontId="9" fillId="0" borderId="1" xfId="5" applyFont="1" applyBorder="1" applyAlignment="1">
      <alignment horizontal="center" vertical="center" shrinkToFit="1"/>
    </xf>
    <xf numFmtId="0" fontId="5" fillId="2" borderId="1" xfId="4" applyNumberFormat="1" applyFont="1" applyFill="1" applyBorder="1" applyAlignment="1">
      <alignment vertical="center" wrapText="1"/>
    </xf>
    <xf numFmtId="0" fontId="5" fillId="2" borderId="1" xfId="4" applyFill="1" applyBorder="1" applyAlignment="1">
      <alignment vertical="center"/>
    </xf>
    <xf numFmtId="38" fontId="0" fillId="2" borderId="1" xfId="5" applyFont="1" applyFill="1" applyBorder="1" applyAlignment="1">
      <alignment vertical="center"/>
    </xf>
    <xf numFmtId="38" fontId="0" fillId="2" borderId="1" xfId="5" applyFont="1" applyFill="1" applyBorder="1" applyAlignment="1">
      <alignment vertical="center" shrinkToFit="1"/>
    </xf>
    <xf numFmtId="0" fontId="5" fillId="0" borderId="3" xfId="4" applyNumberFormat="1" applyFont="1" applyBorder="1" applyAlignment="1">
      <alignment vertical="center" shrinkToFit="1"/>
    </xf>
    <xf numFmtId="0" fontId="5" fillId="0" borderId="3" xfId="4" applyNumberFormat="1" applyFont="1" applyBorder="1" applyAlignment="1">
      <alignment vertical="center"/>
    </xf>
    <xf numFmtId="0" fontId="5" fillId="0" borderId="1" xfId="4" applyBorder="1" applyAlignment="1">
      <alignment vertical="center"/>
    </xf>
    <xf numFmtId="38" fontId="0" fillId="0" borderId="1" xfId="5" applyFont="1" applyBorder="1" applyAlignment="1">
      <alignment vertical="center" shrinkToFit="1"/>
    </xf>
    <xf numFmtId="0" fontId="5" fillId="0" borderId="1" xfId="4" applyNumberFormat="1" applyFont="1" applyBorder="1" applyAlignment="1">
      <alignment vertical="center" shrinkToFit="1"/>
    </xf>
    <xf numFmtId="0" fontId="5" fillId="0" borderId="1" xfId="4" applyNumberFormat="1" applyFont="1" applyBorder="1" applyAlignment="1">
      <alignment vertical="center"/>
    </xf>
    <xf numFmtId="0" fontId="5" fillId="0" borderId="4" xfId="4" applyNumberFormat="1" applyFont="1" applyBorder="1" applyAlignment="1">
      <alignment vertical="center" shrinkToFit="1"/>
    </xf>
    <xf numFmtId="0" fontId="5" fillId="0" borderId="4" xfId="4" applyNumberFormat="1" applyFont="1" applyBorder="1" applyAlignment="1">
      <alignment vertical="center"/>
    </xf>
    <xf numFmtId="0" fontId="5" fillId="0" borderId="4" xfId="4" applyBorder="1" applyAlignment="1">
      <alignment vertical="center"/>
    </xf>
    <xf numFmtId="38" fontId="0" fillId="0" borderId="4" xfId="5" applyFont="1" applyBorder="1" applyAlignment="1">
      <alignment vertical="center"/>
    </xf>
    <xf numFmtId="38" fontId="0" fillId="0" borderId="4" xfId="5" applyFont="1" applyBorder="1" applyAlignment="1">
      <alignment vertical="center" shrinkToFit="1"/>
    </xf>
    <xf numFmtId="49" fontId="5" fillId="0" borderId="3" xfId="4" applyNumberFormat="1" applyFont="1" applyBorder="1" applyAlignment="1">
      <alignment vertical="center"/>
    </xf>
    <xf numFmtId="49" fontId="5" fillId="0" borderId="3" xfId="4" applyNumberFormat="1" applyFont="1" applyBorder="1" applyAlignment="1">
      <alignment horizontal="center" vertical="center"/>
    </xf>
    <xf numFmtId="38" fontId="12" fillId="0" borderId="3" xfId="5" applyFont="1" applyBorder="1" applyAlignment="1">
      <alignment vertical="center" shrinkToFit="1"/>
    </xf>
    <xf numFmtId="49" fontId="5" fillId="0" borderId="1" xfId="4" applyNumberFormat="1" applyFont="1" applyBorder="1" applyAlignment="1">
      <alignment vertical="center"/>
    </xf>
    <xf numFmtId="49" fontId="5" fillId="0" borderId="1" xfId="4" applyNumberFormat="1" applyFont="1" applyBorder="1" applyAlignment="1">
      <alignment horizontal="center" vertical="center"/>
    </xf>
    <xf numFmtId="0" fontId="0" fillId="0" borderId="1" xfId="4" applyNumberFormat="1" applyFont="1" applyBorder="1" applyAlignment="1">
      <alignment vertical="center" shrinkToFit="1"/>
    </xf>
    <xf numFmtId="38" fontId="12" fillId="0" borderId="1" xfId="5" applyFont="1" applyBorder="1" applyAlignment="1">
      <alignment vertical="center" shrinkToFit="1"/>
    </xf>
    <xf numFmtId="49" fontId="5" fillId="0" borderId="4" xfId="4" applyNumberFormat="1" applyFont="1" applyBorder="1" applyAlignment="1">
      <alignment vertical="center"/>
    </xf>
    <xf numFmtId="49" fontId="5" fillId="0" borderId="4" xfId="4" applyNumberFormat="1" applyFont="1" applyBorder="1" applyAlignment="1">
      <alignment horizontal="center" vertical="center"/>
    </xf>
    <xf numFmtId="38" fontId="12" fillId="0" borderId="4" xfId="5" applyFont="1" applyBorder="1" applyAlignment="1">
      <alignment vertical="center" shrinkToFit="1"/>
    </xf>
    <xf numFmtId="0" fontId="0" fillId="0" borderId="3" xfId="4" applyNumberFormat="1" applyFont="1" applyBorder="1" applyAlignment="1">
      <alignment horizontal="center" vertical="center"/>
    </xf>
    <xf numFmtId="0" fontId="0" fillId="0" borderId="3" xfId="4" applyNumberFormat="1" applyFont="1" applyBorder="1" applyAlignment="1">
      <alignment vertical="center" shrinkToFit="1"/>
    </xf>
    <xf numFmtId="38" fontId="12" fillId="3" borderId="3" xfId="5" applyFont="1" applyFill="1" applyBorder="1" applyAlignment="1">
      <alignment vertical="center" shrinkToFit="1"/>
    </xf>
    <xf numFmtId="38" fontId="8" fillId="0" borderId="0" xfId="1" applyFont="1">
      <alignment vertical="center"/>
    </xf>
    <xf numFmtId="38" fontId="5" fillId="3" borderId="6" xfId="3" applyNumberFormat="1" applyFont="1" applyFill="1" applyBorder="1">
      <alignment vertical="center"/>
    </xf>
    <xf numFmtId="0" fontId="8" fillId="3" borderId="1" xfId="0" applyNumberFormat="1" applyFont="1" applyFill="1" applyBorder="1">
      <alignment vertical="center"/>
    </xf>
    <xf numFmtId="38" fontId="5" fillId="3" borderId="1" xfId="3" applyNumberFormat="1" applyFont="1" applyFill="1" applyBorder="1">
      <alignment vertical="center"/>
    </xf>
    <xf numFmtId="38" fontId="5" fillId="0" borderId="3" xfId="1" applyFont="1" applyFill="1" applyBorder="1" applyAlignment="1">
      <alignment vertical="center" shrinkToFit="1"/>
    </xf>
    <xf numFmtId="38" fontId="5" fillId="2" borderId="6" xfId="2" applyNumberFormat="1" applyFont="1" applyFill="1" applyBorder="1" applyAlignment="1">
      <alignment horizontal="center" vertical="center" shrinkToFit="1"/>
    </xf>
    <xf numFmtId="38" fontId="5" fillId="2" borderId="1" xfId="2" applyNumberFormat="1" applyFont="1" applyFill="1" applyBorder="1" applyAlignment="1">
      <alignment horizontal="center" vertical="center" shrinkToFit="1"/>
    </xf>
    <xf numFmtId="38" fontId="11" fillId="0" borderId="0" xfId="2" applyFont="1">
      <alignment vertical="center"/>
    </xf>
    <xf numFmtId="38" fontId="14" fillId="3" borderId="0" xfId="4" applyNumberFormat="1" applyFont="1" applyFill="1"/>
    <xf numFmtId="0" fontId="5" fillId="0" borderId="7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7" xfId="4" applyNumberFormat="1" applyFont="1" applyBorder="1" applyAlignment="1">
      <alignment horizontal="center" vertical="center" wrapText="1"/>
    </xf>
    <xf numFmtId="0" fontId="5" fillId="0" borderId="3" xfId="4" applyNumberFormat="1" applyFont="1" applyBorder="1" applyAlignment="1">
      <alignment horizontal="center" vertical="center" wrapText="1"/>
    </xf>
  </cellXfs>
  <cellStyles count="8">
    <cellStyle name="桁区切り" xfId="1" builtinId="6"/>
    <cellStyle name="桁区切り 2" xfId="2"/>
    <cellStyle name="桁区切り 3" xfId="5"/>
    <cellStyle name="標準" xfId="0" builtinId="0"/>
    <cellStyle name="標準 2" xfId="3"/>
    <cellStyle name="標準 2 2" xfId="6"/>
    <cellStyle name="標準 2_将来推計人口・都道府県別" xfId="7"/>
    <cellStyle name="標準 3" xfId="4"/>
  </cellStyles>
  <dxfs count="0"/>
  <tableStyles count="0" defaultTableStyle="TableStyleMedium9" defaultPivotStyle="PivotStyleLight16"/>
  <colors>
    <mruColors>
      <color rgb="FF0000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/>
            </a:pPr>
            <a:r>
              <a:rPr lang="ja-JP" altLang="en-US" sz="1100" b="1"/>
              <a:t>三重県及び全国の５年ごとの人口及び将来推計人口の推移</a:t>
            </a:r>
          </a:p>
        </c:rich>
      </c:tx>
      <c:layout>
        <c:manualLayout>
          <c:xMode val="edge"/>
          <c:yMode val="edge"/>
          <c:x val="0.1482613831385453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939866236957037E-2"/>
          <c:y val="0.14693916362191697"/>
          <c:w val="0.60005652336198978"/>
          <c:h val="0.68878598216639708"/>
        </c:manualLayout>
      </c:layout>
      <c:lineChart>
        <c:grouping val="standard"/>
        <c:varyColors val="0"/>
        <c:ser>
          <c:idx val="0"/>
          <c:order val="0"/>
          <c:tx>
            <c:strRef>
              <c:f>人口推移G!$B$2</c:f>
              <c:strCache>
                <c:ptCount val="1"/>
                <c:pt idx="0">
                  <c:v>三重県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 val="0.29858537701238952"/>
                  <c:y val="3.3455395811344768E-2"/>
                </c:manualLayout>
              </c:layout>
              <c:spPr>
                <a:solidFill>
                  <a:schemeClr val="bg1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人口推移G!$A$3:$A$21</c:f>
              <c:numCache>
                <c:formatCode>General</c:formatCode>
                <c:ptCount val="19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</c:numCache>
            </c:numRef>
          </c:cat>
          <c:val>
            <c:numRef>
              <c:f>人口推移G!$F$3:$F$21</c:f>
              <c:numCache>
                <c:formatCode>#,##0.0;[Red]\-#,##0.0</c:formatCode>
                <c:ptCount val="19"/>
                <c:pt idx="0">
                  <c:v>100</c:v>
                </c:pt>
                <c:pt idx="1">
                  <c:v>101.66883726150546</c:v>
                </c:pt>
                <c:pt idx="2">
                  <c:v>101.63270250349544</c:v>
                </c:pt>
                <c:pt idx="3">
                  <c:v>103.64564121059652</c:v>
                </c:pt>
                <c:pt idx="4">
                  <c:v>105.60403559547412</c:v>
                </c:pt>
                <c:pt idx="5">
                  <c:v>111.27876665500955</c:v>
                </c:pt>
                <c:pt idx="6">
                  <c:v>115.44890935308518</c:v>
                </c:pt>
                <c:pt idx="7">
                  <c:v>119.58079574485849</c:v>
                </c:pt>
                <c:pt idx="8">
                  <c:v>122.67435534017659</c:v>
                </c:pt>
                <c:pt idx="9">
                  <c:v>126.01709420427225</c:v>
                </c:pt>
                <c:pt idx="10">
                  <c:v>127.1107865674512</c:v>
                </c:pt>
                <c:pt idx="11">
                  <c:v>127.76942465663426</c:v>
                </c:pt>
                <c:pt idx="12">
                  <c:v>126.93182370344314</c:v>
                </c:pt>
                <c:pt idx="13">
                  <c:v>124.64253622201524</c:v>
                </c:pt>
                <c:pt idx="14">
                  <c:v>121.35482073943487</c:v>
                </c:pt>
                <c:pt idx="15">
                  <c:v>117.3368820220682</c:v>
                </c:pt>
                <c:pt idx="16">
                  <c:v>112.88512089745599</c:v>
                </c:pt>
                <c:pt idx="17">
                  <c:v>108.13860143430351</c:v>
                </c:pt>
                <c:pt idx="18">
                  <c:v>103.17951651967532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人口推移G!$E$2</c:f>
              <c:strCache>
                <c:ptCount val="1"/>
                <c:pt idx="0">
                  <c:v>全国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4"/>
              <c:layout>
                <c:manualLayout>
                  <c:x val="3.778679346123559E-2"/>
                  <c:y val="-9.5705542020093938E-3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人口推移G!$A$3:$A$21</c:f>
              <c:numCache>
                <c:formatCode>General</c:formatCode>
                <c:ptCount val="19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</c:numCache>
            </c:numRef>
          </c:cat>
          <c:val>
            <c:numRef>
              <c:f>人口推移G!$I$3:$I$21</c:f>
              <c:numCache>
                <c:formatCode>#,##0.0;[Red]\-#,##0.0</c:formatCode>
                <c:ptCount val="19"/>
                <c:pt idx="0">
                  <c:v>100</c:v>
                </c:pt>
                <c:pt idx="1">
                  <c:v>107.08797502796602</c:v>
                </c:pt>
                <c:pt idx="2">
                  <c:v>112.11092027880925</c:v>
                </c:pt>
                <c:pt idx="3">
                  <c:v>117.94524097571961</c:v>
                </c:pt>
                <c:pt idx="4">
                  <c:v>124.43167220938432</c:v>
                </c:pt>
                <c:pt idx="5">
                  <c:v>133.07996186249486</c:v>
                </c:pt>
                <c:pt idx="6">
                  <c:v>139.1677927299495</c:v>
                </c:pt>
                <c:pt idx="7">
                  <c:v>143.90957148519828</c:v>
                </c:pt>
                <c:pt idx="8">
                  <c:v>146.95570710493047</c:v>
                </c:pt>
                <c:pt idx="9">
                  <c:v>149.2847672271395</c:v>
                </c:pt>
                <c:pt idx="10">
                  <c:v>150.89637498491047</c:v>
                </c:pt>
                <c:pt idx="11">
                  <c:v>151.89757009290685</c:v>
                </c:pt>
                <c:pt idx="12">
                  <c:v>152.24157468835307</c:v>
                </c:pt>
                <c:pt idx="13">
                  <c:v>150.50577917686417</c:v>
                </c:pt>
                <c:pt idx="14">
                  <c:v>147.53676931181985</c:v>
                </c:pt>
                <c:pt idx="15">
                  <c:v>143.44578978667835</c:v>
                </c:pt>
                <c:pt idx="16">
                  <c:v>138.64144042386758</c:v>
                </c:pt>
                <c:pt idx="17">
                  <c:v>133.29862908180453</c:v>
                </c:pt>
                <c:pt idx="18">
                  <c:v>127.53539000268847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人口推移G!$G$2</c:f>
              <c:strCache>
                <c:ptCount val="1"/>
                <c:pt idx="0">
                  <c:v>南部地域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5"/>
              <c:layout>
                <c:manualLayout>
                  <c:x val="1.6563144837789428E-3"/>
                  <c:y val="-2.8811533324848676E-2"/>
                </c:manualLayout>
              </c:layout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人口推移G!$G$3:$G$21</c:f>
              <c:numCache>
                <c:formatCode>#,##0.0;[Red]\-#,##0.0</c:formatCode>
                <c:ptCount val="19"/>
                <c:pt idx="0">
                  <c:v>100</c:v>
                </c:pt>
                <c:pt idx="1">
                  <c:v>101.57324881605585</c:v>
                </c:pt>
                <c:pt idx="2">
                  <c:v>99.547719590726302</c:v>
                </c:pt>
                <c:pt idx="3">
                  <c:v>97.731040863248722</c:v>
                </c:pt>
                <c:pt idx="4">
                  <c:v>93.914252214456482</c:v>
                </c:pt>
                <c:pt idx="5">
                  <c:v>94.108217534281707</c:v>
                </c:pt>
                <c:pt idx="6">
                  <c:v>93.845780395533524</c:v>
                </c:pt>
                <c:pt idx="7">
                  <c:v>93.156940157004271</c:v>
                </c:pt>
                <c:pt idx="8">
                  <c:v>90.44394470957873</c:v>
                </c:pt>
                <c:pt idx="9">
                  <c:v>88.996189394425159</c:v>
                </c:pt>
                <c:pt idx="10">
                  <c:v>86.506929622878289</c:v>
                </c:pt>
                <c:pt idx="11">
                  <c:v>83.501497677912226</c:v>
                </c:pt>
                <c:pt idx="12">
                  <c:v>79.010524965878588</c:v>
                </c:pt>
                <c:pt idx="13">
                  <c:v>74.341617125740825</c:v>
                </c:pt>
                <c:pt idx="14">
                  <c:v>69.681640392419098</c:v>
                </c:pt>
                <c:pt idx="15">
                  <c:v>64.83869047073803</c:v>
                </c:pt>
                <c:pt idx="16">
                  <c:v>60.04795317351995</c:v>
                </c:pt>
                <c:pt idx="17">
                  <c:v>55.406983667524671</c:v>
                </c:pt>
                <c:pt idx="18">
                  <c:v>50.932957158167611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人口推移G!$H$2</c:f>
              <c:strCache>
                <c:ptCount val="1"/>
                <c:pt idx="0">
                  <c:v>北中部地域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6"/>
              <c:layout>
                <c:manualLayout>
                  <c:x val="-7.950309522138925E-2"/>
                  <c:y val="3.745499332230328E-2"/>
                </c:manualLayout>
              </c:layout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人口推移G!$H$3:$H$21</c:f>
              <c:numCache>
                <c:formatCode>#,##0.0;[Red]\-#,##0.0</c:formatCode>
                <c:ptCount val="19"/>
                <c:pt idx="0">
                  <c:v>100</c:v>
                </c:pt>
                <c:pt idx="1">
                  <c:v>101.36684873806526</c:v>
                </c:pt>
                <c:pt idx="2">
                  <c:v>102.17590723600051</c:v>
                </c:pt>
                <c:pt idx="3">
                  <c:v>105.80883962314624</c:v>
                </c:pt>
                <c:pt idx="4">
                  <c:v>110.21386498830236</c:v>
                </c:pt>
                <c:pt idx="5">
                  <c:v>118.197639070609</c:v>
                </c:pt>
                <c:pt idx="6">
                  <c:v>124.23663769412978</c:v>
                </c:pt>
                <c:pt idx="7">
                  <c:v>130.40238913991936</c:v>
                </c:pt>
                <c:pt idx="8">
                  <c:v>135.95208101285525</c:v>
                </c:pt>
                <c:pt idx="9">
                  <c:v>141.31850172911084</c:v>
                </c:pt>
                <c:pt idx="10">
                  <c:v>143.9305048225412</c:v>
                </c:pt>
                <c:pt idx="11">
                  <c:v>146.14337757846661</c:v>
                </c:pt>
                <c:pt idx="12">
                  <c:v>146.86050866500972</c:v>
                </c:pt>
                <c:pt idx="13">
                  <c:v>145.5897702787492</c:v>
                </c:pt>
                <c:pt idx="14">
                  <c:v>142.89605393074802</c:v>
                </c:pt>
                <c:pt idx="15">
                  <c:v>139.24210956385551</c:v>
                </c:pt>
                <c:pt idx="16">
                  <c:v>134.94934264605027</c:v>
                </c:pt>
                <c:pt idx="17">
                  <c:v>130.17398113785708</c:v>
                </c:pt>
                <c:pt idx="18">
                  <c:v>125.0255597114744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72512"/>
        <c:axId val="90274048"/>
      </c:lineChart>
      <c:catAx>
        <c:axId val="9027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27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274048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27251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257174</xdr:colOff>
      <xdr:row>1</xdr:row>
      <xdr:rowOff>47626</xdr:rowOff>
    </xdr:from>
    <xdr:ext cx="7667626" cy="4657724"/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0.04845</cdr:x>
      <cdr:y>0.94507</cdr:y>
    </cdr:from>
    <cdr:to>
      <cdr:x>0.84596</cdr:x>
      <cdr:y>1</cdr:y>
    </cdr:to>
    <cdr:sp macro="" textlink="">
      <cdr:nvSpPr>
        <cdr:cNvPr id="17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76" y="4401875"/>
          <a:ext cx="6115050" cy="25584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ピーク人口は全国及び三重県は総務省「人口推計」、北中部地域は三重県統計課「人口・世帯の動き」、南部地域は「国勢調査」による。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0.49938</cdr:x>
      <cdr:y>0.14694</cdr:y>
    </cdr:from>
    <cdr:to>
      <cdr:x>0.68375</cdr:x>
      <cdr:y>0.83436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3829076" y="684406"/>
          <a:ext cx="1413680" cy="3201813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>
            <a:alpha val="10196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0.51304</cdr:x>
      <cdr:y>0.88788</cdr:y>
    </cdr:from>
    <cdr:to>
      <cdr:x>0.68826</cdr:x>
      <cdr:y>0.93047</cdr:y>
    </cdr:to>
    <cdr:sp macro="" textlink="">
      <cdr:nvSpPr>
        <cdr:cNvPr id="2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3799" y="4135500"/>
          <a:ext cx="1343521" cy="198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27432" tIns="0" rIns="27432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社人研将来推計人口</a:t>
          </a:r>
        </a:p>
      </cdr:txBody>
    </cdr:sp>
  </cdr:relSizeAnchor>
  <cdr:relSizeAnchor xmlns:cdr="http://schemas.openxmlformats.org/drawingml/2006/chartDrawing">
    <cdr:from>
      <cdr:x>0.08944</cdr:x>
      <cdr:y>0.88781</cdr:y>
    </cdr:from>
    <cdr:to>
      <cdr:x>0.48571</cdr:x>
      <cdr:y>0.93047</cdr:y>
    </cdr:to>
    <cdr:sp macro="" textlink="">
      <cdr:nvSpPr>
        <cdr:cNvPr id="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792" y="4135174"/>
          <a:ext cx="3038451" cy="1987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27432" tIns="0" rIns="27432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国勢調査人口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</cdr:x>
      <cdr:y>0.07692</cdr:y>
    </cdr:from>
    <cdr:to>
      <cdr:x>0.2766</cdr:x>
      <cdr:y>0.12655</cdr:y>
    </cdr:to>
    <cdr:sp macro="" textlink="">
      <cdr:nvSpPr>
        <cdr:cNvPr id="4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295276"/>
          <a:ext cx="1733550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年＝100）</a:t>
          </a:r>
        </a:p>
      </cdr:txBody>
    </cdr:sp>
  </cdr:relSizeAnchor>
  <cdr:relSizeAnchor xmlns:cdr="http://schemas.openxmlformats.org/drawingml/2006/chartDrawing">
    <cdr:from>
      <cdr:x>0.69327</cdr:x>
      <cdr:y>0.47163</cdr:y>
    </cdr:from>
    <cdr:to>
      <cdr:x>0.94907</cdr:x>
      <cdr:y>0.55102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5768" y="2078945"/>
          <a:ext cx="1961333" cy="3499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三重県　1,507,656人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347,068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人減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1965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年レベル）</a:t>
          </a:r>
        </a:p>
      </cdr:txBody>
    </cdr:sp>
  </cdr:relSizeAnchor>
  <cdr:relSizeAnchor xmlns:cdr="http://schemas.openxmlformats.org/drawingml/2006/chartDrawing">
    <cdr:from>
      <cdr:x>0.69317</cdr:x>
      <cdr:y>0.24009</cdr:y>
    </cdr:from>
    <cdr:to>
      <cdr:x>0.97019</cdr:x>
      <cdr:y>0.31641</cdr:y>
    </cdr:to>
    <cdr:sp macro="" textlink="">
      <cdr:nvSpPr>
        <cdr:cNvPr id="10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4968" y="1118273"/>
          <a:ext cx="2124086" cy="35547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 107,275,850人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20,781,502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人減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1975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年レベル）</a:t>
          </a:r>
        </a:p>
      </cdr:txBody>
    </cdr:sp>
  </cdr:relSizeAnchor>
  <cdr:relSizeAnchor xmlns:cdr="http://schemas.openxmlformats.org/drawingml/2006/chartDrawing">
    <cdr:from>
      <cdr:x>0.0363</cdr:x>
      <cdr:y>0.80893</cdr:y>
    </cdr:from>
    <cdr:to>
      <cdr:x>0.0732</cdr:x>
      <cdr:y>0.85111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345" y="3767756"/>
          <a:ext cx="282937" cy="19646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0.05992</cdr:x>
      <cdr:y>0.77667</cdr:y>
    </cdr:from>
    <cdr:to>
      <cdr:x>0.09682</cdr:x>
      <cdr:y>0.81885</cdr:y>
    </cdr:to>
    <cdr:sp macro="" textlink="">
      <cdr:nvSpPr>
        <cdr:cNvPr id="1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55" y="3617498"/>
          <a:ext cx="282935" cy="1964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cdr:txBody>
    </cdr:sp>
  </cdr:relSizeAnchor>
  <cdr:relSizeAnchor xmlns:cdr="http://schemas.openxmlformats.org/drawingml/2006/chartDrawing">
    <cdr:from>
      <cdr:x>0.37793</cdr:x>
      <cdr:y>0.3798</cdr:y>
    </cdr:from>
    <cdr:to>
      <cdr:x>0.50062</cdr:x>
      <cdr:y>0.44785</cdr:y>
    </cdr:to>
    <cdr:sp macro="" textlink="">
      <cdr:nvSpPr>
        <cdr:cNvPr id="14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7827" y="1769005"/>
          <a:ext cx="940750" cy="316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ピーク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1,873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</a:p>
      </cdr:txBody>
    </cdr:sp>
  </cdr:relSizeAnchor>
  <cdr:relSizeAnchor xmlns:cdr="http://schemas.openxmlformats.org/drawingml/2006/chartDrawing">
    <cdr:from>
      <cdr:x>0.43813</cdr:x>
      <cdr:y>0.34268</cdr:y>
    </cdr:from>
    <cdr:to>
      <cdr:x>0.45993</cdr:x>
      <cdr:y>0.39081</cdr:y>
    </cdr:to>
    <cdr:cxnSp macro="">
      <cdr:nvCxnSpPr>
        <cdr:cNvPr id="15" name="直線矢印コネクタ 14"/>
        <cdr:cNvCxnSpPr/>
      </cdr:nvCxnSpPr>
      <cdr:spPr>
        <a:xfrm xmlns:a="http://schemas.openxmlformats.org/drawingml/2006/main" flipV="1">
          <a:off x="3359417" y="1596132"/>
          <a:ext cx="167154" cy="22413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0.2882</cdr:x>
      <cdr:y>0.08927</cdr:y>
    </cdr:from>
    <cdr:to>
      <cdr:x>0.46211</cdr:x>
      <cdr:y>0.12474</cdr:y>
    </cdr:to>
    <cdr:sp macro="" textlink="">
      <cdr:nvSpPr>
        <cdr:cNvPr id="16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9800" y="415772"/>
          <a:ext cx="1333501" cy="1652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ピーク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128,084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</a:p>
      </cdr:txBody>
    </cdr:sp>
  </cdr:relSizeAnchor>
  <cdr:relSizeAnchor xmlns:cdr="http://schemas.openxmlformats.org/drawingml/2006/chartDrawing">
    <cdr:from>
      <cdr:x>0.44224</cdr:x>
      <cdr:y>0.13088</cdr:y>
    </cdr:from>
    <cdr:to>
      <cdr:x>0.46994</cdr:x>
      <cdr:y>0.18583</cdr:y>
    </cdr:to>
    <cdr:cxnSp macro="">
      <cdr:nvCxnSpPr>
        <cdr:cNvPr id="6" name="直線矢印コネクタ 5"/>
        <cdr:cNvCxnSpPr/>
      </cdr:nvCxnSpPr>
      <cdr:spPr>
        <a:xfrm xmlns:a="http://schemas.openxmlformats.org/drawingml/2006/main">
          <a:off x="3390901" y="609599"/>
          <a:ext cx="212423" cy="255946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0.69327</cdr:x>
      <cdr:y>0.3595</cdr:y>
    </cdr:from>
    <cdr:to>
      <cdr:x>0.95776</cdr:x>
      <cdr:y>0.43889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5735" y="1674452"/>
          <a:ext cx="2028010" cy="36977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北中部地域　1,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224,460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人減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1980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年レベル）</a:t>
          </a:r>
        </a:p>
      </cdr:txBody>
    </cdr:sp>
  </cdr:relSizeAnchor>
  <cdr:relSizeAnchor xmlns:cdr="http://schemas.openxmlformats.org/drawingml/2006/chartDrawing">
    <cdr:from>
      <cdr:x>0.69327</cdr:x>
      <cdr:y>0.75919</cdr:y>
    </cdr:from>
    <cdr:to>
      <cdr:x>0.93913</cdr:x>
      <cdr:y>0.83857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5768" y="3536080"/>
          <a:ext cx="1885133" cy="3697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南部地域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122,608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人減</a:t>
          </a:r>
        </a:p>
      </cdr:txBody>
    </cdr:sp>
  </cdr:relSizeAnchor>
  <cdr:relSizeAnchor xmlns:cdr="http://schemas.openxmlformats.org/drawingml/2006/chartDrawing">
    <cdr:from>
      <cdr:x>0.45714</cdr:x>
      <cdr:y>0.23226</cdr:y>
    </cdr:from>
    <cdr:to>
      <cdr:x>0.47111</cdr:x>
      <cdr:y>0.26585</cdr:y>
    </cdr:to>
    <cdr:cxnSp macro="">
      <cdr:nvCxnSpPr>
        <cdr:cNvPr id="20" name="直線矢印コネクタ 19"/>
        <cdr:cNvCxnSpPr/>
      </cdr:nvCxnSpPr>
      <cdr:spPr>
        <a:xfrm xmlns:a="http://schemas.openxmlformats.org/drawingml/2006/main" flipV="1">
          <a:off x="3505201" y="1081782"/>
          <a:ext cx="107095" cy="156467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0.37888</cdr:x>
      <cdr:y>0.27127</cdr:y>
    </cdr:from>
    <cdr:to>
      <cdr:x>0.5528</cdr:x>
      <cdr:y>0.30675</cdr:y>
    </cdr:to>
    <cdr:sp macro="" textlink="">
      <cdr:nvSpPr>
        <cdr:cNvPr id="2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5125" y="1263497"/>
          <a:ext cx="1333501" cy="1652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ピーク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,517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</a:p>
      </cdr:txBody>
    </cdr:sp>
  </cdr:relSizeAnchor>
  <cdr:relSizeAnchor xmlns:cdr="http://schemas.openxmlformats.org/drawingml/2006/chartDrawing">
    <cdr:from>
      <cdr:x>0.11459</cdr:x>
      <cdr:y>0.50219</cdr:y>
    </cdr:from>
    <cdr:to>
      <cdr:x>0.14783</cdr:x>
      <cdr:y>0.56442</cdr:y>
    </cdr:to>
    <cdr:cxnSp macro="">
      <cdr:nvCxnSpPr>
        <cdr:cNvPr id="22" name="直線矢印コネクタ 21"/>
        <cdr:cNvCxnSpPr/>
      </cdr:nvCxnSpPr>
      <cdr:spPr>
        <a:xfrm xmlns:a="http://schemas.openxmlformats.org/drawingml/2006/main" flipH="1" flipV="1">
          <a:off x="878621" y="2339082"/>
          <a:ext cx="254855" cy="289817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0.13197</cdr:x>
      <cdr:y>0.57816</cdr:y>
    </cdr:from>
    <cdr:to>
      <cdr:x>0.25466</cdr:x>
      <cdr:y>0.64622</cdr:y>
    </cdr:to>
    <cdr:sp macro="" textlink="">
      <cdr:nvSpPr>
        <cdr:cNvPr id="2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877" y="2692930"/>
          <a:ext cx="940750" cy="31697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ピーク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1955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120079\&#24773;&#22577;&#20849;&#26377;\DATA\DATA\c2&#9733;&#32113;&#35336;&#12487;&#12540;&#12479;&#20998;&#26512;\H24.06&#22269;&#35519;&#29987;&#26989;&#38598;&#35336;&#20998;&#26512;\&#20351;&#29992;&#12487;&#12540;&#12479;\&#24180;&#27604;&#36611;H12-H22&#12539;&#22269;&#30476;&#24066;&#12539;&#29987;&#26989;&#20998;&#390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一覧"/>
      <sheetName val="H12市町村DATA"/>
      <sheetName val="H12市町村"/>
      <sheetName val="H12市町村%"/>
      <sheetName val="H12全国・県"/>
      <sheetName val="H12全国・県%"/>
      <sheetName val="H22滋賀県"/>
      <sheetName val="H12-H22%"/>
      <sheetName val="グラフ1"/>
      <sheetName val="H12-H22大分類"/>
      <sheetName val="H12-H22実数"/>
      <sheetName val="グラフ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90" zoomScaleNormal="90" workbookViewId="0">
      <pane ySplit="3" topLeftCell="A4" activePane="bottomLeft" state="frozen"/>
      <selection activeCell="M38" sqref="M38"/>
      <selection pane="bottomLeft" activeCell="M38" sqref="M38"/>
    </sheetView>
  </sheetViews>
  <sheetFormatPr defaultRowHeight="12"/>
  <cols>
    <col min="1" max="1" width="8.28515625" style="7" customWidth="1"/>
    <col min="2" max="2" width="11.85546875" style="11" customWidth="1"/>
    <col min="3" max="3" width="5.7109375" style="11" bestFit="1" customWidth="1"/>
    <col min="4" max="5" width="10.42578125" style="11" customWidth="1"/>
    <col min="6" max="6" width="10.42578125" style="7" customWidth="1"/>
  </cols>
  <sheetData>
    <row r="1" spans="1:9">
      <c r="A1" s="15" t="s">
        <v>135</v>
      </c>
      <c r="F1" s="63">
        <f>SUM(F4:F30)</f>
        <v>1464661</v>
      </c>
    </row>
    <row r="2" spans="1:9">
      <c r="A2" s="8"/>
      <c r="B2" s="9" t="s">
        <v>77</v>
      </c>
      <c r="C2" s="50" t="s">
        <v>76</v>
      </c>
      <c r="D2" s="50" t="s">
        <v>139</v>
      </c>
      <c r="E2" s="50" t="s">
        <v>138</v>
      </c>
      <c r="F2" s="62">
        <v>1955</v>
      </c>
    </row>
    <row r="3" spans="1:9" s="52" customFormat="1">
      <c r="A3" s="61"/>
      <c r="B3" s="53" t="s">
        <v>110</v>
      </c>
      <c r="C3" s="60"/>
      <c r="D3" s="70">
        <v>706504</v>
      </c>
      <c r="E3" s="70">
        <v>758157</v>
      </c>
      <c r="F3" s="59">
        <f t="shared" ref="F3:F30" si="0">D3+E3</f>
        <v>1464661</v>
      </c>
    </row>
    <row r="4" spans="1:9">
      <c r="A4" s="13">
        <v>1</v>
      </c>
      <c r="B4" s="10" t="s">
        <v>1</v>
      </c>
      <c r="C4" s="9"/>
      <c r="D4" s="65">
        <v>37005</v>
      </c>
      <c r="E4" s="65">
        <v>39498</v>
      </c>
      <c r="F4" s="56">
        <f t="shared" si="0"/>
        <v>76503</v>
      </c>
      <c r="I4" s="58"/>
    </row>
    <row r="5" spans="1:9">
      <c r="A5" s="13">
        <v>2</v>
      </c>
      <c r="B5" s="10" t="s">
        <v>2</v>
      </c>
      <c r="C5" s="9"/>
      <c r="D5" s="65">
        <v>57884</v>
      </c>
      <c r="E5" s="65">
        <v>67628</v>
      </c>
      <c r="F5" s="56">
        <f t="shared" si="0"/>
        <v>125512</v>
      </c>
      <c r="I5" s="58"/>
    </row>
    <row r="6" spans="1:9">
      <c r="A6" s="13">
        <v>3</v>
      </c>
      <c r="B6" s="57" t="s">
        <v>137</v>
      </c>
      <c r="C6" s="9">
        <v>1</v>
      </c>
      <c r="D6" s="65">
        <v>32864</v>
      </c>
      <c r="E6" s="65">
        <v>37250</v>
      </c>
      <c r="F6" s="56">
        <f t="shared" si="0"/>
        <v>70114</v>
      </c>
      <c r="I6" s="58"/>
    </row>
    <row r="7" spans="1:9">
      <c r="A7" s="13">
        <v>4</v>
      </c>
      <c r="B7" s="10" t="s">
        <v>4</v>
      </c>
      <c r="C7" s="9"/>
      <c r="D7" s="65">
        <v>23221</v>
      </c>
      <c r="E7" s="65">
        <v>26143</v>
      </c>
      <c r="F7" s="56">
        <f t="shared" si="0"/>
        <v>49364</v>
      </c>
      <c r="I7" s="58"/>
    </row>
    <row r="8" spans="1:9">
      <c r="A8" s="13">
        <v>5</v>
      </c>
      <c r="B8" s="10" t="s">
        <v>5</v>
      </c>
      <c r="C8" s="9"/>
      <c r="D8" s="65">
        <v>19814</v>
      </c>
      <c r="E8" s="65">
        <v>21441</v>
      </c>
      <c r="F8" s="56">
        <f t="shared" si="0"/>
        <v>41255</v>
      </c>
      <c r="I8" s="58"/>
    </row>
    <row r="9" spans="1:9">
      <c r="A9" s="13">
        <v>6</v>
      </c>
      <c r="B9" s="10" t="s">
        <v>6</v>
      </c>
      <c r="C9" s="9"/>
      <c r="D9" s="65">
        <v>24351</v>
      </c>
      <c r="E9" s="65">
        <v>26938</v>
      </c>
      <c r="F9" s="56">
        <f t="shared" si="0"/>
        <v>51289</v>
      </c>
      <c r="I9" s="58"/>
    </row>
    <row r="10" spans="1:9">
      <c r="A10" s="13">
        <v>7</v>
      </c>
      <c r="B10" s="10" t="s">
        <v>7</v>
      </c>
      <c r="C10" s="9"/>
      <c r="D10" s="65">
        <v>33808</v>
      </c>
      <c r="E10" s="65">
        <v>35048</v>
      </c>
      <c r="F10" s="56">
        <f t="shared" si="0"/>
        <v>68856</v>
      </c>
      <c r="I10" s="58"/>
    </row>
    <row r="11" spans="1:9">
      <c r="A11" s="13">
        <v>14</v>
      </c>
      <c r="B11" s="57" t="s">
        <v>134</v>
      </c>
      <c r="C11" s="50"/>
      <c r="D11" s="68">
        <v>18187</v>
      </c>
      <c r="E11" s="68">
        <v>19369</v>
      </c>
      <c r="F11" s="56">
        <f t="shared" si="0"/>
        <v>37556</v>
      </c>
    </row>
    <row r="12" spans="1:9">
      <c r="A12" s="13"/>
      <c r="B12" s="57" t="s">
        <v>133</v>
      </c>
      <c r="C12" s="50"/>
      <c r="D12" s="68">
        <v>27990</v>
      </c>
      <c r="E12" s="68">
        <v>28842</v>
      </c>
      <c r="F12" s="56">
        <f t="shared" si="0"/>
        <v>56832</v>
      </c>
    </row>
    <row r="13" spans="1:9">
      <c r="A13" s="13"/>
      <c r="B13" s="57" t="s">
        <v>132</v>
      </c>
      <c r="C13" s="50"/>
      <c r="D13" s="68">
        <v>40662</v>
      </c>
      <c r="E13" s="68">
        <v>44796</v>
      </c>
      <c r="F13" s="56">
        <f t="shared" si="0"/>
        <v>85458</v>
      </c>
    </row>
    <row r="14" spans="1:9">
      <c r="A14" s="13"/>
      <c r="B14" s="57" t="s">
        <v>131</v>
      </c>
      <c r="C14" s="50"/>
      <c r="D14" s="68">
        <v>28176</v>
      </c>
      <c r="E14" s="68">
        <v>29955</v>
      </c>
      <c r="F14" s="56">
        <f t="shared" si="0"/>
        <v>58131</v>
      </c>
    </row>
    <row r="15" spans="1:9">
      <c r="A15" s="13"/>
      <c r="B15" s="57" t="s">
        <v>130</v>
      </c>
      <c r="C15" s="50"/>
      <c r="D15" s="68">
        <v>22140</v>
      </c>
      <c r="E15" s="68">
        <v>22974</v>
      </c>
      <c r="F15" s="56">
        <f t="shared" si="0"/>
        <v>45114</v>
      </c>
    </row>
    <row r="16" spans="1:9">
      <c r="A16" s="13"/>
      <c r="B16" s="57" t="s">
        <v>129</v>
      </c>
      <c r="C16" s="50"/>
      <c r="D16" s="68">
        <v>11182</v>
      </c>
      <c r="E16" s="68">
        <v>11527</v>
      </c>
      <c r="F16" s="56">
        <f t="shared" si="0"/>
        <v>22709</v>
      </c>
    </row>
    <row r="17" spans="1:9">
      <c r="A17" s="13"/>
      <c r="B17" s="57" t="s">
        <v>128</v>
      </c>
      <c r="C17" s="50"/>
      <c r="D17" s="68">
        <v>56866</v>
      </c>
      <c r="E17" s="68">
        <v>58251</v>
      </c>
      <c r="F17" s="56">
        <f t="shared" si="0"/>
        <v>115117</v>
      </c>
    </row>
    <row r="18" spans="1:9">
      <c r="A18" s="13"/>
      <c r="B18" s="57" t="s">
        <v>127</v>
      </c>
      <c r="C18" s="50"/>
      <c r="D18" s="68">
        <v>32750</v>
      </c>
      <c r="E18" s="68">
        <v>33572</v>
      </c>
      <c r="F18" s="56">
        <f t="shared" si="0"/>
        <v>66322</v>
      </c>
      <c r="G18" s="69"/>
      <c r="H18" s="69"/>
    </row>
    <row r="19" spans="1:9">
      <c r="A19" s="57" t="s">
        <v>118</v>
      </c>
      <c r="B19" s="57" t="s">
        <v>136</v>
      </c>
      <c r="C19" s="50"/>
      <c r="D19" s="68">
        <v>19436</v>
      </c>
      <c r="E19" s="68">
        <v>20424</v>
      </c>
      <c r="F19" s="56">
        <f t="shared" si="0"/>
        <v>39860</v>
      </c>
      <c r="G19" s="69">
        <f>SUM(D19:D24)</f>
        <v>28733</v>
      </c>
      <c r="H19" s="69">
        <f>SUM(E19:E24)</f>
        <v>29388</v>
      </c>
      <c r="I19" s="58"/>
    </row>
    <row r="20" spans="1:9">
      <c r="A20" s="57" t="s">
        <v>118</v>
      </c>
      <c r="B20" s="57" t="s">
        <v>123</v>
      </c>
      <c r="C20" s="50">
        <v>1</v>
      </c>
      <c r="D20" s="68">
        <v>1996</v>
      </c>
      <c r="E20" s="68">
        <v>2020</v>
      </c>
      <c r="F20" s="56">
        <f t="shared" si="0"/>
        <v>4016</v>
      </c>
      <c r="I20" s="58"/>
    </row>
    <row r="21" spans="1:9">
      <c r="A21" s="57" t="s">
        <v>118</v>
      </c>
      <c r="B21" s="57" t="s">
        <v>125</v>
      </c>
      <c r="C21" s="50">
        <v>1</v>
      </c>
      <c r="D21" s="68">
        <v>2656</v>
      </c>
      <c r="E21" s="68">
        <v>2630</v>
      </c>
      <c r="F21" s="56">
        <f t="shared" si="0"/>
        <v>5286</v>
      </c>
      <c r="I21" s="58"/>
    </row>
    <row r="22" spans="1:9">
      <c r="A22" s="57" t="s">
        <v>118</v>
      </c>
      <c r="B22" s="57" t="s">
        <v>122</v>
      </c>
      <c r="C22" s="50">
        <v>1</v>
      </c>
      <c r="D22" s="68">
        <v>2575</v>
      </c>
      <c r="E22" s="68">
        <v>2607</v>
      </c>
      <c r="F22" s="56">
        <f t="shared" si="0"/>
        <v>5182</v>
      </c>
      <c r="I22" s="58"/>
    </row>
    <row r="23" spans="1:9">
      <c r="A23" s="57" t="s">
        <v>118</v>
      </c>
      <c r="B23" s="57" t="s">
        <v>121</v>
      </c>
      <c r="C23" s="50">
        <v>1</v>
      </c>
      <c r="D23" s="68">
        <v>1006</v>
      </c>
      <c r="E23" s="68">
        <v>981</v>
      </c>
      <c r="F23" s="56">
        <f t="shared" si="0"/>
        <v>1987</v>
      </c>
      <c r="I23" s="58"/>
    </row>
    <row r="24" spans="1:9">
      <c r="A24" s="57" t="s">
        <v>118</v>
      </c>
      <c r="B24" s="57" t="s">
        <v>120</v>
      </c>
      <c r="C24" s="50">
        <v>1</v>
      </c>
      <c r="D24" s="68">
        <v>1064</v>
      </c>
      <c r="E24" s="68">
        <v>726</v>
      </c>
      <c r="F24" s="56">
        <f t="shared" si="0"/>
        <v>1790</v>
      </c>
      <c r="I24" s="58"/>
    </row>
    <row r="25" spans="1:9">
      <c r="A25" s="13"/>
      <c r="B25" s="57" t="s">
        <v>116</v>
      </c>
      <c r="C25" s="50">
        <v>1</v>
      </c>
      <c r="D25" s="68">
        <v>56096</v>
      </c>
      <c r="E25" s="68">
        <v>60980</v>
      </c>
      <c r="F25" s="56">
        <f t="shared" si="0"/>
        <v>117076</v>
      </c>
    </row>
    <row r="26" spans="1:9">
      <c r="A26" s="13"/>
      <c r="B26" s="57" t="s">
        <v>115</v>
      </c>
      <c r="C26" s="50"/>
      <c r="D26" s="68">
        <v>17325</v>
      </c>
      <c r="E26" s="68">
        <v>18185</v>
      </c>
      <c r="F26" s="56">
        <f t="shared" si="0"/>
        <v>35510</v>
      </c>
    </row>
    <row r="27" spans="1:9">
      <c r="A27" s="13"/>
      <c r="B27" s="57" t="s">
        <v>114</v>
      </c>
      <c r="C27" s="50"/>
      <c r="D27" s="68">
        <v>25524</v>
      </c>
      <c r="E27" s="68">
        <v>27073</v>
      </c>
      <c r="F27" s="56">
        <f t="shared" si="0"/>
        <v>52597</v>
      </c>
    </row>
    <row r="28" spans="1:9">
      <c r="A28" s="13"/>
      <c r="B28" s="57" t="s">
        <v>113</v>
      </c>
      <c r="C28" s="50">
        <v>1</v>
      </c>
      <c r="D28" s="68">
        <v>44760</v>
      </c>
      <c r="E28" s="68">
        <v>49795</v>
      </c>
      <c r="F28" s="56">
        <f t="shared" si="0"/>
        <v>94555</v>
      </c>
    </row>
    <row r="29" spans="1:9">
      <c r="A29" s="13"/>
      <c r="B29" s="57" t="s">
        <v>112</v>
      </c>
      <c r="C29" s="50">
        <v>1</v>
      </c>
      <c r="D29" s="68">
        <v>29231</v>
      </c>
      <c r="E29" s="68">
        <v>30673</v>
      </c>
      <c r="F29" s="56">
        <f t="shared" si="0"/>
        <v>59904</v>
      </c>
    </row>
    <row r="30" spans="1:9">
      <c r="A30" s="13"/>
      <c r="B30" s="57" t="s">
        <v>111</v>
      </c>
      <c r="C30" s="50">
        <v>1</v>
      </c>
      <c r="D30" s="68">
        <v>37935</v>
      </c>
      <c r="E30" s="68">
        <v>38831</v>
      </c>
      <c r="F30" s="56">
        <f t="shared" si="0"/>
        <v>76766</v>
      </c>
    </row>
    <row r="31" spans="1:9">
      <c r="D31" s="67"/>
      <c r="E31" s="67"/>
      <c r="F31" s="66"/>
    </row>
    <row r="32" spans="1:9">
      <c r="A32" s="55"/>
      <c r="B32" s="51" t="s">
        <v>97</v>
      </c>
      <c r="C32" s="14"/>
      <c r="D32" s="65"/>
      <c r="E32" s="65"/>
      <c r="F32" s="64">
        <f>SUMIF($C$4:$C$30,1,$F$4:$F$30)</f>
        <v>436676</v>
      </c>
    </row>
    <row r="33" spans="1:6">
      <c r="A33" s="55"/>
      <c r="B33" s="51" t="s">
        <v>109</v>
      </c>
      <c r="C33" s="14"/>
      <c r="D33" s="65"/>
      <c r="E33" s="65"/>
      <c r="F33" s="64">
        <f>SUMIF($C$4:$C$30,"",$F$4:$F$30)</f>
        <v>1027985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="90" zoomScaleNormal="90" workbookViewId="0">
      <pane ySplit="3" topLeftCell="A4" activePane="bottomLeft" state="frozen"/>
      <selection activeCell="M38" sqref="M38"/>
      <selection pane="bottomLeft" activeCell="M38" sqref="M38"/>
    </sheetView>
  </sheetViews>
  <sheetFormatPr defaultRowHeight="12"/>
  <cols>
    <col min="1" max="1" width="8.28515625" style="7" customWidth="1"/>
    <col min="2" max="2" width="11.85546875" style="11" customWidth="1"/>
    <col min="3" max="3" width="5.7109375" style="11" bestFit="1" customWidth="1"/>
    <col min="4" max="4" width="9.5703125" style="7" bestFit="1" customWidth="1"/>
  </cols>
  <sheetData>
    <row r="1" spans="1:7">
      <c r="A1" s="15" t="s">
        <v>135</v>
      </c>
      <c r="D1" s="63">
        <f>SUM(D4:D39)</f>
        <v>1485582</v>
      </c>
    </row>
    <row r="2" spans="1:7">
      <c r="A2" s="8"/>
      <c r="B2" s="9" t="s">
        <v>77</v>
      </c>
      <c r="C2" s="50" t="s">
        <v>76</v>
      </c>
      <c r="D2" s="62">
        <v>1955</v>
      </c>
    </row>
    <row r="3" spans="1:7" s="52" customFormat="1">
      <c r="A3" s="61"/>
      <c r="B3" s="53" t="s">
        <v>110</v>
      </c>
      <c r="C3" s="60"/>
      <c r="D3" s="59">
        <v>1485582</v>
      </c>
    </row>
    <row r="4" spans="1:7">
      <c r="A4" s="13">
        <v>1</v>
      </c>
      <c r="B4" s="10" t="s">
        <v>1</v>
      </c>
      <c r="C4" s="9"/>
      <c r="D4" s="56">
        <v>106754</v>
      </c>
      <c r="G4" s="58"/>
    </row>
    <row r="5" spans="1:7">
      <c r="A5" s="13">
        <v>2</v>
      </c>
      <c r="B5" s="10" t="s">
        <v>2</v>
      </c>
      <c r="C5" s="9"/>
      <c r="D5" s="56">
        <v>170602</v>
      </c>
      <c r="G5" s="58"/>
    </row>
    <row r="6" spans="1:7">
      <c r="A6" s="13">
        <v>3</v>
      </c>
      <c r="B6" s="10" t="s">
        <v>3</v>
      </c>
      <c r="C6" s="9">
        <v>1</v>
      </c>
      <c r="D6" s="56">
        <v>97223</v>
      </c>
      <c r="G6" s="58"/>
    </row>
    <row r="7" spans="1:7">
      <c r="A7" s="13">
        <v>4</v>
      </c>
      <c r="B7" s="10" t="s">
        <v>4</v>
      </c>
      <c r="C7" s="9"/>
      <c r="D7" s="56">
        <v>93573</v>
      </c>
      <c r="G7" s="58"/>
    </row>
    <row r="8" spans="1:7">
      <c r="A8" s="13">
        <v>5</v>
      </c>
      <c r="B8" s="10" t="s">
        <v>5</v>
      </c>
      <c r="C8" s="9"/>
      <c r="D8" s="56">
        <v>58899</v>
      </c>
      <c r="G8" s="58"/>
    </row>
    <row r="9" spans="1:7">
      <c r="A9" s="13">
        <v>6</v>
      </c>
      <c r="B9" s="10" t="s">
        <v>6</v>
      </c>
      <c r="C9" s="9"/>
      <c r="D9" s="56">
        <v>62355</v>
      </c>
      <c r="G9" s="58"/>
    </row>
    <row r="10" spans="1:7">
      <c r="A10" s="13">
        <v>7</v>
      </c>
      <c r="B10" s="10" t="s">
        <v>7</v>
      </c>
      <c r="C10" s="9"/>
      <c r="D10" s="56">
        <v>80741</v>
      </c>
      <c r="G10" s="58"/>
    </row>
    <row r="11" spans="1:7">
      <c r="A11" s="13">
        <v>8</v>
      </c>
      <c r="B11" s="10" t="s">
        <v>8</v>
      </c>
      <c r="C11" s="9"/>
      <c r="D11" s="56">
        <v>31245</v>
      </c>
      <c r="G11" s="58"/>
    </row>
    <row r="12" spans="1:7">
      <c r="A12" s="13">
        <v>9</v>
      </c>
      <c r="B12" s="10" t="s">
        <v>9</v>
      </c>
      <c r="C12" s="9">
        <v>1</v>
      </c>
      <c r="D12" s="56">
        <v>33343</v>
      </c>
      <c r="G12" s="58"/>
    </row>
    <row r="13" spans="1:7">
      <c r="A13" s="13">
        <v>10</v>
      </c>
      <c r="B13" s="10" t="s">
        <v>10</v>
      </c>
      <c r="C13" s="9"/>
      <c r="D13" s="56">
        <v>31498</v>
      </c>
      <c r="G13" s="58"/>
    </row>
    <row r="14" spans="1:7">
      <c r="A14" s="13">
        <v>11</v>
      </c>
      <c r="B14" s="10" t="s">
        <v>11</v>
      </c>
      <c r="C14" s="9">
        <v>1</v>
      </c>
      <c r="D14" s="56">
        <v>30121</v>
      </c>
      <c r="G14" s="58"/>
    </row>
    <row r="15" spans="1:7">
      <c r="A15" s="13">
        <v>12</v>
      </c>
      <c r="B15" s="10" t="s">
        <v>12</v>
      </c>
      <c r="C15" s="9">
        <v>1</v>
      </c>
      <c r="D15" s="56">
        <v>30819</v>
      </c>
      <c r="G15" s="58"/>
    </row>
    <row r="16" spans="1:7">
      <c r="A16" s="13">
        <v>14</v>
      </c>
      <c r="B16" s="57" t="s">
        <v>134</v>
      </c>
      <c r="C16" s="50"/>
      <c r="D16" s="56">
        <v>27622</v>
      </c>
    </row>
    <row r="17" spans="1:7">
      <c r="A17" s="13"/>
      <c r="B17" s="57" t="s">
        <v>133</v>
      </c>
      <c r="C17" s="50"/>
      <c r="D17" s="56">
        <v>50372</v>
      </c>
    </row>
    <row r="18" spans="1:7">
      <c r="A18" s="13"/>
      <c r="B18" s="57" t="s">
        <v>132</v>
      </c>
      <c r="C18" s="50"/>
      <c r="D18" s="56">
        <v>49890</v>
      </c>
    </row>
    <row r="19" spans="1:7">
      <c r="A19" s="13"/>
      <c r="B19" s="57" t="s">
        <v>131</v>
      </c>
      <c r="C19" s="50"/>
      <c r="D19" s="56">
        <v>23003</v>
      </c>
    </row>
    <row r="20" spans="1:7">
      <c r="A20" s="13"/>
      <c r="B20" s="57" t="s">
        <v>130</v>
      </c>
      <c r="C20" s="50"/>
      <c r="D20" s="56">
        <v>22506</v>
      </c>
    </row>
    <row r="21" spans="1:7">
      <c r="A21" s="13"/>
      <c r="B21" s="57" t="s">
        <v>129</v>
      </c>
      <c r="C21" s="50"/>
      <c r="D21" s="56">
        <v>19243</v>
      </c>
    </row>
    <row r="22" spans="1:7">
      <c r="A22" s="13"/>
      <c r="B22" s="57" t="s">
        <v>128</v>
      </c>
      <c r="C22" s="50"/>
      <c r="D22" s="56">
        <v>102802</v>
      </c>
    </row>
    <row r="23" spans="1:7">
      <c r="A23" s="13"/>
      <c r="B23" s="57" t="s">
        <v>127</v>
      </c>
      <c r="C23" s="50"/>
      <c r="D23" s="56">
        <v>29158</v>
      </c>
    </row>
    <row r="24" spans="1:7">
      <c r="A24" s="57" t="s">
        <v>118</v>
      </c>
      <c r="B24" s="57" t="s">
        <v>88</v>
      </c>
      <c r="C24" s="50"/>
      <c r="D24" s="56">
        <v>10240</v>
      </c>
      <c r="G24" s="58"/>
    </row>
    <row r="25" spans="1:7">
      <c r="A25" s="57" t="s">
        <v>118</v>
      </c>
      <c r="B25" s="57" t="s">
        <v>126</v>
      </c>
      <c r="C25" s="50"/>
      <c r="D25" s="56">
        <v>9661</v>
      </c>
      <c r="G25" s="58"/>
    </row>
    <row r="26" spans="1:7">
      <c r="A26" s="57" t="s">
        <v>118</v>
      </c>
      <c r="B26" s="57" t="s">
        <v>125</v>
      </c>
      <c r="C26" s="50">
        <v>1</v>
      </c>
      <c r="D26" s="56">
        <v>5495</v>
      </c>
      <c r="G26" s="58"/>
    </row>
    <row r="27" spans="1:7">
      <c r="A27" s="57" t="s">
        <v>118</v>
      </c>
      <c r="B27" s="57" t="s">
        <v>124</v>
      </c>
      <c r="C27" s="50"/>
      <c r="D27" s="56">
        <v>2109</v>
      </c>
      <c r="G27" s="58"/>
    </row>
    <row r="28" spans="1:7">
      <c r="A28" s="57" t="s">
        <v>118</v>
      </c>
      <c r="B28" s="57" t="s">
        <v>123</v>
      </c>
      <c r="C28" s="50">
        <v>1</v>
      </c>
      <c r="D28" s="56">
        <v>3895</v>
      </c>
      <c r="G28" s="58"/>
    </row>
    <row r="29" spans="1:7">
      <c r="A29" s="57" t="s">
        <v>118</v>
      </c>
      <c r="B29" s="57" t="s">
        <v>122</v>
      </c>
      <c r="C29" s="50">
        <v>1</v>
      </c>
      <c r="D29" s="56">
        <v>5011</v>
      </c>
      <c r="G29" s="58"/>
    </row>
    <row r="30" spans="1:7">
      <c r="A30" s="57" t="s">
        <v>118</v>
      </c>
      <c r="B30" s="57" t="s">
        <v>121</v>
      </c>
      <c r="C30" s="50">
        <v>1</v>
      </c>
      <c r="D30" s="56">
        <v>1975</v>
      </c>
      <c r="G30" s="58"/>
    </row>
    <row r="31" spans="1:7">
      <c r="A31" s="57" t="s">
        <v>118</v>
      </c>
      <c r="B31" s="57" t="s">
        <v>120</v>
      </c>
      <c r="C31" s="50">
        <v>1</v>
      </c>
      <c r="D31" s="56">
        <v>2986</v>
      </c>
      <c r="G31" s="58"/>
    </row>
    <row r="32" spans="1:7">
      <c r="A32" s="57" t="s">
        <v>118</v>
      </c>
      <c r="B32" s="57" t="s">
        <v>119</v>
      </c>
      <c r="C32" s="50"/>
      <c r="D32" s="56">
        <v>8588</v>
      </c>
      <c r="G32" s="58"/>
    </row>
    <row r="33" spans="1:7">
      <c r="A33" s="57" t="s">
        <v>118</v>
      </c>
      <c r="B33" s="57" t="s">
        <v>117</v>
      </c>
      <c r="C33" s="50"/>
      <c r="D33" s="56">
        <v>7399</v>
      </c>
      <c r="G33" s="58"/>
    </row>
    <row r="34" spans="1:7">
      <c r="A34" s="13"/>
      <c r="B34" s="57" t="s">
        <v>116</v>
      </c>
      <c r="C34" s="50">
        <v>1</v>
      </c>
      <c r="D34" s="56">
        <v>92658</v>
      </c>
    </row>
    <row r="35" spans="1:7">
      <c r="A35" s="13"/>
      <c r="B35" s="57" t="s">
        <v>115</v>
      </c>
      <c r="C35" s="50"/>
      <c r="D35" s="56">
        <v>32725</v>
      </c>
    </row>
    <row r="36" spans="1:7">
      <c r="A36" s="13"/>
      <c r="B36" s="57" t="s">
        <v>114</v>
      </c>
      <c r="C36" s="50"/>
      <c r="D36" s="56">
        <v>11051</v>
      </c>
    </row>
    <row r="37" spans="1:7">
      <c r="A37" s="13"/>
      <c r="B37" s="57" t="s">
        <v>113</v>
      </c>
      <c r="C37" s="50">
        <v>1</v>
      </c>
      <c r="D37" s="56">
        <v>66628</v>
      </c>
    </row>
    <row r="38" spans="1:7">
      <c r="A38" s="13"/>
      <c r="B38" s="57" t="s">
        <v>112</v>
      </c>
      <c r="C38" s="50">
        <v>1</v>
      </c>
      <c r="D38" s="56">
        <v>36575</v>
      </c>
    </row>
    <row r="39" spans="1:7">
      <c r="A39" s="13"/>
      <c r="B39" s="57" t="s">
        <v>111</v>
      </c>
      <c r="C39" s="50">
        <v>1</v>
      </c>
      <c r="D39" s="56">
        <v>36817</v>
      </c>
    </row>
    <row r="41" spans="1:7">
      <c r="A41" s="55"/>
      <c r="B41" s="51" t="s">
        <v>97</v>
      </c>
      <c r="C41" s="14"/>
      <c r="D41" s="54">
        <f>SUMIF($C$4:$C$39,1,$D$4:$D$39)</f>
        <v>443546</v>
      </c>
    </row>
    <row r="42" spans="1:7">
      <c r="A42" s="55"/>
      <c r="B42" s="51" t="s">
        <v>109</v>
      </c>
      <c r="C42" s="14"/>
      <c r="D42" s="54">
        <f>SUMIF($C$4:$C$39,"",$D$4:$D$39)</f>
        <v>1042036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zoomScale="90" zoomScaleNormal="90" workbookViewId="0">
      <pane ySplit="3" topLeftCell="A4" activePane="bottomLeft" state="frozen"/>
      <selection activeCell="J26" sqref="J26"/>
      <selection pane="bottomLeft" activeCell="N17" sqref="N17"/>
    </sheetView>
  </sheetViews>
  <sheetFormatPr defaultRowHeight="12"/>
  <cols>
    <col min="1" max="1" width="11.140625" style="11" bestFit="1" customWidth="1"/>
    <col min="2" max="2" width="9.140625" style="7"/>
    <col min="4" max="4" width="9.7109375" style="11" customWidth="1"/>
    <col min="5" max="5" width="9.140625" style="7" bestFit="1"/>
    <col min="8" max="8" width="6.7109375" bestFit="1" customWidth="1"/>
    <col min="9" max="9" width="13.85546875" bestFit="1" customWidth="1"/>
    <col min="10" max="10" width="5.7109375" bestFit="1" customWidth="1"/>
  </cols>
  <sheetData>
    <row r="1" spans="1:10">
      <c r="A1" s="75" t="s">
        <v>146</v>
      </c>
      <c r="D1" s="75" t="s">
        <v>145</v>
      </c>
      <c r="G1" s="16" t="s">
        <v>149</v>
      </c>
      <c r="H1" s="16"/>
    </row>
    <row r="2" spans="1:10">
      <c r="A2" s="74">
        <f>COUNTA(A4:A500)</f>
        <v>69</v>
      </c>
      <c r="D2" s="74">
        <f>COUNTA(D4:D500)</f>
        <v>46</v>
      </c>
    </row>
    <row r="3" spans="1:10">
      <c r="A3" s="9" t="s">
        <v>77</v>
      </c>
      <c r="B3" s="76" t="s">
        <v>147</v>
      </c>
      <c r="D3" s="9" t="s">
        <v>77</v>
      </c>
      <c r="E3" s="76" t="s">
        <v>147</v>
      </c>
      <c r="G3" s="83" t="s">
        <v>101</v>
      </c>
      <c r="H3" s="83" t="s">
        <v>148</v>
      </c>
      <c r="I3" s="83" t="s">
        <v>102</v>
      </c>
      <c r="J3" s="83" t="s">
        <v>76</v>
      </c>
    </row>
    <row r="4" spans="1:10">
      <c r="A4" s="10" t="s">
        <v>1</v>
      </c>
      <c r="B4" s="12" t="s">
        <v>78</v>
      </c>
      <c r="D4" s="10" t="s">
        <v>1</v>
      </c>
      <c r="E4" s="12" t="s">
        <v>78</v>
      </c>
      <c r="G4" s="17" t="s">
        <v>2</v>
      </c>
      <c r="H4" s="17">
        <v>202</v>
      </c>
      <c r="I4" s="18" t="s">
        <v>79</v>
      </c>
      <c r="J4" s="19"/>
    </row>
    <row r="5" spans="1:10">
      <c r="A5" s="10" t="s">
        <v>2</v>
      </c>
      <c r="B5" s="12" t="s">
        <v>80</v>
      </c>
      <c r="D5" s="10" t="s">
        <v>2</v>
      </c>
      <c r="E5" s="12" t="s">
        <v>80</v>
      </c>
      <c r="G5" s="17" t="s">
        <v>5</v>
      </c>
      <c r="H5" s="17">
        <v>205</v>
      </c>
      <c r="I5" s="18" t="s">
        <v>79</v>
      </c>
      <c r="J5" s="19"/>
    </row>
    <row r="6" spans="1:10">
      <c r="A6" s="10" t="s">
        <v>3</v>
      </c>
      <c r="B6" s="12" t="s">
        <v>3</v>
      </c>
      <c r="D6" s="10" t="s">
        <v>3</v>
      </c>
      <c r="E6" s="12" t="s">
        <v>3</v>
      </c>
      <c r="G6" s="17" t="s">
        <v>7</v>
      </c>
      <c r="H6" s="17">
        <v>207</v>
      </c>
      <c r="I6" s="18" t="s">
        <v>79</v>
      </c>
      <c r="J6" s="19"/>
    </row>
    <row r="7" spans="1:10">
      <c r="A7" s="10" t="s">
        <v>4</v>
      </c>
      <c r="B7" s="12" t="s">
        <v>4</v>
      </c>
      <c r="D7" s="10" t="s">
        <v>4</v>
      </c>
      <c r="E7" s="12" t="s">
        <v>4</v>
      </c>
      <c r="G7" s="17" t="s">
        <v>10</v>
      </c>
      <c r="H7" s="17">
        <v>210</v>
      </c>
      <c r="I7" s="18" t="s">
        <v>79</v>
      </c>
      <c r="J7" s="19"/>
    </row>
    <row r="8" spans="1:10">
      <c r="A8" s="10" t="s">
        <v>5</v>
      </c>
      <c r="B8" s="12" t="s">
        <v>5</v>
      </c>
      <c r="D8" s="10" t="s">
        <v>5</v>
      </c>
      <c r="E8" s="12" t="s">
        <v>5</v>
      </c>
      <c r="G8" s="17" t="s">
        <v>70</v>
      </c>
      <c r="H8" s="17">
        <v>214</v>
      </c>
      <c r="I8" s="18" t="s">
        <v>79</v>
      </c>
      <c r="J8" s="19"/>
    </row>
    <row r="9" spans="1:10">
      <c r="A9" s="10" t="s">
        <v>6</v>
      </c>
      <c r="B9" s="12" t="s">
        <v>82</v>
      </c>
      <c r="D9" s="10" t="s">
        <v>7</v>
      </c>
      <c r="E9" s="12" t="s">
        <v>7</v>
      </c>
      <c r="G9" s="17" t="s">
        <v>68</v>
      </c>
      <c r="H9" s="17">
        <v>303</v>
      </c>
      <c r="I9" s="18" t="s">
        <v>79</v>
      </c>
      <c r="J9" s="19"/>
    </row>
    <row r="10" spans="1:10">
      <c r="A10" s="10" t="s">
        <v>7</v>
      </c>
      <c r="B10" s="12" t="s">
        <v>7</v>
      </c>
      <c r="D10" s="10" t="s">
        <v>8</v>
      </c>
      <c r="E10" s="12" t="s">
        <v>8</v>
      </c>
      <c r="G10" s="17" t="s">
        <v>19</v>
      </c>
      <c r="H10" s="17">
        <v>324</v>
      </c>
      <c r="I10" s="18" t="s">
        <v>79</v>
      </c>
      <c r="J10" s="19"/>
    </row>
    <row r="11" spans="1:10">
      <c r="A11" s="10" t="s">
        <v>8</v>
      </c>
      <c r="B11" s="12" t="s">
        <v>8</v>
      </c>
      <c r="D11" s="10" t="s">
        <v>9</v>
      </c>
      <c r="E11" s="12" t="s">
        <v>9</v>
      </c>
      <c r="G11" s="17" t="s">
        <v>21</v>
      </c>
      <c r="H11" s="17">
        <v>341</v>
      </c>
      <c r="I11" s="18" t="s">
        <v>79</v>
      </c>
      <c r="J11" s="19"/>
    </row>
    <row r="12" spans="1:10">
      <c r="A12" s="10" t="s">
        <v>9</v>
      </c>
      <c r="B12" s="12" t="s">
        <v>9</v>
      </c>
      <c r="D12" s="10" t="s">
        <v>10</v>
      </c>
      <c r="E12" s="12" t="s">
        <v>84</v>
      </c>
      <c r="G12" s="17" t="s">
        <v>23</v>
      </c>
      <c r="H12" s="17">
        <v>343</v>
      </c>
      <c r="I12" s="18" t="s">
        <v>79</v>
      </c>
      <c r="J12" s="19"/>
    </row>
    <row r="13" spans="1:10" ht="12.75" thickBot="1">
      <c r="A13" s="10" t="s">
        <v>10</v>
      </c>
      <c r="B13" s="12" t="s">
        <v>84</v>
      </c>
      <c r="D13" s="10" t="s">
        <v>11</v>
      </c>
      <c r="E13" s="12" t="s">
        <v>11</v>
      </c>
      <c r="G13" s="80" t="s">
        <v>24</v>
      </c>
      <c r="H13" s="80">
        <v>344</v>
      </c>
      <c r="I13" s="81" t="s">
        <v>79</v>
      </c>
      <c r="J13" s="82"/>
    </row>
    <row r="14" spans="1:10">
      <c r="A14" s="10" t="s">
        <v>11</v>
      </c>
      <c r="B14" s="12" t="s">
        <v>11</v>
      </c>
      <c r="D14" s="10" t="s">
        <v>12</v>
      </c>
      <c r="E14" s="12" t="s">
        <v>12</v>
      </c>
      <c r="G14" s="77" t="s">
        <v>1</v>
      </c>
      <c r="H14" s="77">
        <v>201</v>
      </c>
      <c r="I14" s="78" t="s">
        <v>105</v>
      </c>
      <c r="J14" s="79"/>
    </row>
    <row r="15" spans="1:10">
      <c r="A15" s="10" t="s">
        <v>12</v>
      </c>
      <c r="B15" s="12" t="s">
        <v>12</v>
      </c>
      <c r="D15" s="10" t="s">
        <v>13</v>
      </c>
      <c r="E15" s="12" t="s">
        <v>78</v>
      </c>
      <c r="G15" s="17" t="s">
        <v>4</v>
      </c>
      <c r="H15" s="17">
        <v>204</v>
      </c>
      <c r="I15" s="18" t="s">
        <v>105</v>
      </c>
      <c r="J15" s="19"/>
    </row>
    <row r="16" spans="1:10">
      <c r="A16" s="10" t="s">
        <v>13</v>
      </c>
      <c r="B16" s="12" t="s">
        <v>78</v>
      </c>
      <c r="D16" s="10" t="s">
        <v>86</v>
      </c>
      <c r="E16" s="12" t="s">
        <v>86</v>
      </c>
      <c r="G16" s="17" t="s">
        <v>37</v>
      </c>
      <c r="H16" s="17">
        <v>441</v>
      </c>
      <c r="I16" s="18" t="s">
        <v>105</v>
      </c>
      <c r="J16" s="19"/>
    </row>
    <row r="17" spans="1:10">
      <c r="A17" s="10" t="s">
        <v>14</v>
      </c>
      <c r="B17" s="12" t="s">
        <v>85</v>
      </c>
      <c r="D17" s="10" t="s">
        <v>94</v>
      </c>
      <c r="E17" s="12" t="s">
        <v>94</v>
      </c>
      <c r="G17" s="17" t="s">
        <v>38</v>
      </c>
      <c r="H17" s="17">
        <v>442</v>
      </c>
      <c r="I17" s="18" t="s">
        <v>105</v>
      </c>
      <c r="J17" s="19"/>
    </row>
    <row r="18" spans="1:10" ht="12.75" thickBot="1">
      <c r="A18" s="10" t="s">
        <v>15</v>
      </c>
      <c r="B18" s="12" t="s">
        <v>85</v>
      </c>
      <c r="D18" s="10" t="s">
        <v>82</v>
      </c>
      <c r="E18" s="12" t="s">
        <v>82</v>
      </c>
      <c r="G18" s="80" t="s">
        <v>39</v>
      </c>
      <c r="H18" s="80">
        <v>443</v>
      </c>
      <c r="I18" s="81" t="s">
        <v>105</v>
      </c>
      <c r="J18" s="82">
        <v>1</v>
      </c>
    </row>
    <row r="19" spans="1:10">
      <c r="A19" s="10" t="s">
        <v>68</v>
      </c>
      <c r="B19" s="12" t="s">
        <v>68</v>
      </c>
      <c r="D19" s="10" t="s">
        <v>68</v>
      </c>
      <c r="E19" s="12" t="s">
        <v>68</v>
      </c>
      <c r="G19" s="77" t="s">
        <v>3</v>
      </c>
      <c r="H19" s="77">
        <v>203</v>
      </c>
      <c r="I19" s="78" t="s">
        <v>106</v>
      </c>
      <c r="J19" s="79">
        <v>1</v>
      </c>
    </row>
    <row r="20" spans="1:10">
      <c r="A20" s="10" t="s">
        <v>16</v>
      </c>
      <c r="B20" s="12" t="s">
        <v>86</v>
      </c>
      <c r="D20" s="10" t="s">
        <v>19</v>
      </c>
      <c r="E20" s="12" t="s">
        <v>19</v>
      </c>
      <c r="G20" s="17" t="s">
        <v>11</v>
      </c>
      <c r="H20" s="17">
        <v>211</v>
      </c>
      <c r="I20" s="18" t="s">
        <v>106</v>
      </c>
      <c r="J20" s="19">
        <v>1</v>
      </c>
    </row>
    <row r="21" spans="1:10">
      <c r="A21" s="10" t="s">
        <v>17</v>
      </c>
      <c r="B21" s="12" t="s">
        <v>86</v>
      </c>
      <c r="D21" s="10" t="s">
        <v>21</v>
      </c>
      <c r="E21" s="12" t="s">
        <v>21</v>
      </c>
      <c r="G21" s="17" t="s">
        <v>71</v>
      </c>
      <c r="H21" s="17">
        <v>215</v>
      </c>
      <c r="I21" s="18" t="s">
        <v>106</v>
      </c>
      <c r="J21" s="19">
        <v>1</v>
      </c>
    </row>
    <row r="22" spans="1:10">
      <c r="A22" s="10" t="s">
        <v>18</v>
      </c>
      <c r="B22" s="12" t="s">
        <v>86</v>
      </c>
      <c r="D22" s="10" t="s">
        <v>23</v>
      </c>
      <c r="E22" s="12" t="s">
        <v>23</v>
      </c>
      <c r="G22" s="17" t="s">
        <v>42</v>
      </c>
      <c r="H22" s="17">
        <v>461</v>
      </c>
      <c r="I22" s="18" t="s">
        <v>106</v>
      </c>
      <c r="J22" s="19">
        <v>1</v>
      </c>
    </row>
    <row r="23" spans="1:10">
      <c r="A23" s="10" t="s">
        <v>19</v>
      </c>
      <c r="B23" s="12" t="s">
        <v>19</v>
      </c>
      <c r="D23" s="10" t="s">
        <v>24</v>
      </c>
      <c r="E23" s="12" t="s">
        <v>24</v>
      </c>
      <c r="G23" s="17" t="s">
        <v>51</v>
      </c>
      <c r="H23" s="17">
        <v>470</v>
      </c>
      <c r="I23" s="18" t="s">
        <v>106</v>
      </c>
      <c r="J23" s="19">
        <v>1</v>
      </c>
    </row>
    <row r="24" spans="1:10">
      <c r="A24" s="10" t="s">
        <v>20</v>
      </c>
      <c r="B24" s="12" t="s">
        <v>86</v>
      </c>
      <c r="D24" s="10" t="s">
        <v>26</v>
      </c>
      <c r="E24" s="12" t="s">
        <v>78</v>
      </c>
      <c r="G24" s="17" t="s">
        <v>74</v>
      </c>
      <c r="H24" s="17">
        <v>472</v>
      </c>
      <c r="I24" s="18" t="s">
        <v>106</v>
      </c>
      <c r="J24" s="19">
        <v>1</v>
      </c>
    </row>
    <row r="25" spans="1:10" ht="12.75" thickBot="1">
      <c r="A25" s="10" t="s">
        <v>21</v>
      </c>
      <c r="B25" s="12" t="s">
        <v>21</v>
      </c>
      <c r="D25" s="10" t="s">
        <v>27</v>
      </c>
      <c r="E25" s="12" t="s">
        <v>78</v>
      </c>
      <c r="G25" s="80" t="s">
        <v>73</v>
      </c>
      <c r="H25" s="80">
        <v>471</v>
      </c>
      <c r="I25" s="81" t="s">
        <v>106</v>
      </c>
      <c r="J25" s="82">
        <v>1</v>
      </c>
    </row>
    <row r="26" spans="1:10">
      <c r="A26" s="10" t="s">
        <v>22</v>
      </c>
      <c r="B26" s="12" t="s">
        <v>80</v>
      </c>
      <c r="D26" s="10" t="s">
        <v>28</v>
      </c>
      <c r="E26" s="12" t="s">
        <v>78</v>
      </c>
      <c r="G26" s="77" t="s">
        <v>72</v>
      </c>
      <c r="H26" s="77">
        <v>216</v>
      </c>
      <c r="I26" s="78" t="s">
        <v>81</v>
      </c>
      <c r="J26" s="79"/>
    </row>
    <row r="27" spans="1:10" ht="12.75" thickBot="1">
      <c r="A27" s="10" t="s">
        <v>23</v>
      </c>
      <c r="B27" s="12" t="s">
        <v>23</v>
      </c>
      <c r="D27" s="10" t="s">
        <v>29</v>
      </c>
      <c r="E27" s="12" t="s">
        <v>78</v>
      </c>
      <c r="G27" s="80" t="s">
        <v>8</v>
      </c>
      <c r="H27" s="80">
        <v>208</v>
      </c>
      <c r="I27" s="81" t="s">
        <v>81</v>
      </c>
      <c r="J27" s="82"/>
    </row>
    <row r="28" spans="1:10">
      <c r="A28" s="10" t="s">
        <v>24</v>
      </c>
      <c r="B28" s="12" t="s">
        <v>24</v>
      </c>
      <c r="D28" s="10" t="s">
        <v>30</v>
      </c>
      <c r="E28" s="12" t="s">
        <v>78</v>
      </c>
      <c r="G28" s="77" t="s">
        <v>9</v>
      </c>
      <c r="H28" s="77">
        <v>209</v>
      </c>
      <c r="I28" s="78" t="s">
        <v>83</v>
      </c>
      <c r="J28" s="79">
        <v>1</v>
      </c>
    </row>
    <row r="29" spans="1:10">
      <c r="A29" s="10" t="s">
        <v>25</v>
      </c>
      <c r="B29" s="12" t="s">
        <v>84</v>
      </c>
      <c r="D29" s="10" t="s">
        <v>31</v>
      </c>
      <c r="E29" s="12" t="s">
        <v>78</v>
      </c>
      <c r="G29" s="17" t="s">
        <v>12</v>
      </c>
      <c r="H29" s="17">
        <v>212</v>
      </c>
      <c r="I29" s="18" t="s">
        <v>83</v>
      </c>
      <c r="J29" s="19">
        <v>1</v>
      </c>
    </row>
    <row r="30" spans="1:10">
      <c r="A30" s="10" t="s">
        <v>26</v>
      </c>
      <c r="B30" s="12" t="s">
        <v>78</v>
      </c>
      <c r="D30" s="10" t="s">
        <v>32</v>
      </c>
      <c r="E30" s="12" t="s">
        <v>78</v>
      </c>
      <c r="G30" s="17" t="s">
        <v>75</v>
      </c>
      <c r="H30" s="17">
        <v>543</v>
      </c>
      <c r="I30" s="18" t="s">
        <v>83</v>
      </c>
      <c r="J30" s="19">
        <v>1</v>
      </c>
    </row>
    <row r="31" spans="1:10">
      <c r="A31" s="10" t="s">
        <v>27</v>
      </c>
      <c r="B31" s="12" t="s">
        <v>78</v>
      </c>
      <c r="D31" s="10" t="s">
        <v>34</v>
      </c>
      <c r="E31" s="12" t="s">
        <v>78</v>
      </c>
      <c r="G31" s="17" t="s">
        <v>64</v>
      </c>
      <c r="H31" s="17">
        <v>561</v>
      </c>
      <c r="I31" s="18" t="s">
        <v>83</v>
      </c>
      <c r="J31" s="19">
        <v>1</v>
      </c>
    </row>
    <row r="32" spans="1:10">
      <c r="A32" s="10" t="s">
        <v>28</v>
      </c>
      <c r="B32" s="12" t="s">
        <v>78</v>
      </c>
      <c r="D32" s="10" t="s">
        <v>37</v>
      </c>
      <c r="E32" s="12" t="s">
        <v>88</v>
      </c>
      <c r="G32" s="17" t="s">
        <v>65</v>
      </c>
      <c r="H32" s="17">
        <v>562</v>
      </c>
      <c r="I32" s="18" t="s">
        <v>83</v>
      </c>
      <c r="J32" s="19">
        <v>1</v>
      </c>
    </row>
    <row r="33" spans="1:5">
      <c r="A33" s="10" t="s">
        <v>29</v>
      </c>
      <c r="B33" s="12" t="s">
        <v>78</v>
      </c>
      <c r="D33" s="10" t="s">
        <v>38</v>
      </c>
      <c r="E33" s="12" t="s">
        <v>89</v>
      </c>
    </row>
    <row r="34" spans="1:5">
      <c r="A34" s="10" t="s">
        <v>30</v>
      </c>
      <c r="B34" s="12" t="s">
        <v>78</v>
      </c>
      <c r="D34" s="10" t="s">
        <v>39</v>
      </c>
      <c r="E34" s="12" t="s">
        <v>90</v>
      </c>
    </row>
    <row r="35" spans="1:5">
      <c r="A35" s="10" t="s">
        <v>31</v>
      </c>
      <c r="B35" s="12" t="s">
        <v>78</v>
      </c>
      <c r="D35" s="10" t="s">
        <v>40</v>
      </c>
      <c r="E35" s="12" t="s">
        <v>88</v>
      </c>
    </row>
    <row r="36" spans="1:5">
      <c r="A36" s="10" t="s">
        <v>32</v>
      </c>
      <c r="B36" s="12" t="s">
        <v>78</v>
      </c>
      <c r="D36" s="10" t="s">
        <v>41</v>
      </c>
      <c r="E36" s="12" t="s">
        <v>90</v>
      </c>
    </row>
    <row r="37" spans="1:5">
      <c r="A37" s="10" t="s">
        <v>33</v>
      </c>
      <c r="B37" s="12" t="s">
        <v>87</v>
      </c>
      <c r="D37" s="10" t="s">
        <v>42</v>
      </c>
      <c r="E37" s="12" t="s">
        <v>42</v>
      </c>
    </row>
    <row r="38" spans="1:5">
      <c r="A38" s="10" t="s">
        <v>34</v>
      </c>
      <c r="B38" s="12" t="s">
        <v>78</v>
      </c>
      <c r="D38" s="10" t="s">
        <v>43</v>
      </c>
      <c r="E38" s="12" t="s">
        <v>91</v>
      </c>
    </row>
    <row r="39" spans="1:5">
      <c r="A39" s="10" t="s">
        <v>69</v>
      </c>
      <c r="B39" s="12" t="s">
        <v>87</v>
      </c>
      <c r="D39" s="10" t="s">
        <v>44</v>
      </c>
      <c r="E39" s="12" t="s">
        <v>91</v>
      </c>
    </row>
    <row r="40" spans="1:5">
      <c r="A40" s="10" t="s">
        <v>35</v>
      </c>
      <c r="B40" s="12" t="s">
        <v>87</v>
      </c>
      <c r="D40" s="10" t="s">
        <v>49</v>
      </c>
      <c r="E40" s="12" t="s">
        <v>91</v>
      </c>
    </row>
    <row r="41" spans="1:5">
      <c r="A41" s="10" t="s">
        <v>36</v>
      </c>
      <c r="B41" s="12" t="s">
        <v>87</v>
      </c>
      <c r="D41" s="10" t="s">
        <v>51</v>
      </c>
      <c r="E41" s="12" t="s">
        <v>51</v>
      </c>
    </row>
    <row r="42" spans="1:5">
      <c r="A42" s="10" t="s">
        <v>37</v>
      </c>
      <c r="B42" s="12" t="s">
        <v>88</v>
      </c>
      <c r="D42" s="10" t="s">
        <v>93</v>
      </c>
      <c r="E42" s="12" t="s">
        <v>93</v>
      </c>
    </row>
    <row r="43" spans="1:5">
      <c r="A43" s="10" t="s">
        <v>38</v>
      </c>
      <c r="B43" s="12" t="s">
        <v>89</v>
      </c>
      <c r="D43" s="12" t="s">
        <v>92</v>
      </c>
      <c r="E43" s="12" t="s">
        <v>92</v>
      </c>
    </row>
    <row r="44" spans="1:5">
      <c r="A44" s="10" t="s">
        <v>39</v>
      </c>
      <c r="B44" s="12" t="s">
        <v>90</v>
      </c>
      <c r="D44" s="10" t="s">
        <v>62</v>
      </c>
      <c r="E44" s="12" t="s">
        <v>95</v>
      </c>
    </row>
    <row r="45" spans="1:5">
      <c r="A45" s="10" t="s">
        <v>40</v>
      </c>
      <c r="B45" s="12" t="s">
        <v>88</v>
      </c>
      <c r="D45" s="10" t="s">
        <v>63</v>
      </c>
      <c r="E45" s="12" t="s">
        <v>95</v>
      </c>
    </row>
    <row r="46" spans="1:5">
      <c r="A46" s="10" t="s">
        <v>41</v>
      </c>
      <c r="B46" s="12" t="s">
        <v>90</v>
      </c>
      <c r="D46" s="10" t="s">
        <v>64</v>
      </c>
      <c r="E46" s="12" t="s">
        <v>64</v>
      </c>
    </row>
    <row r="47" spans="1:5">
      <c r="A47" s="10" t="s">
        <v>42</v>
      </c>
      <c r="B47" s="12" t="s">
        <v>42</v>
      </c>
      <c r="D47" s="10" t="s">
        <v>65</v>
      </c>
      <c r="E47" s="12" t="s">
        <v>65</v>
      </c>
    </row>
    <row r="48" spans="1:5">
      <c r="A48" s="10" t="s">
        <v>43</v>
      </c>
      <c r="B48" s="12" t="s">
        <v>91</v>
      </c>
      <c r="D48" s="10" t="s">
        <v>66</v>
      </c>
      <c r="E48" s="12" t="s">
        <v>96</v>
      </c>
    </row>
    <row r="49" spans="1:5">
      <c r="A49" s="10" t="s">
        <v>44</v>
      </c>
      <c r="B49" s="12" t="s">
        <v>91</v>
      </c>
      <c r="D49" s="10" t="s">
        <v>67</v>
      </c>
      <c r="E49" s="12" t="s">
        <v>65</v>
      </c>
    </row>
    <row r="50" spans="1:5">
      <c r="A50" s="10" t="s">
        <v>45</v>
      </c>
      <c r="B50" s="12" t="s">
        <v>92</v>
      </c>
    </row>
    <row r="51" spans="1:5">
      <c r="A51" s="10" t="s">
        <v>46</v>
      </c>
      <c r="B51" s="12" t="s">
        <v>92</v>
      </c>
      <c r="D51"/>
      <c r="E51"/>
    </row>
    <row r="52" spans="1:5">
      <c r="A52" s="10" t="s">
        <v>47</v>
      </c>
      <c r="B52" s="12" t="s">
        <v>93</v>
      </c>
      <c r="D52"/>
      <c r="E52"/>
    </row>
    <row r="53" spans="1:5">
      <c r="A53" s="10" t="s">
        <v>48</v>
      </c>
      <c r="B53" s="12" t="s">
        <v>93</v>
      </c>
      <c r="D53"/>
      <c r="E53"/>
    </row>
    <row r="54" spans="1:5">
      <c r="A54" s="10" t="s">
        <v>49</v>
      </c>
      <c r="B54" s="12" t="s">
        <v>91</v>
      </c>
      <c r="D54"/>
      <c r="E54"/>
    </row>
    <row r="55" spans="1:5">
      <c r="A55" s="10" t="s">
        <v>50</v>
      </c>
      <c r="B55" s="12" t="s">
        <v>93</v>
      </c>
      <c r="D55"/>
      <c r="E55"/>
    </row>
    <row r="56" spans="1:5">
      <c r="A56" s="10" t="s">
        <v>51</v>
      </c>
      <c r="B56" s="12" t="s">
        <v>51</v>
      </c>
      <c r="D56"/>
      <c r="E56"/>
    </row>
    <row r="57" spans="1:5">
      <c r="A57" s="10" t="s">
        <v>52</v>
      </c>
      <c r="B57" s="12" t="s">
        <v>82</v>
      </c>
      <c r="D57"/>
      <c r="E57"/>
    </row>
    <row r="58" spans="1:5">
      <c r="A58" s="10" t="s">
        <v>53</v>
      </c>
      <c r="B58" s="12" t="s">
        <v>82</v>
      </c>
      <c r="D58"/>
      <c r="E58"/>
    </row>
    <row r="59" spans="1:5">
      <c r="A59" s="10" t="s">
        <v>54</v>
      </c>
      <c r="B59" s="12" t="s">
        <v>82</v>
      </c>
      <c r="D59"/>
      <c r="E59"/>
    </row>
    <row r="60" spans="1:5">
      <c r="A60" s="10" t="s">
        <v>55</v>
      </c>
      <c r="B60" s="12" t="s">
        <v>82</v>
      </c>
      <c r="D60"/>
      <c r="E60"/>
    </row>
    <row r="61" spans="1:5">
      <c r="A61" s="10" t="s">
        <v>56</v>
      </c>
      <c r="B61" s="12" t="s">
        <v>82</v>
      </c>
      <c r="D61"/>
      <c r="E61"/>
    </row>
    <row r="62" spans="1:5">
      <c r="A62" s="10" t="s">
        <v>57</v>
      </c>
      <c r="B62" s="12" t="s">
        <v>94</v>
      </c>
      <c r="D62"/>
      <c r="E62"/>
    </row>
    <row r="63" spans="1:5">
      <c r="A63" s="10" t="s">
        <v>58</v>
      </c>
      <c r="B63" s="12" t="s">
        <v>94</v>
      </c>
      <c r="D63"/>
      <c r="E63"/>
    </row>
    <row r="64" spans="1:5">
      <c r="A64" s="10" t="s">
        <v>59</v>
      </c>
      <c r="B64" s="12" t="s">
        <v>94</v>
      </c>
      <c r="D64"/>
      <c r="E64"/>
    </row>
    <row r="65" spans="1:5">
      <c r="A65" s="10" t="s">
        <v>60</v>
      </c>
      <c r="B65" s="12" t="s">
        <v>94</v>
      </c>
      <c r="D65"/>
      <c r="E65"/>
    </row>
    <row r="66" spans="1:5">
      <c r="A66" s="10" t="s">
        <v>61</v>
      </c>
      <c r="B66" s="12" t="s">
        <v>94</v>
      </c>
      <c r="D66"/>
      <c r="E66"/>
    </row>
    <row r="67" spans="1:5">
      <c r="A67" s="10" t="s">
        <v>62</v>
      </c>
      <c r="B67" s="12" t="s">
        <v>95</v>
      </c>
      <c r="D67"/>
      <c r="E67"/>
    </row>
    <row r="68" spans="1:5">
      <c r="A68" s="10" t="s">
        <v>63</v>
      </c>
      <c r="B68" s="12" t="s">
        <v>95</v>
      </c>
      <c r="D68"/>
      <c r="E68"/>
    </row>
    <row r="69" spans="1:5">
      <c r="A69" s="10" t="s">
        <v>64</v>
      </c>
      <c r="B69" s="12" t="s">
        <v>64</v>
      </c>
      <c r="D69"/>
      <c r="E69"/>
    </row>
    <row r="70" spans="1:5">
      <c r="A70" s="10" t="s">
        <v>65</v>
      </c>
      <c r="B70" s="12" t="s">
        <v>65</v>
      </c>
      <c r="D70"/>
      <c r="E70"/>
    </row>
    <row r="71" spans="1:5">
      <c r="A71" s="10" t="s">
        <v>66</v>
      </c>
      <c r="B71" s="12" t="s">
        <v>96</v>
      </c>
    </row>
    <row r="72" spans="1:5">
      <c r="A72" s="10" t="s">
        <v>67</v>
      </c>
      <c r="B72" s="12" t="s">
        <v>65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zoomScale="90" zoomScaleNormal="90" workbookViewId="0">
      <pane ySplit="5" topLeftCell="A6" activePane="bottomLeft" state="frozen"/>
      <selection activeCell="A10" sqref="A10"/>
      <selection pane="bottomLeft" activeCell="Q5" sqref="Q5:W5"/>
    </sheetView>
  </sheetViews>
  <sheetFormatPr defaultRowHeight="12"/>
  <cols>
    <col min="1" max="1" width="10.5703125" style="32" customWidth="1"/>
    <col min="2" max="2" width="4.7109375" style="39" customWidth="1"/>
    <col min="3" max="3" width="5.140625" style="39" customWidth="1"/>
    <col min="4" max="4" width="10.7109375" style="5" customWidth="1"/>
    <col min="5" max="17" width="8.42578125" style="5" customWidth="1"/>
    <col min="18" max="23" width="8.42578125" style="22" customWidth="1"/>
    <col min="24" max="16384" width="9.140625" style="5"/>
  </cols>
  <sheetData>
    <row r="1" spans="1:24" s="4" customFormat="1">
      <c r="A1" s="37"/>
      <c r="B1" s="38"/>
      <c r="C1" s="38"/>
      <c r="E1" s="1" t="s">
        <v>169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5" t="s">
        <v>170</v>
      </c>
      <c r="S1" s="22"/>
      <c r="T1" s="22"/>
      <c r="U1" s="22"/>
      <c r="V1" s="22"/>
      <c r="W1" s="22"/>
    </row>
    <row r="2" spans="1:24" s="4" customFormat="1">
      <c r="A2" s="37"/>
      <c r="B2" s="38"/>
      <c r="C2" s="38"/>
      <c r="E2" s="1"/>
      <c r="F2" s="2"/>
      <c r="G2" s="184">
        <f t="shared" ref="G2:Q2" si="0">SUM(G6:G34)</f>
        <v>1485054</v>
      </c>
      <c r="H2" s="184">
        <f t="shared" si="0"/>
        <v>1514467</v>
      </c>
      <c r="I2" s="184">
        <f t="shared" si="0"/>
        <v>1543083</v>
      </c>
      <c r="J2" s="184">
        <f t="shared" si="0"/>
        <v>1626002</v>
      </c>
      <c r="K2" s="184">
        <f t="shared" si="0"/>
        <v>1686936</v>
      </c>
      <c r="L2" s="184">
        <f t="shared" si="0"/>
        <v>1747311</v>
      </c>
      <c r="M2" s="184">
        <f t="shared" si="0"/>
        <v>1792514</v>
      </c>
      <c r="N2" s="184">
        <f t="shared" si="0"/>
        <v>1841358</v>
      </c>
      <c r="O2" s="184">
        <f t="shared" si="0"/>
        <v>1857339</v>
      </c>
      <c r="P2" s="184">
        <f t="shared" si="0"/>
        <v>1866963</v>
      </c>
      <c r="Q2" s="184">
        <f t="shared" si="0"/>
        <v>1854724</v>
      </c>
      <c r="R2" s="184">
        <f>SUM(R6:R34)</f>
        <v>1821273</v>
      </c>
      <c r="S2" s="184">
        <f t="shared" ref="S2:W2" si="1">SUM(S6:S34)</f>
        <v>1773233</v>
      </c>
      <c r="T2" s="184">
        <f t="shared" si="1"/>
        <v>1714523</v>
      </c>
      <c r="U2" s="184">
        <f t="shared" si="1"/>
        <v>1649474</v>
      </c>
      <c r="V2" s="184">
        <f t="shared" si="1"/>
        <v>1580118</v>
      </c>
      <c r="W2" s="184">
        <f t="shared" si="1"/>
        <v>1507656</v>
      </c>
    </row>
    <row r="3" spans="1:24" ht="12" customHeight="1">
      <c r="A3" s="186" t="s">
        <v>103</v>
      </c>
      <c r="B3" s="186" t="s">
        <v>76</v>
      </c>
      <c r="C3" s="186" t="s">
        <v>201</v>
      </c>
      <c r="D3" s="73"/>
      <c r="E3" s="21" t="s">
        <v>150</v>
      </c>
      <c r="F3" s="21" t="s">
        <v>151</v>
      </c>
      <c r="G3" s="21" t="s">
        <v>152</v>
      </c>
      <c r="H3" s="21" t="s">
        <v>153</v>
      </c>
      <c r="I3" s="21" t="s">
        <v>154</v>
      </c>
      <c r="J3" s="21" t="s">
        <v>155</v>
      </c>
      <c r="K3" s="21" t="s">
        <v>156</v>
      </c>
      <c r="L3" s="21" t="s">
        <v>157</v>
      </c>
      <c r="M3" s="21" t="s">
        <v>158</v>
      </c>
      <c r="N3" s="21" t="s">
        <v>159</v>
      </c>
      <c r="O3" s="21" t="s">
        <v>160</v>
      </c>
      <c r="P3" s="21" t="s">
        <v>161</v>
      </c>
      <c r="Q3" s="90" t="s">
        <v>162</v>
      </c>
      <c r="R3" s="84" t="s">
        <v>163</v>
      </c>
      <c r="S3" s="26" t="s">
        <v>164</v>
      </c>
      <c r="T3" s="26" t="s">
        <v>165</v>
      </c>
      <c r="U3" s="26" t="s">
        <v>166</v>
      </c>
      <c r="V3" s="26" t="s">
        <v>167</v>
      </c>
      <c r="W3" s="26" t="s">
        <v>168</v>
      </c>
    </row>
    <row r="4" spans="1:24" ht="12" customHeight="1">
      <c r="A4" s="187"/>
      <c r="B4" s="187"/>
      <c r="C4" s="187"/>
      <c r="D4" s="73"/>
      <c r="E4" s="21">
        <v>1950</v>
      </c>
      <c r="F4" s="21">
        <v>1955</v>
      </c>
      <c r="G4" s="21">
        <v>1960</v>
      </c>
      <c r="H4" s="21">
        <v>1965</v>
      </c>
      <c r="I4" s="21">
        <v>1970</v>
      </c>
      <c r="J4" s="21">
        <v>1975</v>
      </c>
      <c r="K4" s="21">
        <v>1980</v>
      </c>
      <c r="L4" s="21">
        <v>1985</v>
      </c>
      <c r="M4" s="21">
        <v>1990</v>
      </c>
      <c r="N4" s="21">
        <v>1995</v>
      </c>
      <c r="O4" s="21">
        <v>2000</v>
      </c>
      <c r="P4" s="21">
        <v>2005</v>
      </c>
      <c r="Q4" s="90">
        <v>2010</v>
      </c>
      <c r="R4" s="84">
        <v>2015</v>
      </c>
      <c r="S4" s="26">
        <v>2020</v>
      </c>
      <c r="T4" s="26">
        <v>2025</v>
      </c>
      <c r="U4" s="26">
        <v>2030</v>
      </c>
      <c r="V4" s="26">
        <v>2035</v>
      </c>
      <c r="W4" s="26">
        <v>2040</v>
      </c>
    </row>
    <row r="5" spans="1:24">
      <c r="A5" s="134"/>
      <c r="B5" s="135"/>
      <c r="C5" s="135"/>
      <c r="D5" s="27" t="s">
        <v>0</v>
      </c>
      <c r="E5" s="28">
        <v>1464661</v>
      </c>
      <c r="F5" s="28">
        <v>1485582</v>
      </c>
      <c r="G5" s="28">
        <v>1485054</v>
      </c>
      <c r="H5" s="28">
        <v>1514467</v>
      </c>
      <c r="I5" s="28">
        <v>1543083</v>
      </c>
      <c r="J5" s="28">
        <v>1626002</v>
      </c>
      <c r="K5" s="28">
        <v>1686936</v>
      </c>
      <c r="L5" s="28">
        <v>1747311</v>
      </c>
      <c r="M5" s="28">
        <v>1792514</v>
      </c>
      <c r="N5" s="28">
        <v>1841358</v>
      </c>
      <c r="O5" s="28">
        <v>1857339</v>
      </c>
      <c r="P5" s="28">
        <v>1866963</v>
      </c>
      <c r="Q5" s="91">
        <v>1854724</v>
      </c>
      <c r="R5" s="182">
        <v>1821273</v>
      </c>
      <c r="S5" s="183">
        <v>1773233</v>
      </c>
      <c r="T5" s="183">
        <v>1714523</v>
      </c>
      <c r="U5" s="183">
        <v>1649474</v>
      </c>
      <c r="V5" s="183">
        <v>1580118</v>
      </c>
      <c r="W5" s="183">
        <v>1507656</v>
      </c>
    </row>
    <row r="6" spans="1:24">
      <c r="A6" s="121" t="s">
        <v>105</v>
      </c>
      <c r="B6" s="122">
        <v>0</v>
      </c>
      <c r="C6" s="122" t="s">
        <v>172</v>
      </c>
      <c r="D6" s="20" t="s">
        <v>1</v>
      </c>
      <c r="E6" s="29"/>
      <c r="F6" s="29"/>
      <c r="G6" s="29">
        <v>226065</v>
      </c>
      <c r="H6" s="29">
        <v>230315</v>
      </c>
      <c r="I6" s="29">
        <v>242000</v>
      </c>
      <c r="J6" s="29">
        <v>257198</v>
      </c>
      <c r="K6" s="29">
        <v>265443</v>
      </c>
      <c r="L6" s="29">
        <v>273817</v>
      </c>
      <c r="M6" s="29">
        <v>280384</v>
      </c>
      <c r="N6" s="29">
        <v>286519</v>
      </c>
      <c r="O6" s="29">
        <v>286521</v>
      </c>
      <c r="P6" s="29">
        <v>288538</v>
      </c>
      <c r="Q6" s="92">
        <v>285746</v>
      </c>
      <c r="R6" s="85">
        <v>280415</v>
      </c>
      <c r="S6" s="23">
        <v>272964</v>
      </c>
      <c r="T6" s="23">
        <v>263732</v>
      </c>
      <c r="U6" s="23">
        <v>253516</v>
      </c>
      <c r="V6" s="23">
        <v>242682</v>
      </c>
      <c r="W6" s="23">
        <v>231321</v>
      </c>
      <c r="X6" s="177"/>
    </row>
    <row r="7" spans="1:24">
      <c r="A7" s="123" t="s">
        <v>79</v>
      </c>
      <c r="B7" s="124">
        <v>0</v>
      </c>
      <c r="C7" s="124" t="s">
        <v>173</v>
      </c>
      <c r="D7" s="6" t="s">
        <v>2</v>
      </c>
      <c r="E7" s="30"/>
      <c r="F7" s="30"/>
      <c r="G7" s="30">
        <v>206379</v>
      </c>
      <c r="H7" s="30">
        <v>230786</v>
      </c>
      <c r="I7" s="30">
        <v>241405</v>
      </c>
      <c r="J7" s="30">
        <v>258887</v>
      </c>
      <c r="K7" s="30">
        <v>266756</v>
      </c>
      <c r="L7" s="30">
        <v>273827</v>
      </c>
      <c r="M7" s="30">
        <v>285015</v>
      </c>
      <c r="N7" s="30">
        <v>296623</v>
      </c>
      <c r="O7" s="29">
        <v>302102</v>
      </c>
      <c r="P7" s="29">
        <v>303845</v>
      </c>
      <c r="Q7" s="92">
        <v>307766</v>
      </c>
      <c r="R7" s="85">
        <v>306485</v>
      </c>
      <c r="S7" s="23">
        <v>302248</v>
      </c>
      <c r="T7" s="23">
        <v>295728</v>
      </c>
      <c r="U7" s="23">
        <v>287750</v>
      </c>
      <c r="V7" s="23">
        <v>278718</v>
      </c>
      <c r="W7" s="23">
        <v>268918</v>
      </c>
      <c r="X7" s="177"/>
    </row>
    <row r="8" spans="1:24">
      <c r="A8" s="123" t="s">
        <v>106</v>
      </c>
      <c r="B8" s="124">
        <v>1</v>
      </c>
      <c r="C8" s="124" t="s">
        <v>174</v>
      </c>
      <c r="D8" s="6" t="s">
        <v>3</v>
      </c>
      <c r="E8" s="30"/>
      <c r="F8" s="30"/>
      <c r="G8" s="30">
        <v>123311</v>
      </c>
      <c r="H8" s="30">
        <v>128242</v>
      </c>
      <c r="I8" s="30">
        <v>130326</v>
      </c>
      <c r="J8" s="30">
        <v>134910</v>
      </c>
      <c r="K8" s="30">
        <v>137296</v>
      </c>
      <c r="L8" s="30">
        <v>138672</v>
      </c>
      <c r="M8" s="30">
        <v>138298</v>
      </c>
      <c r="N8" s="30">
        <v>138404</v>
      </c>
      <c r="O8" s="29">
        <v>136173</v>
      </c>
      <c r="P8" s="29">
        <v>134973</v>
      </c>
      <c r="Q8" s="92">
        <v>130271</v>
      </c>
      <c r="R8" s="85">
        <v>124767</v>
      </c>
      <c r="S8" s="23">
        <v>118982</v>
      </c>
      <c r="T8" s="23">
        <v>112564</v>
      </c>
      <c r="U8" s="23">
        <v>105928</v>
      </c>
      <c r="V8" s="23">
        <v>99215</v>
      </c>
      <c r="W8" s="23">
        <v>92500</v>
      </c>
      <c r="X8" s="177"/>
    </row>
    <row r="9" spans="1:24">
      <c r="A9" s="123" t="s">
        <v>105</v>
      </c>
      <c r="B9" s="124">
        <v>0</v>
      </c>
      <c r="C9" s="124" t="s">
        <v>175</v>
      </c>
      <c r="D9" s="6" t="s">
        <v>4</v>
      </c>
      <c r="E9" s="30"/>
      <c r="F9" s="30"/>
      <c r="G9" s="30">
        <v>141245</v>
      </c>
      <c r="H9" s="30">
        <v>139148</v>
      </c>
      <c r="I9" s="30">
        <v>139161</v>
      </c>
      <c r="J9" s="30">
        <v>147135</v>
      </c>
      <c r="K9" s="30">
        <v>153185</v>
      </c>
      <c r="L9" s="30">
        <v>158155</v>
      </c>
      <c r="M9" s="30">
        <v>159625</v>
      </c>
      <c r="N9" s="30">
        <v>163131</v>
      </c>
      <c r="O9" s="29">
        <v>164504</v>
      </c>
      <c r="P9" s="29">
        <v>168973</v>
      </c>
      <c r="Q9" s="92">
        <v>168017</v>
      </c>
      <c r="R9" s="85">
        <v>164987</v>
      </c>
      <c r="S9" s="23">
        <v>160578</v>
      </c>
      <c r="T9" s="23">
        <v>155236</v>
      </c>
      <c r="U9" s="23">
        <v>149427</v>
      </c>
      <c r="V9" s="23">
        <v>143204</v>
      </c>
      <c r="W9" s="23">
        <v>136668</v>
      </c>
      <c r="X9" s="177"/>
    </row>
    <row r="10" spans="1:24">
      <c r="A10" s="123" t="s">
        <v>79</v>
      </c>
      <c r="B10" s="124">
        <v>0</v>
      </c>
      <c r="C10" s="124" t="s">
        <v>176</v>
      </c>
      <c r="D10" s="6" t="s">
        <v>5</v>
      </c>
      <c r="E10" s="30"/>
      <c r="F10" s="30"/>
      <c r="G10" s="30">
        <v>88556</v>
      </c>
      <c r="H10" s="30">
        <v>95281</v>
      </c>
      <c r="I10" s="30">
        <v>101403</v>
      </c>
      <c r="J10" s="30">
        <v>105583</v>
      </c>
      <c r="K10" s="30">
        <v>110310</v>
      </c>
      <c r="L10" s="30">
        <v>119855</v>
      </c>
      <c r="M10" s="30">
        <v>124042</v>
      </c>
      <c r="N10" s="30">
        <v>129595</v>
      </c>
      <c r="O10" s="29">
        <v>134856</v>
      </c>
      <c r="P10" s="29">
        <v>138963</v>
      </c>
      <c r="Q10" s="92">
        <v>140290</v>
      </c>
      <c r="R10" s="85">
        <v>139646</v>
      </c>
      <c r="S10" s="23">
        <v>137684</v>
      </c>
      <c r="T10" s="23">
        <v>134700</v>
      </c>
      <c r="U10" s="23">
        <v>130996</v>
      </c>
      <c r="V10" s="23">
        <v>126774</v>
      </c>
      <c r="W10" s="23">
        <v>122202</v>
      </c>
      <c r="X10" s="177"/>
    </row>
    <row r="11" spans="1:24">
      <c r="A11" s="123" t="s">
        <v>79</v>
      </c>
      <c r="B11" s="124">
        <v>0</v>
      </c>
      <c r="C11" s="124" t="s">
        <v>177</v>
      </c>
      <c r="D11" s="6" t="s">
        <v>7</v>
      </c>
      <c r="E11" s="30"/>
      <c r="F11" s="30"/>
      <c r="G11" s="30">
        <v>96822</v>
      </c>
      <c r="H11" s="30">
        <v>106588</v>
      </c>
      <c r="I11" s="30">
        <v>121185</v>
      </c>
      <c r="J11" s="30">
        <v>141829</v>
      </c>
      <c r="K11" s="30">
        <v>156250</v>
      </c>
      <c r="L11" s="30">
        <v>164936</v>
      </c>
      <c r="M11" s="30">
        <v>174105</v>
      </c>
      <c r="N11" s="30">
        <v>179800</v>
      </c>
      <c r="O11" s="29">
        <v>186151</v>
      </c>
      <c r="P11" s="29">
        <v>193114</v>
      </c>
      <c r="Q11" s="92">
        <v>199293</v>
      </c>
      <c r="R11" s="85">
        <v>201896</v>
      </c>
      <c r="S11" s="23">
        <v>201944</v>
      </c>
      <c r="T11" s="23">
        <v>200290</v>
      </c>
      <c r="U11" s="23">
        <v>197326</v>
      </c>
      <c r="V11" s="23">
        <v>193278</v>
      </c>
      <c r="W11" s="23">
        <v>188440</v>
      </c>
      <c r="X11" s="177"/>
    </row>
    <row r="12" spans="1:24">
      <c r="A12" s="123" t="s">
        <v>81</v>
      </c>
      <c r="B12" s="124">
        <v>0</v>
      </c>
      <c r="C12" s="124" t="s">
        <v>178</v>
      </c>
      <c r="D12" s="6" t="s">
        <v>8</v>
      </c>
      <c r="E12" s="30"/>
      <c r="F12" s="30"/>
      <c r="G12" s="30">
        <v>30904</v>
      </c>
      <c r="H12" s="30">
        <v>30084</v>
      </c>
      <c r="I12" s="30">
        <v>30862</v>
      </c>
      <c r="J12" s="30">
        <v>34929</v>
      </c>
      <c r="K12" s="30">
        <v>44488</v>
      </c>
      <c r="L12" s="30">
        <v>56474</v>
      </c>
      <c r="M12" s="30">
        <v>68933</v>
      </c>
      <c r="N12" s="30">
        <v>79913</v>
      </c>
      <c r="O12" s="29">
        <v>83291</v>
      </c>
      <c r="P12" s="29">
        <v>82156</v>
      </c>
      <c r="Q12" s="92">
        <v>80284</v>
      </c>
      <c r="R12" s="85">
        <v>78075</v>
      </c>
      <c r="S12" s="23">
        <v>75525</v>
      </c>
      <c r="T12" s="23">
        <v>72333</v>
      </c>
      <c r="U12" s="23">
        <v>68597</v>
      </c>
      <c r="V12" s="23">
        <v>64445</v>
      </c>
      <c r="W12" s="23">
        <v>60037</v>
      </c>
      <c r="X12" s="177"/>
    </row>
    <row r="13" spans="1:24">
      <c r="A13" s="123" t="s">
        <v>83</v>
      </c>
      <c r="B13" s="124">
        <v>1</v>
      </c>
      <c r="C13" s="124" t="s">
        <v>179</v>
      </c>
      <c r="D13" s="6" t="s">
        <v>9</v>
      </c>
      <c r="E13" s="30"/>
      <c r="F13" s="30"/>
      <c r="G13" s="30">
        <v>34534</v>
      </c>
      <c r="H13" s="30">
        <v>34019</v>
      </c>
      <c r="I13" s="30">
        <v>31562</v>
      </c>
      <c r="J13" s="30">
        <v>31797</v>
      </c>
      <c r="K13" s="30">
        <v>31348</v>
      </c>
      <c r="L13" s="30">
        <v>29741</v>
      </c>
      <c r="M13" s="30">
        <v>27114</v>
      </c>
      <c r="N13" s="30">
        <v>25258</v>
      </c>
      <c r="O13" s="29">
        <v>23683</v>
      </c>
      <c r="P13" s="29">
        <v>22103</v>
      </c>
      <c r="Q13" s="92">
        <v>20033</v>
      </c>
      <c r="R13" s="85">
        <v>18122</v>
      </c>
      <c r="S13" s="23">
        <v>16414</v>
      </c>
      <c r="T13" s="23">
        <v>14743</v>
      </c>
      <c r="U13" s="23">
        <v>13140</v>
      </c>
      <c r="V13" s="23">
        <v>11653</v>
      </c>
      <c r="W13" s="23">
        <v>10326</v>
      </c>
      <c r="X13" s="177"/>
    </row>
    <row r="14" spans="1:24">
      <c r="A14" s="123" t="s">
        <v>79</v>
      </c>
      <c r="B14" s="124">
        <v>0</v>
      </c>
      <c r="C14" s="124" t="s">
        <v>180</v>
      </c>
      <c r="D14" s="6" t="s">
        <v>10</v>
      </c>
      <c r="E14" s="30"/>
      <c r="F14" s="30"/>
      <c r="G14" s="30">
        <v>39148</v>
      </c>
      <c r="H14" s="30">
        <v>38638</v>
      </c>
      <c r="I14" s="30">
        <v>37817</v>
      </c>
      <c r="J14" s="30">
        <v>39617</v>
      </c>
      <c r="K14" s="30">
        <v>40578</v>
      </c>
      <c r="L14" s="30">
        <v>42810</v>
      </c>
      <c r="M14" s="30">
        <v>45045</v>
      </c>
      <c r="N14" s="30">
        <v>46128</v>
      </c>
      <c r="O14" s="29">
        <v>46606</v>
      </c>
      <c r="P14" s="29">
        <v>49253</v>
      </c>
      <c r="Q14" s="92">
        <v>51023</v>
      </c>
      <c r="R14" s="85">
        <v>51858</v>
      </c>
      <c r="S14" s="23">
        <v>51977</v>
      </c>
      <c r="T14" s="23">
        <v>51826</v>
      </c>
      <c r="U14" s="23">
        <v>51472</v>
      </c>
      <c r="V14" s="23">
        <v>50905</v>
      </c>
      <c r="W14" s="23">
        <v>50119</v>
      </c>
      <c r="X14" s="177"/>
    </row>
    <row r="15" spans="1:24">
      <c r="A15" s="123" t="s">
        <v>106</v>
      </c>
      <c r="B15" s="124">
        <v>1</v>
      </c>
      <c r="C15" s="124" t="s">
        <v>181</v>
      </c>
      <c r="D15" s="6" t="s">
        <v>11</v>
      </c>
      <c r="E15" s="30"/>
      <c r="F15" s="30"/>
      <c r="G15" s="30">
        <v>30521</v>
      </c>
      <c r="H15" s="30">
        <v>30098</v>
      </c>
      <c r="I15" s="30">
        <v>29462</v>
      </c>
      <c r="J15" s="30">
        <v>29346</v>
      </c>
      <c r="K15" s="30">
        <v>28812</v>
      </c>
      <c r="L15" s="30">
        <v>28363</v>
      </c>
      <c r="M15" s="30">
        <v>27320</v>
      </c>
      <c r="N15" s="30">
        <v>26806</v>
      </c>
      <c r="O15" s="29">
        <v>24945</v>
      </c>
      <c r="P15" s="29">
        <v>23067</v>
      </c>
      <c r="Q15" s="92">
        <v>21435</v>
      </c>
      <c r="R15" s="85">
        <v>19872</v>
      </c>
      <c r="S15" s="23">
        <v>18394</v>
      </c>
      <c r="T15" s="23">
        <v>16889</v>
      </c>
      <c r="U15" s="23">
        <v>15410</v>
      </c>
      <c r="V15" s="23">
        <v>13984</v>
      </c>
      <c r="W15" s="23">
        <v>12596</v>
      </c>
      <c r="X15" s="177"/>
    </row>
    <row r="16" spans="1:24">
      <c r="A16" s="123" t="s">
        <v>83</v>
      </c>
      <c r="B16" s="124">
        <v>1</v>
      </c>
      <c r="C16" s="124" t="s">
        <v>182</v>
      </c>
      <c r="D16" s="6" t="s">
        <v>12</v>
      </c>
      <c r="E16" s="30"/>
      <c r="F16" s="30"/>
      <c r="G16" s="30">
        <v>39150</v>
      </c>
      <c r="H16" s="30">
        <v>36598</v>
      </c>
      <c r="I16" s="30">
        <v>32909</v>
      </c>
      <c r="J16" s="30">
        <v>30640</v>
      </c>
      <c r="K16" s="30">
        <v>28720</v>
      </c>
      <c r="L16" s="30">
        <v>27474</v>
      </c>
      <c r="M16" s="30">
        <v>25783</v>
      </c>
      <c r="N16" s="30">
        <v>24067</v>
      </c>
      <c r="O16" s="29">
        <v>22640</v>
      </c>
      <c r="P16" s="29">
        <v>21230</v>
      </c>
      <c r="Q16" s="92">
        <v>19662</v>
      </c>
      <c r="R16" s="85">
        <v>18097</v>
      </c>
      <c r="S16" s="23">
        <v>16586</v>
      </c>
      <c r="T16" s="23">
        <v>15113</v>
      </c>
      <c r="U16" s="23">
        <v>13733</v>
      </c>
      <c r="V16" s="23">
        <v>12418</v>
      </c>
      <c r="W16" s="23">
        <v>11200</v>
      </c>
      <c r="X16" s="177"/>
    </row>
    <row r="17" spans="1:24">
      <c r="A17" s="123" t="s">
        <v>79</v>
      </c>
      <c r="B17" s="124">
        <v>0</v>
      </c>
      <c r="C17" s="124" t="s">
        <v>183</v>
      </c>
      <c r="D17" s="6" t="s">
        <v>70</v>
      </c>
      <c r="E17" s="30"/>
      <c r="F17" s="30"/>
      <c r="G17" s="30">
        <v>40007</v>
      </c>
      <c r="H17" s="30">
        <v>38467</v>
      </c>
      <c r="I17" s="30">
        <v>38414</v>
      </c>
      <c r="J17" s="30">
        <v>40574</v>
      </c>
      <c r="K17" s="30">
        <v>41591</v>
      </c>
      <c r="L17" s="30">
        <v>43462</v>
      </c>
      <c r="M17" s="30">
        <v>43882</v>
      </c>
      <c r="N17" s="30">
        <v>45746</v>
      </c>
      <c r="O17" s="29">
        <v>45630</v>
      </c>
      <c r="P17" s="29">
        <v>46446</v>
      </c>
      <c r="Q17" s="92">
        <v>45684</v>
      </c>
      <c r="R17" s="85">
        <v>44601</v>
      </c>
      <c r="S17" s="23">
        <v>43408</v>
      </c>
      <c r="T17" s="23">
        <v>42060</v>
      </c>
      <c r="U17" s="23">
        <v>40564</v>
      </c>
      <c r="V17" s="23">
        <v>38941</v>
      </c>
      <c r="W17" s="23">
        <v>37195</v>
      </c>
      <c r="X17" s="177"/>
    </row>
    <row r="18" spans="1:24">
      <c r="A18" s="123" t="s">
        <v>106</v>
      </c>
      <c r="B18" s="124">
        <v>1</v>
      </c>
      <c r="C18" s="124" t="s">
        <v>184</v>
      </c>
      <c r="D18" s="6" t="s">
        <v>71</v>
      </c>
      <c r="E18" s="30"/>
      <c r="F18" s="30"/>
      <c r="G18" s="30">
        <v>65266</v>
      </c>
      <c r="H18" s="30">
        <v>63640</v>
      </c>
      <c r="I18" s="30">
        <v>62032</v>
      </c>
      <c r="J18" s="30">
        <v>62415</v>
      </c>
      <c r="K18" s="30">
        <v>63065</v>
      </c>
      <c r="L18" s="30">
        <v>64252</v>
      </c>
      <c r="M18" s="30">
        <v>62877</v>
      </c>
      <c r="N18" s="30">
        <v>63035</v>
      </c>
      <c r="O18" s="29">
        <v>61628</v>
      </c>
      <c r="P18" s="29">
        <v>58225</v>
      </c>
      <c r="Q18" s="92">
        <v>54694</v>
      </c>
      <c r="R18" s="85">
        <v>50920</v>
      </c>
      <c r="S18" s="23">
        <v>47132</v>
      </c>
      <c r="T18" s="23">
        <v>43215</v>
      </c>
      <c r="U18" s="23">
        <v>39368</v>
      </c>
      <c r="V18" s="23">
        <v>35673</v>
      </c>
      <c r="W18" s="23">
        <v>32123</v>
      </c>
      <c r="X18" s="177"/>
    </row>
    <row r="19" spans="1:24">
      <c r="A19" s="123" t="s">
        <v>81</v>
      </c>
      <c r="B19" s="124">
        <v>0</v>
      </c>
      <c r="C19" s="124" t="s">
        <v>185</v>
      </c>
      <c r="D19" s="6" t="s">
        <v>72</v>
      </c>
      <c r="E19" s="30"/>
      <c r="F19" s="30"/>
      <c r="G19" s="30">
        <v>99821</v>
      </c>
      <c r="H19" s="30">
        <v>95587</v>
      </c>
      <c r="I19" s="30">
        <v>92841</v>
      </c>
      <c r="J19" s="30">
        <v>94399</v>
      </c>
      <c r="K19" s="30">
        <v>95582</v>
      </c>
      <c r="L19" s="30">
        <v>96846</v>
      </c>
      <c r="M19" s="30">
        <v>97752</v>
      </c>
      <c r="N19" s="30">
        <v>101435</v>
      </c>
      <c r="O19" s="29">
        <v>101527</v>
      </c>
      <c r="P19" s="29">
        <v>100623</v>
      </c>
      <c r="Q19" s="92">
        <v>97207</v>
      </c>
      <c r="R19" s="85">
        <v>93210</v>
      </c>
      <c r="S19" s="23">
        <v>89000</v>
      </c>
      <c r="T19" s="23">
        <v>84509</v>
      </c>
      <c r="U19" s="23">
        <v>79913</v>
      </c>
      <c r="V19" s="23">
        <v>75270</v>
      </c>
      <c r="W19" s="23">
        <v>70577</v>
      </c>
      <c r="X19" s="177"/>
    </row>
    <row r="20" spans="1:24">
      <c r="A20" s="123" t="s">
        <v>79</v>
      </c>
      <c r="B20" s="124">
        <v>0</v>
      </c>
      <c r="C20" s="124" t="s">
        <v>186</v>
      </c>
      <c r="D20" s="6" t="s">
        <v>68</v>
      </c>
      <c r="E20" s="30"/>
      <c r="F20" s="30"/>
      <c r="G20" s="30">
        <v>3256</v>
      </c>
      <c r="H20" s="30">
        <v>2960</v>
      </c>
      <c r="I20" s="30">
        <v>3358</v>
      </c>
      <c r="J20" s="30">
        <v>4097</v>
      </c>
      <c r="K20" s="30">
        <v>4986</v>
      </c>
      <c r="L20" s="30">
        <v>6307</v>
      </c>
      <c r="M20" s="30">
        <v>7167</v>
      </c>
      <c r="N20" s="30">
        <v>7231</v>
      </c>
      <c r="O20" s="29">
        <v>7172</v>
      </c>
      <c r="P20" s="29">
        <v>6965</v>
      </c>
      <c r="Q20" s="92">
        <v>6855</v>
      </c>
      <c r="R20" s="85">
        <v>6633</v>
      </c>
      <c r="S20" s="23">
        <v>6379</v>
      </c>
      <c r="T20" s="23">
        <v>6074</v>
      </c>
      <c r="U20" s="23">
        <v>5732</v>
      </c>
      <c r="V20" s="23">
        <v>5362</v>
      </c>
      <c r="W20" s="23">
        <v>4986</v>
      </c>
      <c r="X20" s="177"/>
    </row>
    <row r="21" spans="1:24">
      <c r="A21" s="123" t="s">
        <v>79</v>
      </c>
      <c r="B21" s="124">
        <v>0</v>
      </c>
      <c r="C21" s="124" t="s">
        <v>187</v>
      </c>
      <c r="D21" s="6" t="s">
        <v>19</v>
      </c>
      <c r="E21" s="30"/>
      <c r="F21" s="30"/>
      <c r="G21" s="30">
        <v>8255</v>
      </c>
      <c r="H21" s="30">
        <v>8599</v>
      </c>
      <c r="I21" s="30">
        <v>9562</v>
      </c>
      <c r="J21" s="30">
        <v>10770</v>
      </c>
      <c r="K21" s="30">
        <v>15538</v>
      </c>
      <c r="L21" s="30">
        <v>18949</v>
      </c>
      <c r="M21" s="30">
        <v>25447</v>
      </c>
      <c r="N21" s="30">
        <v>26235</v>
      </c>
      <c r="O21" s="29">
        <v>26305</v>
      </c>
      <c r="P21" s="29">
        <v>25897</v>
      </c>
      <c r="Q21" s="92">
        <v>25661</v>
      </c>
      <c r="R21" s="85">
        <v>25198</v>
      </c>
      <c r="S21" s="23">
        <v>24565</v>
      </c>
      <c r="T21" s="23">
        <v>23704</v>
      </c>
      <c r="U21" s="23">
        <v>22655</v>
      </c>
      <c r="V21" s="23">
        <v>21433</v>
      </c>
      <c r="W21" s="23">
        <v>20083</v>
      </c>
      <c r="X21" s="177"/>
    </row>
    <row r="22" spans="1:24">
      <c r="A22" s="123" t="s">
        <v>79</v>
      </c>
      <c r="B22" s="124">
        <v>0</v>
      </c>
      <c r="C22" s="124" t="s">
        <v>188</v>
      </c>
      <c r="D22" s="6" t="s">
        <v>21</v>
      </c>
      <c r="E22" s="30"/>
      <c r="F22" s="30"/>
      <c r="G22" s="30">
        <v>20217</v>
      </c>
      <c r="H22" s="30">
        <v>21332</v>
      </c>
      <c r="I22" s="30">
        <v>24187</v>
      </c>
      <c r="J22" s="30">
        <v>27546</v>
      </c>
      <c r="K22" s="30">
        <v>29373</v>
      </c>
      <c r="L22" s="30">
        <v>30775</v>
      </c>
      <c r="M22" s="30">
        <v>32263</v>
      </c>
      <c r="N22" s="30">
        <v>35117</v>
      </c>
      <c r="O22" s="29">
        <v>37972</v>
      </c>
      <c r="P22" s="29">
        <v>38986</v>
      </c>
      <c r="Q22" s="92">
        <v>39978</v>
      </c>
      <c r="R22" s="85">
        <v>40276</v>
      </c>
      <c r="S22" s="23">
        <v>40042</v>
      </c>
      <c r="T22" s="23">
        <v>39536</v>
      </c>
      <c r="U22" s="23">
        <v>38851</v>
      </c>
      <c r="V22" s="23">
        <v>38070</v>
      </c>
      <c r="W22" s="23">
        <v>37187</v>
      </c>
      <c r="X22" s="177"/>
    </row>
    <row r="23" spans="1:24">
      <c r="A23" s="123" t="s">
        <v>79</v>
      </c>
      <c r="B23" s="124">
        <v>0</v>
      </c>
      <c r="C23" s="124" t="s">
        <v>189</v>
      </c>
      <c r="D23" s="6" t="s">
        <v>23</v>
      </c>
      <c r="E23" s="30"/>
      <c r="F23" s="30"/>
      <c r="G23" s="30">
        <v>5543</v>
      </c>
      <c r="H23" s="30">
        <v>6011</v>
      </c>
      <c r="I23" s="30">
        <v>6800</v>
      </c>
      <c r="J23" s="30">
        <v>7059</v>
      </c>
      <c r="K23" s="30">
        <v>6851</v>
      </c>
      <c r="L23" s="30">
        <v>7003</v>
      </c>
      <c r="M23" s="30">
        <v>6744</v>
      </c>
      <c r="N23" s="30">
        <v>6900</v>
      </c>
      <c r="O23" s="29">
        <v>6716</v>
      </c>
      <c r="P23" s="29">
        <v>7114</v>
      </c>
      <c r="Q23" s="92">
        <v>9626</v>
      </c>
      <c r="R23" s="85">
        <v>11216</v>
      </c>
      <c r="S23" s="23">
        <v>11232</v>
      </c>
      <c r="T23" s="23">
        <v>11214</v>
      </c>
      <c r="U23" s="23">
        <v>11134</v>
      </c>
      <c r="V23" s="23">
        <v>10996</v>
      </c>
      <c r="W23" s="23">
        <v>10832</v>
      </c>
      <c r="X23" s="177"/>
    </row>
    <row r="24" spans="1:24">
      <c r="A24" s="123" t="s">
        <v>79</v>
      </c>
      <c r="B24" s="124">
        <v>0</v>
      </c>
      <c r="C24" s="124" t="s">
        <v>190</v>
      </c>
      <c r="D24" s="6" t="s">
        <v>24</v>
      </c>
      <c r="E24" s="30"/>
      <c r="F24" s="30"/>
      <c r="G24" s="30">
        <v>8388</v>
      </c>
      <c r="H24" s="30">
        <v>9931</v>
      </c>
      <c r="I24" s="30">
        <v>10605</v>
      </c>
      <c r="J24" s="30">
        <v>11078</v>
      </c>
      <c r="K24" s="30">
        <v>10645</v>
      </c>
      <c r="L24" s="30">
        <v>10403</v>
      </c>
      <c r="M24" s="30">
        <v>9988</v>
      </c>
      <c r="N24" s="30">
        <v>10863</v>
      </c>
      <c r="O24" s="29">
        <v>11782</v>
      </c>
      <c r="P24" s="29">
        <v>13048</v>
      </c>
      <c r="Q24" s="92">
        <v>14003</v>
      </c>
      <c r="R24" s="85">
        <v>14604</v>
      </c>
      <c r="S24" s="23">
        <v>14945</v>
      </c>
      <c r="T24" s="23">
        <v>15192</v>
      </c>
      <c r="U24" s="23">
        <v>15359</v>
      </c>
      <c r="V24" s="23">
        <v>15475</v>
      </c>
      <c r="W24" s="23">
        <v>15522</v>
      </c>
      <c r="X24" s="177"/>
    </row>
    <row r="25" spans="1:24">
      <c r="A25" s="123" t="s">
        <v>105</v>
      </c>
      <c r="B25" s="124">
        <v>0</v>
      </c>
      <c r="C25" s="124" t="s">
        <v>191</v>
      </c>
      <c r="D25" s="6" t="s">
        <v>37</v>
      </c>
      <c r="E25" s="30"/>
      <c r="F25" s="30"/>
      <c r="G25" s="30">
        <v>18357</v>
      </c>
      <c r="H25" s="30">
        <v>17112</v>
      </c>
      <c r="I25" s="30">
        <v>16159</v>
      </c>
      <c r="J25" s="30">
        <v>16057</v>
      </c>
      <c r="K25" s="30">
        <v>16054</v>
      </c>
      <c r="L25" s="30">
        <v>16174</v>
      </c>
      <c r="M25" s="30">
        <v>15691</v>
      </c>
      <c r="N25" s="30">
        <v>15644</v>
      </c>
      <c r="O25" s="29">
        <v>16149</v>
      </c>
      <c r="P25" s="29">
        <v>15793</v>
      </c>
      <c r="Q25" s="92">
        <v>15438</v>
      </c>
      <c r="R25" s="85">
        <v>15012</v>
      </c>
      <c r="S25" s="23">
        <v>14469</v>
      </c>
      <c r="T25" s="23">
        <v>13903</v>
      </c>
      <c r="U25" s="23">
        <v>13325</v>
      </c>
      <c r="V25" s="23">
        <v>12749</v>
      </c>
      <c r="W25" s="23">
        <v>12145</v>
      </c>
      <c r="X25" s="177"/>
    </row>
    <row r="26" spans="1:24">
      <c r="A26" s="123" t="s">
        <v>105</v>
      </c>
      <c r="B26" s="124">
        <v>0</v>
      </c>
      <c r="C26" s="124" t="s">
        <v>192</v>
      </c>
      <c r="D26" s="6" t="s">
        <v>38</v>
      </c>
      <c r="E26" s="30"/>
      <c r="F26" s="30"/>
      <c r="G26" s="30">
        <v>17390</v>
      </c>
      <c r="H26" s="30">
        <v>16860</v>
      </c>
      <c r="I26" s="30">
        <v>17223</v>
      </c>
      <c r="J26" s="30">
        <v>18296</v>
      </c>
      <c r="K26" s="30">
        <v>19504</v>
      </c>
      <c r="L26" s="30">
        <v>20724</v>
      </c>
      <c r="M26" s="30">
        <v>21484</v>
      </c>
      <c r="N26" s="30">
        <v>21853</v>
      </c>
      <c r="O26" s="29">
        <v>22300</v>
      </c>
      <c r="P26" s="29">
        <v>22618</v>
      </c>
      <c r="Q26" s="92">
        <v>22833</v>
      </c>
      <c r="R26" s="85">
        <v>22529</v>
      </c>
      <c r="S26" s="23">
        <v>21990</v>
      </c>
      <c r="T26" s="23">
        <v>21351</v>
      </c>
      <c r="U26" s="23">
        <v>20642</v>
      </c>
      <c r="V26" s="23">
        <v>19867</v>
      </c>
      <c r="W26" s="23">
        <v>19012</v>
      </c>
      <c r="X26" s="177"/>
    </row>
    <row r="27" spans="1:24">
      <c r="A27" s="123" t="s">
        <v>105</v>
      </c>
      <c r="B27" s="124">
        <v>1</v>
      </c>
      <c r="C27" s="124" t="s">
        <v>193</v>
      </c>
      <c r="D27" s="6" t="s">
        <v>39</v>
      </c>
      <c r="E27" s="30"/>
      <c r="F27" s="30"/>
      <c r="G27" s="30">
        <v>17399</v>
      </c>
      <c r="H27" s="30">
        <v>15279</v>
      </c>
      <c r="I27" s="30">
        <v>13754</v>
      </c>
      <c r="J27" s="30">
        <v>13383</v>
      </c>
      <c r="K27" s="30">
        <v>13172</v>
      </c>
      <c r="L27" s="30">
        <v>12982</v>
      </c>
      <c r="M27" s="30">
        <v>12144</v>
      </c>
      <c r="N27" s="30">
        <v>11758</v>
      </c>
      <c r="O27" s="29">
        <v>11399</v>
      </c>
      <c r="P27" s="29">
        <v>11099</v>
      </c>
      <c r="Q27" s="92">
        <v>10416</v>
      </c>
      <c r="R27" s="85">
        <v>9734</v>
      </c>
      <c r="S27" s="23">
        <v>9059</v>
      </c>
      <c r="T27" s="23">
        <v>8408</v>
      </c>
      <c r="U27" s="23">
        <v>7796</v>
      </c>
      <c r="V27" s="23">
        <v>7216</v>
      </c>
      <c r="W27" s="23">
        <v>6666</v>
      </c>
      <c r="X27" s="177"/>
    </row>
    <row r="28" spans="1:24">
      <c r="A28" s="123" t="s">
        <v>106</v>
      </c>
      <c r="B28" s="124">
        <v>1</v>
      </c>
      <c r="C28" s="124" t="s">
        <v>194</v>
      </c>
      <c r="D28" s="6" t="s">
        <v>42</v>
      </c>
      <c r="E28" s="30"/>
      <c r="F28" s="30"/>
      <c r="G28" s="30">
        <v>10786</v>
      </c>
      <c r="H28" s="30">
        <v>10524</v>
      </c>
      <c r="I28" s="30">
        <v>10495</v>
      </c>
      <c r="J28" s="30">
        <v>11004</v>
      </c>
      <c r="K28" s="30">
        <v>11643</v>
      </c>
      <c r="L28" s="30">
        <v>12141</v>
      </c>
      <c r="M28" s="30">
        <v>12348</v>
      </c>
      <c r="N28" s="30">
        <v>13313</v>
      </c>
      <c r="O28" s="29">
        <v>14284</v>
      </c>
      <c r="P28" s="29">
        <v>14888</v>
      </c>
      <c r="Q28" s="92">
        <v>15297</v>
      </c>
      <c r="R28" s="85">
        <v>15449</v>
      </c>
      <c r="S28" s="23">
        <v>15394</v>
      </c>
      <c r="T28" s="23">
        <v>15253</v>
      </c>
      <c r="U28" s="23">
        <v>15069</v>
      </c>
      <c r="V28" s="23">
        <v>14839</v>
      </c>
      <c r="W28" s="23">
        <v>14551</v>
      </c>
      <c r="X28" s="177"/>
    </row>
    <row r="29" spans="1:24">
      <c r="A29" s="123" t="s">
        <v>106</v>
      </c>
      <c r="B29" s="124">
        <v>1</v>
      </c>
      <c r="C29" s="124" t="s">
        <v>195</v>
      </c>
      <c r="D29" s="179" t="s">
        <v>51</v>
      </c>
      <c r="E29" s="30"/>
      <c r="F29" s="30"/>
      <c r="G29" s="30">
        <v>9383</v>
      </c>
      <c r="H29" s="30">
        <v>8683</v>
      </c>
      <c r="I29" s="30">
        <v>8323</v>
      </c>
      <c r="J29" s="30">
        <v>8402</v>
      </c>
      <c r="K29" s="30">
        <v>8730</v>
      </c>
      <c r="L29" s="30">
        <v>8996</v>
      </c>
      <c r="M29" s="30">
        <v>9075</v>
      </c>
      <c r="N29" s="30">
        <v>9077</v>
      </c>
      <c r="O29" s="29">
        <v>9218</v>
      </c>
      <c r="P29" s="29">
        <v>9057</v>
      </c>
      <c r="Q29" s="92">
        <v>8692</v>
      </c>
      <c r="R29" s="178">
        <v>8272</v>
      </c>
      <c r="S29" s="180">
        <v>7841</v>
      </c>
      <c r="T29" s="180">
        <v>7396</v>
      </c>
      <c r="U29" s="180">
        <v>6941</v>
      </c>
      <c r="V29" s="180">
        <v>6495</v>
      </c>
      <c r="W29" s="180">
        <v>6030</v>
      </c>
      <c r="X29" s="177"/>
    </row>
    <row r="30" spans="1:24">
      <c r="A30" s="123" t="s">
        <v>106</v>
      </c>
      <c r="B30" s="124">
        <v>1</v>
      </c>
      <c r="C30" s="124" t="s">
        <v>196</v>
      </c>
      <c r="D30" s="6" t="s">
        <v>73</v>
      </c>
      <c r="E30" s="30"/>
      <c r="F30" s="30"/>
      <c r="G30" s="30">
        <v>17294</v>
      </c>
      <c r="H30" s="30">
        <v>15855</v>
      </c>
      <c r="I30" s="30">
        <v>14754</v>
      </c>
      <c r="J30" s="30">
        <v>14491</v>
      </c>
      <c r="K30" s="30">
        <v>14144</v>
      </c>
      <c r="L30" s="30">
        <v>13521</v>
      </c>
      <c r="M30" s="30">
        <v>12580</v>
      </c>
      <c r="N30" s="30">
        <v>11921</v>
      </c>
      <c r="O30" s="29">
        <v>11334</v>
      </c>
      <c r="P30" s="29">
        <v>10788</v>
      </c>
      <c r="Q30" s="92">
        <v>9846</v>
      </c>
      <c r="R30" s="85">
        <v>8955</v>
      </c>
      <c r="S30" s="23">
        <v>8098</v>
      </c>
      <c r="T30" s="23">
        <v>7253</v>
      </c>
      <c r="U30" s="23">
        <v>6458</v>
      </c>
      <c r="V30" s="23">
        <v>5733</v>
      </c>
      <c r="W30" s="23">
        <v>5078</v>
      </c>
      <c r="X30" s="177"/>
    </row>
    <row r="31" spans="1:24">
      <c r="A31" s="123" t="s">
        <v>106</v>
      </c>
      <c r="B31" s="124">
        <v>1</v>
      </c>
      <c r="C31" s="124" t="s">
        <v>197</v>
      </c>
      <c r="D31" s="6" t="s">
        <v>74</v>
      </c>
      <c r="E31" s="30"/>
      <c r="F31" s="30"/>
      <c r="G31" s="30">
        <v>32071</v>
      </c>
      <c r="H31" s="30">
        <v>31592</v>
      </c>
      <c r="I31" s="30">
        <v>27813</v>
      </c>
      <c r="J31" s="30">
        <v>26103</v>
      </c>
      <c r="K31" s="30">
        <v>23883</v>
      </c>
      <c r="L31" s="30">
        <v>22439</v>
      </c>
      <c r="M31" s="30">
        <v>20933</v>
      </c>
      <c r="N31" s="30">
        <v>19673</v>
      </c>
      <c r="O31" s="29">
        <v>18235</v>
      </c>
      <c r="P31" s="29">
        <v>16687</v>
      </c>
      <c r="Q31" s="92">
        <v>14791</v>
      </c>
      <c r="R31" s="85">
        <v>13120</v>
      </c>
      <c r="S31" s="23">
        <v>11590</v>
      </c>
      <c r="T31" s="23">
        <v>10105</v>
      </c>
      <c r="U31" s="23">
        <v>8723</v>
      </c>
      <c r="V31" s="23">
        <v>7493</v>
      </c>
      <c r="W31" s="23">
        <v>6431</v>
      </c>
      <c r="X31" s="177"/>
    </row>
    <row r="32" spans="1:24">
      <c r="A32" s="123" t="s">
        <v>83</v>
      </c>
      <c r="B32" s="124">
        <v>1</v>
      </c>
      <c r="C32" s="124" t="s">
        <v>198</v>
      </c>
      <c r="D32" s="6" t="s">
        <v>75</v>
      </c>
      <c r="E32" s="30"/>
      <c r="F32" s="30"/>
      <c r="G32" s="30">
        <v>30336</v>
      </c>
      <c r="H32" s="30">
        <v>28821</v>
      </c>
      <c r="I32" s="30">
        <v>26691</v>
      </c>
      <c r="J32" s="30">
        <v>26568</v>
      </c>
      <c r="K32" s="30">
        <v>26268</v>
      </c>
      <c r="L32" s="30">
        <v>25151</v>
      </c>
      <c r="M32" s="30">
        <v>23663</v>
      </c>
      <c r="N32" s="30">
        <v>22478</v>
      </c>
      <c r="O32" s="29">
        <v>21362</v>
      </c>
      <c r="P32" s="29">
        <v>19963</v>
      </c>
      <c r="Q32" s="92">
        <v>18611</v>
      </c>
      <c r="R32" s="85">
        <v>17232</v>
      </c>
      <c r="S32" s="23">
        <v>15862</v>
      </c>
      <c r="T32" s="23">
        <v>14482</v>
      </c>
      <c r="U32" s="23">
        <v>13146</v>
      </c>
      <c r="V32" s="23">
        <v>11881</v>
      </c>
      <c r="W32" s="23">
        <v>10707</v>
      </c>
      <c r="X32" s="177"/>
    </row>
    <row r="33" spans="1:24">
      <c r="A33" s="123" t="s">
        <v>83</v>
      </c>
      <c r="B33" s="124">
        <v>1</v>
      </c>
      <c r="C33" s="124" t="s">
        <v>199</v>
      </c>
      <c r="D33" s="6" t="s">
        <v>64</v>
      </c>
      <c r="E33" s="30"/>
      <c r="F33" s="30"/>
      <c r="G33" s="30">
        <v>12965</v>
      </c>
      <c r="H33" s="30">
        <v>12264</v>
      </c>
      <c r="I33" s="30">
        <v>11081</v>
      </c>
      <c r="J33" s="30">
        <v>10575</v>
      </c>
      <c r="K33" s="30">
        <v>10544</v>
      </c>
      <c r="L33" s="30">
        <v>10279</v>
      </c>
      <c r="M33" s="30">
        <v>9893</v>
      </c>
      <c r="N33" s="30">
        <v>9914</v>
      </c>
      <c r="O33" s="29">
        <v>10030</v>
      </c>
      <c r="P33" s="29">
        <v>9903</v>
      </c>
      <c r="Q33" s="92">
        <v>9376</v>
      </c>
      <c r="R33" s="85">
        <v>8877</v>
      </c>
      <c r="S33" s="23">
        <v>8362</v>
      </c>
      <c r="T33" s="23">
        <v>7823</v>
      </c>
      <c r="U33" s="23">
        <v>7299</v>
      </c>
      <c r="V33" s="23">
        <v>6820</v>
      </c>
      <c r="W33" s="23">
        <v>6366</v>
      </c>
      <c r="X33" s="177"/>
    </row>
    <row r="34" spans="1:24" ht="12.75" thickBot="1">
      <c r="A34" s="125" t="s">
        <v>83</v>
      </c>
      <c r="B34" s="126">
        <v>1</v>
      </c>
      <c r="C34" s="126" t="s">
        <v>200</v>
      </c>
      <c r="D34" s="34" t="s">
        <v>65</v>
      </c>
      <c r="E34" s="35"/>
      <c r="F34" s="35"/>
      <c r="G34" s="35">
        <v>11685</v>
      </c>
      <c r="H34" s="35">
        <v>11153</v>
      </c>
      <c r="I34" s="35">
        <v>10899</v>
      </c>
      <c r="J34" s="35">
        <v>11314</v>
      </c>
      <c r="K34" s="35">
        <v>12177</v>
      </c>
      <c r="L34" s="35">
        <v>12783</v>
      </c>
      <c r="M34" s="35">
        <v>12919</v>
      </c>
      <c r="N34" s="35">
        <v>12921</v>
      </c>
      <c r="O34" s="35">
        <v>12824</v>
      </c>
      <c r="P34" s="35">
        <v>12648</v>
      </c>
      <c r="Q34" s="93">
        <v>11896</v>
      </c>
      <c r="R34" s="86">
        <v>11215</v>
      </c>
      <c r="S34" s="36">
        <v>10569</v>
      </c>
      <c r="T34" s="36">
        <v>9891</v>
      </c>
      <c r="U34" s="36">
        <v>9204</v>
      </c>
      <c r="V34" s="36">
        <v>8529</v>
      </c>
      <c r="W34" s="36">
        <v>7838</v>
      </c>
      <c r="X34" s="177"/>
    </row>
    <row r="35" spans="1:24" ht="12.75" thickTop="1">
      <c r="A35" s="129"/>
      <c r="B35" s="130"/>
      <c r="C35" s="130"/>
      <c r="D35" s="41" t="s">
        <v>98</v>
      </c>
      <c r="E35" s="46"/>
      <c r="F35" s="46"/>
      <c r="G35" s="46">
        <f t="shared" ref="G35:P39" si="2">SUMIF($A$6:$A$34,$D35,G$6:G$34)</f>
        <v>516571</v>
      </c>
      <c r="H35" s="46">
        <f t="shared" si="2"/>
        <v>558593</v>
      </c>
      <c r="I35" s="46">
        <f t="shared" si="2"/>
        <v>594736</v>
      </c>
      <c r="J35" s="46">
        <f t="shared" si="2"/>
        <v>647040</v>
      </c>
      <c r="K35" s="46">
        <f t="shared" si="2"/>
        <v>682878</v>
      </c>
      <c r="L35" s="46">
        <f t="shared" si="2"/>
        <v>718327</v>
      </c>
      <c r="M35" s="46">
        <f t="shared" si="2"/>
        <v>753698</v>
      </c>
      <c r="N35" s="46">
        <f t="shared" si="2"/>
        <v>784238</v>
      </c>
      <c r="O35" s="46">
        <f t="shared" si="2"/>
        <v>805292</v>
      </c>
      <c r="P35" s="46">
        <f t="shared" si="2"/>
        <v>823631</v>
      </c>
      <c r="Q35" s="94">
        <f t="shared" ref="Q35:W39" si="3">SUMIF($A$6:$A$34,$D35,Q$6:Q$34)</f>
        <v>840179</v>
      </c>
      <c r="R35" s="87">
        <f t="shared" si="3"/>
        <v>842413</v>
      </c>
      <c r="S35" s="46">
        <f t="shared" si="3"/>
        <v>834424</v>
      </c>
      <c r="T35" s="46">
        <f t="shared" si="3"/>
        <v>820324</v>
      </c>
      <c r="U35" s="46">
        <f t="shared" si="3"/>
        <v>801839</v>
      </c>
      <c r="V35" s="46">
        <f t="shared" si="3"/>
        <v>779952</v>
      </c>
      <c r="W35" s="46">
        <f t="shared" si="3"/>
        <v>755484</v>
      </c>
    </row>
    <row r="36" spans="1:24">
      <c r="A36" s="127"/>
      <c r="B36" s="128"/>
      <c r="C36" s="128"/>
      <c r="D36" s="45" t="s">
        <v>107</v>
      </c>
      <c r="E36" s="47"/>
      <c r="F36" s="47"/>
      <c r="G36" s="47">
        <f t="shared" si="2"/>
        <v>420456</v>
      </c>
      <c r="H36" s="47">
        <f t="shared" si="2"/>
        <v>418714</v>
      </c>
      <c r="I36" s="47">
        <f t="shared" si="2"/>
        <v>428297</v>
      </c>
      <c r="J36" s="47">
        <f t="shared" si="2"/>
        <v>452069</v>
      </c>
      <c r="K36" s="47">
        <f t="shared" si="2"/>
        <v>467358</v>
      </c>
      <c r="L36" s="47">
        <f t="shared" si="2"/>
        <v>481852</v>
      </c>
      <c r="M36" s="47">
        <f t="shared" si="2"/>
        <v>489328</v>
      </c>
      <c r="N36" s="47">
        <f t="shared" si="2"/>
        <v>498905</v>
      </c>
      <c r="O36" s="46">
        <f t="shared" si="2"/>
        <v>500873</v>
      </c>
      <c r="P36" s="46">
        <f t="shared" si="2"/>
        <v>507021</v>
      </c>
      <c r="Q36" s="94">
        <f t="shared" si="3"/>
        <v>502450</v>
      </c>
      <c r="R36" s="88">
        <f t="shared" si="3"/>
        <v>492677</v>
      </c>
      <c r="S36" s="47">
        <f t="shared" si="3"/>
        <v>479060</v>
      </c>
      <c r="T36" s="47">
        <f t="shared" si="3"/>
        <v>462630</v>
      </c>
      <c r="U36" s="46">
        <f t="shared" si="3"/>
        <v>444706</v>
      </c>
      <c r="V36" s="46">
        <f t="shared" si="3"/>
        <v>425718</v>
      </c>
      <c r="W36" s="46">
        <f t="shared" si="3"/>
        <v>405812</v>
      </c>
    </row>
    <row r="37" spans="1:24">
      <c r="A37" s="127"/>
      <c r="B37" s="128"/>
      <c r="C37" s="128"/>
      <c r="D37" s="45" t="s">
        <v>108</v>
      </c>
      <c r="E37" s="47"/>
      <c r="F37" s="47"/>
      <c r="G37" s="47">
        <f t="shared" si="2"/>
        <v>288632</v>
      </c>
      <c r="H37" s="47">
        <f t="shared" si="2"/>
        <v>288634</v>
      </c>
      <c r="I37" s="47">
        <f t="shared" si="2"/>
        <v>283205</v>
      </c>
      <c r="J37" s="47">
        <f t="shared" si="2"/>
        <v>286671</v>
      </c>
      <c r="K37" s="47">
        <f t="shared" si="2"/>
        <v>287573</v>
      </c>
      <c r="L37" s="47">
        <f t="shared" si="2"/>
        <v>288384</v>
      </c>
      <c r="M37" s="47">
        <f t="shared" si="2"/>
        <v>283431</v>
      </c>
      <c r="N37" s="47">
        <f t="shared" si="2"/>
        <v>282229</v>
      </c>
      <c r="O37" s="46">
        <f t="shared" si="2"/>
        <v>275817</v>
      </c>
      <c r="P37" s="46">
        <f t="shared" si="2"/>
        <v>267685</v>
      </c>
      <c r="Q37" s="94">
        <f t="shared" si="3"/>
        <v>255026</v>
      </c>
      <c r="R37" s="88">
        <f t="shared" si="3"/>
        <v>241355</v>
      </c>
      <c r="S37" s="47">
        <f t="shared" si="3"/>
        <v>227431</v>
      </c>
      <c r="T37" s="47">
        <f t="shared" si="3"/>
        <v>212675</v>
      </c>
      <c r="U37" s="46">
        <f t="shared" si="3"/>
        <v>197897</v>
      </c>
      <c r="V37" s="46">
        <f t="shared" si="3"/>
        <v>183432</v>
      </c>
      <c r="W37" s="46">
        <f t="shared" si="3"/>
        <v>169309</v>
      </c>
    </row>
    <row r="38" spans="1:24">
      <c r="A38" s="127"/>
      <c r="B38" s="128"/>
      <c r="C38" s="128"/>
      <c r="D38" s="42" t="s">
        <v>99</v>
      </c>
      <c r="E38" s="47"/>
      <c r="F38" s="47"/>
      <c r="G38" s="47">
        <f t="shared" si="2"/>
        <v>130725</v>
      </c>
      <c r="H38" s="47">
        <f t="shared" si="2"/>
        <v>125671</v>
      </c>
      <c r="I38" s="47">
        <f t="shared" si="2"/>
        <v>123703</v>
      </c>
      <c r="J38" s="47">
        <f t="shared" si="2"/>
        <v>129328</v>
      </c>
      <c r="K38" s="47">
        <f t="shared" si="2"/>
        <v>140070</v>
      </c>
      <c r="L38" s="47">
        <f t="shared" si="2"/>
        <v>153320</v>
      </c>
      <c r="M38" s="47">
        <f t="shared" si="2"/>
        <v>166685</v>
      </c>
      <c r="N38" s="47">
        <f t="shared" si="2"/>
        <v>181348</v>
      </c>
      <c r="O38" s="46">
        <f t="shared" si="2"/>
        <v>184818</v>
      </c>
      <c r="P38" s="46">
        <f t="shared" si="2"/>
        <v>182779</v>
      </c>
      <c r="Q38" s="94">
        <f t="shared" si="3"/>
        <v>177491</v>
      </c>
      <c r="R38" s="88">
        <f t="shared" si="3"/>
        <v>171285</v>
      </c>
      <c r="S38" s="47">
        <f t="shared" si="3"/>
        <v>164525</v>
      </c>
      <c r="T38" s="47">
        <f t="shared" si="3"/>
        <v>156842</v>
      </c>
      <c r="U38" s="46">
        <f t="shared" si="3"/>
        <v>148510</v>
      </c>
      <c r="V38" s="46">
        <f t="shared" si="3"/>
        <v>139715</v>
      </c>
      <c r="W38" s="46">
        <f t="shared" si="3"/>
        <v>130614</v>
      </c>
    </row>
    <row r="39" spans="1:24" ht="12.75" thickBot="1">
      <c r="A39" s="132"/>
      <c r="B39" s="133"/>
      <c r="C39" s="133"/>
      <c r="D39" s="43" t="s">
        <v>100</v>
      </c>
      <c r="E39" s="48"/>
      <c r="F39" s="48"/>
      <c r="G39" s="48">
        <f t="shared" si="2"/>
        <v>128670</v>
      </c>
      <c r="H39" s="48">
        <f t="shared" si="2"/>
        <v>122855</v>
      </c>
      <c r="I39" s="48">
        <f t="shared" si="2"/>
        <v>113142</v>
      </c>
      <c r="J39" s="48">
        <f t="shared" si="2"/>
        <v>110894</v>
      </c>
      <c r="K39" s="48">
        <f t="shared" si="2"/>
        <v>109057</v>
      </c>
      <c r="L39" s="48">
        <f t="shared" si="2"/>
        <v>105428</v>
      </c>
      <c r="M39" s="48">
        <f t="shared" si="2"/>
        <v>99372</v>
      </c>
      <c r="N39" s="48">
        <f t="shared" si="2"/>
        <v>94638</v>
      </c>
      <c r="O39" s="49">
        <f t="shared" si="2"/>
        <v>90539</v>
      </c>
      <c r="P39" s="49">
        <f t="shared" si="2"/>
        <v>85847</v>
      </c>
      <c r="Q39" s="95">
        <f t="shared" si="3"/>
        <v>79578</v>
      </c>
      <c r="R39" s="89">
        <f t="shared" si="3"/>
        <v>73543</v>
      </c>
      <c r="S39" s="48">
        <f t="shared" si="3"/>
        <v>67793</v>
      </c>
      <c r="T39" s="48">
        <f t="shared" si="3"/>
        <v>62052</v>
      </c>
      <c r="U39" s="49">
        <f t="shared" si="3"/>
        <v>56522</v>
      </c>
      <c r="V39" s="49">
        <f t="shared" si="3"/>
        <v>51301</v>
      </c>
      <c r="W39" s="49">
        <f t="shared" si="3"/>
        <v>46437</v>
      </c>
    </row>
    <row r="40" spans="1:24" ht="12.75" thickTop="1">
      <c r="A40" s="129"/>
      <c r="B40" s="131">
        <f>SUM(B6:B34)</f>
        <v>13</v>
      </c>
      <c r="C40" s="131"/>
      <c r="D40" s="44" t="s">
        <v>104</v>
      </c>
      <c r="E40" s="29">
        <v>436676</v>
      </c>
      <c r="F40" s="181">
        <v>443546</v>
      </c>
      <c r="G40" s="46">
        <f t="shared" ref="G40:J40" si="4">SUMIF($B$6:$B$34,1,G$6:G$34)</f>
        <v>434701</v>
      </c>
      <c r="H40" s="46">
        <f t="shared" si="4"/>
        <v>426768</v>
      </c>
      <c r="I40" s="46">
        <f t="shared" si="4"/>
        <v>410101</v>
      </c>
      <c r="J40" s="46">
        <f t="shared" si="4"/>
        <v>410948</v>
      </c>
      <c r="K40" s="46">
        <f>SUMIF($B$6:$B$34,1,K$6:K$34)</f>
        <v>409802</v>
      </c>
      <c r="L40" s="46">
        <f t="shared" ref="L40:Q40" si="5">SUMIF($B$6:$B$34,1,L$6:L$34)</f>
        <v>406794</v>
      </c>
      <c r="M40" s="46">
        <f t="shared" si="5"/>
        <v>394947</v>
      </c>
      <c r="N40" s="46">
        <f t="shared" si="5"/>
        <v>388625</v>
      </c>
      <c r="O40" s="46">
        <f t="shared" si="5"/>
        <v>377755</v>
      </c>
      <c r="P40" s="46">
        <f t="shared" si="5"/>
        <v>364631</v>
      </c>
      <c r="Q40" s="94">
        <f t="shared" si="5"/>
        <v>345020</v>
      </c>
      <c r="R40" s="87">
        <f t="shared" ref="R40:W40" si="6">SUMIF($B$6:$B$34,1,R$6:R$34)</f>
        <v>324632</v>
      </c>
      <c r="S40" s="46">
        <f t="shared" si="6"/>
        <v>304283</v>
      </c>
      <c r="T40" s="46">
        <f t="shared" si="6"/>
        <v>283135</v>
      </c>
      <c r="U40" s="46">
        <f t="shared" si="6"/>
        <v>262215</v>
      </c>
      <c r="V40" s="46">
        <f t="shared" si="6"/>
        <v>241949</v>
      </c>
      <c r="W40" s="46">
        <f t="shared" si="6"/>
        <v>222412</v>
      </c>
    </row>
    <row r="41" spans="1:24">
      <c r="A41" s="127"/>
      <c r="B41" s="128"/>
      <c r="C41" s="128"/>
      <c r="D41" s="45" t="s">
        <v>109</v>
      </c>
      <c r="E41" s="29">
        <v>1027985</v>
      </c>
      <c r="F41" s="29">
        <v>1042036</v>
      </c>
      <c r="G41" s="46">
        <f t="shared" ref="G41:J41" si="7">SUMIF($B$6:$B$34,0,G$6:G$34)</f>
        <v>1050353</v>
      </c>
      <c r="H41" s="46">
        <f t="shared" si="7"/>
        <v>1087699</v>
      </c>
      <c r="I41" s="46">
        <f t="shared" si="7"/>
        <v>1132982</v>
      </c>
      <c r="J41" s="46">
        <f t="shared" si="7"/>
        <v>1215054</v>
      </c>
      <c r="K41" s="46">
        <f>SUMIF($B$6:$B$34,0,K$6:K$34)</f>
        <v>1277134</v>
      </c>
      <c r="L41" s="46">
        <f t="shared" ref="L41:Q41" si="8">SUMIF($B$6:$B$34,0,L$6:L$34)</f>
        <v>1340517</v>
      </c>
      <c r="M41" s="46">
        <f t="shared" si="8"/>
        <v>1397567</v>
      </c>
      <c r="N41" s="46">
        <f t="shared" si="8"/>
        <v>1452733</v>
      </c>
      <c r="O41" s="46">
        <f t="shared" si="8"/>
        <v>1479584</v>
      </c>
      <c r="P41" s="46">
        <f t="shared" si="8"/>
        <v>1502332</v>
      </c>
      <c r="Q41" s="94">
        <f t="shared" si="8"/>
        <v>1509704</v>
      </c>
      <c r="R41" s="87">
        <f t="shared" ref="R41:W41" si="9">SUMIF($B$6:$B$34,0,R$6:R$34)</f>
        <v>1496641</v>
      </c>
      <c r="S41" s="46">
        <f t="shared" si="9"/>
        <v>1468950</v>
      </c>
      <c r="T41" s="46">
        <f t="shared" si="9"/>
        <v>1431388</v>
      </c>
      <c r="U41" s="46">
        <f t="shared" si="9"/>
        <v>1387259</v>
      </c>
      <c r="V41" s="46">
        <f t="shared" si="9"/>
        <v>1338169</v>
      </c>
      <c r="W41" s="46">
        <f t="shared" si="9"/>
        <v>1285244</v>
      </c>
    </row>
    <row r="42" spans="1:24">
      <c r="A42" s="31"/>
      <c r="B42" s="40"/>
      <c r="C42" s="40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24"/>
      <c r="S42" s="24"/>
      <c r="T42" s="24"/>
      <c r="U42" s="24"/>
      <c r="V42" s="24"/>
      <c r="W42" s="24"/>
    </row>
    <row r="43" spans="1:24">
      <c r="R43" s="24"/>
      <c r="S43" s="24"/>
      <c r="T43" s="24"/>
      <c r="U43" s="24"/>
      <c r="V43" s="24"/>
      <c r="W43" s="24"/>
    </row>
  </sheetData>
  <mergeCells count="3">
    <mergeCell ref="A3:A4"/>
    <mergeCell ref="B3:B4"/>
    <mergeCell ref="C3:C4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="90" zoomScaleNormal="90" workbookViewId="0">
      <pane ySplit="5" topLeftCell="A6" activePane="bottomLeft" state="frozen"/>
      <selection pane="bottomLeft" activeCell="J29" sqref="J29"/>
    </sheetView>
  </sheetViews>
  <sheetFormatPr defaultRowHeight="12"/>
  <cols>
    <col min="1" max="1" width="12.5703125" style="138" customWidth="1"/>
    <col min="2" max="2" width="2.85546875" style="138" customWidth="1"/>
    <col min="3" max="3" width="4.5703125" style="138" customWidth="1"/>
    <col min="4" max="4" width="12.140625" style="138" customWidth="1"/>
    <col min="5" max="14" width="8.7109375" style="138" customWidth="1"/>
    <col min="15" max="16384" width="9.140625" style="138"/>
  </cols>
  <sheetData>
    <row r="1" spans="1:14">
      <c r="A1" s="137" t="s">
        <v>217</v>
      </c>
      <c r="E1" s="137"/>
      <c r="F1" s="139"/>
      <c r="G1" s="139"/>
      <c r="H1" s="139"/>
      <c r="I1" s="139"/>
      <c r="J1" s="140"/>
      <c r="K1" s="139"/>
      <c r="L1" s="139"/>
      <c r="M1" s="139"/>
      <c r="N1" s="139"/>
    </row>
    <row r="2" spans="1:14">
      <c r="D2" s="139" t="s">
        <v>202</v>
      </c>
      <c r="E2" s="141">
        <v>1867000</v>
      </c>
      <c r="F2" s="139">
        <v>1872000</v>
      </c>
      <c r="G2" s="142">
        <v>1873000</v>
      </c>
      <c r="H2" s="139">
        <v>1871000</v>
      </c>
      <c r="I2" s="139">
        <v>1864000</v>
      </c>
      <c r="J2" s="140">
        <v>1855000</v>
      </c>
      <c r="K2" s="139">
        <v>1847000</v>
      </c>
      <c r="L2" s="139">
        <v>1840000</v>
      </c>
      <c r="M2" s="139">
        <v>1833000</v>
      </c>
      <c r="N2" s="139">
        <v>1825000</v>
      </c>
    </row>
    <row r="3" spans="1:14">
      <c r="A3" s="188" t="s">
        <v>103</v>
      </c>
      <c r="B3" s="188" t="s">
        <v>76</v>
      </c>
      <c r="C3" s="188" t="s">
        <v>203</v>
      </c>
      <c r="D3" s="143"/>
      <c r="E3" s="144">
        <v>2005</v>
      </c>
      <c r="F3" s="144">
        <v>2006</v>
      </c>
      <c r="G3" s="144">
        <v>2007</v>
      </c>
      <c r="H3" s="144">
        <v>2008</v>
      </c>
      <c r="I3" s="144">
        <v>2009</v>
      </c>
      <c r="J3" s="144">
        <v>2010</v>
      </c>
      <c r="K3" s="144">
        <v>2011</v>
      </c>
      <c r="L3" s="144">
        <v>2012</v>
      </c>
      <c r="M3" s="144">
        <v>2013</v>
      </c>
      <c r="N3" s="144">
        <v>2014</v>
      </c>
    </row>
    <row r="4" spans="1:14">
      <c r="A4" s="189"/>
      <c r="B4" s="189"/>
      <c r="C4" s="189"/>
      <c r="D4" s="145"/>
      <c r="E4" s="146" t="s">
        <v>204</v>
      </c>
      <c r="F4" s="147" t="s">
        <v>205</v>
      </c>
      <c r="G4" s="147" t="s">
        <v>206</v>
      </c>
      <c r="H4" s="147" t="s">
        <v>207</v>
      </c>
      <c r="I4" s="147" t="s">
        <v>208</v>
      </c>
      <c r="J4" s="148" t="s">
        <v>162</v>
      </c>
      <c r="K4" s="147" t="s">
        <v>209</v>
      </c>
      <c r="L4" s="147" t="s">
        <v>210</v>
      </c>
      <c r="M4" s="147" t="s">
        <v>211</v>
      </c>
      <c r="N4" s="147" t="s">
        <v>212</v>
      </c>
    </row>
    <row r="5" spans="1:14">
      <c r="A5" s="149"/>
      <c r="B5" s="149"/>
      <c r="C5" s="149"/>
      <c r="D5" s="150" t="s">
        <v>0</v>
      </c>
      <c r="E5" s="151">
        <v>1866963</v>
      </c>
      <c r="F5" s="152">
        <v>1867696</v>
      </c>
      <c r="G5" s="152">
        <v>1869307</v>
      </c>
      <c r="H5" s="152">
        <v>1869669</v>
      </c>
      <c r="I5" s="152">
        <v>1862575</v>
      </c>
      <c r="J5" s="152">
        <v>1854724</v>
      </c>
      <c r="K5" s="152">
        <v>1848107</v>
      </c>
      <c r="L5" s="152">
        <v>1838611</v>
      </c>
      <c r="M5" s="152">
        <v>1829063</v>
      </c>
      <c r="N5" s="152">
        <v>1820491</v>
      </c>
    </row>
    <row r="6" spans="1:14">
      <c r="A6" s="153" t="s">
        <v>105</v>
      </c>
      <c r="B6" s="154">
        <v>0</v>
      </c>
      <c r="C6" s="154" t="s">
        <v>172</v>
      </c>
      <c r="D6" s="155" t="s">
        <v>1</v>
      </c>
      <c r="E6" s="143">
        <v>288538</v>
      </c>
      <c r="F6" s="156">
        <v>288600</v>
      </c>
      <c r="G6" s="156">
        <v>288878</v>
      </c>
      <c r="H6" s="156">
        <v>288888</v>
      </c>
      <c r="I6" s="156">
        <v>287352</v>
      </c>
      <c r="J6" s="156">
        <v>285746</v>
      </c>
      <c r="K6" s="156">
        <v>284867</v>
      </c>
      <c r="L6" s="156">
        <v>282904</v>
      </c>
      <c r="M6" s="156">
        <v>281547</v>
      </c>
      <c r="N6" s="156">
        <v>280647</v>
      </c>
    </row>
    <row r="7" spans="1:14">
      <c r="A7" s="157" t="s">
        <v>79</v>
      </c>
      <c r="B7" s="158">
        <v>0</v>
      </c>
      <c r="C7" s="158" t="s">
        <v>173</v>
      </c>
      <c r="D7" s="155" t="s">
        <v>2</v>
      </c>
      <c r="E7" s="143">
        <v>303845</v>
      </c>
      <c r="F7" s="156">
        <v>304941</v>
      </c>
      <c r="G7" s="156">
        <v>306282</v>
      </c>
      <c r="H7" s="156">
        <v>307684</v>
      </c>
      <c r="I7" s="156">
        <v>307456</v>
      </c>
      <c r="J7" s="156">
        <v>307766</v>
      </c>
      <c r="K7" s="156">
        <v>307996</v>
      </c>
      <c r="L7" s="156">
        <v>307288</v>
      </c>
      <c r="M7" s="156">
        <v>306690</v>
      </c>
      <c r="N7" s="156">
        <v>306107</v>
      </c>
    </row>
    <row r="8" spans="1:14">
      <c r="A8" s="157" t="s">
        <v>106</v>
      </c>
      <c r="B8" s="158">
        <v>1</v>
      </c>
      <c r="C8" s="158" t="s">
        <v>174</v>
      </c>
      <c r="D8" s="155" t="s">
        <v>3</v>
      </c>
      <c r="E8" s="143">
        <v>134973</v>
      </c>
      <c r="F8" s="156">
        <v>134373</v>
      </c>
      <c r="G8" s="156">
        <v>133640</v>
      </c>
      <c r="H8" s="156">
        <v>132900</v>
      </c>
      <c r="I8" s="156">
        <v>132226</v>
      </c>
      <c r="J8" s="156">
        <v>130271</v>
      </c>
      <c r="K8" s="156">
        <v>129826</v>
      </c>
      <c r="L8" s="156">
        <v>129120</v>
      </c>
      <c r="M8" s="156">
        <v>128172</v>
      </c>
      <c r="N8" s="156">
        <v>127587</v>
      </c>
    </row>
    <row r="9" spans="1:14">
      <c r="A9" s="157" t="s">
        <v>105</v>
      </c>
      <c r="B9" s="158">
        <v>0</v>
      </c>
      <c r="C9" s="158" t="s">
        <v>175</v>
      </c>
      <c r="D9" s="155" t="s">
        <v>4</v>
      </c>
      <c r="E9" s="143">
        <v>168973</v>
      </c>
      <c r="F9" s="156">
        <v>169135</v>
      </c>
      <c r="G9" s="156">
        <v>169515</v>
      </c>
      <c r="H9" s="156">
        <v>169514</v>
      </c>
      <c r="I9" s="156">
        <v>169313</v>
      </c>
      <c r="J9" s="156">
        <v>168017</v>
      </c>
      <c r="K9" s="156">
        <v>167568</v>
      </c>
      <c r="L9" s="156">
        <v>167095</v>
      </c>
      <c r="M9" s="156">
        <v>166795</v>
      </c>
      <c r="N9" s="156">
        <v>166099</v>
      </c>
    </row>
    <row r="10" spans="1:14">
      <c r="A10" s="157" t="s">
        <v>79</v>
      </c>
      <c r="B10" s="158">
        <v>0</v>
      </c>
      <c r="C10" s="158" t="s">
        <v>176</v>
      </c>
      <c r="D10" s="155" t="s">
        <v>5</v>
      </c>
      <c r="E10" s="143">
        <v>138963</v>
      </c>
      <c r="F10" s="156">
        <v>139714</v>
      </c>
      <c r="G10" s="156">
        <v>140554</v>
      </c>
      <c r="H10" s="156">
        <v>141279</v>
      </c>
      <c r="I10" s="156">
        <v>141110</v>
      </c>
      <c r="J10" s="156">
        <v>140290</v>
      </c>
      <c r="K10" s="156">
        <v>140603</v>
      </c>
      <c r="L10" s="156">
        <v>140812</v>
      </c>
      <c r="M10" s="156">
        <v>140784</v>
      </c>
      <c r="N10" s="156">
        <v>140907</v>
      </c>
    </row>
    <row r="11" spans="1:14">
      <c r="A11" s="157" t="s">
        <v>79</v>
      </c>
      <c r="B11" s="158">
        <v>0</v>
      </c>
      <c r="C11" s="158" t="s">
        <v>177</v>
      </c>
      <c r="D11" s="155" t="s">
        <v>7</v>
      </c>
      <c r="E11" s="143">
        <v>193114</v>
      </c>
      <c r="F11" s="156">
        <v>195159</v>
      </c>
      <c r="G11" s="156">
        <v>196966</v>
      </c>
      <c r="H11" s="156">
        <v>198681</v>
      </c>
      <c r="I11" s="156">
        <v>198052</v>
      </c>
      <c r="J11" s="156">
        <v>199293</v>
      </c>
      <c r="K11" s="156">
        <v>198808</v>
      </c>
      <c r="L11" s="156">
        <v>198553</v>
      </c>
      <c r="M11" s="156">
        <v>197650</v>
      </c>
      <c r="N11" s="156">
        <v>197185</v>
      </c>
    </row>
    <row r="12" spans="1:14">
      <c r="A12" s="157" t="s">
        <v>81</v>
      </c>
      <c r="B12" s="158">
        <v>0</v>
      </c>
      <c r="C12" s="158" t="s">
        <v>178</v>
      </c>
      <c r="D12" s="155" t="s">
        <v>8</v>
      </c>
      <c r="E12" s="143">
        <v>82156</v>
      </c>
      <c r="F12" s="156">
        <v>81750</v>
      </c>
      <c r="G12" s="156">
        <v>81227</v>
      </c>
      <c r="H12" s="156">
        <v>80933</v>
      </c>
      <c r="I12" s="156">
        <v>80541</v>
      </c>
      <c r="J12" s="156">
        <v>80284</v>
      </c>
      <c r="K12" s="156">
        <v>80171</v>
      </c>
      <c r="L12" s="156">
        <v>79780</v>
      </c>
      <c r="M12" s="156">
        <v>79245</v>
      </c>
      <c r="N12" s="156">
        <v>78633</v>
      </c>
    </row>
    <row r="13" spans="1:14">
      <c r="A13" s="157" t="s">
        <v>83</v>
      </c>
      <c r="B13" s="158">
        <v>1</v>
      </c>
      <c r="C13" s="158" t="s">
        <v>179</v>
      </c>
      <c r="D13" s="155" t="s">
        <v>9</v>
      </c>
      <c r="E13" s="143">
        <v>22103</v>
      </c>
      <c r="F13" s="156">
        <v>21685</v>
      </c>
      <c r="G13" s="156">
        <v>21316</v>
      </c>
      <c r="H13" s="156">
        <v>20921</v>
      </c>
      <c r="I13" s="156">
        <v>20499</v>
      </c>
      <c r="J13" s="156">
        <v>20033</v>
      </c>
      <c r="K13" s="156">
        <v>19654</v>
      </c>
      <c r="L13" s="156">
        <v>19130</v>
      </c>
      <c r="M13" s="156">
        <v>18737</v>
      </c>
      <c r="N13" s="156">
        <v>18355</v>
      </c>
    </row>
    <row r="14" spans="1:14">
      <c r="A14" s="157" t="s">
        <v>79</v>
      </c>
      <c r="B14" s="158">
        <v>0</v>
      </c>
      <c r="C14" s="158" t="s">
        <v>180</v>
      </c>
      <c r="D14" s="155" t="s">
        <v>10</v>
      </c>
      <c r="E14" s="143">
        <v>49253</v>
      </c>
      <c r="F14" s="156">
        <v>49368</v>
      </c>
      <c r="G14" s="156">
        <v>50153</v>
      </c>
      <c r="H14" s="156">
        <v>50603</v>
      </c>
      <c r="I14" s="156">
        <v>50779</v>
      </c>
      <c r="J14" s="156">
        <v>51023</v>
      </c>
      <c r="K14" s="156">
        <v>50494</v>
      </c>
      <c r="L14" s="156">
        <v>50173</v>
      </c>
      <c r="M14" s="156">
        <v>50537</v>
      </c>
      <c r="N14" s="156">
        <v>50512</v>
      </c>
    </row>
    <row r="15" spans="1:14">
      <c r="A15" s="157" t="s">
        <v>106</v>
      </c>
      <c r="B15" s="158">
        <v>1</v>
      </c>
      <c r="C15" s="158" t="s">
        <v>181</v>
      </c>
      <c r="D15" s="155" t="s">
        <v>11</v>
      </c>
      <c r="E15" s="143">
        <v>23067</v>
      </c>
      <c r="F15" s="156">
        <v>22762</v>
      </c>
      <c r="G15" s="156">
        <v>22278</v>
      </c>
      <c r="H15" s="156">
        <v>21924</v>
      </c>
      <c r="I15" s="156">
        <v>21563</v>
      </c>
      <c r="J15" s="156">
        <v>21435</v>
      </c>
      <c r="K15" s="156">
        <v>20949</v>
      </c>
      <c r="L15" s="156">
        <v>20591</v>
      </c>
      <c r="M15" s="156">
        <v>20153</v>
      </c>
      <c r="N15" s="156">
        <v>19643</v>
      </c>
    </row>
    <row r="16" spans="1:14">
      <c r="A16" s="157" t="s">
        <v>83</v>
      </c>
      <c r="B16" s="158">
        <v>1</v>
      </c>
      <c r="C16" s="158" t="s">
        <v>182</v>
      </c>
      <c r="D16" s="155" t="s">
        <v>12</v>
      </c>
      <c r="E16" s="143">
        <v>21230</v>
      </c>
      <c r="F16" s="156">
        <v>20927</v>
      </c>
      <c r="G16" s="156">
        <v>20525</v>
      </c>
      <c r="H16" s="156">
        <v>20034</v>
      </c>
      <c r="I16" s="156">
        <v>19713</v>
      </c>
      <c r="J16" s="156">
        <v>19662</v>
      </c>
      <c r="K16" s="156">
        <v>19032</v>
      </c>
      <c r="L16" s="156">
        <v>18697</v>
      </c>
      <c r="M16" s="156">
        <v>18374</v>
      </c>
      <c r="N16" s="156">
        <v>18022</v>
      </c>
    </row>
    <row r="17" spans="1:14">
      <c r="A17" s="157" t="s">
        <v>79</v>
      </c>
      <c r="B17" s="158">
        <v>0</v>
      </c>
      <c r="C17" s="158" t="s">
        <v>183</v>
      </c>
      <c r="D17" s="155" t="s">
        <v>70</v>
      </c>
      <c r="E17" s="143">
        <v>46446</v>
      </c>
      <c r="F17" s="156">
        <v>46494</v>
      </c>
      <c r="G17" s="156">
        <v>46625</v>
      </c>
      <c r="H17" s="156">
        <v>46893</v>
      </c>
      <c r="I17" s="156">
        <v>46716</v>
      </c>
      <c r="J17" s="156">
        <v>45684</v>
      </c>
      <c r="K17" s="156">
        <v>45709</v>
      </c>
      <c r="L17" s="156">
        <v>45640</v>
      </c>
      <c r="M17" s="156">
        <v>45412</v>
      </c>
      <c r="N17" s="156">
        <v>45249</v>
      </c>
    </row>
    <row r="18" spans="1:14">
      <c r="A18" s="157" t="s">
        <v>106</v>
      </c>
      <c r="B18" s="158">
        <v>1</v>
      </c>
      <c r="C18" s="158" t="s">
        <v>184</v>
      </c>
      <c r="D18" s="155" t="s">
        <v>71</v>
      </c>
      <c r="E18" s="143">
        <v>58225</v>
      </c>
      <c r="F18" s="156">
        <v>57564</v>
      </c>
      <c r="G18" s="156">
        <v>56841</v>
      </c>
      <c r="H18" s="156">
        <v>56114</v>
      </c>
      <c r="I18" s="156">
        <v>55399</v>
      </c>
      <c r="J18" s="156">
        <v>54694</v>
      </c>
      <c r="K18" s="156">
        <v>53881</v>
      </c>
      <c r="L18" s="156">
        <v>52978</v>
      </c>
      <c r="M18" s="156">
        <v>51988</v>
      </c>
      <c r="N18" s="156">
        <v>51035</v>
      </c>
    </row>
    <row r="19" spans="1:14">
      <c r="A19" s="157" t="s">
        <v>81</v>
      </c>
      <c r="B19" s="158">
        <v>0</v>
      </c>
      <c r="C19" s="158" t="s">
        <v>185</v>
      </c>
      <c r="D19" s="155" t="s">
        <v>213</v>
      </c>
      <c r="E19" s="143">
        <v>100623</v>
      </c>
      <c r="F19" s="156">
        <v>100364</v>
      </c>
      <c r="G19" s="156">
        <v>99805</v>
      </c>
      <c r="H19" s="156">
        <v>99208</v>
      </c>
      <c r="I19" s="156">
        <v>98195</v>
      </c>
      <c r="J19" s="156">
        <v>97207</v>
      </c>
      <c r="K19" s="156">
        <v>96316</v>
      </c>
      <c r="L19" s="156">
        <v>95243</v>
      </c>
      <c r="M19" s="156">
        <v>93849</v>
      </c>
      <c r="N19" s="156">
        <v>92905</v>
      </c>
    </row>
    <row r="20" spans="1:14">
      <c r="A20" s="157" t="s">
        <v>79</v>
      </c>
      <c r="B20" s="158">
        <v>0</v>
      </c>
      <c r="C20" s="158" t="s">
        <v>186</v>
      </c>
      <c r="D20" s="155" t="s">
        <v>68</v>
      </c>
      <c r="E20" s="143">
        <v>6965</v>
      </c>
      <c r="F20" s="156">
        <v>6877</v>
      </c>
      <c r="G20" s="156">
        <v>6848</v>
      </c>
      <c r="H20" s="156">
        <v>6698</v>
      </c>
      <c r="I20" s="156">
        <v>6742</v>
      </c>
      <c r="J20" s="156">
        <v>6855</v>
      </c>
      <c r="K20" s="156">
        <v>6835</v>
      </c>
      <c r="L20" s="156">
        <v>6710</v>
      </c>
      <c r="M20" s="156">
        <v>6591</v>
      </c>
      <c r="N20" s="156">
        <v>6468</v>
      </c>
    </row>
    <row r="21" spans="1:14">
      <c r="A21" s="157" t="s">
        <v>79</v>
      </c>
      <c r="B21" s="158">
        <v>0</v>
      </c>
      <c r="C21" s="158" t="s">
        <v>187</v>
      </c>
      <c r="D21" s="155" t="s">
        <v>19</v>
      </c>
      <c r="E21" s="143">
        <v>25897</v>
      </c>
      <c r="F21" s="156">
        <v>25815</v>
      </c>
      <c r="G21" s="156">
        <v>25803</v>
      </c>
      <c r="H21" s="156">
        <v>25604</v>
      </c>
      <c r="I21" s="156">
        <v>25505</v>
      </c>
      <c r="J21" s="156">
        <v>25661</v>
      </c>
      <c r="K21" s="156">
        <v>25631</v>
      </c>
      <c r="L21" s="156">
        <v>25561</v>
      </c>
      <c r="M21" s="156">
        <v>25502</v>
      </c>
      <c r="N21" s="156">
        <v>25467</v>
      </c>
    </row>
    <row r="22" spans="1:14">
      <c r="A22" s="157" t="s">
        <v>79</v>
      </c>
      <c r="B22" s="158">
        <v>0</v>
      </c>
      <c r="C22" s="158" t="s">
        <v>188</v>
      </c>
      <c r="D22" s="155" t="s">
        <v>21</v>
      </c>
      <c r="E22" s="143">
        <v>38986</v>
      </c>
      <c r="F22" s="156">
        <v>39298</v>
      </c>
      <c r="G22" s="156">
        <v>39576</v>
      </c>
      <c r="H22" s="156">
        <v>39821</v>
      </c>
      <c r="I22" s="156">
        <v>40097</v>
      </c>
      <c r="J22" s="156">
        <v>39978</v>
      </c>
      <c r="K22" s="156">
        <v>40078</v>
      </c>
      <c r="L22" s="156">
        <v>40250</v>
      </c>
      <c r="M22" s="156">
        <v>40373</v>
      </c>
      <c r="N22" s="156">
        <v>40325</v>
      </c>
    </row>
    <row r="23" spans="1:14">
      <c r="A23" s="157" t="s">
        <v>79</v>
      </c>
      <c r="B23" s="158">
        <v>0</v>
      </c>
      <c r="C23" s="158" t="s">
        <v>189</v>
      </c>
      <c r="D23" s="155" t="s">
        <v>23</v>
      </c>
      <c r="E23" s="143">
        <v>7114</v>
      </c>
      <c r="F23" s="156">
        <v>7668</v>
      </c>
      <c r="G23" s="156">
        <v>8347</v>
      </c>
      <c r="H23" s="156">
        <v>8783</v>
      </c>
      <c r="I23" s="156">
        <v>9329</v>
      </c>
      <c r="J23" s="156">
        <v>9626</v>
      </c>
      <c r="K23" s="156">
        <v>9831</v>
      </c>
      <c r="L23" s="156">
        <v>9949</v>
      </c>
      <c r="M23" s="156">
        <v>10125</v>
      </c>
      <c r="N23" s="156">
        <v>10270</v>
      </c>
    </row>
    <row r="24" spans="1:14">
      <c r="A24" s="157" t="s">
        <v>79</v>
      </c>
      <c r="B24" s="158">
        <v>0</v>
      </c>
      <c r="C24" s="158" t="s">
        <v>190</v>
      </c>
      <c r="D24" s="155" t="s">
        <v>24</v>
      </c>
      <c r="E24" s="143">
        <v>13048</v>
      </c>
      <c r="F24" s="156">
        <v>13113</v>
      </c>
      <c r="G24" s="156">
        <v>13245</v>
      </c>
      <c r="H24" s="156">
        <v>13649</v>
      </c>
      <c r="I24" s="156">
        <v>13858</v>
      </c>
      <c r="J24" s="156">
        <v>14003</v>
      </c>
      <c r="K24" s="156">
        <v>14209</v>
      </c>
      <c r="L24" s="156">
        <v>14416</v>
      </c>
      <c r="M24" s="156">
        <v>14490</v>
      </c>
      <c r="N24" s="156">
        <v>14617</v>
      </c>
    </row>
    <row r="25" spans="1:14">
      <c r="A25" s="157" t="s">
        <v>105</v>
      </c>
      <c r="B25" s="158">
        <v>0</v>
      </c>
      <c r="C25" s="158" t="s">
        <v>191</v>
      </c>
      <c r="D25" s="155" t="s">
        <v>37</v>
      </c>
      <c r="E25" s="143">
        <v>15793</v>
      </c>
      <c r="F25" s="156">
        <v>15774</v>
      </c>
      <c r="G25" s="156">
        <v>15659</v>
      </c>
      <c r="H25" s="156">
        <v>15596</v>
      </c>
      <c r="I25" s="156">
        <v>15511</v>
      </c>
      <c r="J25" s="156">
        <v>15438</v>
      </c>
      <c r="K25" s="156">
        <v>15372</v>
      </c>
      <c r="L25" s="156">
        <v>15229</v>
      </c>
      <c r="M25" s="156">
        <v>15132</v>
      </c>
      <c r="N25" s="156">
        <v>14984</v>
      </c>
    </row>
    <row r="26" spans="1:14">
      <c r="A26" s="157" t="s">
        <v>105</v>
      </c>
      <c r="B26" s="158">
        <v>0</v>
      </c>
      <c r="C26" s="158" t="s">
        <v>192</v>
      </c>
      <c r="D26" s="155" t="s">
        <v>38</v>
      </c>
      <c r="E26" s="143">
        <v>22618</v>
      </c>
      <c r="F26" s="156">
        <v>22647</v>
      </c>
      <c r="G26" s="156">
        <v>22876</v>
      </c>
      <c r="H26" s="156">
        <v>22857</v>
      </c>
      <c r="I26" s="156">
        <v>22793</v>
      </c>
      <c r="J26" s="156">
        <v>22833</v>
      </c>
      <c r="K26" s="156">
        <v>22788</v>
      </c>
      <c r="L26" s="156">
        <v>22726</v>
      </c>
      <c r="M26" s="156">
        <v>22677</v>
      </c>
      <c r="N26" s="156">
        <v>22560</v>
      </c>
    </row>
    <row r="27" spans="1:14">
      <c r="A27" s="157" t="s">
        <v>105</v>
      </c>
      <c r="B27" s="158">
        <v>1</v>
      </c>
      <c r="C27" s="158" t="s">
        <v>193</v>
      </c>
      <c r="D27" s="155" t="s">
        <v>39</v>
      </c>
      <c r="E27" s="143">
        <v>11099</v>
      </c>
      <c r="F27" s="156">
        <v>11014</v>
      </c>
      <c r="G27" s="156">
        <v>10853</v>
      </c>
      <c r="H27" s="156">
        <v>10685</v>
      </c>
      <c r="I27" s="156">
        <v>10575</v>
      </c>
      <c r="J27" s="156">
        <v>10416</v>
      </c>
      <c r="K27" s="156">
        <v>10298</v>
      </c>
      <c r="L27" s="156">
        <v>10099</v>
      </c>
      <c r="M27" s="156">
        <v>9960</v>
      </c>
      <c r="N27" s="156">
        <v>9786</v>
      </c>
    </row>
    <row r="28" spans="1:14">
      <c r="A28" s="157" t="s">
        <v>106</v>
      </c>
      <c r="B28" s="158">
        <v>1</v>
      </c>
      <c r="C28" s="158" t="s">
        <v>194</v>
      </c>
      <c r="D28" s="155" t="s">
        <v>42</v>
      </c>
      <c r="E28" s="143">
        <v>14888</v>
      </c>
      <c r="F28" s="156">
        <v>14918</v>
      </c>
      <c r="G28" s="156">
        <v>15084</v>
      </c>
      <c r="H28" s="156">
        <v>15132</v>
      </c>
      <c r="I28" s="156">
        <v>15228</v>
      </c>
      <c r="J28" s="156">
        <v>15297</v>
      </c>
      <c r="K28" s="156">
        <v>15262</v>
      </c>
      <c r="L28" s="156">
        <v>15282</v>
      </c>
      <c r="M28" s="156">
        <v>15347</v>
      </c>
      <c r="N28" s="156">
        <v>15517</v>
      </c>
    </row>
    <row r="29" spans="1:14">
      <c r="A29" s="157" t="s">
        <v>106</v>
      </c>
      <c r="B29" s="158">
        <v>1</v>
      </c>
      <c r="C29" s="158" t="s">
        <v>195</v>
      </c>
      <c r="D29" s="155" t="s">
        <v>51</v>
      </c>
      <c r="E29" s="143">
        <v>9057</v>
      </c>
      <c r="F29" s="156">
        <v>8961</v>
      </c>
      <c r="G29" s="156">
        <v>8934</v>
      </c>
      <c r="H29" s="156">
        <v>8878</v>
      </c>
      <c r="I29" s="156">
        <v>8775</v>
      </c>
      <c r="J29" s="156">
        <v>8692</v>
      </c>
      <c r="K29" s="156">
        <v>8652</v>
      </c>
      <c r="L29" s="156">
        <v>8533</v>
      </c>
      <c r="M29" s="156">
        <v>8397</v>
      </c>
      <c r="N29" s="156">
        <v>8321</v>
      </c>
    </row>
    <row r="30" spans="1:14">
      <c r="A30" s="157" t="s">
        <v>106</v>
      </c>
      <c r="B30" s="158">
        <v>1</v>
      </c>
      <c r="C30" s="158" t="s">
        <v>196</v>
      </c>
      <c r="D30" s="155" t="s">
        <v>214</v>
      </c>
      <c r="E30" s="143">
        <v>10788</v>
      </c>
      <c r="F30" s="156">
        <v>10599</v>
      </c>
      <c r="G30" s="156">
        <v>10382</v>
      </c>
      <c r="H30" s="156">
        <v>10198</v>
      </c>
      <c r="I30" s="156">
        <v>9986</v>
      </c>
      <c r="J30" s="156">
        <v>9846</v>
      </c>
      <c r="K30" s="156">
        <v>9694</v>
      </c>
      <c r="L30" s="156">
        <v>9544</v>
      </c>
      <c r="M30" s="156">
        <v>9335</v>
      </c>
      <c r="N30" s="156">
        <v>9108</v>
      </c>
    </row>
    <row r="31" spans="1:14">
      <c r="A31" s="157" t="s">
        <v>106</v>
      </c>
      <c r="B31" s="158">
        <v>1</v>
      </c>
      <c r="C31" s="158" t="s">
        <v>197</v>
      </c>
      <c r="D31" s="155" t="s">
        <v>215</v>
      </c>
      <c r="E31" s="143">
        <v>16687</v>
      </c>
      <c r="F31" s="156">
        <v>16293</v>
      </c>
      <c r="G31" s="156">
        <v>15926</v>
      </c>
      <c r="H31" s="156">
        <v>15580</v>
      </c>
      <c r="I31" s="156">
        <v>15205</v>
      </c>
      <c r="J31" s="156">
        <v>14791</v>
      </c>
      <c r="K31" s="156">
        <v>14418</v>
      </c>
      <c r="L31" s="156">
        <v>13916</v>
      </c>
      <c r="M31" s="156">
        <v>13484</v>
      </c>
      <c r="N31" s="156">
        <v>13054</v>
      </c>
    </row>
    <row r="32" spans="1:14">
      <c r="A32" s="157" t="s">
        <v>83</v>
      </c>
      <c r="B32" s="158">
        <v>1</v>
      </c>
      <c r="C32" s="158" t="s">
        <v>198</v>
      </c>
      <c r="D32" s="155" t="s">
        <v>216</v>
      </c>
      <c r="E32" s="143">
        <v>19963</v>
      </c>
      <c r="F32" s="156">
        <v>19507</v>
      </c>
      <c r="G32" s="156">
        <v>19131</v>
      </c>
      <c r="H32" s="156">
        <v>18769</v>
      </c>
      <c r="I32" s="156">
        <v>18497</v>
      </c>
      <c r="J32" s="156">
        <v>18611</v>
      </c>
      <c r="K32" s="156">
        <v>18276</v>
      </c>
      <c r="L32" s="156">
        <v>17858</v>
      </c>
      <c r="M32" s="156">
        <v>17458</v>
      </c>
      <c r="N32" s="156">
        <v>17012</v>
      </c>
    </row>
    <row r="33" spans="1:14">
      <c r="A33" s="157" t="s">
        <v>83</v>
      </c>
      <c r="B33" s="158">
        <v>1</v>
      </c>
      <c r="C33" s="158" t="s">
        <v>199</v>
      </c>
      <c r="D33" s="155" t="s">
        <v>64</v>
      </c>
      <c r="E33" s="143">
        <v>9903</v>
      </c>
      <c r="F33" s="156">
        <v>9827</v>
      </c>
      <c r="G33" s="156">
        <v>9693</v>
      </c>
      <c r="H33" s="156">
        <v>9610</v>
      </c>
      <c r="I33" s="156">
        <v>9484</v>
      </c>
      <c r="J33" s="156">
        <v>9376</v>
      </c>
      <c r="K33" s="156">
        <v>9194</v>
      </c>
      <c r="L33" s="156">
        <v>9093</v>
      </c>
      <c r="M33" s="156">
        <v>8947</v>
      </c>
      <c r="N33" s="156">
        <v>8893</v>
      </c>
    </row>
    <row r="34" spans="1:14" ht="12.75" thickBot="1">
      <c r="A34" s="159" t="s">
        <v>83</v>
      </c>
      <c r="B34" s="160">
        <v>1</v>
      </c>
      <c r="C34" s="160" t="s">
        <v>200</v>
      </c>
      <c r="D34" s="161" t="s">
        <v>65</v>
      </c>
      <c r="E34" s="162">
        <v>12648</v>
      </c>
      <c r="F34" s="163">
        <v>12549</v>
      </c>
      <c r="G34" s="163">
        <v>12345</v>
      </c>
      <c r="H34" s="163">
        <v>12233</v>
      </c>
      <c r="I34" s="163">
        <v>12076</v>
      </c>
      <c r="J34" s="163">
        <v>11896</v>
      </c>
      <c r="K34" s="163">
        <v>11695</v>
      </c>
      <c r="L34" s="163">
        <v>11441</v>
      </c>
      <c r="M34" s="163">
        <v>11312</v>
      </c>
      <c r="N34" s="163">
        <v>11223</v>
      </c>
    </row>
    <row r="35" spans="1:14" ht="12.75" thickTop="1">
      <c r="A35" s="164"/>
      <c r="B35" s="165"/>
      <c r="C35" s="165"/>
      <c r="D35" s="153" t="s">
        <v>98</v>
      </c>
      <c r="E35" s="166">
        <f t="shared" ref="E35:N39" si="0">SUMIF($A$6:$A$34,$D35,E$6:E$34)</f>
        <v>823631</v>
      </c>
      <c r="F35" s="166">
        <f t="shared" si="0"/>
        <v>828447</v>
      </c>
      <c r="G35" s="166">
        <f t="shared" si="0"/>
        <v>834399</v>
      </c>
      <c r="H35" s="166">
        <f t="shared" si="0"/>
        <v>839695</v>
      </c>
      <c r="I35" s="166">
        <f t="shared" si="0"/>
        <v>839644</v>
      </c>
      <c r="J35" s="166">
        <f t="shared" si="0"/>
        <v>840179</v>
      </c>
      <c r="K35" s="166">
        <f t="shared" si="0"/>
        <v>840194</v>
      </c>
      <c r="L35" s="166">
        <f t="shared" si="0"/>
        <v>839352</v>
      </c>
      <c r="M35" s="166">
        <f t="shared" si="0"/>
        <v>838154</v>
      </c>
      <c r="N35" s="166">
        <f t="shared" si="0"/>
        <v>837107</v>
      </c>
    </row>
    <row r="36" spans="1:14">
      <c r="A36" s="167"/>
      <c r="B36" s="168"/>
      <c r="C36" s="168"/>
      <c r="D36" s="169" t="s">
        <v>107</v>
      </c>
      <c r="E36" s="170">
        <f t="shared" si="0"/>
        <v>507021</v>
      </c>
      <c r="F36" s="170">
        <f t="shared" si="0"/>
        <v>507170</v>
      </c>
      <c r="G36" s="170">
        <f t="shared" si="0"/>
        <v>507781</v>
      </c>
      <c r="H36" s="170">
        <f t="shared" si="0"/>
        <v>507540</v>
      </c>
      <c r="I36" s="170">
        <f t="shared" si="0"/>
        <v>505544</v>
      </c>
      <c r="J36" s="170">
        <f t="shared" si="0"/>
        <v>502450</v>
      </c>
      <c r="K36" s="170">
        <f t="shared" si="0"/>
        <v>500893</v>
      </c>
      <c r="L36" s="170">
        <f t="shared" si="0"/>
        <v>498053</v>
      </c>
      <c r="M36" s="170">
        <f t="shared" si="0"/>
        <v>496111</v>
      </c>
      <c r="N36" s="170">
        <f t="shared" si="0"/>
        <v>494076</v>
      </c>
    </row>
    <row r="37" spans="1:14">
      <c r="A37" s="167"/>
      <c r="B37" s="168"/>
      <c r="C37" s="168"/>
      <c r="D37" s="169" t="s">
        <v>108</v>
      </c>
      <c r="E37" s="170">
        <f t="shared" si="0"/>
        <v>267685</v>
      </c>
      <c r="F37" s="170">
        <f t="shared" si="0"/>
        <v>265470</v>
      </c>
      <c r="G37" s="170">
        <f t="shared" si="0"/>
        <v>263085</v>
      </c>
      <c r="H37" s="170">
        <f t="shared" si="0"/>
        <v>260726</v>
      </c>
      <c r="I37" s="170">
        <f t="shared" si="0"/>
        <v>258382</v>
      </c>
      <c r="J37" s="170">
        <f t="shared" si="0"/>
        <v>255026</v>
      </c>
      <c r="K37" s="170">
        <f t="shared" si="0"/>
        <v>252682</v>
      </c>
      <c r="L37" s="170">
        <f t="shared" si="0"/>
        <v>249964</v>
      </c>
      <c r="M37" s="170">
        <f t="shared" si="0"/>
        <v>246876</v>
      </c>
      <c r="N37" s="170">
        <f t="shared" si="0"/>
        <v>244265</v>
      </c>
    </row>
    <row r="38" spans="1:14">
      <c r="A38" s="167"/>
      <c r="B38" s="168"/>
      <c r="C38" s="168"/>
      <c r="D38" s="157" t="s">
        <v>99</v>
      </c>
      <c r="E38" s="170">
        <f t="shared" si="0"/>
        <v>182779</v>
      </c>
      <c r="F38" s="170">
        <f t="shared" si="0"/>
        <v>182114</v>
      </c>
      <c r="G38" s="170">
        <f t="shared" si="0"/>
        <v>181032</v>
      </c>
      <c r="H38" s="170">
        <f t="shared" si="0"/>
        <v>180141</v>
      </c>
      <c r="I38" s="170">
        <f t="shared" si="0"/>
        <v>178736</v>
      </c>
      <c r="J38" s="170">
        <f t="shared" si="0"/>
        <v>177491</v>
      </c>
      <c r="K38" s="170">
        <f t="shared" si="0"/>
        <v>176487</v>
      </c>
      <c r="L38" s="170">
        <f t="shared" si="0"/>
        <v>175023</v>
      </c>
      <c r="M38" s="170">
        <f t="shared" si="0"/>
        <v>173094</v>
      </c>
      <c r="N38" s="170">
        <f t="shared" si="0"/>
        <v>171538</v>
      </c>
    </row>
    <row r="39" spans="1:14" ht="12.75" thickBot="1">
      <c r="A39" s="171"/>
      <c r="B39" s="172"/>
      <c r="C39" s="172"/>
      <c r="D39" s="159" t="s">
        <v>100</v>
      </c>
      <c r="E39" s="173">
        <f t="shared" si="0"/>
        <v>85847</v>
      </c>
      <c r="F39" s="173">
        <f t="shared" si="0"/>
        <v>84495</v>
      </c>
      <c r="G39" s="173">
        <f t="shared" si="0"/>
        <v>83010</v>
      </c>
      <c r="H39" s="173">
        <f t="shared" si="0"/>
        <v>81567</v>
      </c>
      <c r="I39" s="173">
        <f t="shared" si="0"/>
        <v>80269</v>
      </c>
      <c r="J39" s="173">
        <f t="shared" si="0"/>
        <v>79578</v>
      </c>
      <c r="K39" s="173">
        <f t="shared" si="0"/>
        <v>77851</v>
      </c>
      <c r="L39" s="173">
        <f t="shared" si="0"/>
        <v>76219</v>
      </c>
      <c r="M39" s="173">
        <f t="shared" si="0"/>
        <v>74828</v>
      </c>
      <c r="N39" s="173">
        <f t="shared" si="0"/>
        <v>73505</v>
      </c>
    </row>
    <row r="40" spans="1:14" ht="12.75" thickTop="1">
      <c r="A40" s="164"/>
      <c r="B40" s="174">
        <f>SUM(B6:B34)</f>
        <v>13</v>
      </c>
      <c r="C40" s="174"/>
      <c r="D40" s="175" t="s">
        <v>97</v>
      </c>
      <c r="E40" s="166">
        <f t="shared" ref="E40:N40" si="1">SUMIF($B$6:$B$34,1,E$6:E$34)</f>
        <v>364631</v>
      </c>
      <c r="F40" s="166">
        <f t="shared" si="1"/>
        <v>360979</v>
      </c>
      <c r="G40" s="166">
        <f t="shared" si="1"/>
        <v>356948</v>
      </c>
      <c r="H40" s="166">
        <f t="shared" si="1"/>
        <v>352978</v>
      </c>
      <c r="I40" s="166">
        <f t="shared" si="1"/>
        <v>349226</v>
      </c>
      <c r="J40" s="166">
        <f t="shared" si="1"/>
        <v>345020</v>
      </c>
      <c r="K40" s="166">
        <f t="shared" si="1"/>
        <v>340831</v>
      </c>
      <c r="L40" s="166">
        <f t="shared" si="1"/>
        <v>336282</v>
      </c>
      <c r="M40" s="166">
        <f t="shared" si="1"/>
        <v>331664</v>
      </c>
      <c r="N40" s="166">
        <f t="shared" si="1"/>
        <v>327556</v>
      </c>
    </row>
    <row r="41" spans="1:14">
      <c r="A41" s="167"/>
      <c r="B41" s="168"/>
      <c r="C41" s="168"/>
      <c r="D41" s="169" t="s">
        <v>109</v>
      </c>
      <c r="E41" s="166">
        <f t="shared" ref="E41:N41" si="2">SUMIF($B$6:$B$34,0,E$6:E$34)</f>
        <v>1502332</v>
      </c>
      <c r="F41" s="166">
        <f t="shared" si="2"/>
        <v>1506717</v>
      </c>
      <c r="G41" s="166">
        <f t="shared" si="2"/>
        <v>1512359</v>
      </c>
      <c r="H41" s="176">
        <f t="shared" si="2"/>
        <v>1516691</v>
      </c>
      <c r="I41" s="166">
        <f t="shared" si="2"/>
        <v>1513349</v>
      </c>
      <c r="J41" s="166">
        <f t="shared" si="2"/>
        <v>1509704</v>
      </c>
      <c r="K41" s="166">
        <f t="shared" si="2"/>
        <v>1507276</v>
      </c>
      <c r="L41" s="166">
        <f t="shared" si="2"/>
        <v>1502329</v>
      </c>
      <c r="M41" s="166">
        <f t="shared" si="2"/>
        <v>1497399</v>
      </c>
      <c r="N41" s="166">
        <f t="shared" si="2"/>
        <v>1492935</v>
      </c>
    </row>
  </sheetData>
  <mergeCells count="3">
    <mergeCell ref="A3:A4"/>
    <mergeCell ref="B3:B4"/>
    <mergeCell ref="C3:C4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tabSelected="1" zoomScaleNormal="100" workbookViewId="0">
      <selection activeCell="J22" sqref="J22"/>
    </sheetView>
  </sheetViews>
  <sheetFormatPr defaultRowHeight="12"/>
  <cols>
    <col min="1" max="1" width="4.42578125" style="72" customWidth="1"/>
    <col min="2" max="4" width="7.5703125" style="72" customWidth="1"/>
    <col min="5" max="5" width="9.28515625" style="71" customWidth="1"/>
    <col min="6" max="9" width="6.140625" style="72" customWidth="1"/>
    <col min="10" max="16384" width="9.140625" style="71"/>
  </cols>
  <sheetData>
    <row r="1" spans="1:9">
      <c r="A1" s="96" t="s">
        <v>144</v>
      </c>
      <c r="B1" s="97"/>
      <c r="C1" s="97"/>
      <c r="D1" s="97"/>
      <c r="E1" s="97"/>
      <c r="F1" s="97" t="s">
        <v>143</v>
      </c>
      <c r="G1" s="97"/>
      <c r="H1" s="97"/>
      <c r="I1" s="97"/>
    </row>
    <row r="2" spans="1:9" ht="22.5">
      <c r="A2" s="98" t="s">
        <v>142</v>
      </c>
      <c r="B2" s="99" t="s">
        <v>110</v>
      </c>
      <c r="C2" s="99" t="s">
        <v>141</v>
      </c>
      <c r="D2" s="99" t="s">
        <v>109</v>
      </c>
      <c r="E2" s="100" t="s">
        <v>140</v>
      </c>
      <c r="F2" s="101" t="s">
        <v>110</v>
      </c>
      <c r="G2" s="99" t="s">
        <v>141</v>
      </c>
      <c r="H2" s="99" t="s">
        <v>109</v>
      </c>
      <c r="I2" s="99" t="s">
        <v>140</v>
      </c>
    </row>
    <row r="3" spans="1:9">
      <c r="A3" s="102">
        <v>1950</v>
      </c>
      <c r="B3" s="103">
        <v>1461197</v>
      </c>
      <c r="C3" s="104">
        <v>436676</v>
      </c>
      <c r="D3" s="104">
        <v>1027985</v>
      </c>
      <c r="E3" s="105">
        <v>84114574</v>
      </c>
      <c r="F3" s="106">
        <f t="shared" ref="F3" si="0">B3/B$3*100</f>
        <v>100</v>
      </c>
      <c r="G3" s="106">
        <f t="shared" ref="G3:G21" si="1">C3/C$3*100</f>
        <v>100</v>
      </c>
      <c r="H3" s="106">
        <f t="shared" ref="H3:H21" si="2">D3/D$3*100</f>
        <v>100</v>
      </c>
      <c r="I3" s="107">
        <f t="shared" ref="I3:I21" si="3">E3/E$3*100</f>
        <v>100</v>
      </c>
    </row>
    <row r="4" spans="1:9">
      <c r="A4" s="102">
        <v>1955</v>
      </c>
      <c r="B4" s="103">
        <v>1485582</v>
      </c>
      <c r="C4" s="104">
        <v>443546</v>
      </c>
      <c r="D4" s="104">
        <v>1042036</v>
      </c>
      <c r="E4" s="105">
        <v>90076594</v>
      </c>
      <c r="F4" s="106">
        <f t="shared" ref="F4:F21" si="4">B4/B$3*100</f>
        <v>101.66883726150546</v>
      </c>
      <c r="G4" s="106">
        <f t="shared" si="1"/>
        <v>101.57324881605585</v>
      </c>
      <c r="H4" s="106">
        <f t="shared" si="2"/>
        <v>101.36684873806526</v>
      </c>
      <c r="I4" s="107">
        <f t="shared" si="3"/>
        <v>107.08797502796602</v>
      </c>
    </row>
    <row r="5" spans="1:9">
      <c r="A5" s="102">
        <v>1960</v>
      </c>
      <c r="B5" s="103">
        <v>1485054</v>
      </c>
      <c r="C5" s="104">
        <v>434701</v>
      </c>
      <c r="D5" s="104">
        <v>1050353</v>
      </c>
      <c r="E5" s="105">
        <v>94301623</v>
      </c>
      <c r="F5" s="106">
        <f t="shared" si="4"/>
        <v>101.63270250349544</v>
      </c>
      <c r="G5" s="106">
        <f t="shared" si="1"/>
        <v>99.547719590726302</v>
      </c>
      <c r="H5" s="106">
        <f t="shared" si="2"/>
        <v>102.17590723600051</v>
      </c>
      <c r="I5" s="107">
        <f t="shared" si="3"/>
        <v>112.11092027880925</v>
      </c>
    </row>
    <row r="6" spans="1:9">
      <c r="A6" s="102">
        <v>1965</v>
      </c>
      <c r="B6" s="103">
        <v>1514467</v>
      </c>
      <c r="C6" s="104">
        <v>426768</v>
      </c>
      <c r="D6" s="104">
        <v>1087699</v>
      </c>
      <c r="E6" s="105">
        <v>99209137</v>
      </c>
      <c r="F6" s="106">
        <f t="shared" si="4"/>
        <v>103.64564121059652</v>
      </c>
      <c r="G6" s="106">
        <f t="shared" si="1"/>
        <v>97.731040863248722</v>
      </c>
      <c r="H6" s="106">
        <f t="shared" si="2"/>
        <v>105.80883962314624</v>
      </c>
      <c r="I6" s="107">
        <f t="shared" si="3"/>
        <v>117.94524097571961</v>
      </c>
    </row>
    <row r="7" spans="1:9">
      <c r="A7" s="102">
        <v>1970</v>
      </c>
      <c r="B7" s="103">
        <v>1543083</v>
      </c>
      <c r="C7" s="104">
        <v>410101</v>
      </c>
      <c r="D7" s="104">
        <v>1132982</v>
      </c>
      <c r="E7" s="105">
        <v>104665171</v>
      </c>
      <c r="F7" s="106">
        <f t="shared" si="4"/>
        <v>105.60403559547412</v>
      </c>
      <c r="G7" s="106">
        <f t="shared" si="1"/>
        <v>93.914252214456482</v>
      </c>
      <c r="H7" s="106">
        <f t="shared" si="2"/>
        <v>110.21386498830236</v>
      </c>
      <c r="I7" s="107">
        <f t="shared" si="3"/>
        <v>124.43167220938432</v>
      </c>
    </row>
    <row r="8" spans="1:9">
      <c r="A8" s="102">
        <v>1975</v>
      </c>
      <c r="B8" s="103">
        <v>1626002</v>
      </c>
      <c r="C8" s="104">
        <v>410948</v>
      </c>
      <c r="D8" s="104">
        <v>1215054</v>
      </c>
      <c r="E8" s="105">
        <v>111939643</v>
      </c>
      <c r="F8" s="106">
        <f t="shared" si="4"/>
        <v>111.27876665500955</v>
      </c>
      <c r="G8" s="106">
        <f t="shared" si="1"/>
        <v>94.108217534281707</v>
      </c>
      <c r="H8" s="106">
        <f t="shared" si="2"/>
        <v>118.197639070609</v>
      </c>
      <c r="I8" s="107">
        <f t="shared" si="3"/>
        <v>133.07996186249486</v>
      </c>
    </row>
    <row r="9" spans="1:9">
      <c r="A9" s="102">
        <v>1980</v>
      </c>
      <c r="B9" s="103">
        <v>1686936</v>
      </c>
      <c r="C9" s="104">
        <v>409802</v>
      </c>
      <c r="D9" s="104">
        <v>1277134</v>
      </c>
      <c r="E9" s="105">
        <v>117060396</v>
      </c>
      <c r="F9" s="106">
        <f t="shared" si="4"/>
        <v>115.44890935308518</v>
      </c>
      <c r="G9" s="106">
        <f t="shared" si="1"/>
        <v>93.845780395533524</v>
      </c>
      <c r="H9" s="106">
        <f t="shared" si="2"/>
        <v>124.23663769412978</v>
      </c>
      <c r="I9" s="107">
        <f t="shared" si="3"/>
        <v>139.1677927299495</v>
      </c>
    </row>
    <row r="10" spans="1:9">
      <c r="A10" s="102">
        <v>1985</v>
      </c>
      <c r="B10" s="103">
        <v>1747311</v>
      </c>
      <c r="C10" s="104">
        <v>406794</v>
      </c>
      <c r="D10" s="104">
        <v>1340517</v>
      </c>
      <c r="E10" s="105">
        <v>121048923</v>
      </c>
      <c r="F10" s="106">
        <f t="shared" si="4"/>
        <v>119.58079574485849</v>
      </c>
      <c r="G10" s="106">
        <f t="shared" si="1"/>
        <v>93.156940157004271</v>
      </c>
      <c r="H10" s="106">
        <f t="shared" si="2"/>
        <v>130.40238913991936</v>
      </c>
      <c r="I10" s="107">
        <f t="shared" si="3"/>
        <v>143.90957148519828</v>
      </c>
    </row>
    <row r="11" spans="1:9">
      <c r="A11" s="108">
        <v>1990</v>
      </c>
      <c r="B11" s="103">
        <v>1792514</v>
      </c>
      <c r="C11" s="104">
        <v>394947</v>
      </c>
      <c r="D11" s="104">
        <v>1397567</v>
      </c>
      <c r="E11" s="105">
        <v>123611167</v>
      </c>
      <c r="F11" s="106">
        <f t="shared" si="4"/>
        <v>122.67435534017659</v>
      </c>
      <c r="G11" s="106">
        <f t="shared" si="1"/>
        <v>90.44394470957873</v>
      </c>
      <c r="H11" s="106">
        <f t="shared" si="2"/>
        <v>135.95208101285525</v>
      </c>
      <c r="I11" s="107">
        <f t="shared" si="3"/>
        <v>146.95570710493047</v>
      </c>
    </row>
    <row r="12" spans="1:9">
      <c r="A12" s="102">
        <v>1995</v>
      </c>
      <c r="B12" s="103">
        <v>1841358</v>
      </c>
      <c r="C12" s="104">
        <v>388625</v>
      </c>
      <c r="D12" s="104">
        <v>1452733</v>
      </c>
      <c r="E12" s="105">
        <v>125570246</v>
      </c>
      <c r="F12" s="106">
        <f t="shared" si="4"/>
        <v>126.01709420427225</v>
      </c>
      <c r="G12" s="106">
        <f t="shared" si="1"/>
        <v>88.996189394425159</v>
      </c>
      <c r="H12" s="106">
        <f t="shared" si="2"/>
        <v>141.31850172911084</v>
      </c>
      <c r="I12" s="107">
        <f t="shared" si="3"/>
        <v>149.2847672271395</v>
      </c>
    </row>
    <row r="13" spans="1:9">
      <c r="A13" s="102">
        <v>2000</v>
      </c>
      <c r="B13" s="103">
        <v>1857339</v>
      </c>
      <c r="C13" s="104">
        <v>377755</v>
      </c>
      <c r="D13" s="104">
        <v>1479584</v>
      </c>
      <c r="E13" s="105">
        <v>126925843</v>
      </c>
      <c r="F13" s="106">
        <f t="shared" si="4"/>
        <v>127.1107865674512</v>
      </c>
      <c r="G13" s="106">
        <f t="shared" si="1"/>
        <v>86.506929622878289</v>
      </c>
      <c r="H13" s="106">
        <f t="shared" si="2"/>
        <v>143.9305048225412</v>
      </c>
      <c r="I13" s="107">
        <f t="shared" si="3"/>
        <v>150.89637498491047</v>
      </c>
    </row>
    <row r="14" spans="1:9">
      <c r="A14" s="109">
        <v>2005</v>
      </c>
      <c r="B14" s="110">
        <v>1866963</v>
      </c>
      <c r="C14" s="111">
        <v>364631</v>
      </c>
      <c r="D14" s="111">
        <v>1502332</v>
      </c>
      <c r="E14" s="105">
        <v>127767994</v>
      </c>
      <c r="F14" s="106">
        <f t="shared" si="4"/>
        <v>127.76942465663426</v>
      </c>
      <c r="G14" s="106">
        <f t="shared" si="1"/>
        <v>83.501497677912226</v>
      </c>
      <c r="H14" s="106">
        <f t="shared" si="2"/>
        <v>146.14337757846661</v>
      </c>
      <c r="I14" s="107">
        <f t="shared" si="3"/>
        <v>151.89757009290685</v>
      </c>
    </row>
    <row r="15" spans="1:9">
      <c r="A15" s="112">
        <v>2010</v>
      </c>
      <c r="B15" s="113">
        <v>1854724</v>
      </c>
      <c r="C15" s="113">
        <v>345020</v>
      </c>
      <c r="D15" s="113">
        <v>1509704</v>
      </c>
      <c r="E15" s="114">
        <v>128057352</v>
      </c>
      <c r="F15" s="115">
        <f t="shared" si="4"/>
        <v>126.93182370344314</v>
      </c>
      <c r="G15" s="115">
        <f t="shared" si="1"/>
        <v>79.010524965878588</v>
      </c>
      <c r="H15" s="115">
        <f t="shared" si="2"/>
        <v>146.86050866500972</v>
      </c>
      <c r="I15" s="116">
        <f t="shared" si="3"/>
        <v>152.24157468835307</v>
      </c>
    </row>
    <row r="16" spans="1:9">
      <c r="A16" s="102">
        <v>2015</v>
      </c>
      <c r="B16" s="103">
        <v>1821273</v>
      </c>
      <c r="C16" s="104">
        <v>324632</v>
      </c>
      <c r="D16" s="104">
        <v>1496641</v>
      </c>
      <c r="E16" s="117">
        <v>126597295</v>
      </c>
      <c r="F16" s="106">
        <f t="shared" si="4"/>
        <v>124.64253622201524</v>
      </c>
      <c r="G16" s="106">
        <f t="shared" si="1"/>
        <v>74.341617125740825</v>
      </c>
      <c r="H16" s="106">
        <f t="shared" si="2"/>
        <v>145.5897702787492</v>
      </c>
      <c r="I16" s="107">
        <f t="shared" si="3"/>
        <v>150.50577917686417</v>
      </c>
    </row>
    <row r="17" spans="1:9">
      <c r="A17" s="102">
        <v>2020</v>
      </c>
      <c r="B17" s="103">
        <v>1773233</v>
      </c>
      <c r="C17" s="104">
        <v>304283</v>
      </c>
      <c r="D17" s="104">
        <v>1468950</v>
      </c>
      <c r="E17" s="117">
        <v>124099925</v>
      </c>
      <c r="F17" s="106">
        <f t="shared" si="4"/>
        <v>121.35482073943487</v>
      </c>
      <c r="G17" s="106">
        <f t="shared" si="1"/>
        <v>69.681640392419098</v>
      </c>
      <c r="H17" s="106">
        <f t="shared" si="2"/>
        <v>142.89605393074802</v>
      </c>
      <c r="I17" s="107">
        <f t="shared" si="3"/>
        <v>147.53676931181985</v>
      </c>
    </row>
    <row r="18" spans="1:9">
      <c r="A18" s="102">
        <v>2025</v>
      </c>
      <c r="B18" s="103">
        <v>1714523</v>
      </c>
      <c r="C18" s="104">
        <v>283135</v>
      </c>
      <c r="D18" s="104">
        <v>1431388</v>
      </c>
      <c r="E18" s="117">
        <v>120658815</v>
      </c>
      <c r="F18" s="106">
        <f t="shared" si="4"/>
        <v>117.3368820220682</v>
      </c>
      <c r="G18" s="106">
        <f t="shared" si="1"/>
        <v>64.83869047073803</v>
      </c>
      <c r="H18" s="106">
        <f t="shared" si="2"/>
        <v>139.24210956385551</v>
      </c>
      <c r="I18" s="107">
        <f t="shared" si="3"/>
        <v>143.44578978667835</v>
      </c>
    </row>
    <row r="19" spans="1:9">
      <c r="A19" s="102">
        <v>2030</v>
      </c>
      <c r="B19" s="103">
        <v>1649474</v>
      </c>
      <c r="C19" s="104">
        <v>262215</v>
      </c>
      <c r="D19" s="104">
        <v>1387259</v>
      </c>
      <c r="E19" s="117">
        <v>116617657</v>
      </c>
      <c r="F19" s="106">
        <f t="shared" si="4"/>
        <v>112.88512089745599</v>
      </c>
      <c r="G19" s="106">
        <f t="shared" si="1"/>
        <v>60.04795317351995</v>
      </c>
      <c r="H19" s="106">
        <f t="shared" si="2"/>
        <v>134.94934264605027</v>
      </c>
      <c r="I19" s="107">
        <f t="shared" si="3"/>
        <v>138.64144042386758</v>
      </c>
    </row>
    <row r="20" spans="1:9">
      <c r="A20" s="102">
        <v>2035</v>
      </c>
      <c r="B20" s="103">
        <v>1580118</v>
      </c>
      <c r="C20" s="104">
        <v>241949</v>
      </c>
      <c r="D20" s="104">
        <v>1338169</v>
      </c>
      <c r="E20" s="117">
        <v>112123574</v>
      </c>
      <c r="F20" s="106">
        <f t="shared" si="4"/>
        <v>108.13860143430351</v>
      </c>
      <c r="G20" s="106">
        <f t="shared" si="1"/>
        <v>55.406983667524671</v>
      </c>
      <c r="H20" s="106">
        <f t="shared" si="2"/>
        <v>130.17398113785708</v>
      </c>
      <c r="I20" s="107">
        <f t="shared" si="3"/>
        <v>133.29862908180453</v>
      </c>
    </row>
    <row r="21" spans="1:9">
      <c r="A21" s="112">
        <v>2040</v>
      </c>
      <c r="B21" s="113">
        <v>1507656</v>
      </c>
      <c r="C21" s="118">
        <v>222412</v>
      </c>
      <c r="D21" s="118">
        <v>1285244</v>
      </c>
      <c r="E21" s="119">
        <v>107275850</v>
      </c>
      <c r="F21" s="115">
        <f t="shared" si="4"/>
        <v>103.17951651967532</v>
      </c>
      <c r="G21" s="115">
        <f t="shared" si="1"/>
        <v>50.932957158167611</v>
      </c>
      <c r="H21" s="115">
        <f t="shared" si="2"/>
        <v>125.0255597114744</v>
      </c>
      <c r="I21" s="116">
        <f t="shared" si="3"/>
        <v>127.53539000268847</v>
      </c>
    </row>
    <row r="22" spans="1:9">
      <c r="A22" s="97"/>
      <c r="B22" s="120">
        <f>B21-B15</f>
        <v>-347068</v>
      </c>
      <c r="C22" s="185">
        <f>C21-C15</f>
        <v>-122608</v>
      </c>
      <c r="D22" s="120">
        <f>D21-D15</f>
        <v>-224460</v>
      </c>
      <c r="E22" s="120">
        <f>E21-E15</f>
        <v>-20781502</v>
      </c>
      <c r="F22" s="97"/>
      <c r="G22" s="97"/>
      <c r="H22" s="97"/>
      <c r="I22" s="97"/>
    </row>
    <row r="23" spans="1:9">
      <c r="A23" s="97"/>
      <c r="B23" s="71"/>
      <c r="C23" s="71"/>
      <c r="D23" s="136"/>
    </row>
    <row r="25" spans="1:9">
      <c r="B25" s="120" t="s">
        <v>171</v>
      </c>
    </row>
  </sheetData>
  <phoneticPr fontId="2"/>
  <pageMargins left="0.75" right="0.75" top="1" bottom="1" header="0.51200000000000001" footer="0.51200000000000001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S25表</vt:lpstr>
      <vt:lpstr>S30表</vt:lpstr>
      <vt:lpstr>市町村遷移</vt:lpstr>
      <vt:lpstr>推移（国調・将来）</vt:lpstr>
      <vt:lpstr>各年推移</vt:lpstr>
      <vt:lpstr>人口推移G</vt:lpstr>
    </vt:vector>
  </TitlesOfParts>
  <Company>総務省統計局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下里 真志(統計課)</dc:creator>
  <cp:lastModifiedBy>三重県</cp:lastModifiedBy>
  <cp:lastPrinted>2015-04-24T02:02:42Z</cp:lastPrinted>
  <dcterms:created xsi:type="dcterms:W3CDTF">2005-05-10T06:36:54Z</dcterms:created>
  <dcterms:modified xsi:type="dcterms:W3CDTF">2015-09-16T01:19:28Z</dcterms:modified>
</cp:coreProperties>
</file>