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6155" windowHeight="7380" tabRatio="671"/>
  </bookViews>
  <sheets>
    <sheet name="図表Ⅰ-33関係＝9" sheetId="1955" r:id="rId1"/>
    <sheet name="パターン１（社人研推計準拠）(計)" sheetId="1949" r:id="rId2"/>
    <sheet name="パターン２（民間機関推計準拠）(計)" sheetId="1950" r:id="rId3"/>
  </sheets>
  <calcPr calcId="145621" calcMode="manual"/>
</workbook>
</file>

<file path=xl/calcChain.xml><?xml version="1.0" encoding="utf-8"?>
<calcChain xmlns="http://schemas.openxmlformats.org/spreadsheetml/2006/main">
  <c r="AK9" i="1955" l="1"/>
  <c r="AL13" i="1955"/>
  <c r="AM13" i="1955" s="1"/>
  <c r="AJ13" i="1955"/>
  <c r="AK13" i="1955" s="1"/>
  <c r="AH13" i="1955"/>
  <c r="AI13" i="1955" s="1"/>
  <c r="T77" i="1955"/>
  <c r="T76" i="1955"/>
  <c r="T75" i="1955"/>
  <c r="T74" i="1955"/>
  <c r="T73" i="1955"/>
  <c r="T72" i="1955"/>
  <c r="T71" i="1955"/>
  <c r="T70" i="1955"/>
  <c r="T69" i="1955"/>
  <c r="T68" i="1955"/>
  <c r="T67" i="1955"/>
  <c r="T66" i="1955"/>
  <c r="T65" i="1955"/>
  <c r="T64" i="1955"/>
  <c r="T63" i="1955"/>
  <c r="T62" i="1955"/>
  <c r="T61" i="1955"/>
  <c r="T60" i="1955"/>
  <c r="T59" i="1955"/>
  <c r="T58" i="1955"/>
  <c r="T57" i="1955"/>
  <c r="T56" i="1955"/>
  <c r="T55" i="1955"/>
  <c r="T54" i="1955"/>
  <c r="T53" i="1955"/>
  <c r="T52" i="1955"/>
  <c r="T51" i="1955"/>
  <c r="T50" i="1955"/>
  <c r="T49" i="1955"/>
  <c r="U48" i="1955"/>
  <c r="V48" i="1955" s="1"/>
  <c r="W48" i="1955" s="1"/>
  <c r="X48" i="1955" s="1"/>
  <c r="Y48" i="1955" s="1"/>
  <c r="Z48" i="1955" s="1"/>
  <c r="AA48" i="1955" s="1"/>
  <c r="AB48" i="1955" s="1"/>
  <c r="AC48" i="1955" s="1"/>
  <c r="AD48" i="1955" s="1"/>
  <c r="R45" i="1955"/>
  <c r="R44" i="1955"/>
  <c r="R43" i="1955"/>
  <c r="T42" i="1955"/>
  <c r="T41" i="1955"/>
  <c r="T40" i="1955"/>
  <c r="T39" i="1955"/>
  <c r="T38" i="1955"/>
  <c r="T37" i="1955"/>
  <c r="T36" i="1955"/>
  <c r="T35" i="1955"/>
  <c r="T34" i="1955"/>
  <c r="T33" i="1955"/>
  <c r="T32" i="1955"/>
  <c r="T31" i="1955"/>
  <c r="T30" i="1955"/>
  <c r="T29" i="1955"/>
  <c r="T28" i="1955"/>
  <c r="T27" i="1955"/>
  <c r="T26" i="1955"/>
  <c r="T25" i="1955"/>
  <c r="T24" i="1955"/>
  <c r="T23" i="1955"/>
  <c r="T22" i="1955"/>
  <c r="T21" i="1955"/>
  <c r="T20" i="1955"/>
  <c r="T19" i="1955"/>
  <c r="T18" i="1955"/>
  <c r="T17" i="1955"/>
  <c r="T16" i="1955"/>
  <c r="T15" i="1955"/>
  <c r="T14" i="1955"/>
  <c r="U13" i="1955"/>
  <c r="V13" i="1955" s="1"/>
  <c r="W13" i="1955" s="1"/>
  <c r="X13" i="1955" s="1"/>
  <c r="Y13" i="1955" s="1"/>
  <c r="Z13" i="1955" s="1"/>
  <c r="AA13" i="1955" s="1"/>
  <c r="AB13" i="1955" s="1"/>
  <c r="AC13" i="1955" s="1"/>
  <c r="AD13" i="1955" s="1"/>
  <c r="AK7" i="1955" l="1"/>
  <c r="AK11" i="1955"/>
  <c r="AI6" i="1955"/>
  <c r="AI8" i="1955"/>
  <c r="AI10" i="1955"/>
  <c r="AI12" i="1955"/>
  <c r="AK6" i="1955"/>
  <c r="AK8" i="1955"/>
  <c r="AK10" i="1955"/>
  <c r="AK12" i="1955"/>
  <c r="AM6" i="1955"/>
  <c r="AM8" i="1955"/>
  <c r="AM10" i="1955"/>
  <c r="AM12" i="1955"/>
  <c r="AI7" i="1955"/>
  <c r="AI9" i="1955"/>
  <c r="AI11" i="1955"/>
  <c r="AM7" i="1955"/>
  <c r="AM9" i="1955"/>
  <c r="AM11" i="1955"/>
  <c r="U38" i="1955" l="1"/>
  <c r="U37" i="1955"/>
  <c r="U23" i="1955"/>
  <c r="U19" i="1955" l="1"/>
  <c r="U31" i="1955"/>
  <c r="U29" i="1955"/>
  <c r="U33" i="1955"/>
  <c r="U25" i="1955"/>
  <c r="U21" i="1955"/>
  <c r="U39" i="1955"/>
  <c r="U27" i="1955"/>
  <c r="U41" i="1955"/>
  <c r="U35" i="1955"/>
  <c r="U26" i="1955"/>
  <c r="U16" i="1955"/>
  <c r="U32" i="1955"/>
  <c r="U34" i="1955"/>
  <c r="U24" i="1955"/>
  <c r="U30" i="1955"/>
  <c r="U22" i="1955"/>
  <c r="U15" i="1955"/>
  <c r="U28" i="1955"/>
  <c r="U40" i="1955"/>
  <c r="U42" i="1955"/>
  <c r="U20" i="1955"/>
  <c r="U18" i="1955"/>
  <c r="U17" i="1955"/>
  <c r="U36" i="1955" l="1"/>
  <c r="U14" i="1955"/>
  <c r="V34" i="1955" l="1"/>
  <c r="V37" i="1955"/>
  <c r="V33" i="1955"/>
  <c r="V30" i="1955"/>
  <c r="V24" i="1955" l="1"/>
  <c r="V15" i="1955"/>
  <c r="V21" i="1955"/>
  <c r="V16" i="1955"/>
  <c r="V26" i="1955"/>
  <c r="V28" i="1955"/>
  <c r="V32" i="1955"/>
  <c r="V31" i="1955"/>
  <c r="V22" i="1955"/>
  <c r="V18" i="1955"/>
  <c r="V23" i="1955"/>
  <c r="V17" i="1955"/>
  <c r="V27" i="1955"/>
  <c r="V38" i="1955"/>
  <c r="V40" i="1955"/>
  <c r="V19" i="1955"/>
  <c r="V35" i="1955"/>
  <c r="V41" i="1955"/>
  <c r="V39" i="1955"/>
  <c r="V29" i="1955"/>
  <c r="V25" i="1955"/>
  <c r="V36" i="1955" l="1"/>
  <c r="V20" i="1955"/>
  <c r="V42" i="1955"/>
  <c r="V14" i="1955"/>
  <c r="W41" i="1955" l="1"/>
  <c r="W33" i="1955"/>
  <c r="W31" i="1955"/>
  <c r="W27" i="1955"/>
  <c r="W24" i="1955"/>
  <c r="W22" i="1955" l="1"/>
  <c r="W32" i="1955"/>
  <c r="W36" i="1955"/>
  <c r="W37" i="1955"/>
  <c r="W29" i="1955"/>
  <c r="W35" i="1955"/>
  <c r="W38" i="1955"/>
  <c r="W20" i="1955"/>
  <c r="W23" i="1955"/>
  <c r="W17" i="1955"/>
  <c r="W25" i="1955"/>
  <c r="W28" i="1955"/>
  <c r="W30" i="1955"/>
  <c r="W34" i="1955"/>
  <c r="W39" i="1955"/>
  <c r="W42" i="1955"/>
  <c r="W21" i="1955"/>
  <c r="W18" i="1955"/>
  <c r="W40" i="1955"/>
  <c r="W19" i="1955"/>
  <c r="W15" i="1955"/>
  <c r="W26" i="1955"/>
  <c r="W16" i="1955"/>
  <c r="W14" i="1955"/>
  <c r="X36" i="1955" l="1"/>
  <c r="X42" i="1955"/>
  <c r="X39" i="1955"/>
  <c r="X34" i="1955"/>
  <c r="X37" i="1955"/>
  <c r="X35" i="1955"/>
  <c r="X28" i="1955"/>
  <c r="X24" i="1955"/>
  <c r="X32" i="1955"/>
  <c r="X29" i="1955"/>
  <c r="X27" i="1955"/>
  <c r="X25" i="1955"/>
  <c r="X15" i="1955"/>
  <c r="X17" i="1955"/>
  <c r="X23" i="1955"/>
  <c r="X22" i="1955"/>
  <c r="X16" i="1955"/>
  <c r="X20" i="1955"/>
  <c r="X21" i="1955"/>
  <c r="X33" i="1955" l="1"/>
  <c r="X38" i="1955"/>
  <c r="X41" i="1955"/>
  <c r="X40" i="1955"/>
  <c r="X26" i="1955"/>
  <c r="X30" i="1955"/>
  <c r="X31" i="1955"/>
  <c r="X18" i="1955"/>
  <c r="X19" i="1955"/>
  <c r="X14" i="1955"/>
  <c r="Y41" i="1955" l="1"/>
  <c r="Y39" i="1955"/>
  <c r="Y38" i="1955"/>
  <c r="Y36" i="1955"/>
  <c r="Y35" i="1955"/>
  <c r="Y31" i="1955"/>
  <c r="Y30" i="1955"/>
  <c r="Y26" i="1955"/>
  <c r="Y16" i="1955"/>
  <c r="Y20" i="1955"/>
  <c r="Y22" i="1955"/>
  <c r="Y17" i="1955"/>
  <c r="Y25" i="1955" l="1"/>
  <c r="Y27" i="1955"/>
  <c r="Y33" i="1955"/>
  <c r="Y18" i="1955"/>
  <c r="Y29" i="1955"/>
  <c r="Y32" i="1955"/>
  <c r="Y37" i="1955"/>
  <c r="Y15" i="1955"/>
  <c r="Y24" i="1955"/>
  <c r="Y28" i="1955"/>
  <c r="Y40" i="1955"/>
  <c r="Y42" i="1955"/>
  <c r="Y34" i="1955"/>
  <c r="Y23" i="1955"/>
  <c r="Y21" i="1955"/>
  <c r="Y19" i="1955"/>
  <c r="Y14" i="1955" l="1"/>
  <c r="Z36" i="1955" l="1"/>
  <c r="Z37" i="1955"/>
  <c r="Z33" i="1955"/>
  <c r="Z31" i="1955"/>
  <c r="Z27" i="1955"/>
  <c r="Z25" i="1955"/>
  <c r="AA15" i="1955"/>
  <c r="Z23" i="1955"/>
  <c r="Z20" i="1955"/>
  <c r="Z28" i="1955" l="1"/>
  <c r="Z41" i="1955"/>
  <c r="Z40" i="1955"/>
  <c r="Z19" i="1955"/>
  <c r="Z22" i="1955"/>
  <c r="Z29" i="1955"/>
  <c r="Z35" i="1955"/>
  <c r="Z38" i="1955"/>
  <c r="Z24" i="1955"/>
  <c r="Z34" i="1955"/>
  <c r="Z32" i="1955"/>
  <c r="AA26" i="1955"/>
  <c r="Z18" i="1955"/>
  <c r="AA25" i="1955"/>
  <c r="Z39" i="1955"/>
  <c r="Z15" i="1955"/>
  <c r="AA33" i="1955"/>
  <c r="Z26" i="1955"/>
  <c r="Z30" i="1955"/>
  <c r="AA17" i="1955"/>
  <c r="AA21" i="1955"/>
  <c r="AA20" i="1955"/>
  <c r="Z21" i="1955"/>
  <c r="Z17" i="1955"/>
  <c r="AA38" i="1955" l="1"/>
  <c r="AA28" i="1955"/>
  <c r="AB28" i="1955"/>
  <c r="AA37" i="1955"/>
  <c r="Z42" i="1955"/>
  <c r="AA27" i="1955"/>
  <c r="Z16" i="1955"/>
  <c r="AA30" i="1955"/>
  <c r="AA23" i="1955"/>
  <c r="AB38" i="1955"/>
  <c r="AB20" i="1955"/>
  <c r="AB19" i="1955"/>
  <c r="AB21" i="1955"/>
  <c r="AA31" i="1955"/>
  <c r="AA19" i="1955"/>
  <c r="AB33" i="1955"/>
  <c r="AC28" i="1955"/>
  <c r="AB15" i="1955"/>
  <c r="AC20" i="1955"/>
  <c r="Z14" i="1955"/>
  <c r="AA41" i="1955" l="1"/>
  <c r="AA18" i="1955"/>
  <c r="AB37" i="1955"/>
  <c r="AB25" i="1955"/>
  <c r="AB29" i="1955"/>
  <c r="AB18" i="1955"/>
  <c r="AD20" i="1955"/>
  <c r="AA16" i="1955"/>
  <c r="AB27" i="1955"/>
  <c r="AA22" i="1955"/>
  <c r="AA34" i="1955"/>
  <c r="AA24" i="1955"/>
  <c r="AA42" i="1955"/>
  <c r="AA36" i="1955"/>
  <c r="AA40" i="1955"/>
  <c r="AA39" i="1955"/>
  <c r="AA35" i="1955"/>
  <c r="AA32" i="1955"/>
  <c r="AA29" i="1955"/>
  <c r="AB34" i="1955"/>
  <c r="AC38" i="1955"/>
  <c r="AB31" i="1955"/>
  <c r="AB32" i="1955"/>
  <c r="AC29" i="1955"/>
  <c r="AC33" i="1955"/>
  <c r="AC25" i="1955"/>
  <c r="AB17" i="1955"/>
  <c r="AC19" i="1955"/>
  <c r="AC15" i="1955"/>
  <c r="AA14" i="1955"/>
  <c r="AB41" i="1955" l="1"/>
  <c r="AC21" i="1955"/>
  <c r="AD28" i="1955"/>
  <c r="AD23" i="1955"/>
  <c r="AC18" i="1955"/>
  <c r="AB16" i="1955"/>
  <c r="AB22" i="1955"/>
  <c r="AB36" i="1955"/>
  <c r="AB24" i="1955"/>
  <c r="AB30" i="1955"/>
  <c r="AB39" i="1955"/>
  <c r="AB26" i="1955"/>
  <c r="AB23" i="1955"/>
  <c r="AB35" i="1955"/>
  <c r="AB42" i="1955"/>
  <c r="AB40" i="1955"/>
  <c r="AC34" i="1955"/>
  <c r="AD38" i="1955"/>
  <c r="AC31" i="1955"/>
  <c r="AC32" i="1955"/>
  <c r="AD25" i="1955"/>
  <c r="AD33" i="1955"/>
  <c r="AD29" i="1955"/>
  <c r="AC17" i="1955"/>
  <c r="AD19" i="1955"/>
  <c r="AD21" i="1955"/>
  <c r="AD15" i="1955"/>
  <c r="AB14" i="1955"/>
  <c r="AC41" i="1955" l="1"/>
  <c r="AC37" i="1955"/>
  <c r="AD18" i="1955"/>
  <c r="AC16" i="1955"/>
  <c r="AC23" i="1955"/>
  <c r="AC22" i="1955"/>
  <c r="AC27" i="1955"/>
  <c r="AC30" i="1955"/>
  <c r="AC26" i="1955"/>
  <c r="AC24" i="1955"/>
  <c r="AC40" i="1955"/>
  <c r="AC36" i="1955"/>
  <c r="AC39" i="1955"/>
  <c r="AC42" i="1955"/>
  <c r="AC35" i="1955"/>
  <c r="AD34" i="1955"/>
  <c r="AD31" i="1955"/>
  <c r="AD32" i="1955"/>
  <c r="AD17" i="1955"/>
  <c r="AC14" i="1955"/>
  <c r="AD41" i="1955" l="1"/>
  <c r="AD37" i="1955"/>
  <c r="AD16" i="1955"/>
  <c r="AD27" i="1955"/>
  <c r="AD22" i="1955"/>
  <c r="AD39" i="1955"/>
  <c r="AD30" i="1955"/>
  <c r="AD40" i="1955"/>
  <c r="AD35" i="1955"/>
  <c r="AD24" i="1955"/>
  <c r="AD42" i="1955"/>
  <c r="AD26" i="1955"/>
  <c r="AD36" i="1955"/>
  <c r="AD14" i="1955"/>
  <c r="U71" i="1955" l="1"/>
  <c r="U56" i="1955"/>
  <c r="U72" i="1955"/>
  <c r="U76" i="1955"/>
  <c r="U70" i="1955"/>
  <c r="U69" i="1955"/>
  <c r="U73" i="1955"/>
  <c r="U77" i="1955"/>
  <c r="U74" i="1955"/>
  <c r="U75" i="1955"/>
  <c r="U59" i="1955"/>
  <c r="U60" i="1955"/>
  <c r="U61" i="1955"/>
  <c r="U62" i="1955"/>
  <c r="U63" i="1955"/>
  <c r="U64" i="1955"/>
  <c r="U65" i="1955"/>
  <c r="U66" i="1955"/>
  <c r="U67" i="1955"/>
  <c r="U68" i="1955"/>
  <c r="U50" i="1955"/>
  <c r="U58" i="1955"/>
  <c r="U57" i="1955"/>
  <c r="U52" i="1955"/>
  <c r="U51" i="1955"/>
  <c r="U55" i="1955"/>
  <c r="U54" i="1955"/>
  <c r="U53" i="1955"/>
  <c r="V70" i="1955" l="1"/>
  <c r="V69" i="1955"/>
  <c r="V71" i="1955"/>
  <c r="V72" i="1955"/>
  <c r="V73" i="1955"/>
  <c r="V74" i="1955"/>
  <c r="V75" i="1955"/>
  <c r="V76" i="1955"/>
  <c r="V77" i="1955"/>
  <c r="V58" i="1955"/>
  <c r="V59" i="1955"/>
  <c r="V60" i="1955"/>
  <c r="V61" i="1955"/>
  <c r="V62" i="1955"/>
  <c r="V63" i="1955"/>
  <c r="V64" i="1955"/>
  <c r="V65" i="1955"/>
  <c r="V66" i="1955"/>
  <c r="V67" i="1955"/>
  <c r="V68" i="1955"/>
  <c r="V52" i="1955"/>
  <c r="V53" i="1955"/>
  <c r="V51" i="1955"/>
  <c r="V50" i="1955"/>
  <c r="U49" i="1955"/>
  <c r="V55" i="1955" l="1"/>
  <c r="W61" i="1955"/>
  <c r="W54" i="1955"/>
  <c r="W57" i="1955"/>
  <c r="W74" i="1955"/>
  <c r="W75" i="1955"/>
  <c r="W70" i="1955"/>
  <c r="W69" i="1955"/>
  <c r="W73" i="1955"/>
  <c r="W77" i="1955"/>
  <c r="W59" i="1955"/>
  <c r="W60" i="1955"/>
  <c r="W63" i="1955"/>
  <c r="W64" i="1955"/>
  <c r="W65" i="1955"/>
  <c r="W66" i="1955"/>
  <c r="W68" i="1955"/>
  <c r="W53" i="1955"/>
  <c r="W51" i="1955"/>
  <c r="W52" i="1955"/>
  <c r="W58" i="1955"/>
  <c r="W56" i="1955"/>
  <c r="V49" i="1955"/>
  <c r="W50" i="1955" l="1"/>
  <c r="V54" i="1955"/>
  <c r="W55" i="1955"/>
  <c r="V56" i="1955"/>
  <c r="V57" i="1955"/>
  <c r="W76" i="1955"/>
  <c r="W71" i="1955"/>
  <c r="W49" i="1955"/>
  <c r="V85" i="1955" l="1"/>
  <c r="V82" i="1955"/>
  <c r="V79" i="1955"/>
  <c r="V80" i="1955"/>
  <c r="V81" i="1955"/>
  <c r="V83" i="1955"/>
  <c r="V84" i="1955"/>
  <c r="W62" i="1955"/>
  <c r="W67" i="1955"/>
  <c r="W72" i="1955"/>
  <c r="X75" i="1955"/>
  <c r="X76" i="1955"/>
  <c r="X77" i="1955"/>
  <c r="X71" i="1955"/>
  <c r="X70" i="1955"/>
  <c r="X74" i="1955"/>
  <c r="X69" i="1955"/>
  <c r="X72" i="1955"/>
  <c r="X73" i="1955"/>
  <c r="X65" i="1955"/>
  <c r="X60" i="1955"/>
  <c r="X68" i="1955"/>
  <c r="X59" i="1955"/>
  <c r="X67" i="1955"/>
  <c r="X66" i="1955"/>
  <c r="X61" i="1955"/>
  <c r="X64" i="1955"/>
  <c r="X63" i="1955"/>
  <c r="X62" i="1955"/>
  <c r="X55" i="1955"/>
  <c r="X54" i="1955"/>
  <c r="X58" i="1955"/>
  <c r="X57" i="1955"/>
  <c r="X52" i="1955"/>
  <c r="X51" i="1955"/>
  <c r="X50" i="1955"/>
  <c r="X56" i="1955"/>
  <c r="X53" i="1955"/>
  <c r="Y70" i="1955" l="1"/>
  <c r="Y77" i="1955"/>
  <c r="Y72" i="1955"/>
  <c r="Y75" i="1955"/>
  <c r="Y60" i="1955"/>
  <c r="Y68" i="1955"/>
  <c r="Y62" i="1955"/>
  <c r="Y65" i="1955"/>
  <c r="Y64" i="1955"/>
  <c r="Y66" i="1955"/>
  <c r="Y51" i="1955"/>
  <c r="Y55" i="1955"/>
  <c r="Y50" i="1955"/>
  <c r="X49" i="1955"/>
  <c r="X84" i="1955" l="1"/>
  <c r="X81" i="1955"/>
  <c r="X85" i="1955"/>
  <c r="X82" i="1955"/>
  <c r="X79" i="1955"/>
  <c r="X83" i="1955"/>
  <c r="X80" i="1955"/>
  <c r="Y52" i="1955"/>
  <c r="Y53" i="1955"/>
  <c r="Y54" i="1955"/>
  <c r="Y56" i="1955"/>
  <c r="Y57" i="1955"/>
  <c r="Y58" i="1955"/>
  <c r="Y59" i="1955"/>
  <c r="Y61" i="1955"/>
  <c r="Y63" i="1955"/>
  <c r="Y67" i="1955"/>
  <c r="Y69" i="1955"/>
  <c r="Y71" i="1955"/>
  <c r="Y73" i="1955"/>
  <c r="Y74" i="1955"/>
  <c r="Y76" i="1955"/>
  <c r="Y49" i="1955"/>
  <c r="Q32" i="1955" l="1"/>
  <c r="Q24" i="1955"/>
  <c r="Q29" i="1955"/>
  <c r="Q30" i="1955"/>
  <c r="Q33" i="1955"/>
  <c r="Q26" i="1955"/>
  <c r="Q38" i="1955"/>
  <c r="Q36" i="1955"/>
  <c r="Q15" i="1955"/>
  <c r="Q17" i="1955"/>
  <c r="Q22" i="1955"/>
  <c r="Q28" i="1955"/>
  <c r="Q39" i="1955"/>
  <c r="Q41" i="1955"/>
  <c r="Q37" i="1955"/>
  <c r="Z53" i="1955"/>
  <c r="Q18" i="1955"/>
  <c r="Z58" i="1955"/>
  <c r="Q23" i="1955"/>
  <c r="Z62" i="1955"/>
  <c r="Q27" i="1955"/>
  <c r="Z69" i="1955"/>
  <c r="Q34" i="1955"/>
  <c r="Z77" i="1955"/>
  <c r="Q42" i="1955"/>
  <c r="Z70" i="1955"/>
  <c r="Q35" i="1955"/>
  <c r="Z75" i="1955"/>
  <c r="Q40" i="1955"/>
  <c r="Z55" i="1955"/>
  <c r="Q20" i="1955"/>
  <c r="Z51" i="1955"/>
  <c r="Q16" i="1955"/>
  <c r="Z54" i="1955"/>
  <c r="Q19" i="1955"/>
  <c r="Z56" i="1955"/>
  <c r="Q21" i="1955"/>
  <c r="Z66" i="1955"/>
  <c r="Q31" i="1955"/>
  <c r="Z60" i="1955"/>
  <c r="Q25" i="1955"/>
  <c r="Z50" i="1955"/>
  <c r="Z52" i="1955"/>
  <c r="Z57" i="1955"/>
  <c r="Z59" i="1955"/>
  <c r="Z61" i="1955"/>
  <c r="Z63" i="1955"/>
  <c r="Z64" i="1955"/>
  <c r="Z65" i="1955"/>
  <c r="Z67" i="1955"/>
  <c r="Z68" i="1955"/>
  <c r="Z71" i="1955"/>
  <c r="Z72" i="1955"/>
  <c r="Z73" i="1955"/>
  <c r="Z74" i="1955"/>
  <c r="Z76" i="1955"/>
  <c r="Z49" i="1955" l="1"/>
  <c r="Q14" i="1955"/>
  <c r="AA76" i="1955"/>
  <c r="AA69" i="1955"/>
  <c r="AA70" i="1955"/>
  <c r="AA71" i="1955"/>
  <c r="AA74" i="1955"/>
  <c r="AA72" i="1955"/>
  <c r="AA73" i="1955"/>
  <c r="AA75" i="1955"/>
  <c r="AA77" i="1955"/>
  <c r="AA60" i="1955"/>
  <c r="AA62" i="1955"/>
  <c r="AA68" i="1955"/>
  <c r="AA64" i="1955"/>
  <c r="AA65" i="1955"/>
  <c r="AA63" i="1955"/>
  <c r="AA67" i="1955"/>
  <c r="AA66" i="1955"/>
  <c r="AA59" i="1955"/>
  <c r="AA61" i="1955"/>
  <c r="AA53" i="1955"/>
  <c r="AA57" i="1955"/>
  <c r="AA52" i="1955"/>
  <c r="AA58" i="1955"/>
  <c r="AA56" i="1955"/>
  <c r="AA50" i="1955"/>
  <c r="AA55" i="1955"/>
  <c r="AA51" i="1955"/>
  <c r="AA54" i="1955"/>
  <c r="Z85" i="1955" l="1"/>
  <c r="Z82" i="1955"/>
  <c r="Z81" i="1955"/>
  <c r="Z80" i="1955"/>
  <c r="Z84" i="1955"/>
  <c r="Z79" i="1955"/>
  <c r="Z83" i="1955"/>
  <c r="AB73" i="1955"/>
  <c r="AB70" i="1955"/>
  <c r="AB69" i="1955"/>
  <c r="AB76" i="1955"/>
  <c r="AB72" i="1955"/>
  <c r="AB74" i="1955"/>
  <c r="AB61" i="1955"/>
  <c r="AB68" i="1955"/>
  <c r="AB65" i="1955"/>
  <c r="AB62" i="1955"/>
  <c r="AB63" i="1955"/>
  <c r="AB59" i="1955"/>
  <c r="AB60" i="1955"/>
  <c r="AB54" i="1955"/>
  <c r="AA49" i="1955"/>
  <c r="AB50" i="1955" l="1"/>
  <c r="AB51" i="1955"/>
  <c r="AB52" i="1955"/>
  <c r="AB53" i="1955"/>
  <c r="AB55" i="1955"/>
  <c r="AB56" i="1955"/>
  <c r="AB57" i="1955"/>
  <c r="AB58" i="1955"/>
  <c r="AB64" i="1955"/>
  <c r="AB66" i="1955"/>
  <c r="AB67" i="1955"/>
  <c r="AB71" i="1955"/>
  <c r="AB75" i="1955"/>
  <c r="AB77" i="1955"/>
  <c r="AC74" i="1955"/>
  <c r="AC73" i="1955"/>
  <c r="AC75" i="1955"/>
  <c r="AC66" i="1955"/>
  <c r="AC64" i="1955"/>
  <c r="AC63" i="1955"/>
  <c r="AC62" i="1955"/>
  <c r="AC57" i="1955"/>
  <c r="AC54" i="1955"/>
  <c r="AC50" i="1955"/>
  <c r="AC56" i="1955"/>
  <c r="AC51" i="1955"/>
  <c r="AC52" i="1955"/>
  <c r="AB49" i="1955"/>
  <c r="AC53" i="1955" l="1"/>
  <c r="AC55" i="1955"/>
  <c r="AC58" i="1955"/>
  <c r="AC59" i="1955"/>
  <c r="AC60" i="1955"/>
  <c r="AC61" i="1955"/>
  <c r="AC65" i="1955"/>
  <c r="AC67" i="1955"/>
  <c r="AC68" i="1955"/>
  <c r="AC69" i="1955"/>
  <c r="AC70" i="1955"/>
  <c r="AC71" i="1955"/>
  <c r="AC72" i="1955"/>
  <c r="AC76" i="1955"/>
  <c r="AC77" i="1955"/>
  <c r="AC49" i="1955" l="1"/>
  <c r="AD76" i="1955"/>
  <c r="AD74" i="1955"/>
  <c r="AD77" i="1955"/>
  <c r="AD72" i="1955"/>
  <c r="AD71" i="1955"/>
  <c r="AD69" i="1955"/>
  <c r="AD70" i="1955"/>
  <c r="AD73" i="1955"/>
  <c r="AD75" i="1955"/>
  <c r="AD62" i="1955"/>
  <c r="AD64" i="1955"/>
  <c r="AD61" i="1955"/>
  <c r="AD68" i="1955"/>
  <c r="AD66" i="1955"/>
  <c r="AD63" i="1955"/>
  <c r="AD65" i="1955"/>
  <c r="AD67" i="1955"/>
  <c r="AD60" i="1955"/>
  <c r="AD59" i="1955"/>
  <c r="AD50" i="1955"/>
  <c r="AD54" i="1955"/>
  <c r="AD55" i="1955"/>
  <c r="AD51" i="1955"/>
  <c r="AD56" i="1955"/>
  <c r="AD53" i="1955"/>
  <c r="AD57" i="1955"/>
  <c r="AD52" i="1955"/>
  <c r="AD58" i="1955"/>
  <c r="AD49" i="1955" l="1"/>
</calcChain>
</file>

<file path=xl/sharedStrings.xml><?xml version="1.0" encoding="utf-8"?>
<sst xmlns="http://schemas.openxmlformats.org/spreadsheetml/2006/main" count="935" uniqueCount="165">
  <si>
    <t>都道府県名</t>
    <rPh sb="0" eb="4">
      <t>トドウフケン</t>
    </rPh>
    <rPh sb="4" eb="5">
      <t>メイ</t>
    </rPh>
    <phoneticPr fontId="2"/>
  </si>
  <si>
    <t>都道府県番号</t>
    <rPh sb="0" eb="4">
      <t>トドウフケン</t>
    </rPh>
    <rPh sb="4" eb="6">
      <t>バンゴウ</t>
    </rPh>
    <phoneticPr fontId="2"/>
  </si>
  <si>
    <t>市区町村番号</t>
    <rPh sb="0" eb="4">
      <t>シクチョウソン</t>
    </rPh>
    <rPh sb="4" eb="6">
      <t>バンゴウ</t>
    </rPh>
    <phoneticPr fontId="2"/>
  </si>
  <si>
    <t>市区町村名</t>
    <rPh sb="0" eb="4">
      <t>シクチョウソン</t>
    </rPh>
    <rPh sb="4" eb="5">
      <t>メイ</t>
    </rPh>
    <phoneticPr fontId="2"/>
  </si>
  <si>
    <t>0～4歳性比</t>
  </si>
  <si>
    <t>子ども女性比</t>
  </si>
  <si>
    <t>85歳以上→90歳以上</t>
  </si>
  <si>
    <t>80～84歳→85～89歳</t>
  </si>
  <si>
    <t>75～79歳→80～84歳</t>
  </si>
  <si>
    <t>70～74歳→75～79歳</t>
  </si>
  <si>
    <t>65～69歳→70～74歳</t>
  </si>
  <si>
    <t>60～64歳→65～69歳</t>
  </si>
  <si>
    <t>55～59歳→60～64歳</t>
  </si>
  <si>
    <t>50～54歳→55～59歳</t>
  </si>
  <si>
    <t>45～49歳→50～54歳</t>
  </si>
  <si>
    <t>40～44歳→45～49歳</t>
  </si>
  <si>
    <t>35～39歳→40～44歳</t>
  </si>
  <si>
    <t>30～34歳→35～39歳</t>
  </si>
  <si>
    <t>25～29歳→30～34歳</t>
  </si>
  <si>
    <t>20～24歳→25～29歳</t>
  </si>
  <si>
    <t>15～19歳→20～24歳</t>
  </si>
  <si>
    <t>10～4歳→15～19歳</t>
  </si>
  <si>
    <t>5～9歳→10～14歳</t>
  </si>
  <si>
    <t>0～4歳→5～9歳</t>
  </si>
  <si>
    <t>純移動率・女</t>
  </si>
  <si>
    <t>純移動率・男</t>
  </si>
  <si>
    <t>生残率・女</t>
  </si>
  <si>
    <t>生残率・男</t>
  </si>
  <si>
    <t>年齢別割合（75歳以上：％）</t>
  </si>
  <si>
    <t>年齢別割合（65歳以上：％）</t>
  </si>
  <si>
    <t>年齢別割合（15～64歳：％）</t>
  </si>
  <si>
    <t>年齢別割合（0～14歳：％）</t>
  </si>
  <si>
    <t>（再掲）75歳以上</t>
  </si>
  <si>
    <t>（再掲）65歳以上</t>
  </si>
  <si>
    <t>（再掲）15～64歳</t>
  </si>
  <si>
    <t>（再掲）0～14歳</t>
  </si>
  <si>
    <t>90歳以上</t>
  </si>
  <si>
    <t>85～89歳</t>
  </si>
  <si>
    <t>80～84歳</t>
  </si>
  <si>
    <t>75～79歳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</si>
  <si>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</si>
  <si>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</si>
  <si>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</si>
  <si>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</si>
  <si>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</si>
  <si>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</si>
  <si>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</si>
  <si>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</si>
  <si>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</si>
  <si>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</si>
  <si>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</si>
  <si>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15～19歳</t>
  </si>
  <si>
    <t>10～14歳</t>
  </si>
  <si>
    <t>5～9歳</t>
  </si>
  <si>
    <t>0～4歳</t>
  </si>
  <si>
    <t>総数</t>
  </si>
  <si>
    <t>女</t>
  </si>
  <si>
    <t>男</t>
  </si>
  <si>
    <t>男女計</t>
  </si>
  <si>
    <t>一連番号（入力）</t>
    <rPh sb="0" eb="2">
      <t>イチレン</t>
    </rPh>
    <rPh sb="2" eb="4">
      <t>バンゴウ</t>
    </rPh>
    <rPh sb="5" eb="7">
      <t>ニュウリョク</t>
    </rPh>
    <phoneticPr fontId="2"/>
  </si>
  <si>
    <t>■パターン１（社人研推計準拠）■</t>
    <rPh sb="7" eb="8">
      <t>シャ</t>
    </rPh>
    <rPh sb="8" eb="10">
      <t>ジンケン</t>
    </rPh>
    <rPh sb="10" eb="12">
      <t>スイケイ</t>
    </rPh>
    <rPh sb="12" eb="14">
      <t>ジュンキョ</t>
    </rPh>
    <phoneticPr fontId="2"/>
  </si>
  <si>
    <t>■パターン２（民間機関（創成会議）推計準拠）■</t>
    <rPh sb="7" eb="9">
      <t>ミンカン</t>
    </rPh>
    <rPh sb="9" eb="11">
      <t>キカン</t>
    </rPh>
    <rPh sb="12" eb="14">
      <t>ソウセイ</t>
    </rPh>
    <rPh sb="14" eb="16">
      <t>カイギ</t>
    </rPh>
    <rPh sb="17" eb="19">
      <t>スイケイ</t>
    </rPh>
    <rPh sb="19" eb="21">
      <t>ジュンキョ</t>
    </rPh>
    <phoneticPr fontId="2"/>
  </si>
  <si>
    <t>●出生率の仮定</t>
  </si>
  <si>
    <t>合計特殊出生率（ｔｆｒ）</t>
  </si>
  <si>
    <t>（参考）社人研推計の子ども女性比率をtfrに換算した場合</t>
  </si>
  <si>
    <t>↓換算率</t>
  </si>
  <si>
    <t>子ども女性比率（＝tfr/7）</t>
  </si>
  <si>
    <t>（参考）社人研推計の仮定</t>
  </si>
  <si>
    <t>●総人口の見通し</t>
  </si>
  <si>
    <t>総人口（人）</t>
  </si>
  <si>
    <t>総人口（2010年を1.0とした指数）</t>
  </si>
  <si>
    <t>●年齢５歳階級別人口の見通し（人）</t>
  </si>
  <si>
    <t>●年齢階級別人口の増減（人）</t>
  </si>
  <si>
    <t>●人口の自然増減（コーホート）（人）</t>
  </si>
  <si>
    <t>出生→0～4歳</t>
  </si>
  <si>
    <t>●人口の社会増減（コーホート）（人）</t>
  </si>
  <si>
    <t>●各種基礎率</t>
  </si>
  <si>
    <t>朝日町</t>
  </si>
  <si>
    <t>明和町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</si>
  <si>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</si>
  <si>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</si>
  <si>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</si>
  <si>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</si>
  <si>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</si>
  <si>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</si>
  <si>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</si>
  <si>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</si>
  <si>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</si>
  <si>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</si>
  <si>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</si>
  <si>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</si>
  <si>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</si>
  <si>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</si>
  <si>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</si>
  <si>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</si>
  <si>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</si>
  <si>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</si>
  <si>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</si>
  <si>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</si>
  <si>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</si>
  <si>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</si>
  <si>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</si>
  <si>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</si>
  <si>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</si>
  <si>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</si>
  <si>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</si>
  <si>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老年人口</t>
    <rPh sb="0" eb="2">
      <t>ロウネン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</si>
  <si>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</si>
  <si>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</si>
  <si>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H22</t>
    <phoneticPr fontId="2"/>
  </si>
  <si>
    <t>（2010）年</t>
    <rPh sb="6" eb="7">
      <t>ネン</t>
    </rPh>
    <phoneticPr fontId="2"/>
  </si>
  <si>
    <t>H52</t>
    <phoneticPr fontId="2"/>
  </si>
  <si>
    <t>（2040）年</t>
    <rPh sb="6" eb="7">
      <t>ネン</t>
    </rPh>
    <phoneticPr fontId="2"/>
  </si>
  <si>
    <t>人口減少段階</t>
    <rPh sb="0" eb="2">
      <t>ジンコウ</t>
    </rPh>
    <rPh sb="2" eb="4">
      <t>ゲンショウ</t>
    </rPh>
    <rPh sb="4" eb="6">
      <t>ダンカイ</t>
    </rPh>
    <phoneticPr fontId="2"/>
  </si>
  <si>
    <t>H22年を100と
した場合の
H52年の指数</t>
    <rPh sb="3" eb="4">
      <t>ネン</t>
    </rPh>
    <rPh sb="12" eb="14">
      <t>バアイ</t>
    </rPh>
    <rPh sb="19" eb="20">
      <t>ネン</t>
    </rPh>
    <rPh sb="21" eb="23">
      <t>シスウ</t>
    </rPh>
    <phoneticPr fontId="2"/>
  </si>
  <si>
    <t>図表１１　三重県の「人口減少段階」</t>
    <rPh sb="0" eb="2">
      <t>ズヒョウ</t>
    </rPh>
    <rPh sb="5" eb="8">
      <t>ミエケン</t>
    </rPh>
    <rPh sb="10" eb="12">
      <t>ジンコウ</t>
    </rPh>
    <rPh sb="12" eb="14">
      <t>ゲンショウ</t>
    </rPh>
    <rPh sb="14" eb="16">
      <t>ダンカイ</t>
    </rPh>
    <phoneticPr fontId="2"/>
  </si>
  <si>
    <t>単位：千人</t>
    <rPh sb="0" eb="2">
      <t>タンイ</t>
    </rPh>
    <rPh sb="3" eb="5">
      <t>センニン</t>
    </rPh>
    <phoneticPr fontId="2"/>
  </si>
  <si>
    <t>第１段階</t>
    <rPh sb="0" eb="1">
      <t>ダイ</t>
    </rPh>
    <rPh sb="2" eb="4">
      <t>ダンカイ</t>
    </rPh>
    <phoneticPr fontId="2"/>
  </si>
  <si>
    <t>第２段階</t>
    <rPh sb="0" eb="1">
      <t>ダイ</t>
    </rPh>
    <rPh sb="2" eb="4">
      <t>ダンカイ</t>
    </rPh>
    <phoneticPr fontId="2"/>
  </si>
  <si>
    <t>第３段階</t>
    <rPh sb="0" eb="1">
      <t>ダイ</t>
    </rPh>
    <rPh sb="2" eb="4">
      <t>ダンカイ</t>
    </rPh>
    <phoneticPr fontId="2"/>
  </si>
  <si>
    <t>合計</t>
    <rPh sb="0" eb="2">
      <t>ゴウケイ</t>
    </rPh>
    <phoneticPr fontId="2"/>
  </si>
  <si>
    <t>市町村の人口規模</t>
    <rPh sb="0" eb="3">
      <t>シチョウソン</t>
    </rPh>
    <rPh sb="4" eb="6">
      <t>ジンコウ</t>
    </rPh>
    <rPh sb="6" eb="8">
      <t>キボ</t>
    </rPh>
    <phoneticPr fontId="2"/>
  </si>
  <si>
    <t>10万人～</t>
    <rPh sb="2" eb="4">
      <t>マンニン</t>
    </rPh>
    <phoneticPr fontId="2"/>
  </si>
  <si>
    <t>～5千人</t>
    <rPh sb="2" eb="4">
      <t>センニン</t>
    </rPh>
    <phoneticPr fontId="2"/>
  </si>
  <si>
    <t>3万人
～10万人</t>
    <rPh sb="1" eb="3">
      <t>マンニン</t>
    </rPh>
    <rPh sb="7" eb="9">
      <t>マンニン</t>
    </rPh>
    <phoneticPr fontId="2"/>
  </si>
  <si>
    <t>1万人
～3万人</t>
    <rPh sb="1" eb="3">
      <t>マンニン</t>
    </rPh>
    <rPh sb="6" eb="8">
      <t>マンニン</t>
    </rPh>
    <phoneticPr fontId="2"/>
  </si>
  <si>
    <t>5千人
～1万人</t>
    <rPh sb="1" eb="3">
      <t>センニン</t>
    </rPh>
    <rPh sb="6" eb="8">
      <t>マンニン</t>
    </rPh>
    <phoneticPr fontId="2"/>
  </si>
  <si>
    <t>図表１３　「人口減少段階」別・人口規模別の市町村数の状況（三重県）</t>
    <rPh sb="0" eb="2">
      <t>ズヒョウ</t>
    </rPh>
    <rPh sb="6" eb="8">
      <t>ジンコウ</t>
    </rPh>
    <rPh sb="8" eb="10">
      <t>ゲンショウ</t>
    </rPh>
    <rPh sb="10" eb="12">
      <t>ダンカイ</t>
    </rPh>
    <rPh sb="13" eb="14">
      <t>ベツ</t>
    </rPh>
    <rPh sb="15" eb="17">
      <t>ジンコウ</t>
    </rPh>
    <rPh sb="17" eb="19">
      <t>キボ</t>
    </rPh>
    <rPh sb="19" eb="20">
      <t>ベツ</t>
    </rPh>
    <rPh sb="21" eb="24">
      <t>シチョウソン</t>
    </rPh>
    <rPh sb="24" eb="25">
      <t>スウ</t>
    </rPh>
    <rPh sb="26" eb="28">
      <t>ジョウキョウ</t>
    </rPh>
    <rPh sb="29" eb="32">
      <t>ミエケン</t>
    </rPh>
    <phoneticPr fontId="2"/>
  </si>
  <si>
    <t>5(100.0)</t>
    <phoneticPr fontId="2"/>
  </si>
  <si>
    <t>0(0.0)</t>
  </si>
  <si>
    <t>0(0.0)</t>
    <phoneticPr fontId="2"/>
  </si>
  <si>
    <t>3(42.9)</t>
    <phoneticPr fontId="2"/>
  </si>
  <si>
    <t>4(57.1)</t>
    <phoneticPr fontId="2"/>
  </si>
  <si>
    <t>4(40.0)</t>
    <phoneticPr fontId="2"/>
  </si>
  <si>
    <t>3(30.0)</t>
    <phoneticPr fontId="2"/>
  </si>
  <si>
    <t>3(30.0)</t>
    <phoneticPr fontId="2"/>
  </si>
  <si>
    <t>4(66.7)</t>
    <phoneticPr fontId="2"/>
  </si>
  <si>
    <t>2(33.3)</t>
    <phoneticPr fontId="2"/>
  </si>
  <si>
    <t>1(100.0)</t>
    <phoneticPr fontId="2"/>
  </si>
  <si>
    <t>5(100.0)</t>
    <phoneticPr fontId="2"/>
  </si>
  <si>
    <t>7(100.0)</t>
    <phoneticPr fontId="2"/>
  </si>
  <si>
    <t>10(100.0)</t>
    <phoneticPr fontId="2"/>
  </si>
  <si>
    <t>6(100.0)</t>
    <phoneticPr fontId="2"/>
  </si>
  <si>
    <t>29(100.0)</t>
    <phoneticPr fontId="2"/>
  </si>
  <si>
    <t>5(17.2)</t>
    <phoneticPr fontId="2"/>
  </si>
  <si>
    <t>12(41.4)</t>
  </si>
  <si>
    <t>12(41.4)</t>
    <phoneticPr fontId="2"/>
  </si>
  <si>
    <t>H32（2020）年</t>
    <rPh sb="9" eb="10">
      <t>ネン</t>
    </rPh>
    <phoneticPr fontId="2"/>
  </si>
  <si>
    <t>H42（2030）年</t>
    <rPh sb="9" eb="10">
      <t>ネン</t>
    </rPh>
    <phoneticPr fontId="2"/>
  </si>
  <si>
    <t>H52（2040）年</t>
    <rPh sb="9" eb="10">
      <t>ネン</t>
    </rPh>
    <phoneticPr fontId="2"/>
  </si>
  <si>
    <t>市町村数</t>
    <rPh sb="0" eb="3">
      <t>シチョウソン</t>
    </rPh>
    <rPh sb="3" eb="4">
      <t>スウ</t>
    </rPh>
    <phoneticPr fontId="2"/>
  </si>
  <si>
    <t>割合</t>
    <rPh sb="0" eb="2">
      <t>ワリアイ</t>
    </rPh>
    <phoneticPr fontId="2"/>
  </si>
  <si>
    <t>100超</t>
    <rPh sb="3" eb="4">
      <t>チョウ</t>
    </rPh>
    <phoneticPr fontId="2"/>
  </si>
  <si>
    <t>90～100</t>
    <phoneticPr fontId="2"/>
  </si>
  <si>
    <t>80～90</t>
    <phoneticPr fontId="2"/>
  </si>
  <si>
    <t>70～80</t>
    <phoneticPr fontId="2"/>
  </si>
  <si>
    <t>60～70</t>
    <phoneticPr fontId="2"/>
  </si>
  <si>
    <t>60以下</t>
    <rPh sb="2" eb="4">
      <t>イカ</t>
    </rPh>
    <phoneticPr fontId="2"/>
  </si>
  <si>
    <t>全体</t>
    <rPh sb="0" eb="2">
      <t>ゼンタイ</t>
    </rPh>
    <phoneticPr fontId="2"/>
  </si>
  <si>
    <t>うち50以下</t>
    <rPh sb="4" eb="6">
      <t>イカ</t>
    </rPh>
    <phoneticPr fontId="2"/>
  </si>
  <si>
    <t>図表１４　人口増減状況（対2010年）別の市町村数の推移（三重県）</t>
    <rPh sb="0" eb="2">
      <t>ズヒョウ</t>
    </rPh>
    <rPh sb="5" eb="7">
      <t>ジンコウ</t>
    </rPh>
    <rPh sb="7" eb="9">
      <t>ゾウゲン</t>
    </rPh>
    <rPh sb="9" eb="11">
      <t>ジョウキョウ</t>
    </rPh>
    <rPh sb="12" eb="13">
      <t>タイ</t>
    </rPh>
    <rPh sb="17" eb="18">
      <t>ネン</t>
    </rPh>
    <rPh sb="19" eb="20">
      <t>ベツ</t>
    </rPh>
    <rPh sb="21" eb="24">
      <t>シチョウソン</t>
    </rPh>
    <rPh sb="24" eb="25">
      <t>スウ</t>
    </rPh>
    <rPh sb="26" eb="28">
      <t>スイイ</t>
    </rPh>
    <rPh sb="29" eb="32">
      <t>ミエケン</t>
    </rPh>
    <phoneticPr fontId="2"/>
  </si>
  <si>
    <t>都道府県番号</t>
  </si>
  <si>
    <t>都道府県名</t>
  </si>
  <si>
    <t>市区町村番号</t>
  </si>
  <si>
    <t>市区町村名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</si>
</sst>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000;[Red]\-#,##0.00000"/>
    <numFmt numFmtId="177" formatCode="0&quot;年&quot;"/>
    <numFmt numFmtId="178" formatCode="0.00000"/>
    <numFmt numFmtId="179" formatCode="\→0&quot;年&quot;"/>
    <numFmt numFmtId="180" formatCode="#,##0.0%;[Red]\△#,##0.0%"/>
    <numFmt numFmtId="181" formatCode="0.0000"/>
    <numFmt numFmtId="190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1" applyFill="0" applyBorder="0">
      <protection locked="0"/>
    </xf>
    <xf numFmtId="0" fontId="8" fillId="0" borderId="0">
      <alignment horizontal="left"/>
      <protection locked="0"/>
    </xf>
    <xf numFmtId="0" fontId="7" fillId="0" borderId="2" applyFill="0" applyBorder="0" applyAlignment="0" applyProtection="0"/>
    <xf numFmtId="0" fontId="9" fillId="0" borderId="0">
      <alignment vertical="center"/>
    </xf>
    <xf numFmtId="0" fontId="10" fillId="0" borderId="0"/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4">
      <alignment vertical="center"/>
    </xf>
    <xf numFmtId="2" fontId="4" fillId="4" borderId="0" xfId="4" applyNumberFormat="1" applyFill="1">
      <alignment vertical="center"/>
    </xf>
    <xf numFmtId="2" fontId="4" fillId="5" borderId="0" xfId="4" applyNumberFormat="1" applyFill="1">
      <alignment vertical="center"/>
    </xf>
    <xf numFmtId="177" fontId="4" fillId="0" borderId="0" xfId="4" applyNumberFormat="1" applyAlignment="1">
      <alignment horizontal="center" vertical="center"/>
    </xf>
    <xf numFmtId="0" fontId="4" fillId="4" borderId="0" xfId="4" applyFill="1">
      <alignment vertical="center"/>
    </xf>
    <xf numFmtId="178" fontId="4" fillId="2" borderId="0" xfId="4" applyNumberFormat="1" applyFill="1">
      <alignment vertical="center"/>
    </xf>
    <xf numFmtId="176" fontId="4" fillId="4" borderId="0" xfId="4" applyNumberFormat="1" applyFill="1">
      <alignment vertical="center"/>
    </xf>
    <xf numFmtId="176" fontId="4" fillId="5" borderId="0" xfId="4" applyNumberFormat="1" applyFill="1">
      <alignment vertical="center"/>
    </xf>
    <xf numFmtId="178" fontId="4" fillId="0" borderId="0" xfId="4" applyNumberFormat="1">
      <alignment vertical="center"/>
    </xf>
    <xf numFmtId="179" fontId="4" fillId="0" borderId="0" xfId="4" applyNumberFormat="1" applyAlignment="1">
      <alignment horizontal="center" vertical="center"/>
    </xf>
    <xf numFmtId="180" fontId="4" fillId="0" borderId="0" xfId="4" applyNumberFormat="1">
      <alignment vertical="center"/>
    </xf>
    <xf numFmtId="1" fontId="4" fillId="0" borderId="0" xfId="4" applyNumberFormat="1">
      <alignment vertical="center"/>
    </xf>
    <xf numFmtId="38" fontId="4" fillId="4" borderId="0" xfId="4" applyNumberFormat="1" applyFill="1">
      <alignment vertical="center"/>
    </xf>
    <xf numFmtId="38" fontId="4" fillId="0" borderId="0" xfId="4" applyNumberFormat="1">
      <alignment vertical="center"/>
    </xf>
    <xf numFmtId="38" fontId="4" fillId="5" borderId="0" xfId="4" applyNumberFormat="1" applyFill="1">
      <alignment vertical="center"/>
    </xf>
    <xf numFmtId="37" fontId="4" fillId="4" borderId="0" xfId="4" applyNumberFormat="1" applyFill="1">
      <alignment vertical="center"/>
    </xf>
    <xf numFmtId="181" fontId="4" fillId="0" borderId="0" xfId="4" applyNumberFormat="1">
      <alignment vertical="center"/>
    </xf>
    <xf numFmtId="37" fontId="4" fillId="0" borderId="0" xfId="4" applyNumberFormat="1">
      <alignment vertical="center"/>
    </xf>
    <xf numFmtId="0" fontId="4" fillId="0" borderId="0" xfId="4" applyFill="1">
      <alignment vertical="center"/>
    </xf>
    <xf numFmtId="0" fontId="4" fillId="0" borderId="0" xfId="4" applyAlignment="1">
      <alignment horizontal="center" vertical="center" shrinkToFit="1"/>
    </xf>
    <xf numFmtId="0" fontId="4" fillId="0" borderId="0" xfId="4" applyFill="1" applyAlignment="1">
      <alignment horizontal="center" vertical="center" shrinkToFit="1"/>
    </xf>
    <xf numFmtId="0" fontId="4" fillId="0" borderId="0" xfId="4" applyAlignment="1">
      <alignment vertical="center"/>
    </xf>
    <xf numFmtId="0" fontId="4" fillId="0" borderId="0" xfId="4" applyFill="1" applyAlignment="1">
      <alignment vertical="center"/>
    </xf>
    <xf numFmtId="176" fontId="4" fillId="0" borderId="0" xfId="1" applyNumberFormat="1" applyFont="1">
      <alignment vertical="center"/>
    </xf>
    <xf numFmtId="176" fontId="4" fillId="5" borderId="0" xfId="1" applyNumberFormat="1" applyFont="1" applyFill="1">
      <alignment vertical="center"/>
    </xf>
    <xf numFmtId="38" fontId="4" fillId="0" borderId="0" xfId="4" applyNumberFormat="1" applyFill="1">
      <alignment vertical="center"/>
    </xf>
    <xf numFmtId="0" fontId="4" fillId="0" borderId="0" xfId="4" applyAlignment="1">
      <alignment vertical="center" shrinkToFit="1"/>
    </xf>
    <xf numFmtId="0" fontId="4" fillId="0" borderId="0" xfId="4" applyFill="1" applyAlignment="1">
      <alignment vertical="center" shrinkToFit="1"/>
    </xf>
    <xf numFmtId="178" fontId="4" fillId="0" borderId="0" xfId="4" applyNumberFormat="1" applyAlignment="1">
      <alignment vertical="center" shrinkToFit="1"/>
    </xf>
    <xf numFmtId="176" fontId="4" fillId="4" borderId="0" xfId="1" applyNumberFormat="1" applyFont="1" applyFill="1">
      <alignment vertical="center"/>
    </xf>
    <xf numFmtId="177" fontId="4" fillId="3" borderId="0" xfId="4" applyNumberFormat="1" applyFill="1" applyAlignment="1">
      <alignment horizontal="center" vertical="center"/>
    </xf>
    <xf numFmtId="38" fontId="4" fillId="3" borderId="0" xfId="1" applyFont="1" applyFill="1">
      <alignment vertical="center"/>
    </xf>
    <xf numFmtId="3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right" vertical="center"/>
    </xf>
    <xf numFmtId="0" fontId="0" fillId="6" borderId="4" xfId="0" applyFill="1" applyBorder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3" xfId="0" applyFill="1" applyBorder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6" borderId="14" xfId="0" applyFill="1" applyBorder="1">
      <alignment vertical="center"/>
    </xf>
    <xf numFmtId="38" fontId="0" fillId="6" borderId="13" xfId="1" applyFont="1" applyFill="1" applyBorder="1">
      <alignment vertical="center"/>
    </xf>
    <xf numFmtId="0" fontId="0" fillId="6" borderId="5" xfId="0" applyFill="1" applyBorder="1">
      <alignment vertical="center"/>
    </xf>
    <xf numFmtId="38" fontId="0" fillId="6" borderId="8" xfId="1" applyFont="1" applyFill="1" applyBorder="1">
      <alignment vertical="center"/>
    </xf>
    <xf numFmtId="0" fontId="0" fillId="6" borderId="1" xfId="0" applyFill="1" applyBorder="1" applyAlignment="1">
      <alignment horizontal="right" vertical="center"/>
    </xf>
    <xf numFmtId="0" fontId="0" fillId="6" borderId="0" xfId="0" applyFill="1" applyBorder="1" applyAlignment="1">
      <alignment horizontal="right" vertical="center"/>
    </xf>
    <xf numFmtId="0" fontId="0" fillId="6" borderId="13" xfId="0" applyFill="1" applyBorder="1" applyAlignment="1">
      <alignment horizontal="right" vertical="center"/>
    </xf>
    <xf numFmtId="0" fontId="0" fillId="6" borderId="3" xfId="0" applyFill="1" applyBorder="1" applyAlignment="1">
      <alignment horizontal="right" vertical="center"/>
    </xf>
    <xf numFmtId="0" fontId="0" fillId="6" borderId="2" xfId="0" applyFill="1" applyBorder="1" applyAlignment="1">
      <alignment horizontal="right" vertical="center"/>
    </xf>
    <xf numFmtId="0" fontId="0" fillId="6" borderId="8" xfId="0" applyFill="1" applyBorder="1" applyAlignment="1">
      <alignment horizontal="right" vertical="center"/>
    </xf>
    <xf numFmtId="0" fontId="0" fillId="6" borderId="9" xfId="0" applyFill="1" applyBorder="1">
      <alignment vertical="center"/>
    </xf>
    <xf numFmtId="0" fontId="0" fillId="6" borderId="8" xfId="0" applyFill="1" applyBorder="1">
      <alignment vertical="center"/>
    </xf>
    <xf numFmtId="0" fontId="0" fillId="6" borderId="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>
      <alignment vertical="center"/>
    </xf>
    <xf numFmtId="0" fontId="0" fillId="6" borderId="7" xfId="0" applyFill="1" applyBorder="1">
      <alignment vertical="center"/>
    </xf>
    <xf numFmtId="0" fontId="0" fillId="6" borderId="11" xfId="0" applyFill="1" applyBorder="1" applyAlignment="1">
      <alignment horizontal="right" vertical="center"/>
    </xf>
    <xf numFmtId="190" fontId="0" fillId="6" borderId="11" xfId="12" applyNumberFormat="1" applyFont="1" applyFill="1" applyBorder="1" applyAlignment="1">
      <alignment horizontal="right" vertical="center"/>
    </xf>
    <xf numFmtId="0" fontId="0" fillId="6" borderId="13" xfId="0" applyFill="1" applyBorder="1">
      <alignment vertical="center"/>
    </xf>
    <xf numFmtId="0" fontId="0" fillId="6" borderId="11" xfId="0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</cellXfs>
  <cellStyles count="13">
    <cellStyle name="CELL" xfId="7"/>
    <cellStyle name="パーセント" xfId="12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3 2" xfId="6"/>
    <cellStyle name="標準 3 3" xfId="10"/>
    <cellStyle name="標準 4" xfId="11"/>
    <cellStyle name="表題" xfId="8"/>
    <cellStyle name="表頭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図表９　パターン１とパターン２の総人口推計の比較</a:t>
            </a:r>
          </a:p>
        </c:rich>
      </c:tx>
      <c:layout>
        <c:manualLayout>
          <c:xMode val="edge"/>
          <c:yMode val="edge"/>
          <c:x val="0.26477868232572627"/>
          <c:y val="1.56862745098039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726604089743008E-2"/>
          <c:y val="9.107965632918727E-2"/>
          <c:w val="0.92285362634755397"/>
          <c:h val="0.8297627144433033"/>
        </c:manualLayout>
      </c:layout>
      <c:lineChart>
        <c:grouping val="standard"/>
        <c:varyColors val="0"/>
        <c:ser>
          <c:idx val="2"/>
          <c:order val="0"/>
          <c:tx>
            <c:v>パターン１</c:v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6"/>
              <c:layout>
                <c:manualLayout>
                  <c:x val="-6.1633291942506654E-3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151</a:t>
                    </a:r>
                    <a:r>
                      <a:rPr lang="ja-JP" altLang="en-US"/>
                      <a:t>万人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'パターン１（社人研推計準拠）(計)'!$B$15:$L$15</c:f>
              <c:numCache>
                <c:formatCode>0"年"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'パターン１（社人研推計準拠）(計)'!$B$16:$L$16</c:f>
              <c:numCache>
                <c:formatCode>#,##0_);\(#,##0\)</c:formatCode>
                <c:ptCount val="11"/>
                <c:pt idx="0">
                  <c:v>1854694</c:v>
                </c:pt>
                <c:pt idx="1">
                  <c:v>1821237.4799529654</c:v>
                </c:pt>
                <c:pt idx="2">
                  <c:v>1773206.4432714416</c:v>
                </c:pt>
                <c:pt idx="3">
                  <c:v>1714489.7926505886</c:v>
                </c:pt>
                <c:pt idx="4">
                  <c:v>1649457.8072389201</c:v>
                </c:pt>
                <c:pt idx="5">
                  <c:v>1580095.1208081781</c:v>
                </c:pt>
                <c:pt idx="6">
                  <c:v>1507645.8363935263</c:v>
                </c:pt>
                <c:pt idx="7">
                  <c:v>1432840.6025465133</c:v>
                </c:pt>
                <c:pt idx="8">
                  <c:v>1356298.9335033481</c:v>
                </c:pt>
                <c:pt idx="9">
                  <c:v>1276779.6683266568</c:v>
                </c:pt>
                <c:pt idx="10">
                  <c:v>1195967.895885159</c:v>
                </c:pt>
              </c:numCache>
            </c:numRef>
          </c:val>
          <c:smooth val="0"/>
        </c:ser>
        <c:ser>
          <c:idx val="4"/>
          <c:order val="1"/>
          <c:tx>
            <c:v>パターン２</c:v>
          </c:tx>
          <c:spPr>
            <a:ln>
              <a:solidFill>
                <a:schemeClr val="accent2"/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0"/>
              <c:layout>
                <c:manualLayout>
                  <c:x val="-4.1088861295004428E-2"/>
                  <c:y val="8.235294117647058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185</a:t>
                    </a:r>
                    <a:r>
                      <a:rPr lang="ja-JP" altLang="en-US"/>
                      <a:t>万人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0888548243176176"/>
                  <c:y val="3.137254901960784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148</a:t>
                    </a:r>
                    <a:r>
                      <a:rPr lang="ja-JP" altLang="en-US"/>
                      <a:t>万人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'パターン２（民間機関推計準拠）(計)'!$B$16:$H$16</c:f>
              <c:numCache>
                <c:formatCode>#,##0_);\(#,##0\)</c:formatCode>
                <c:ptCount val="7"/>
                <c:pt idx="0">
                  <c:v>1854694</c:v>
                </c:pt>
                <c:pt idx="1">
                  <c:v>1821237.4799529654</c:v>
                </c:pt>
                <c:pt idx="2">
                  <c:v>1768239.2490695252</c:v>
                </c:pt>
                <c:pt idx="3">
                  <c:v>1703707.6406025151</c:v>
                </c:pt>
                <c:pt idx="4">
                  <c:v>1632893.2563767894</c:v>
                </c:pt>
                <c:pt idx="5">
                  <c:v>1557592.6883901434</c:v>
                </c:pt>
                <c:pt idx="6">
                  <c:v>1478281.7120997137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85472"/>
        <c:axId val="216195456"/>
      </c:lineChart>
      <c:catAx>
        <c:axId val="2161854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0&quot;年&quot;" sourceLinked="1"/>
        <c:majorTickMark val="none"/>
        <c:minorTickMark val="none"/>
        <c:tickLblPos val="nextTo"/>
        <c:crossAx val="216195456"/>
        <c:crosses val="autoZero"/>
        <c:auto val="1"/>
        <c:lblAlgn val="ctr"/>
        <c:lblOffset val="100"/>
        <c:noMultiLvlLbl val="0"/>
      </c:catAx>
      <c:valAx>
        <c:axId val="216195456"/>
        <c:scaling>
          <c:orientation val="minMax"/>
          <c:min val="1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（万人）</a:t>
                </a:r>
              </a:p>
            </c:rich>
          </c:tx>
          <c:layout>
            <c:manualLayout>
              <c:xMode val="edge"/>
              <c:yMode val="edge"/>
              <c:x val="5.3242285392292067E-2"/>
              <c:y val="2.6453605064072874E-2"/>
            </c:manualLayout>
          </c:layout>
          <c:overlay val="0"/>
        </c:title>
        <c:numFmt formatCode="#,##0_);[Red]\(#,##0\)" sourceLinked="0"/>
        <c:majorTickMark val="none"/>
        <c:minorTickMark val="none"/>
        <c:tickLblPos val="nextTo"/>
        <c:crossAx val="216185472"/>
        <c:crosses val="autoZero"/>
        <c:crossBetween val="between"/>
        <c:dispUnits>
          <c:builtInUnit val="tenThousands"/>
        </c:dispUnits>
      </c:valAx>
    </c:plotArea>
    <c:legend>
      <c:legendPos val="r"/>
      <c:layout>
        <c:manualLayout>
          <c:xMode val="edge"/>
          <c:yMode val="edge"/>
          <c:x val="0.29030211496600467"/>
          <c:y val="0.66053543307086615"/>
          <c:w val="0.155731719975681"/>
          <c:h val="0.1391563995677011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図表１０　人口の減少段階</a:t>
            </a:r>
          </a:p>
        </c:rich>
      </c:tx>
      <c:layout>
        <c:manualLayout>
          <c:xMode val="edge"/>
          <c:yMode val="edge"/>
          <c:x val="0.38718922846508591"/>
          <c:y val="1.56862745098039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726604089743008E-2"/>
          <c:y val="9.107965632918727E-2"/>
          <c:w val="0.92285362634755397"/>
          <c:h val="0.8297627144433033"/>
        </c:manualLayout>
      </c:layout>
      <c:lineChart>
        <c:grouping val="standard"/>
        <c:varyColors val="0"/>
        <c:ser>
          <c:idx val="2"/>
          <c:order val="0"/>
          <c:tx>
            <c:v>総数</c:v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'パターン１（社人研推計準拠）(計)'!$B$15:$L$15</c:f>
              <c:numCache>
                <c:formatCode>0"年"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'パターン１（社人研推計準拠）(計)'!$N$21:$X$21</c:f>
              <c:numCache>
                <c:formatCode>#,##0_);[Red]\(#,##0\)</c:formatCode>
                <c:ptCount val="11"/>
                <c:pt idx="0">
                  <c:v>100</c:v>
                </c:pt>
                <c:pt idx="1">
                  <c:v>98.196116445783801</c:v>
                </c:pt>
                <c:pt idx="2">
                  <c:v>95.606415035118559</c:v>
                </c:pt>
                <c:pt idx="3">
                  <c:v>92.440574706694932</c:v>
                </c:pt>
                <c:pt idx="4">
                  <c:v>88.934228893764683</c:v>
                </c:pt>
                <c:pt idx="5">
                  <c:v>85.194383591480758</c:v>
                </c:pt>
                <c:pt idx="6">
                  <c:v>81.288117414167843</c:v>
                </c:pt>
                <c:pt idx="7">
                  <c:v>77.254824922413803</c:v>
                </c:pt>
                <c:pt idx="8">
                  <c:v>73.12790862014694</c:v>
                </c:pt>
                <c:pt idx="9">
                  <c:v>68.84044852286452</c:v>
                </c:pt>
                <c:pt idx="10">
                  <c:v>64.483299988308531</c:v>
                </c:pt>
              </c:numCache>
            </c:numRef>
          </c:val>
          <c:smooth val="0"/>
        </c:ser>
        <c:ser>
          <c:idx val="0"/>
          <c:order val="1"/>
          <c:tx>
            <c:v>0～14歳</c:v>
          </c:tx>
          <c:val>
            <c:numRef>
              <c:f>'パターン１（社人研推計準拠）(計)'!$N$41:$X$41</c:f>
              <c:numCache>
                <c:formatCode>#,##0_);[Red]\(#,##0\)</c:formatCode>
                <c:ptCount val="11"/>
                <c:pt idx="0">
                  <c:v>100</c:v>
                </c:pt>
                <c:pt idx="1">
                  <c:v>92.902191126628594</c:v>
                </c:pt>
                <c:pt idx="2">
                  <c:v>84.430810912391081</c:v>
                </c:pt>
                <c:pt idx="3">
                  <c:v>76.280131334500183</c:v>
                </c:pt>
                <c:pt idx="4">
                  <c:v>69.465565827273934</c:v>
                </c:pt>
                <c:pt idx="5">
                  <c:v>65.347441475305615</c:v>
                </c:pt>
                <c:pt idx="6">
                  <c:v>62.403547297486206</c:v>
                </c:pt>
                <c:pt idx="7">
                  <c:v>59.010119028024455</c:v>
                </c:pt>
                <c:pt idx="8">
                  <c:v>54.75404631580745</c:v>
                </c:pt>
                <c:pt idx="9">
                  <c:v>50.148432421421894</c:v>
                </c:pt>
                <c:pt idx="10">
                  <c:v>45.966557671757151</c:v>
                </c:pt>
              </c:numCache>
            </c:numRef>
          </c:val>
          <c:smooth val="0"/>
        </c:ser>
        <c:ser>
          <c:idx val="1"/>
          <c:order val="2"/>
          <c:tx>
            <c:v>15～64歳</c:v>
          </c:tx>
          <c:val>
            <c:numRef>
              <c:f>'パターン１（社人研推計準拠）(計)'!$N$42:$X$42</c:f>
              <c:numCache>
                <c:formatCode>#,##0_);[Red]\(#,##0\)</c:formatCode>
                <c:ptCount val="11"/>
                <c:pt idx="0">
                  <c:v>100</c:v>
                </c:pt>
                <c:pt idx="1">
                  <c:v>93.836269797096122</c:v>
                </c:pt>
                <c:pt idx="2">
                  <c:v>89.63519165215466</c:v>
                </c:pt>
                <c:pt idx="3">
                  <c:v>86.296241907731428</c:v>
                </c:pt>
                <c:pt idx="4">
                  <c:v>82.098096353256025</c:v>
                </c:pt>
                <c:pt idx="5">
                  <c:v>76.918693206166083</c:v>
                </c:pt>
                <c:pt idx="6">
                  <c:v>70.126282342808892</c:v>
                </c:pt>
                <c:pt idx="7">
                  <c:v>65.108764677938964</c:v>
                </c:pt>
                <c:pt idx="8">
                  <c:v>61.18060877508357</c:v>
                </c:pt>
                <c:pt idx="9">
                  <c:v>57.7528533691804</c:v>
                </c:pt>
                <c:pt idx="10">
                  <c:v>54.313625081970585</c:v>
                </c:pt>
              </c:numCache>
            </c:numRef>
          </c:val>
          <c:smooth val="0"/>
        </c:ser>
        <c:ser>
          <c:idx val="3"/>
          <c:order val="3"/>
          <c:tx>
            <c:v>65歳以上</c:v>
          </c:tx>
          <c:val>
            <c:numRef>
              <c:f>'パターン１（社人研推計準拠）(計)'!$N$43:$X$43</c:f>
              <c:numCache>
                <c:formatCode>#,##0_);[Red]\(#,##0\)</c:formatCode>
                <c:ptCount val="11"/>
                <c:pt idx="0">
                  <c:v>100</c:v>
                </c:pt>
                <c:pt idx="1">
                  <c:v>112.31692958903623</c:v>
                </c:pt>
                <c:pt idx="2">
                  <c:v>117.154703007878</c:v>
                </c:pt>
                <c:pt idx="3">
                  <c:v>117.23605303356747</c:v>
                </c:pt>
                <c:pt idx="4">
                  <c:v>117.35910011214791</c:v>
                </c:pt>
                <c:pt idx="5">
                  <c:v>117.51106217837734</c:v>
                </c:pt>
                <c:pt idx="6">
                  <c:v>120.4391945135999</c:v>
                </c:pt>
                <c:pt idx="7">
                  <c:v>118.56117958549808</c:v>
                </c:pt>
                <c:pt idx="8">
                  <c:v>113.99897877450205</c:v>
                </c:pt>
                <c:pt idx="9">
                  <c:v>107.69345340494773</c:v>
                </c:pt>
                <c:pt idx="10">
                  <c:v>100.89182891497433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80448"/>
        <c:axId val="216282240"/>
      </c:lineChart>
      <c:catAx>
        <c:axId val="2162804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0&quot;年&quot;" sourceLinked="1"/>
        <c:majorTickMark val="none"/>
        <c:minorTickMark val="none"/>
        <c:tickLblPos val="nextTo"/>
        <c:crossAx val="216282240"/>
        <c:crosses val="autoZero"/>
        <c:auto val="1"/>
        <c:lblAlgn val="ctr"/>
        <c:lblOffset val="100"/>
        <c:noMultiLvlLbl val="0"/>
      </c:catAx>
      <c:valAx>
        <c:axId val="216282240"/>
        <c:scaling>
          <c:orientation val="minMax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crossAx val="21628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43294954078354"/>
          <c:y val="0.10367268797282693"/>
          <c:w val="0.28540997860629519"/>
          <c:h val="8.7575111934537597E-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85801" y="171451"/>
    <xdr:ext cx="6181724" cy="323850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5800" y="3771900"/>
    <xdr:ext cx="6181725" cy="3238500"/>
    <xdr:graphicFrame macro="">
      <xdr:nvGraphicFramePr>
        <xdr:cNvPr id="3" name="グラフ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0.94402</cdr:x>
      <cdr:y>0.08725</cdr:y>
    </cdr:from>
    <cdr:to>
      <cdr:x>0.94402</cdr:x>
      <cdr:y>0.92843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5835650" y="282575"/>
          <a:ext cx="0" cy="27241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0.10478</cdr:x>
      <cdr:y>0.08824</cdr:y>
    </cdr:from>
    <cdr:to>
      <cdr:x>0.10478</cdr:x>
      <cdr:y>0.92941</cdr:y>
    </cdr:to>
    <cdr:cxnSp macro="">
      <cdr:nvCxnSpPr>
        <cdr:cNvPr id="4" name="直線コネクタ 3"/>
        <cdr:cNvCxnSpPr/>
      </cdr:nvCxnSpPr>
      <cdr:spPr>
        <a:xfrm xmlns:a="http://schemas.openxmlformats.org/drawingml/2006/main">
          <a:off x="647700" y="285750"/>
          <a:ext cx="0" cy="27241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0.6076</cdr:x>
      <cdr:y>0.08922</cdr:y>
    </cdr:from>
    <cdr:to>
      <cdr:x>0.6076</cdr:x>
      <cdr:y>0.93039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3756025" y="288925"/>
          <a:ext cx="0" cy="27241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0.21109</cdr:x>
      <cdr:y>0.72353</cdr:y>
    </cdr:from>
    <cdr:to>
      <cdr:x>0.42989</cdr:x>
      <cdr:y>0.87647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304925" y="2343150"/>
          <a:ext cx="1352550" cy="4953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【</a:t>
          </a:r>
          <a:r>
            <a:rPr lang="ja-JP" altLang="en-US" sz="800"/>
            <a:t>第１段階</a:t>
          </a:r>
          <a:r>
            <a:rPr lang="en-US" altLang="ja-JP" sz="800"/>
            <a:t>】</a:t>
          </a:r>
        </a:p>
        <a:p xmlns:a="http://schemas.openxmlformats.org/drawingml/2006/main">
          <a:r>
            <a:rPr lang="ja-JP" altLang="en-US" sz="800"/>
            <a:t>老年人口増加</a:t>
          </a:r>
          <a:endParaRPr lang="en-US" altLang="ja-JP" sz="800"/>
        </a:p>
        <a:p xmlns:a="http://schemas.openxmlformats.org/drawingml/2006/main">
          <a:r>
            <a:rPr lang="ja-JP" altLang="en-US" sz="800"/>
            <a:t>年少・生産年齢人口減少</a:t>
          </a:r>
        </a:p>
      </cdr:txBody>
    </cdr:sp>
  </cdr:relSizeAnchor>
  <cdr:relSizeAnchor xmlns:cdr="http://schemas.openxmlformats.org/drawingml/2006/chartDrawing">
    <cdr:from>
      <cdr:x>0.67078</cdr:x>
      <cdr:y>0.71863</cdr:y>
    </cdr:from>
    <cdr:to>
      <cdr:x>0.8906</cdr:x>
      <cdr:y>0.87157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4146550" y="2327275"/>
          <a:ext cx="1358900" cy="4953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【</a:t>
          </a:r>
          <a:r>
            <a:rPr lang="ja-JP" altLang="en-US" sz="800"/>
            <a:t>第２段階</a:t>
          </a:r>
          <a:r>
            <a:rPr lang="en-US" altLang="ja-JP" sz="800"/>
            <a:t>】</a:t>
          </a:r>
        </a:p>
        <a:p xmlns:a="http://schemas.openxmlformats.org/drawingml/2006/main">
          <a:r>
            <a:rPr lang="ja-JP" altLang="en-US" sz="800"/>
            <a:t>老年人口維持・微減</a:t>
          </a:r>
          <a:endParaRPr lang="en-US" altLang="ja-JP" sz="800"/>
        </a:p>
        <a:p xmlns:a="http://schemas.openxmlformats.org/drawingml/2006/main">
          <a:r>
            <a:rPr lang="ja-JP" altLang="en-US" sz="800"/>
            <a:t>年少・生産年齢人口減少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M2:AM85"/>
  <sheetViews>
    <sheetView tabSelected="1" workbookViewId="0">
      <selection activeCell="K19" sqref="K19"/>
    </sheetView>
  </sheetViews>
  <sheetFormatPr defaultRowHeight="13.5" x14ac:dyDescent="0.15"/>
  <cols>
    <col min="13" max="13" width="13" bestFit="1" customWidth="1"/>
    <col min="14" max="16" width="13.625" customWidth="1"/>
    <col min="19" max="19" width="10.25" customWidth="1"/>
    <col min="20" max="25" width="9.625" customWidth="1"/>
    <col min="32" max="32" width="4.75" customWidth="1"/>
    <col min="33" max="33" width="10.25" bestFit="1" customWidth="1"/>
    <col min="38" max="38" width="9" customWidth="1"/>
  </cols>
  <sheetData>
    <row r="2" spans="13:39" ht="18" customHeight="1" x14ac:dyDescent="0.15">
      <c r="M2" s="77" t="s">
        <v>115</v>
      </c>
      <c r="N2" s="77"/>
      <c r="O2" s="77"/>
      <c r="P2" s="77"/>
      <c r="Q2" s="77"/>
      <c r="S2" s="77" t="s">
        <v>127</v>
      </c>
      <c r="T2" s="77"/>
      <c r="U2" s="77"/>
      <c r="V2" s="77"/>
      <c r="W2" s="77"/>
      <c r="X2" s="77"/>
      <c r="Y2" s="77"/>
      <c r="AF2" s="78"/>
      <c r="AG2" s="78"/>
      <c r="AH2" s="78"/>
      <c r="AI2" s="78"/>
      <c r="AJ2" s="78"/>
      <c r="AK2" s="78"/>
      <c r="AL2" s="78"/>
      <c r="AM2" s="78"/>
    </row>
    <row r="3" spans="13:39" ht="18" customHeight="1" x14ac:dyDescent="0.15">
      <c r="M3" s="35"/>
      <c r="N3" s="35"/>
      <c r="O3" s="35"/>
      <c r="P3" s="35"/>
      <c r="Q3" s="36" t="s">
        <v>116</v>
      </c>
      <c r="S3" s="37"/>
      <c r="T3" s="67" t="s">
        <v>121</v>
      </c>
      <c r="U3" s="68"/>
      <c r="V3" s="68"/>
      <c r="W3" s="68"/>
      <c r="X3" s="69"/>
      <c r="Y3" s="70" t="s">
        <v>120</v>
      </c>
      <c r="AF3" s="77" t="s">
        <v>160</v>
      </c>
      <c r="AG3" s="77"/>
      <c r="AH3" s="77"/>
      <c r="AI3" s="77"/>
      <c r="AJ3" s="77"/>
      <c r="AK3" s="77"/>
      <c r="AL3" s="77"/>
      <c r="AM3" s="77"/>
    </row>
    <row r="4" spans="13:39" ht="22.5" customHeight="1" x14ac:dyDescent="0.15">
      <c r="M4" s="37"/>
      <c r="N4" s="38" t="s">
        <v>109</v>
      </c>
      <c r="O4" s="39" t="s">
        <v>111</v>
      </c>
      <c r="P4" s="79" t="s">
        <v>114</v>
      </c>
      <c r="Q4" s="79" t="s">
        <v>113</v>
      </c>
      <c r="S4" s="43"/>
      <c r="T4" s="73" t="s">
        <v>122</v>
      </c>
      <c r="U4" s="75" t="s">
        <v>124</v>
      </c>
      <c r="V4" s="75" t="s">
        <v>125</v>
      </c>
      <c r="W4" s="75" t="s">
        <v>126</v>
      </c>
      <c r="X4" s="70" t="s">
        <v>123</v>
      </c>
      <c r="Y4" s="71"/>
      <c r="AF4" s="37"/>
      <c r="AG4" s="54"/>
      <c r="AH4" s="81" t="s">
        <v>147</v>
      </c>
      <c r="AI4" s="81"/>
      <c r="AJ4" s="81" t="s">
        <v>148</v>
      </c>
      <c r="AK4" s="81"/>
      <c r="AL4" s="81" t="s">
        <v>149</v>
      </c>
      <c r="AM4" s="70"/>
    </row>
    <row r="5" spans="13:39" ht="22.5" customHeight="1" x14ac:dyDescent="0.15">
      <c r="M5" s="40"/>
      <c r="N5" s="41" t="s">
        <v>110</v>
      </c>
      <c r="O5" s="42" t="s">
        <v>112</v>
      </c>
      <c r="P5" s="80"/>
      <c r="Q5" s="80"/>
      <c r="S5" s="40"/>
      <c r="T5" s="74"/>
      <c r="U5" s="76"/>
      <c r="V5" s="76"/>
      <c r="W5" s="76"/>
      <c r="X5" s="72"/>
      <c r="Y5" s="72"/>
      <c r="AF5" s="40"/>
      <c r="AG5" s="55"/>
      <c r="AH5" s="56" t="s">
        <v>150</v>
      </c>
      <c r="AI5" s="56" t="s">
        <v>151</v>
      </c>
      <c r="AJ5" s="56" t="s">
        <v>150</v>
      </c>
      <c r="AK5" s="56" t="s">
        <v>151</v>
      </c>
      <c r="AL5" s="56" t="s">
        <v>150</v>
      </c>
      <c r="AM5" s="57" t="s">
        <v>151</v>
      </c>
    </row>
    <row r="6" spans="13:39" ht="18" customHeight="1" x14ac:dyDescent="0.15">
      <c r="M6" s="43" t="s">
        <v>106</v>
      </c>
      <c r="N6" s="43">
        <v>450</v>
      </c>
      <c r="O6" s="44">
        <v>542</v>
      </c>
      <c r="P6" s="45">
        <v>120.4391945135999</v>
      </c>
      <c r="Q6" s="64">
        <v>1</v>
      </c>
      <c r="S6" s="43" t="s">
        <v>117</v>
      </c>
      <c r="T6" s="48" t="s">
        <v>128</v>
      </c>
      <c r="U6" s="49" t="s">
        <v>131</v>
      </c>
      <c r="V6" s="49" t="s">
        <v>133</v>
      </c>
      <c r="W6" s="49" t="s">
        <v>129</v>
      </c>
      <c r="X6" s="50" t="s">
        <v>129</v>
      </c>
      <c r="Y6" s="50" t="s">
        <v>146</v>
      </c>
      <c r="AF6" s="58" t="s">
        <v>152</v>
      </c>
      <c r="AG6" s="59"/>
      <c r="AH6" s="60">
        <v>6</v>
      </c>
      <c r="AI6" s="61">
        <f>AH6/AH$13</f>
        <v>0.20689655172413793</v>
      </c>
      <c r="AJ6" s="60">
        <v>3</v>
      </c>
      <c r="AK6" s="61">
        <f t="shared" ref="AK6:AK13" si="0">AJ6/AJ$13</f>
        <v>0.10344827586206896</v>
      </c>
      <c r="AL6" s="60">
        <v>2</v>
      </c>
      <c r="AM6" s="61">
        <f t="shared" ref="AM6:AM13" si="1">AL6/AL$13</f>
        <v>6.8965517241379309E-2</v>
      </c>
    </row>
    <row r="7" spans="13:39" ht="18" customHeight="1" x14ac:dyDescent="0.15">
      <c r="M7" s="43" t="s">
        <v>107</v>
      </c>
      <c r="N7" s="43">
        <v>1151</v>
      </c>
      <c r="O7" s="44">
        <v>807</v>
      </c>
      <c r="P7" s="45">
        <v>70.126282342808892</v>
      </c>
      <c r="Q7" s="65"/>
      <c r="S7" s="43" t="s">
        <v>118</v>
      </c>
      <c r="T7" s="48" t="s">
        <v>130</v>
      </c>
      <c r="U7" s="49" t="s">
        <v>132</v>
      </c>
      <c r="V7" s="49" t="s">
        <v>135</v>
      </c>
      <c r="W7" s="49" t="s">
        <v>136</v>
      </c>
      <c r="X7" s="50" t="s">
        <v>138</v>
      </c>
      <c r="Y7" s="50" t="s">
        <v>145</v>
      </c>
      <c r="AF7" s="43" t="s">
        <v>153</v>
      </c>
      <c r="AG7" s="62"/>
      <c r="AH7" s="60">
        <v>13</v>
      </c>
      <c r="AI7" s="61">
        <f t="shared" ref="AI7:AI13" si="2">AH7/AH$13</f>
        <v>0.44827586206896552</v>
      </c>
      <c r="AJ7" s="60">
        <v>6</v>
      </c>
      <c r="AK7" s="61">
        <f t="shared" si="0"/>
        <v>0.20689655172413793</v>
      </c>
      <c r="AL7" s="60">
        <v>4</v>
      </c>
      <c r="AM7" s="61">
        <f t="shared" si="1"/>
        <v>0.13793103448275862</v>
      </c>
    </row>
    <row r="8" spans="13:39" ht="18" customHeight="1" x14ac:dyDescent="0.15">
      <c r="M8" s="40" t="s">
        <v>108</v>
      </c>
      <c r="N8" s="40">
        <v>253</v>
      </c>
      <c r="O8" s="46">
        <v>158</v>
      </c>
      <c r="P8" s="47">
        <v>62.403547297486206</v>
      </c>
      <c r="Q8" s="66"/>
      <c r="S8" s="43" t="s">
        <v>119</v>
      </c>
      <c r="T8" s="48" t="s">
        <v>130</v>
      </c>
      <c r="U8" s="49" t="s">
        <v>129</v>
      </c>
      <c r="V8" s="49" t="s">
        <v>134</v>
      </c>
      <c r="W8" s="49" t="s">
        <v>137</v>
      </c>
      <c r="X8" s="50" t="s">
        <v>130</v>
      </c>
      <c r="Y8" s="50" t="s">
        <v>144</v>
      </c>
      <c r="AF8" s="58" t="s">
        <v>154</v>
      </c>
      <c r="AG8" s="59"/>
      <c r="AH8" s="60">
        <v>9</v>
      </c>
      <c r="AI8" s="61">
        <f t="shared" si="2"/>
        <v>0.31034482758620691</v>
      </c>
      <c r="AJ8" s="60">
        <v>9</v>
      </c>
      <c r="AK8" s="61">
        <f t="shared" si="0"/>
        <v>0.31034482758620691</v>
      </c>
      <c r="AL8" s="60">
        <v>6</v>
      </c>
      <c r="AM8" s="61">
        <f t="shared" si="1"/>
        <v>0.20689655172413793</v>
      </c>
    </row>
    <row r="9" spans="13:39" ht="18" customHeight="1" x14ac:dyDescent="0.15">
      <c r="S9" s="40" t="s">
        <v>120</v>
      </c>
      <c r="T9" s="51" t="s">
        <v>139</v>
      </c>
      <c r="U9" s="52" t="s">
        <v>140</v>
      </c>
      <c r="V9" s="52" t="s">
        <v>141</v>
      </c>
      <c r="W9" s="52" t="s">
        <v>142</v>
      </c>
      <c r="X9" s="53" t="s">
        <v>138</v>
      </c>
      <c r="Y9" s="53" t="s">
        <v>143</v>
      </c>
      <c r="AF9" s="43" t="s">
        <v>155</v>
      </c>
      <c r="AG9" s="62"/>
      <c r="AH9" s="60">
        <v>1</v>
      </c>
      <c r="AI9" s="61">
        <f t="shared" si="2"/>
        <v>3.4482758620689655E-2</v>
      </c>
      <c r="AJ9" s="60">
        <v>7</v>
      </c>
      <c r="AK9" s="61">
        <f t="shared" si="0"/>
        <v>0.2413793103448276</v>
      </c>
      <c r="AL9" s="60">
        <v>6</v>
      </c>
      <c r="AM9" s="61">
        <f t="shared" si="1"/>
        <v>0.20689655172413793</v>
      </c>
    </row>
    <row r="10" spans="13:39" ht="18" customHeight="1" x14ac:dyDescent="0.15">
      <c r="AF10" s="58" t="s">
        <v>156</v>
      </c>
      <c r="AG10" s="59"/>
      <c r="AH10" s="63">
        <v>0</v>
      </c>
      <c r="AI10" s="61">
        <f t="shared" si="2"/>
        <v>0</v>
      </c>
      <c r="AJ10" s="63">
        <v>3</v>
      </c>
      <c r="AK10" s="61">
        <f t="shared" si="0"/>
        <v>0.10344827586206896</v>
      </c>
      <c r="AL10" s="63">
        <v>4</v>
      </c>
      <c r="AM10" s="61">
        <f t="shared" si="1"/>
        <v>0.13793103448275862</v>
      </c>
    </row>
    <row r="11" spans="13:39" ht="18" customHeight="1" x14ac:dyDescent="0.15">
      <c r="AF11" s="37" t="s">
        <v>157</v>
      </c>
      <c r="AG11" s="54"/>
      <c r="AH11" s="63">
        <v>0</v>
      </c>
      <c r="AI11" s="61">
        <f t="shared" si="2"/>
        <v>0</v>
      </c>
      <c r="AJ11" s="63">
        <v>1</v>
      </c>
      <c r="AK11" s="61">
        <f t="shared" si="0"/>
        <v>3.4482758620689655E-2</v>
      </c>
      <c r="AL11" s="63">
        <v>6</v>
      </c>
      <c r="AM11" s="61">
        <f t="shared" si="1"/>
        <v>0.20689655172413793</v>
      </c>
    </row>
    <row r="12" spans="13:39" ht="18" customHeight="1" x14ac:dyDescent="0.15">
      <c r="AF12" s="40"/>
      <c r="AG12" s="63" t="s">
        <v>159</v>
      </c>
      <c r="AH12" s="63">
        <v>0</v>
      </c>
      <c r="AI12" s="61">
        <f t="shared" si="2"/>
        <v>0</v>
      </c>
      <c r="AJ12" s="63">
        <v>0</v>
      </c>
      <c r="AK12" s="61">
        <f t="shared" si="0"/>
        <v>0</v>
      </c>
      <c r="AL12" s="63">
        <v>1</v>
      </c>
      <c r="AM12" s="61">
        <f t="shared" si="1"/>
        <v>3.4482758620689655E-2</v>
      </c>
    </row>
    <row r="13" spans="13:39" ht="18" customHeight="1" x14ac:dyDescent="0.15">
      <c r="T13" s="31">
        <v>2010</v>
      </c>
      <c r="U13" s="31">
        <f t="shared" ref="U13:AD13" si="3">T13+5</f>
        <v>2015</v>
      </c>
      <c r="V13" s="31">
        <f t="shared" si="3"/>
        <v>2020</v>
      </c>
      <c r="W13" s="31">
        <f t="shared" si="3"/>
        <v>2025</v>
      </c>
      <c r="X13" s="31">
        <f t="shared" si="3"/>
        <v>2030</v>
      </c>
      <c r="Y13" s="31">
        <f t="shared" si="3"/>
        <v>2035</v>
      </c>
      <c r="Z13" s="31">
        <f t="shared" si="3"/>
        <v>2040</v>
      </c>
      <c r="AA13" s="31">
        <f t="shared" si="3"/>
        <v>2045</v>
      </c>
      <c r="AB13" s="31">
        <f t="shared" si="3"/>
        <v>2050</v>
      </c>
      <c r="AC13" s="31">
        <f t="shared" si="3"/>
        <v>2055</v>
      </c>
      <c r="AD13" s="31">
        <f t="shared" si="3"/>
        <v>2060</v>
      </c>
      <c r="AF13" s="40" t="s">
        <v>158</v>
      </c>
      <c r="AG13" s="55"/>
      <c r="AH13" s="63">
        <f>SUM(AH6:AH12)</f>
        <v>29</v>
      </c>
      <c r="AI13" s="61">
        <f t="shared" si="2"/>
        <v>1</v>
      </c>
      <c r="AJ13" s="63">
        <f>SUM(AJ6:AJ12)</f>
        <v>29</v>
      </c>
      <c r="AK13" s="61">
        <f t="shared" si="0"/>
        <v>1</v>
      </c>
      <c r="AL13" s="63">
        <f>SUM(AL6:AL12)</f>
        <v>29</v>
      </c>
      <c r="AM13" s="61">
        <f t="shared" si="1"/>
        <v>1</v>
      </c>
    </row>
    <row r="14" spans="13:39" x14ac:dyDescent="0.15">
      <c r="Q14" s="33" t="e">
        <f>#REF!</f>
        <v>#REF!</v>
      </c>
      <c r="R14" s="34">
        <v>1</v>
      </c>
      <c r="S14" t="s">
        <v>79</v>
      </c>
      <c r="T14" s="33" t="e">
        <f>#REF!</f>
        <v>#REF!</v>
      </c>
      <c r="U14" s="33" t="e">
        <f>#REF!</f>
        <v>#REF!</v>
      </c>
      <c r="V14" s="33" t="e">
        <f>#REF!</f>
        <v>#REF!</v>
      </c>
      <c r="W14" s="33" t="e">
        <f>#REF!</f>
        <v>#REF!</v>
      </c>
      <c r="X14" s="33" t="e">
        <f>#REF!</f>
        <v>#REF!</v>
      </c>
      <c r="Y14" s="33" t="e">
        <f>#REF!</f>
        <v>#REF!</v>
      </c>
      <c r="Z14" s="33" t="e">
        <f>#REF!</f>
        <v>#REF!</v>
      </c>
      <c r="AA14" s="33" t="e">
        <f>#REF!</f>
        <v>#REF!</v>
      </c>
      <c r="AB14" s="33" t="e">
        <f>#REF!</f>
        <v>#REF!</v>
      </c>
      <c r="AC14" s="33" t="e">
        <f>#REF!</f>
        <v>#REF!</v>
      </c>
      <c r="AD14" s="33" t="e">
        <f>#REF!</f>
        <v>#REF!</v>
      </c>
    </row>
    <row r="15" spans="13:39" x14ac:dyDescent="0.15">
      <c r="Q15" s="33" t="e">
        <f>#REF!</f>
        <v>#REF!</v>
      </c>
      <c r="R15">
        <v>1</v>
      </c>
      <c r="S15" t="s">
        <v>80</v>
      </c>
      <c r="T15" s="33" t="e">
        <f>#REF!</f>
        <v>#REF!</v>
      </c>
      <c r="U15" s="33" t="e">
        <f>#REF!</f>
        <v>#REF!</v>
      </c>
      <c r="V15" s="33" t="e">
        <f>#REF!</f>
        <v>#REF!</v>
      </c>
      <c r="W15" s="33" t="e">
        <f>#REF!</f>
        <v>#REF!</v>
      </c>
      <c r="X15" s="33" t="e">
        <f>#REF!</f>
        <v>#REF!</v>
      </c>
      <c r="Y15" s="33" t="e">
        <f>#REF!</f>
        <v>#REF!</v>
      </c>
      <c r="Z15" s="33" t="e">
        <f>#REF!</f>
        <v>#REF!</v>
      </c>
      <c r="AA15" s="33" t="e">
        <f>#REF!</f>
        <v>#REF!</v>
      </c>
      <c r="AB15" s="33" t="e">
        <f>#REF!</f>
        <v>#REF!</v>
      </c>
      <c r="AC15" s="33" t="e">
        <f>#REF!</f>
        <v>#REF!</v>
      </c>
      <c r="AD15" s="33" t="e">
        <f>#REF!</f>
        <v>#REF!</v>
      </c>
    </row>
    <row r="16" spans="13:39" x14ac:dyDescent="0.15">
      <c r="Q16" s="33" t="e">
        <f>#REF!</f>
        <v>#REF!</v>
      </c>
      <c r="R16">
        <v>2</v>
      </c>
      <c r="S16" t="s">
        <v>81</v>
      </c>
      <c r="T16" s="33" t="e">
        <f>#REF!</f>
        <v>#REF!</v>
      </c>
      <c r="U16" s="33" t="e">
        <f>#REF!</f>
        <v>#REF!</v>
      </c>
      <c r="V16" s="33" t="e">
        <f>#REF!</f>
        <v>#REF!</v>
      </c>
      <c r="W16" s="33" t="e">
        <f>#REF!</f>
        <v>#REF!</v>
      </c>
      <c r="X16" s="33" t="e">
        <f>#REF!</f>
        <v>#REF!</v>
      </c>
      <c r="Y16" s="33" t="e">
        <f>#REF!</f>
        <v>#REF!</v>
      </c>
      <c r="Z16" s="33" t="e">
        <f>#REF!</f>
        <v>#REF!</v>
      </c>
      <c r="AA16" s="33" t="e">
        <f>#REF!</f>
        <v>#REF!</v>
      </c>
      <c r="AB16" s="33" t="e">
        <f>#REF!</f>
        <v>#REF!</v>
      </c>
      <c r="AC16" s="33" t="e">
        <f>#REF!</f>
        <v>#REF!</v>
      </c>
      <c r="AD16" s="33" t="e">
        <f>#REF!</f>
        <v>#REF!</v>
      </c>
    </row>
    <row r="17" spans="17:30" x14ac:dyDescent="0.15">
      <c r="Q17" s="33" t="e">
        <f>#REF!</f>
        <v>#REF!</v>
      </c>
      <c r="R17">
        <v>1</v>
      </c>
      <c r="S17" t="s">
        <v>82</v>
      </c>
      <c r="T17" s="33" t="e">
        <f>#REF!</f>
        <v>#REF!</v>
      </c>
      <c r="U17" s="33" t="e">
        <f>#REF!</f>
        <v>#REF!</v>
      </c>
      <c r="V17" s="33" t="e">
        <f>#REF!</f>
        <v>#REF!</v>
      </c>
      <c r="W17" s="33" t="e">
        <f>#REF!</f>
        <v>#REF!</v>
      </c>
      <c r="X17" s="33" t="e">
        <f>#REF!</f>
        <v>#REF!</v>
      </c>
      <c r="Y17" s="33" t="e">
        <f>#REF!</f>
        <v>#REF!</v>
      </c>
      <c r="Z17" s="33" t="e">
        <f>#REF!</f>
        <v>#REF!</v>
      </c>
      <c r="AA17" s="33" t="e">
        <f>#REF!</f>
        <v>#REF!</v>
      </c>
      <c r="AB17" s="33" t="e">
        <f>#REF!</f>
        <v>#REF!</v>
      </c>
      <c r="AC17" s="33" t="e">
        <f>#REF!</f>
        <v>#REF!</v>
      </c>
      <c r="AD17" s="33" t="e">
        <f>#REF!</f>
        <v>#REF!</v>
      </c>
    </row>
    <row r="18" spans="17:30" x14ac:dyDescent="0.15">
      <c r="Q18" s="33" t="e">
        <f>#REF!</f>
        <v>#REF!</v>
      </c>
      <c r="R18">
        <v>1</v>
      </c>
      <c r="S18" t="s">
        <v>83</v>
      </c>
      <c r="T18" s="33" t="e">
        <f>#REF!</f>
        <v>#REF!</v>
      </c>
      <c r="U18" s="33" t="e">
        <f>#REF!</f>
        <v>#REF!</v>
      </c>
      <c r="V18" s="33" t="e">
        <f>#REF!</f>
        <v>#REF!</v>
      </c>
      <c r="W18" s="33" t="e">
        <f>#REF!</f>
        <v>#REF!</v>
      </c>
      <c r="X18" s="33" t="e">
        <f>#REF!</f>
        <v>#REF!</v>
      </c>
      <c r="Y18" s="33" t="e">
        <f>#REF!</f>
        <v>#REF!</v>
      </c>
      <c r="Z18" s="33" t="e">
        <f>#REF!</f>
        <v>#REF!</v>
      </c>
      <c r="AA18" s="33" t="e">
        <f>#REF!</f>
        <v>#REF!</v>
      </c>
      <c r="AB18" s="33" t="e">
        <f>#REF!</f>
        <v>#REF!</v>
      </c>
      <c r="AC18" s="33" t="e">
        <f>#REF!</f>
        <v>#REF!</v>
      </c>
      <c r="AD18" s="33" t="e">
        <f>#REF!</f>
        <v>#REF!</v>
      </c>
    </row>
    <row r="19" spans="17:30" x14ac:dyDescent="0.15">
      <c r="Q19" s="33" t="e">
        <f>#REF!</f>
        <v>#REF!</v>
      </c>
      <c r="R19">
        <v>1</v>
      </c>
      <c r="S19" t="s">
        <v>84</v>
      </c>
      <c r="T19" s="33" t="e">
        <f>#REF!</f>
        <v>#REF!</v>
      </c>
      <c r="U19" s="33" t="e">
        <f>#REF!</f>
        <v>#REF!</v>
      </c>
      <c r="V19" s="33" t="e">
        <f>#REF!</f>
        <v>#REF!</v>
      </c>
      <c r="W19" s="33" t="e">
        <f>#REF!</f>
        <v>#REF!</v>
      </c>
      <c r="X19" s="33" t="e">
        <f>#REF!</f>
        <v>#REF!</v>
      </c>
      <c r="Y19" s="33" t="e">
        <f>#REF!</f>
        <v>#REF!</v>
      </c>
      <c r="Z19" s="33" t="e">
        <f>#REF!</f>
        <v>#REF!</v>
      </c>
      <c r="AA19" s="33" t="e">
        <f>#REF!</f>
        <v>#REF!</v>
      </c>
      <c r="AB19" s="33" t="e">
        <f>#REF!</f>
        <v>#REF!</v>
      </c>
      <c r="AC19" s="33" t="e">
        <f>#REF!</f>
        <v>#REF!</v>
      </c>
      <c r="AD19" s="33" t="e">
        <f>#REF!</f>
        <v>#REF!</v>
      </c>
    </row>
    <row r="20" spans="17:30" x14ac:dyDescent="0.15">
      <c r="Q20" s="33" t="e">
        <f>#REF!</f>
        <v>#REF!</v>
      </c>
      <c r="R20">
        <v>2</v>
      </c>
      <c r="S20" t="s">
        <v>85</v>
      </c>
      <c r="T20" s="33" t="e">
        <f>#REF!</f>
        <v>#REF!</v>
      </c>
      <c r="U20" s="33" t="e">
        <f>#REF!</f>
        <v>#REF!</v>
      </c>
      <c r="V20" s="33" t="e">
        <f>#REF!</f>
        <v>#REF!</v>
      </c>
      <c r="W20" s="33" t="e">
        <f>#REF!</f>
        <v>#REF!</v>
      </c>
      <c r="X20" s="33" t="e">
        <f>#REF!</f>
        <v>#REF!</v>
      </c>
      <c r="Y20" s="33" t="e">
        <f>#REF!</f>
        <v>#REF!</v>
      </c>
      <c r="Z20" s="33" t="e">
        <f>#REF!</f>
        <v>#REF!</v>
      </c>
      <c r="AA20" s="33" t="e">
        <f>#REF!</f>
        <v>#REF!</v>
      </c>
      <c r="AB20" s="33" t="e">
        <f>#REF!</f>
        <v>#REF!</v>
      </c>
      <c r="AC20" s="33" t="e">
        <f>#REF!</f>
        <v>#REF!</v>
      </c>
      <c r="AD20" s="33" t="e">
        <f>#REF!</f>
        <v>#REF!</v>
      </c>
    </row>
    <row r="21" spans="17:30" x14ac:dyDescent="0.15">
      <c r="Q21" s="33" t="e">
        <f>#REF!</f>
        <v>#REF!</v>
      </c>
      <c r="R21">
        <v>3</v>
      </c>
      <c r="S21" t="s">
        <v>86</v>
      </c>
      <c r="T21" s="33" t="e">
        <f>#REF!</f>
        <v>#REF!</v>
      </c>
      <c r="U21" s="33" t="e">
        <f>#REF!</f>
        <v>#REF!</v>
      </c>
      <c r="V21" s="33" t="e">
        <f>#REF!</f>
        <v>#REF!</v>
      </c>
      <c r="W21" s="33" t="e">
        <f>#REF!</f>
        <v>#REF!</v>
      </c>
      <c r="X21" s="33" t="e">
        <f>#REF!</f>
        <v>#REF!</v>
      </c>
      <c r="Y21" s="33" t="e">
        <f>#REF!</f>
        <v>#REF!</v>
      </c>
      <c r="Z21" s="33" t="e">
        <f>#REF!</f>
        <v>#REF!</v>
      </c>
      <c r="AA21" s="33" t="e">
        <f>#REF!</f>
        <v>#REF!</v>
      </c>
      <c r="AB21" s="33" t="e">
        <f>#REF!</f>
        <v>#REF!</v>
      </c>
      <c r="AC21" s="33" t="e">
        <f>#REF!</f>
        <v>#REF!</v>
      </c>
      <c r="AD21" s="33" t="e">
        <f>#REF!</f>
        <v>#REF!</v>
      </c>
    </row>
    <row r="22" spans="17:30" x14ac:dyDescent="0.15">
      <c r="Q22" s="33" t="e">
        <f>#REF!</f>
        <v>#REF!</v>
      </c>
      <c r="R22">
        <v>1</v>
      </c>
      <c r="S22" t="s">
        <v>87</v>
      </c>
      <c r="T22" s="33" t="e">
        <f>#REF!</f>
        <v>#REF!</v>
      </c>
      <c r="U22" s="33" t="e">
        <f>#REF!</f>
        <v>#REF!</v>
      </c>
      <c r="V22" s="33" t="e">
        <f>#REF!</f>
        <v>#REF!</v>
      </c>
      <c r="W22" s="33" t="e">
        <f>#REF!</f>
        <v>#REF!</v>
      </c>
      <c r="X22" s="33" t="e">
        <f>#REF!</f>
        <v>#REF!</v>
      </c>
      <c r="Y22" s="33" t="e">
        <f>#REF!</f>
        <v>#REF!</v>
      </c>
      <c r="Z22" s="33" t="e">
        <f>#REF!</f>
        <v>#REF!</v>
      </c>
      <c r="AA22" s="33" t="e">
        <f>#REF!</f>
        <v>#REF!</v>
      </c>
      <c r="AB22" s="33" t="e">
        <f>#REF!</f>
        <v>#REF!</v>
      </c>
      <c r="AC22" s="33" t="e">
        <f>#REF!</f>
        <v>#REF!</v>
      </c>
      <c r="AD22" s="33" t="e">
        <f>#REF!</f>
        <v>#REF!</v>
      </c>
    </row>
    <row r="23" spans="17:30" x14ac:dyDescent="0.15">
      <c r="Q23" s="33" t="e">
        <f>#REF!</f>
        <v>#REF!</v>
      </c>
      <c r="R23">
        <v>2</v>
      </c>
      <c r="S23" t="s">
        <v>88</v>
      </c>
      <c r="T23" s="33" t="e">
        <f>#REF!</f>
        <v>#REF!</v>
      </c>
      <c r="U23" s="33" t="e">
        <f>#REF!</f>
        <v>#REF!</v>
      </c>
      <c r="V23" s="33" t="e">
        <f>#REF!</f>
        <v>#REF!</v>
      </c>
      <c r="W23" s="33" t="e">
        <f>#REF!</f>
        <v>#REF!</v>
      </c>
      <c r="X23" s="33" t="e">
        <f>#REF!</f>
        <v>#REF!</v>
      </c>
      <c r="Y23" s="33" t="e">
        <f>#REF!</f>
        <v>#REF!</v>
      </c>
      <c r="Z23" s="33" t="e">
        <f>#REF!</f>
        <v>#REF!</v>
      </c>
      <c r="AA23" s="33" t="e">
        <f>#REF!</f>
        <v>#REF!</v>
      </c>
      <c r="AB23" s="33" t="e">
        <f>#REF!</f>
        <v>#REF!</v>
      </c>
      <c r="AC23" s="33" t="e">
        <f>#REF!</f>
        <v>#REF!</v>
      </c>
      <c r="AD23" s="33" t="e">
        <f>#REF!</f>
        <v>#REF!</v>
      </c>
    </row>
    <row r="24" spans="17:30" x14ac:dyDescent="0.15">
      <c r="Q24" s="33" t="e">
        <f>#REF!</f>
        <v>#REF!</v>
      </c>
      <c r="R24">
        <v>3</v>
      </c>
      <c r="S24" t="s">
        <v>89</v>
      </c>
      <c r="T24" s="33" t="e">
        <f>#REF!</f>
        <v>#REF!</v>
      </c>
      <c r="U24" s="33" t="e">
        <f>#REF!</f>
        <v>#REF!</v>
      </c>
      <c r="V24" s="33" t="e">
        <f>#REF!</f>
        <v>#REF!</v>
      </c>
      <c r="W24" s="33" t="e">
        <f>#REF!</f>
        <v>#REF!</v>
      </c>
      <c r="X24" s="33" t="e">
        <f>#REF!</f>
        <v>#REF!</v>
      </c>
      <c r="Y24" s="33" t="e">
        <f>#REF!</f>
        <v>#REF!</v>
      </c>
      <c r="Z24" s="33" t="e">
        <f>#REF!</f>
        <v>#REF!</v>
      </c>
      <c r="AA24" s="33" t="e">
        <f>#REF!</f>
        <v>#REF!</v>
      </c>
      <c r="AB24" s="33" t="e">
        <f>#REF!</f>
        <v>#REF!</v>
      </c>
      <c r="AC24" s="33" t="e">
        <f>#REF!</f>
        <v>#REF!</v>
      </c>
      <c r="AD24" s="33" t="e">
        <f>#REF!</f>
        <v>#REF!</v>
      </c>
    </row>
    <row r="25" spans="17:30" x14ac:dyDescent="0.15">
      <c r="Q25" s="33" t="e">
        <f>#REF!</f>
        <v>#REF!</v>
      </c>
      <c r="R25">
        <v>1</v>
      </c>
      <c r="S25" t="s">
        <v>90</v>
      </c>
      <c r="T25" s="33" t="e">
        <f>#REF!</f>
        <v>#REF!</v>
      </c>
      <c r="U25" s="33" t="e">
        <f>#REF!</f>
        <v>#REF!</v>
      </c>
      <c r="V25" s="33" t="e">
        <f>#REF!</f>
        <v>#REF!</v>
      </c>
      <c r="W25" s="33" t="e">
        <f>#REF!</f>
        <v>#REF!</v>
      </c>
      <c r="X25" s="33" t="e">
        <f>#REF!</f>
        <v>#REF!</v>
      </c>
      <c r="Y25" s="33" t="e">
        <f>#REF!</f>
        <v>#REF!</v>
      </c>
      <c r="Z25" s="33" t="e">
        <f>#REF!</f>
        <v>#REF!</v>
      </c>
      <c r="AA25" s="33" t="e">
        <f>#REF!</f>
        <v>#REF!</v>
      </c>
      <c r="AB25" s="33" t="e">
        <f>#REF!</f>
        <v>#REF!</v>
      </c>
      <c r="AC25" s="33" t="e">
        <f>#REF!</f>
        <v>#REF!</v>
      </c>
      <c r="AD25" s="33" t="e">
        <f>#REF!</f>
        <v>#REF!</v>
      </c>
    </row>
    <row r="26" spans="17:30" x14ac:dyDescent="0.15">
      <c r="Q26" s="33" t="e">
        <f>#REF!</f>
        <v>#REF!</v>
      </c>
      <c r="R26">
        <v>2</v>
      </c>
      <c r="S26" t="s">
        <v>91</v>
      </c>
      <c r="T26" s="33" t="e">
        <f>#REF!</f>
        <v>#REF!</v>
      </c>
      <c r="U26" s="33" t="e">
        <f>#REF!</f>
        <v>#REF!</v>
      </c>
      <c r="V26" s="33" t="e">
        <f>#REF!</f>
        <v>#REF!</v>
      </c>
      <c r="W26" s="33" t="e">
        <f>#REF!</f>
        <v>#REF!</v>
      </c>
      <c r="X26" s="33" t="e">
        <f>#REF!</f>
        <v>#REF!</v>
      </c>
      <c r="Y26" s="33" t="e">
        <f>#REF!</f>
        <v>#REF!</v>
      </c>
      <c r="Z26" s="33" t="e">
        <f>#REF!</f>
        <v>#REF!</v>
      </c>
      <c r="AA26" s="33" t="e">
        <f>#REF!</f>
        <v>#REF!</v>
      </c>
      <c r="AB26" s="33" t="e">
        <f>#REF!</f>
        <v>#REF!</v>
      </c>
      <c r="AC26" s="33" t="e">
        <f>#REF!</f>
        <v>#REF!</v>
      </c>
      <c r="AD26" s="33" t="e">
        <f>#REF!</f>
        <v>#REF!</v>
      </c>
    </row>
    <row r="27" spans="17:30" x14ac:dyDescent="0.15">
      <c r="Q27" s="33" t="e">
        <f>#REF!</f>
        <v>#REF!</v>
      </c>
      <c r="R27">
        <v>2</v>
      </c>
      <c r="S27" t="s">
        <v>92</v>
      </c>
      <c r="T27" s="33" t="e">
        <f>#REF!</f>
        <v>#REF!</v>
      </c>
      <c r="U27" s="33" t="e">
        <f>#REF!</f>
        <v>#REF!</v>
      </c>
      <c r="V27" s="33" t="e">
        <f>#REF!</f>
        <v>#REF!</v>
      </c>
      <c r="W27" s="33" t="e">
        <f>#REF!</f>
        <v>#REF!</v>
      </c>
      <c r="X27" s="33" t="e">
        <f>#REF!</f>
        <v>#REF!</v>
      </c>
      <c r="Y27" s="33" t="e">
        <f>#REF!</f>
        <v>#REF!</v>
      </c>
      <c r="Z27" s="33" t="e">
        <f>#REF!</f>
        <v>#REF!</v>
      </c>
      <c r="AA27" s="33" t="e">
        <f>#REF!</f>
        <v>#REF!</v>
      </c>
      <c r="AB27" s="33" t="e">
        <f>#REF!</f>
        <v>#REF!</v>
      </c>
      <c r="AC27" s="33" t="e">
        <f>#REF!</f>
        <v>#REF!</v>
      </c>
      <c r="AD27" s="33" t="e">
        <f>#REF!</f>
        <v>#REF!</v>
      </c>
    </row>
    <row r="28" spans="17:30" x14ac:dyDescent="0.15">
      <c r="Q28" s="33" t="e">
        <f>#REF!</f>
        <v>#REF!</v>
      </c>
      <c r="R28">
        <v>2</v>
      </c>
      <c r="S28" t="s">
        <v>93</v>
      </c>
      <c r="T28" s="33" t="e">
        <f>#REF!</f>
        <v>#REF!</v>
      </c>
      <c r="U28" s="33" t="e">
        <f>#REF!</f>
        <v>#REF!</v>
      </c>
      <c r="V28" s="33" t="e">
        <f>#REF!</f>
        <v>#REF!</v>
      </c>
      <c r="W28" s="33" t="e">
        <f>#REF!</f>
        <v>#REF!</v>
      </c>
      <c r="X28" s="33" t="e">
        <f>#REF!</f>
        <v>#REF!</v>
      </c>
      <c r="Y28" s="33" t="e">
        <f>#REF!</f>
        <v>#REF!</v>
      </c>
      <c r="Z28" s="33" t="e">
        <f>#REF!</f>
        <v>#REF!</v>
      </c>
      <c r="AA28" s="33" t="e">
        <f>#REF!</f>
        <v>#REF!</v>
      </c>
      <c r="AB28" s="33" t="e">
        <f>#REF!</f>
        <v>#REF!</v>
      </c>
      <c r="AC28" s="33" t="e">
        <f>#REF!</f>
        <v>#REF!</v>
      </c>
      <c r="AD28" s="33" t="e">
        <f>#REF!</f>
        <v>#REF!</v>
      </c>
    </row>
    <row r="29" spans="17:30" x14ac:dyDescent="0.15">
      <c r="Q29" s="33" t="e">
        <f>#REF!</f>
        <v>#REF!</v>
      </c>
      <c r="R29">
        <v>2</v>
      </c>
      <c r="S29" t="s">
        <v>94</v>
      </c>
      <c r="T29" s="33" t="e">
        <f>#REF!</f>
        <v>#REF!</v>
      </c>
      <c r="U29" s="33" t="e">
        <f>#REF!</f>
        <v>#REF!</v>
      </c>
      <c r="V29" s="33" t="e">
        <f>#REF!</f>
        <v>#REF!</v>
      </c>
      <c r="W29" s="33" t="e">
        <f>#REF!</f>
        <v>#REF!</v>
      </c>
      <c r="X29" s="33" t="e">
        <f>#REF!</f>
        <v>#REF!</v>
      </c>
      <c r="Y29" s="33" t="e">
        <f>#REF!</f>
        <v>#REF!</v>
      </c>
      <c r="Z29" s="33" t="e">
        <f>#REF!</f>
        <v>#REF!</v>
      </c>
      <c r="AA29" s="33" t="e">
        <f>#REF!</f>
        <v>#REF!</v>
      </c>
      <c r="AB29" s="33" t="e">
        <f>#REF!</f>
        <v>#REF!</v>
      </c>
      <c r="AC29" s="33" t="e">
        <f>#REF!</f>
        <v>#REF!</v>
      </c>
      <c r="AD29" s="33" t="e">
        <f>#REF!</f>
        <v>#REF!</v>
      </c>
    </row>
    <row r="30" spans="17:30" x14ac:dyDescent="0.15">
      <c r="Q30" s="33" t="e">
        <f>#REF!</f>
        <v>#REF!</v>
      </c>
      <c r="R30">
        <v>1</v>
      </c>
      <c r="S30" t="s">
        <v>95</v>
      </c>
      <c r="T30" s="33" t="e">
        <f>#REF!</f>
        <v>#REF!</v>
      </c>
      <c r="U30" s="33" t="e">
        <f>#REF!</f>
        <v>#REF!</v>
      </c>
      <c r="V30" s="33" t="e">
        <f>#REF!</f>
        <v>#REF!</v>
      </c>
      <c r="W30" s="33" t="e">
        <f>#REF!</f>
        <v>#REF!</v>
      </c>
      <c r="X30" s="33" t="e">
        <f>#REF!</f>
        <v>#REF!</v>
      </c>
      <c r="Y30" s="33" t="e">
        <f>#REF!</f>
        <v>#REF!</v>
      </c>
      <c r="Z30" s="33" t="e">
        <f>#REF!</f>
        <v>#REF!</v>
      </c>
      <c r="AA30" s="33" t="e">
        <f>#REF!</f>
        <v>#REF!</v>
      </c>
      <c r="AB30" s="33" t="e">
        <f>#REF!</f>
        <v>#REF!</v>
      </c>
      <c r="AC30" s="33" t="e">
        <f>#REF!</f>
        <v>#REF!</v>
      </c>
      <c r="AD30" s="33" t="e">
        <f>#REF!</f>
        <v>#REF!</v>
      </c>
    </row>
    <row r="31" spans="17:30" x14ac:dyDescent="0.15">
      <c r="Q31" s="33" t="e">
        <f>#REF!</f>
        <v>#REF!</v>
      </c>
      <c r="R31">
        <v>1</v>
      </c>
      <c r="S31" t="s">
        <v>77</v>
      </c>
      <c r="T31" s="33" t="e">
        <f>#REF!</f>
        <v>#REF!</v>
      </c>
      <c r="U31" s="33" t="e">
        <f>#REF!</f>
        <v>#REF!</v>
      </c>
      <c r="V31" s="33" t="e">
        <f>#REF!</f>
        <v>#REF!</v>
      </c>
      <c r="W31" s="33" t="e">
        <f>#REF!</f>
        <v>#REF!</v>
      </c>
      <c r="X31" s="33" t="e">
        <f>#REF!</f>
        <v>#REF!</v>
      </c>
      <c r="Y31" s="33" t="e">
        <f>#REF!</f>
        <v>#REF!</v>
      </c>
      <c r="Z31" s="33" t="e">
        <f>#REF!</f>
        <v>#REF!</v>
      </c>
      <c r="AA31" s="33" t="e">
        <f>#REF!</f>
        <v>#REF!</v>
      </c>
      <c r="AB31" s="33" t="e">
        <f>#REF!</f>
        <v>#REF!</v>
      </c>
      <c r="AC31" s="33" t="e">
        <f>#REF!</f>
        <v>#REF!</v>
      </c>
      <c r="AD31" s="33" t="e">
        <f>#REF!</f>
        <v>#REF!</v>
      </c>
    </row>
    <row r="32" spans="17:30" x14ac:dyDescent="0.15">
      <c r="Q32" s="33" t="e">
        <f>#REF!</f>
        <v>#REF!</v>
      </c>
      <c r="R32">
        <v>1</v>
      </c>
      <c r="S32" t="s">
        <v>96</v>
      </c>
      <c r="T32" s="33" t="e">
        <f>#REF!</f>
        <v>#REF!</v>
      </c>
      <c r="U32" s="33" t="e">
        <f>#REF!</f>
        <v>#REF!</v>
      </c>
      <c r="V32" s="33" t="e">
        <f>#REF!</f>
        <v>#REF!</v>
      </c>
      <c r="W32" s="33" t="e">
        <f>#REF!</f>
        <v>#REF!</v>
      </c>
      <c r="X32" s="33" t="e">
        <f>#REF!</f>
        <v>#REF!</v>
      </c>
      <c r="Y32" s="33" t="e">
        <f>#REF!</f>
        <v>#REF!</v>
      </c>
      <c r="Z32" s="33" t="e">
        <f>#REF!</f>
        <v>#REF!</v>
      </c>
      <c r="AA32" s="33" t="e">
        <f>#REF!</f>
        <v>#REF!</v>
      </c>
      <c r="AB32" s="33" t="e">
        <f>#REF!</f>
        <v>#REF!</v>
      </c>
      <c r="AC32" s="33" t="e">
        <f>#REF!</f>
        <v>#REF!</v>
      </c>
      <c r="AD32" s="33" t="e">
        <f>#REF!</f>
        <v>#REF!</v>
      </c>
    </row>
    <row r="33" spans="17:30" x14ac:dyDescent="0.15">
      <c r="Q33" s="33" t="e">
        <f>#REF!</f>
        <v>#REF!</v>
      </c>
      <c r="R33">
        <v>2</v>
      </c>
      <c r="S33" t="s">
        <v>97</v>
      </c>
      <c r="T33" s="33" t="e">
        <f>#REF!</f>
        <v>#REF!</v>
      </c>
      <c r="U33" s="33" t="e">
        <f>#REF!</f>
        <v>#REF!</v>
      </c>
      <c r="V33" s="33" t="e">
        <f>#REF!</f>
        <v>#REF!</v>
      </c>
      <c r="W33" s="33" t="e">
        <f>#REF!</f>
        <v>#REF!</v>
      </c>
      <c r="X33" s="33" t="e">
        <f>#REF!</f>
        <v>#REF!</v>
      </c>
      <c r="Y33" s="33" t="e">
        <f>#REF!</f>
        <v>#REF!</v>
      </c>
      <c r="Z33" s="33" t="e">
        <f>#REF!</f>
        <v>#REF!</v>
      </c>
      <c r="AA33" s="33" t="e">
        <f>#REF!</f>
        <v>#REF!</v>
      </c>
      <c r="AB33" s="33" t="e">
        <f>#REF!</f>
        <v>#REF!</v>
      </c>
      <c r="AC33" s="33" t="e">
        <f>#REF!</f>
        <v>#REF!</v>
      </c>
      <c r="AD33" s="33" t="e">
        <f>#REF!</f>
        <v>#REF!</v>
      </c>
    </row>
    <row r="34" spans="17:30" x14ac:dyDescent="0.15">
      <c r="Q34" s="33" t="e">
        <f>#REF!</f>
        <v>#REF!</v>
      </c>
      <c r="R34">
        <v>1</v>
      </c>
      <c r="S34" t="s">
        <v>78</v>
      </c>
      <c r="T34" s="33" t="e">
        <f>#REF!</f>
        <v>#REF!</v>
      </c>
      <c r="U34" s="33" t="e">
        <f>#REF!</f>
        <v>#REF!</v>
      </c>
      <c r="V34" s="33" t="e">
        <f>#REF!</f>
        <v>#REF!</v>
      </c>
      <c r="W34" s="33" t="e">
        <f>#REF!</f>
        <v>#REF!</v>
      </c>
      <c r="X34" s="33" t="e">
        <f>#REF!</f>
        <v>#REF!</v>
      </c>
      <c r="Y34" s="33" t="e">
        <f>#REF!</f>
        <v>#REF!</v>
      </c>
      <c r="Z34" s="33" t="e">
        <f>#REF!</f>
        <v>#REF!</v>
      </c>
      <c r="AA34" s="33" t="e">
        <f>#REF!</f>
        <v>#REF!</v>
      </c>
      <c r="AB34" s="33" t="e">
        <f>#REF!</f>
        <v>#REF!</v>
      </c>
      <c r="AC34" s="33" t="e">
        <f>#REF!</f>
        <v>#REF!</v>
      </c>
      <c r="AD34" s="33" t="e">
        <f>#REF!</f>
        <v>#REF!</v>
      </c>
    </row>
    <row r="35" spans="17:30" x14ac:dyDescent="0.15">
      <c r="Q35" s="33" t="e">
        <f>#REF!</f>
        <v>#REF!</v>
      </c>
      <c r="R35">
        <v>2</v>
      </c>
      <c r="S35" t="s">
        <v>98</v>
      </c>
      <c r="T35" s="33" t="e">
        <f>#REF!</f>
        <v>#REF!</v>
      </c>
      <c r="U35" s="33" t="e">
        <f>#REF!</f>
        <v>#REF!</v>
      </c>
      <c r="V35" s="33" t="e">
        <f>#REF!</f>
        <v>#REF!</v>
      </c>
      <c r="W35" s="33" t="e">
        <f>#REF!</f>
        <v>#REF!</v>
      </c>
      <c r="X35" s="33" t="e">
        <f>#REF!</f>
        <v>#REF!</v>
      </c>
      <c r="Y35" s="33" t="e">
        <f>#REF!</f>
        <v>#REF!</v>
      </c>
      <c r="Z35" s="33" t="e">
        <f>#REF!</f>
        <v>#REF!</v>
      </c>
      <c r="AA35" s="33" t="e">
        <f>#REF!</f>
        <v>#REF!</v>
      </c>
      <c r="AB35" s="33" t="e">
        <f>#REF!</f>
        <v>#REF!</v>
      </c>
      <c r="AC35" s="33" t="e">
        <f>#REF!</f>
        <v>#REF!</v>
      </c>
      <c r="AD35" s="33" t="e">
        <f>#REF!</f>
        <v>#REF!</v>
      </c>
    </row>
    <row r="36" spans="17:30" x14ac:dyDescent="0.15">
      <c r="Q36" s="33" t="e">
        <f>#REF!</f>
        <v>#REF!</v>
      </c>
      <c r="R36">
        <v>1</v>
      </c>
      <c r="S36" t="s">
        <v>99</v>
      </c>
      <c r="T36" s="33" t="e">
        <f>#REF!</f>
        <v>#REF!</v>
      </c>
      <c r="U36" s="33" t="e">
        <f>#REF!</f>
        <v>#REF!</v>
      </c>
      <c r="V36" s="33" t="e">
        <f>#REF!</f>
        <v>#REF!</v>
      </c>
      <c r="W36" s="33" t="e">
        <f>#REF!</f>
        <v>#REF!</v>
      </c>
      <c r="X36" s="33" t="e">
        <f>#REF!</f>
        <v>#REF!</v>
      </c>
      <c r="Y36" s="33" t="e">
        <f>#REF!</f>
        <v>#REF!</v>
      </c>
      <c r="Z36" s="33" t="e">
        <f>#REF!</f>
        <v>#REF!</v>
      </c>
      <c r="AA36" s="33" t="e">
        <f>#REF!</f>
        <v>#REF!</v>
      </c>
      <c r="AB36" s="33" t="e">
        <f>#REF!</f>
        <v>#REF!</v>
      </c>
      <c r="AC36" s="33" t="e">
        <f>#REF!</f>
        <v>#REF!</v>
      </c>
      <c r="AD36" s="33" t="e">
        <f>#REF!</f>
        <v>#REF!</v>
      </c>
    </row>
    <row r="37" spans="17:30" x14ac:dyDescent="0.15">
      <c r="Q37" s="33" t="e">
        <f>#REF!</f>
        <v>#REF!</v>
      </c>
      <c r="R37">
        <v>2</v>
      </c>
      <c r="S37" t="s">
        <v>100</v>
      </c>
      <c r="T37" s="33" t="e">
        <f>#REF!</f>
        <v>#REF!</v>
      </c>
      <c r="U37" s="33" t="e">
        <f>#REF!</f>
        <v>#REF!</v>
      </c>
      <c r="V37" s="33" t="e">
        <f>#REF!</f>
        <v>#REF!</v>
      </c>
      <c r="W37" s="33" t="e">
        <f>#REF!</f>
        <v>#REF!</v>
      </c>
      <c r="X37" s="33" t="e">
        <f>#REF!</f>
        <v>#REF!</v>
      </c>
      <c r="Y37" s="33" t="e">
        <f>#REF!</f>
        <v>#REF!</v>
      </c>
      <c r="Z37" s="33" t="e">
        <f>#REF!</f>
        <v>#REF!</v>
      </c>
      <c r="AA37" s="33" t="e">
        <f>#REF!</f>
        <v>#REF!</v>
      </c>
      <c r="AB37" s="33" t="e">
        <f>#REF!</f>
        <v>#REF!</v>
      </c>
      <c r="AC37" s="33" t="e">
        <f>#REF!</f>
        <v>#REF!</v>
      </c>
      <c r="AD37" s="33" t="e">
        <f>#REF!</f>
        <v>#REF!</v>
      </c>
    </row>
    <row r="38" spans="17:30" x14ac:dyDescent="0.15">
      <c r="Q38" s="33" t="e">
        <f>#REF!</f>
        <v>#REF!</v>
      </c>
      <c r="R38">
        <v>3</v>
      </c>
      <c r="S38" t="s">
        <v>101</v>
      </c>
      <c r="T38" s="33" t="e">
        <f>#REF!</f>
        <v>#REF!</v>
      </c>
      <c r="U38" s="33" t="e">
        <f>#REF!</f>
        <v>#REF!</v>
      </c>
      <c r="V38" s="33" t="e">
        <f>#REF!</f>
        <v>#REF!</v>
      </c>
      <c r="W38" s="33" t="e">
        <f>#REF!</f>
        <v>#REF!</v>
      </c>
      <c r="X38" s="33" t="e">
        <f>#REF!</f>
        <v>#REF!</v>
      </c>
      <c r="Y38" s="33" t="e">
        <f>#REF!</f>
        <v>#REF!</v>
      </c>
      <c r="Z38" s="33" t="e">
        <f>#REF!</f>
        <v>#REF!</v>
      </c>
      <c r="AA38" s="33" t="e">
        <f>#REF!</f>
        <v>#REF!</v>
      </c>
      <c r="AB38" s="33" t="e">
        <f>#REF!</f>
        <v>#REF!</v>
      </c>
      <c r="AC38" s="33" t="e">
        <f>#REF!</f>
        <v>#REF!</v>
      </c>
      <c r="AD38" s="33" t="e">
        <f>#REF!</f>
        <v>#REF!</v>
      </c>
    </row>
    <row r="39" spans="17:30" x14ac:dyDescent="0.15">
      <c r="Q39" s="33" t="e">
        <f>#REF!</f>
        <v>#REF!</v>
      </c>
      <c r="R39">
        <v>3</v>
      </c>
      <c r="S39" t="s">
        <v>102</v>
      </c>
      <c r="T39" s="33" t="e">
        <f>#REF!</f>
        <v>#REF!</v>
      </c>
      <c r="U39" s="33" t="e">
        <f>#REF!</f>
        <v>#REF!</v>
      </c>
      <c r="V39" s="33" t="e">
        <f>#REF!</f>
        <v>#REF!</v>
      </c>
      <c r="W39" s="33" t="e">
        <f>#REF!</f>
        <v>#REF!</v>
      </c>
      <c r="X39" s="33" t="e">
        <f>#REF!</f>
        <v>#REF!</v>
      </c>
      <c r="Y39" s="33" t="e">
        <f>#REF!</f>
        <v>#REF!</v>
      </c>
      <c r="Z39" s="33" t="e">
        <f>#REF!</f>
        <v>#REF!</v>
      </c>
      <c r="AA39" s="33" t="e">
        <f>#REF!</f>
        <v>#REF!</v>
      </c>
      <c r="AB39" s="33" t="e">
        <f>#REF!</f>
        <v>#REF!</v>
      </c>
      <c r="AC39" s="33" t="e">
        <f>#REF!</f>
        <v>#REF!</v>
      </c>
      <c r="AD39" s="33" t="e">
        <f>#REF!</f>
        <v>#REF!</v>
      </c>
    </row>
    <row r="40" spans="17:30" x14ac:dyDescent="0.15">
      <c r="Q40" s="33" t="e">
        <f>#REF!</f>
        <v>#REF!</v>
      </c>
      <c r="R40">
        <v>3</v>
      </c>
      <c r="S40" t="s">
        <v>103</v>
      </c>
      <c r="T40" s="33" t="e">
        <f>#REF!</f>
        <v>#REF!</v>
      </c>
      <c r="U40" s="33" t="e">
        <f>#REF!</f>
        <v>#REF!</v>
      </c>
      <c r="V40" s="33" t="e">
        <f>#REF!</f>
        <v>#REF!</v>
      </c>
      <c r="W40" s="33" t="e">
        <f>#REF!</f>
        <v>#REF!</v>
      </c>
      <c r="X40" s="33" t="e">
        <f>#REF!</f>
        <v>#REF!</v>
      </c>
      <c r="Y40" s="33" t="e">
        <f>#REF!</f>
        <v>#REF!</v>
      </c>
      <c r="Z40" s="33" t="e">
        <f>#REF!</f>
        <v>#REF!</v>
      </c>
      <c r="AA40" s="33" t="e">
        <f>#REF!</f>
        <v>#REF!</v>
      </c>
      <c r="AB40" s="33" t="e">
        <f>#REF!</f>
        <v>#REF!</v>
      </c>
      <c r="AC40" s="33" t="e">
        <f>#REF!</f>
        <v>#REF!</v>
      </c>
      <c r="AD40" s="33" t="e">
        <f>#REF!</f>
        <v>#REF!</v>
      </c>
    </row>
    <row r="41" spans="17:30" x14ac:dyDescent="0.15">
      <c r="Q41" s="33" t="e">
        <f>#REF!</f>
        <v>#REF!</v>
      </c>
      <c r="R41">
        <v>2</v>
      </c>
      <c r="S41" t="s">
        <v>104</v>
      </c>
      <c r="T41" s="33" t="e">
        <f>#REF!</f>
        <v>#REF!</v>
      </c>
      <c r="U41" s="33" t="e">
        <f>#REF!</f>
        <v>#REF!</v>
      </c>
      <c r="V41" s="33" t="e">
        <f>#REF!</f>
        <v>#REF!</v>
      </c>
      <c r="W41" s="33" t="e">
        <f>#REF!</f>
        <v>#REF!</v>
      </c>
      <c r="X41" s="33" t="e">
        <f>#REF!</f>
        <v>#REF!</v>
      </c>
      <c r="Y41" s="33" t="e">
        <f>#REF!</f>
        <v>#REF!</v>
      </c>
      <c r="Z41" s="33" t="e">
        <f>#REF!</f>
        <v>#REF!</v>
      </c>
      <c r="AA41" s="33" t="e">
        <f>#REF!</f>
        <v>#REF!</v>
      </c>
      <c r="AB41" s="33" t="e">
        <f>#REF!</f>
        <v>#REF!</v>
      </c>
      <c r="AC41" s="33" t="e">
        <f>#REF!</f>
        <v>#REF!</v>
      </c>
      <c r="AD41" s="33" t="e">
        <f>#REF!</f>
        <v>#REF!</v>
      </c>
    </row>
    <row r="42" spans="17:30" x14ac:dyDescent="0.15">
      <c r="Q42" s="33" t="e">
        <f>#REF!</f>
        <v>#REF!</v>
      </c>
      <c r="R42">
        <v>2</v>
      </c>
      <c r="S42" t="s">
        <v>105</v>
      </c>
      <c r="T42" s="33" t="e">
        <f>#REF!</f>
        <v>#REF!</v>
      </c>
      <c r="U42" s="33" t="e">
        <f>#REF!</f>
        <v>#REF!</v>
      </c>
      <c r="V42" s="33" t="e">
        <f>#REF!</f>
        <v>#REF!</v>
      </c>
      <c r="W42" s="33" t="e">
        <f>#REF!</f>
        <v>#REF!</v>
      </c>
      <c r="X42" s="33" t="e">
        <f>#REF!</f>
        <v>#REF!</v>
      </c>
      <c r="Y42" s="33" t="e">
        <f>#REF!</f>
        <v>#REF!</v>
      </c>
      <c r="Z42" s="33" t="e">
        <f>#REF!</f>
        <v>#REF!</v>
      </c>
      <c r="AA42" s="33" t="e">
        <f>#REF!</f>
        <v>#REF!</v>
      </c>
      <c r="AB42" s="33" t="e">
        <f>#REF!</f>
        <v>#REF!</v>
      </c>
      <c r="AC42" s="33" t="e">
        <f>#REF!</f>
        <v>#REF!</v>
      </c>
      <c r="AD42" s="33" t="e">
        <f>#REF!</f>
        <v>#REF!</v>
      </c>
    </row>
    <row r="43" spans="17:30" x14ac:dyDescent="0.15">
      <c r="R43">
        <f>COUNTIF($R$14:$R$42,1)</f>
        <v>12</v>
      </c>
    </row>
    <row r="44" spans="17:30" x14ac:dyDescent="0.15">
      <c r="R44">
        <f>COUNTIF($R$14:$R$42,2)</f>
        <v>12</v>
      </c>
    </row>
    <row r="45" spans="17:30" x14ac:dyDescent="0.15">
      <c r="R45">
        <f>COUNTIF($R$14:$R$42,3)</f>
        <v>5</v>
      </c>
    </row>
    <row r="48" spans="17:30" x14ac:dyDescent="0.15">
      <c r="T48" s="31">
        <v>2010</v>
      </c>
      <c r="U48" s="31">
        <f t="shared" ref="U48" si="4">T48+5</f>
        <v>2015</v>
      </c>
      <c r="V48" s="31">
        <f t="shared" ref="V48" si="5">U48+5</f>
        <v>2020</v>
      </c>
      <c r="W48" s="31">
        <f t="shared" ref="W48" si="6">V48+5</f>
        <v>2025</v>
      </c>
      <c r="X48" s="31">
        <f t="shared" ref="X48" si="7">W48+5</f>
        <v>2030</v>
      </c>
      <c r="Y48" s="31">
        <f t="shared" ref="Y48" si="8">X48+5</f>
        <v>2035</v>
      </c>
      <c r="Z48" s="31">
        <f t="shared" ref="Z48" si="9">Y48+5</f>
        <v>2040</v>
      </c>
      <c r="AA48" s="31">
        <f t="shared" ref="AA48" si="10">Z48+5</f>
        <v>2045</v>
      </c>
      <c r="AB48" s="31">
        <f t="shared" ref="AB48" si="11">AA48+5</f>
        <v>2050</v>
      </c>
      <c r="AC48" s="31">
        <f t="shared" ref="AC48" si="12">AB48+5</f>
        <v>2055</v>
      </c>
      <c r="AD48" s="31">
        <f t="shared" ref="AD48" si="13">AC48+5</f>
        <v>2060</v>
      </c>
    </row>
    <row r="49" spans="19:30" x14ac:dyDescent="0.15">
      <c r="S49" t="s">
        <v>79</v>
      </c>
      <c r="T49" s="33" t="e">
        <f>#REF!</f>
        <v>#REF!</v>
      </c>
      <c r="U49" s="33" t="e">
        <f>#REF!</f>
        <v>#REF!</v>
      </c>
      <c r="V49" s="33" t="e">
        <f>#REF!</f>
        <v>#REF!</v>
      </c>
      <c r="W49" s="33" t="e">
        <f>#REF!</f>
        <v>#REF!</v>
      </c>
      <c r="X49" s="33" t="e">
        <f>#REF!</f>
        <v>#REF!</v>
      </c>
      <c r="Y49" s="33" t="e">
        <f>#REF!</f>
        <v>#REF!</v>
      </c>
      <c r="Z49" s="33" t="e">
        <f>#REF!</f>
        <v>#REF!</v>
      </c>
      <c r="AA49" s="33" t="e">
        <f>#REF!</f>
        <v>#REF!</v>
      </c>
      <c r="AB49" s="33" t="e">
        <f>#REF!</f>
        <v>#REF!</v>
      </c>
      <c r="AC49" s="33" t="e">
        <f>#REF!</f>
        <v>#REF!</v>
      </c>
      <c r="AD49" s="33" t="e">
        <f>#REF!</f>
        <v>#REF!</v>
      </c>
    </row>
    <row r="50" spans="19:30" x14ac:dyDescent="0.15">
      <c r="S50" t="s">
        <v>80</v>
      </c>
      <c r="T50" s="33" t="e">
        <f>#REF!</f>
        <v>#REF!</v>
      </c>
      <c r="U50" s="33" t="e">
        <f>#REF!</f>
        <v>#REF!</v>
      </c>
      <c r="V50" s="33" t="e">
        <f>#REF!</f>
        <v>#REF!</v>
      </c>
      <c r="W50" s="33" t="e">
        <f>#REF!</f>
        <v>#REF!</v>
      </c>
      <c r="X50" s="33" t="e">
        <f>#REF!</f>
        <v>#REF!</v>
      </c>
      <c r="Y50" s="33" t="e">
        <f>#REF!</f>
        <v>#REF!</v>
      </c>
      <c r="Z50" s="33" t="e">
        <f>#REF!</f>
        <v>#REF!</v>
      </c>
      <c r="AA50" s="33" t="e">
        <f>#REF!</f>
        <v>#REF!</v>
      </c>
      <c r="AB50" s="33" t="e">
        <f>#REF!</f>
        <v>#REF!</v>
      </c>
      <c r="AC50" s="33" t="e">
        <f>#REF!</f>
        <v>#REF!</v>
      </c>
      <c r="AD50" s="33" t="e">
        <f>#REF!</f>
        <v>#REF!</v>
      </c>
    </row>
    <row r="51" spans="19:30" x14ac:dyDescent="0.15">
      <c r="S51" t="s">
        <v>81</v>
      </c>
      <c r="T51" s="33" t="e">
        <f>#REF!</f>
        <v>#REF!</v>
      </c>
      <c r="U51" s="33" t="e">
        <f>#REF!</f>
        <v>#REF!</v>
      </c>
      <c r="V51" s="33" t="e">
        <f>#REF!</f>
        <v>#REF!</v>
      </c>
      <c r="W51" s="33" t="e">
        <f>#REF!</f>
        <v>#REF!</v>
      </c>
      <c r="X51" s="33" t="e">
        <f>#REF!</f>
        <v>#REF!</v>
      </c>
      <c r="Y51" s="33" t="e">
        <f>#REF!</f>
        <v>#REF!</v>
      </c>
      <c r="Z51" s="33" t="e">
        <f>#REF!</f>
        <v>#REF!</v>
      </c>
      <c r="AA51" s="33" t="e">
        <f>#REF!</f>
        <v>#REF!</v>
      </c>
      <c r="AB51" s="33" t="e">
        <f>#REF!</f>
        <v>#REF!</v>
      </c>
      <c r="AC51" s="33" t="e">
        <f>#REF!</f>
        <v>#REF!</v>
      </c>
      <c r="AD51" s="33" t="e">
        <f>#REF!</f>
        <v>#REF!</v>
      </c>
    </row>
    <row r="52" spans="19:30" x14ac:dyDescent="0.15">
      <c r="S52" t="s">
        <v>82</v>
      </c>
      <c r="T52" s="33" t="e">
        <f>#REF!</f>
        <v>#REF!</v>
      </c>
      <c r="U52" s="33" t="e">
        <f>#REF!</f>
        <v>#REF!</v>
      </c>
      <c r="V52" s="33" t="e">
        <f>#REF!</f>
        <v>#REF!</v>
      </c>
      <c r="W52" s="33" t="e">
        <f>#REF!</f>
        <v>#REF!</v>
      </c>
      <c r="X52" s="33" t="e">
        <f>#REF!</f>
        <v>#REF!</v>
      </c>
      <c r="Y52" s="33" t="e">
        <f>#REF!</f>
        <v>#REF!</v>
      </c>
      <c r="Z52" s="33" t="e">
        <f>#REF!</f>
        <v>#REF!</v>
      </c>
      <c r="AA52" s="33" t="e">
        <f>#REF!</f>
        <v>#REF!</v>
      </c>
      <c r="AB52" s="33" t="e">
        <f>#REF!</f>
        <v>#REF!</v>
      </c>
      <c r="AC52" s="33" t="e">
        <f>#REF!</f>
        <v>#REF!</v>
      </c>
      <c r="AD52" s="33" t="e">
        <f>#REF!</f>
        <v>#REF!</v>
      </c>
    </row>
    <row r="53" spans="19:30" x14ac:dyDescent="0.15">
      <c r="S53" t="s">
        <v>83</v>
      </c>
      <c r="T53" s="33" t="e">
        <f>#REF!</f>
        <v>#REF!</v>
      </c>
      <c r="U53" s="33" t="e">
        <f>#REF!</f>
        <v>#REF!</v>
      </c>
      <c r="V53" s="33" t="e">
        <f>#REF!</f>
        <v>#REF!</v>
      </c>
      <c r="W53" s="33" t="e">
        <f>#REF!</f>
        <v>#REF!</v>
      </c>
      <c r="X53" s="33" t="e">
        <f>#REF!</f>
        <v>#REF!</v>
      </c>
      <c r="Y53" s="33" t="e">
        <f>#REF!</f>
        <v>#REF!</v>
      </c>
      <c r="Z53" s="33" t="e">
        <f>#REF!</f>
        <v>#REF!</v>
      </c>
      <c r="AA53" s="33" t="e">
        <f>#REF!</f>
        <v>#REF!</v>
      </c>
      <c r="AB53" s="33" t="e">
        <f>#REF!</f>
        <v>#REF!</v>
      </c>
      <c r="AC53" s="33" t="e">
        <f>#REF!</f>
        <v>#REF!</v>
      </c>
      <c r="AD53" s="33" t="e">
        <f>#REF!</f>
        <v>#REF!</v>
      </c>
    </row>
    <row r="54" spans="19:30" x14ac:dyDescent="0.15">
      <c r="S54" t="s">
        <v>84</v>
      </c>
      <c r="T54" s="33" t="e">
        <f>#REF!</f>
        <v>#REF!</v>
      </c>
      <c r="U54" s="33" t="e">
        <f>#REF!</f>
        <v>#REF!</v>
      </c>
      <c r="V54" s="33" t="e">
        <f>#REF!</f>
        <v>#REF!</v>
      </c>
      <c r="W54" s="33" t="e">
        <f>#REF!</f>
        <v>#REF!</v>
      </c>
      <c r="X54" s="33" t="e">
        <f>#REF!</f>
        <v>#REF!</v>
      </c>
      <c r="Y54" s="33" t="e">
        <f>#REF!</f>
        <v>#REF!</v>
      </c>
      <c r="Z54" s="33" t="e">
        <f>#REF!</f>
        <v>#REF!</v>
      </c>
      <c r="AA54" s="33" t="e">
        <f>#REF!</f>
        <v>#REF!</v>
      </c>
      <c r="AB54" s="33" t="e">
        <f>#REF!</f>
        <v>#REF!</v>
      </c>
      <c r="AC54" s="33" t="e">
        <f>#REF!</f>
        <v>#REF!</v>
      </c>
      <c r="AD54" s="33" t="e">
        <f>#REF!</f>
        <v>#REF!</v>
      </c>
    </row>
    <row r="55" spans="19:30" x14ac:dyDescent="0.15">
      <c r="S55" t="s">
        <v>85</v>
      </c>
      <c r="T55" s="33" t="e">
        <f>#REF!</f>
        <v>#REF!</v>
      </c>
      <c r="U55" s="33" t="e">
        <f>#REF!</f>
        <v>#REF!</v>
      </c>
      <c r="V55" s="33" t="e">
        <f>#REF!</f>
        <v>#REF!</v>
      </c>
      <c r="W55" s="33" t="e">
        <f>#REF!</f>
        <v>#REF!</v>
      </c>
      <c r="X55" s="33" t="e">
        <f>#REF!</f>
        <v>#REF!</v>
      </c>
      <c r="Y55" s="33" t="e">
        <f>#REF!</f>
        <v>#REF!</v>
      </c>
      <c r="Z55" s="33" t="e">
        <f>#REF!</f>
        <v>#REF!</v>
      </c>
      <c r="AA55" s="33" t="e">
        <f>#REF!</f>
        <v>#REF!</v>
      </c>
      <c r="AB55" s="33" t="e">
        <f>#REF!</f>
        <v>#REF!</v>
      </c>
      <c r="AC55" s="33" t="e">
        <f>#REF!</f>
        <v>#REF!</v>
      </c>
      <c r="AD55" s="33" t="e">
        <f>#REF!</f>
        <v>#REF!</v>
      </c>
    </row>
    <row r="56" spans="19:30" x14ac:dyDescent="0.15">
      <c r="S56" t="s">
        <v>86</v>
      </c>
      <c r="T56" s="33" t="e">
        <f>#REF!</f>
        <v>#REF!</v>
      </c>
      <c r="U56" s="33" t="e">
        <f>#REF!</f>
        <v>#REF!</v>
      </c>
      <c r="V56" s="33" t="e">
        <f>#REF!</f>
        <v>#REF!</v>
      </c>
      <c r="W56" s="33" t="e">
        <f>#REF!</f>
        <v>#REF!</v>
      </c>
      <c r="X56" s="33" t="e">
        <f>#REF!</f>
        <v>#REF!</v>
      </c>
      <c r="Y56" s="33" t="e">
        <f>#REF!</f>
        <v>#REF!</v>
      </c>
      <c r="Z56" s="33" t="e">
        <f>#REF!</f>
        <v>#REF!</v>
      </c>
      <c r="AA56" s="33" t="e">
        <f>#REF!</f>
        <v>#REF!</v>
      </c>
      <c r="AB56" s="33" t="e">
        <f>#REF!</f>
        <v>#REF!</v>
      </c>
      <c r="AC56" s="33" t="e">
        <f>#REF!</f>
        <v>#REF!</v>
      </c>
      <c r="AD56" s="33" t="e">
        <f>#REF!</f>
        <v>#REF!</v>
      </c>
    </row>
    <row r="57" spans="19:30" x14ac:dyDescent="0.15">
      <c r="S57" t="s">
        <v>87</v>
      </c>
      <c r="T57" s="33" t="e">
        <f>#REF!</f>
        <v>#REF!</v>
      </c>
      <c r="U57" s="33" t="e">
        <f>#REF!</f>
        <v>#REF!</v>
      </c>
      <c r="V57" s="33" t="e">
        <f>#REF!</f>
        <v>#REF!</v>
      </c>
      <c r="W57" s="33" t="e">
        <f>#REF!</f>
        <v>#REF!</v>
      </c>
      <c r="X57" s="33" t="e">
        <f>#REF!</f>
        <v>#REF!</v>
      </c>
      <c r="Y57" s="33" t="e">
        <f>#REF!</f>
        <v>#REF!</v>
      </c>
      <c r="Z57" s="33" t="e">
        <f>#REF!</f>
        <v>#REF!</v>
      </c>
      <c r="AA57" s="33" t="e">
        <f>#REF!</f>
        <v>#REF!</v>
      </c>
      <c r="AB57" s="33" t="e">
        <f>#REF!</f>
        <v>#REF!</v>
      </c>
      <c r="AC57" s="33" t="e">
        <f>#REF!</f>
        <v>#REF!</v>
      </c>
      <c r="AD57" s="33" t="e">
        <f>#REF!</f>
        <v>#REF!</v>
      </c>
    </row>
    <row r="58" spans="19:30" x14ac:dyDescent="0.15">
      <c r="S58" t="s">
        <v>88</v>
      </c>
      <c r="T58" s="33" t="e">
        <f>#REF!</f>
        <v>#REF!</v>
      </c>
      <c r="U58" s="33" t="e">
        <f>#REF!</f>
        <v>#REF!</v>
      </c>
      <c r="V58" s="33" t="e">
        <f>#REF!</f>
        <v>#REF!</v>
      </c>
      <c r="W58" s="33" t="e">
        <f>#REF!</f>
        <v>#REF!</v>
      </c>
      <c r="X58" s="33" t="e">
        <f>#REF!</f>
        <v>#REF!</v>
      </c>
      <c r="Y58" s="33" t="e">
        <f>#REF!</f>
        <v>#REF!</v>
      </c>
      <c r="Z58" s="33" t="e">
        <f>#REF!</f>
        <v>#REF!</v>
      </c>
      <c r="AA58" s="33" t="e">
        <f>#REF!</f>
        <v>#REF!</v>
      </c>
      <c r="AB58" s="33" t="e">
        <f>#REF!</f>
        <v>#REF!</v>
      </c>
      <c r="AC58" s="33" t="e">
        <f>#REF!</f>
        <v>#REF!</v>
      </c>
      <c r="AD58" s="33" t="e">
        <f>#REF!</f>
        <v>#REF!</v>
      </c>
    </row>
    <row r="59" spans="19:30" x14ac:dyDescent="0.15">
      <c r="S59" t="s">
        <v>89</v>
      </c>
      <c r="T59" s="33" t="e">
        <f>#REF!</f>
        <v>#REF!</v>
      </c>
      <c r="U59" s="33" t="e">
        <f>#REF!</f>
        <v>#REF!</v>
      </c>
      <c r="V59" s="33" t="e">
        <f>#REF!</f>
        <v>#REF!</v>
      </c>
      <c r="W59" s="33" t="e">
        <f>#REF!</f>
        <v>#REF!</v>
      </c>
      <c r="X59" s="33" t="e">
        <f>#REF!</f>
        <v>#REF!</v>
      </c>
      <c r="Y59" s="33" t="e">
        <f>#REF!</f>
        <v>#REF!</v>
      </c>
      <c r="Z59" s="33" t="e">
        <f>#REF!</f>
        <v>#REF!</v>
      </c>
      <c r="AA59" s="33" t="e">
        <f>#REF!</f>
        <v>#REF!</v>
      </c>
      <c r="AB59" s="33" t="e">
        <f>#REF!</f>
        <v>#REF!</v>
      </c>
      <c r="AC59" s="33" t="e">
        <f>#REF!</f>
        <v>#REF!</v>
      </c>
      <c r="AD59" s="33" t="e">
        <f>#REF!</f>
        <v>#REF!</v>
      </c>
    </row>
    <row r="60" spans="19:30" x14ac:dyDescent="0.15">
      <c r="S60" t="s">
        <v>90</v>
      </c>
      <c r="T60" s="33" t="e">
        <f>#REF!</f>
        <v>#REF!</v>
      </c>
      <c r="U60" s="33" t="e">
        <f>#REF!</f>
        <v>#REF!</v>
      </c>
      <c r="V60" s="33" t="e">
        <f>#REF!</f>
        <v>#REF!</v>
      </c>
      <c r="W60" s="33" t="e">
        <f>#REF!</f>
        <v>#REF!</v>
      </c>
      <c r="X60" s="33" t="e">
        <f>#REF!</f>
        <v>#REF!</v>
      </c>
      <c r="Y60" s="33" t="e">
        <f>#REF!</f>
        <v>#REF!</v>
      </c>
      <c r="Z60" s="33" t="e">
        <f>#REF!</f>
        <v>#REF!</v>
      </c>
      <c r="AA60" s="33" t="e">
        <f>#REF!</f>
        <v>#REF!</v>
      </c>
      <c r="AB60" s="33" t="e">
        <f>#REF!</f>
        <v>#REF!</v>
      </c>
      <c r="AC60" s="33" t="e">
        <f>#REF!</f>
        <v>#REF!</v>
      </c>
      <c r="AD60" s="33" t="e">
        <f>#REF!</f>
        <v>#REF!</v>
      </c>
    </row>
    <row r="61" spans="19:30" x14ac:dyDescent="0.15">
      <c r="S61" t="s">
        <v>91</v>
      </c>
      <c r="T61" s="33" t="e">
        <f>#REF!</f>
        <v>#REF!</v>
      </c>
      <c r="U61" s="33" t="e">
        <f>#REF!</f>
        <v>#REF!</v>
      </c>
      <c r="V61" s="33" t="e">
        <f>#REF!</f>
        <v>#REF!</v>
      </c>
      <c r="W61" s="33" t="e">
        <f>#REF!</f>
        <v>#REF!</v>
      </c>
      <c r="X61" s="33" t="e">
        <f>#REF!</f>
        <v>#REF!</v>
      </c>
      <c r="Y61" s="33" t="e">
        <f>#REF!</f>
        <v>#REF!</v>
      </c>
      <c r="Z61" s="33" t="e">
        <f>#REF!</f>
        <v>#REF!</v>
      </c>
      <c r="AA61" s="33" t="e">
        <f>#REF!</f>
        <v>#REF!</v>
      </c>
      <c r="AB61" s="33" t="e">
        <f>#REF!</f>
        <v>#REF!</v>
      </c>
      <c r="AC61" s="33" t="e">
        <f>#REF!</f>
        <v>#REF!</v>
      </c>
      <c r="AD61" s="33" t="e">
        <f>#REF!</f>
        <v>#REF!</v>
      </c>
    </row>
    <row r="62" spans="19:30" x14ac:dyDescent="0.15">
      <c r="S62" t="s">
        <v>92</v>
      </c>
      <c r="T62" s="33" t="e">
        <f>#REF!</f>
        <v>#REF!</v>
      </c>
      <c r="U62" s="33" t="e">
        <f>#REF!</f>
        <v>#REF!</v>
      </c>
      <c r="V62" s="33" t="e">
        <f>#REF!</f>
        <v>#REF!</v>
      </c>
      <c r="W62" s="33" t="e">
        <f>#REF!</f>
        <v>#REF!</v>
      </c>
      <c r="X62" s="33" t="e">
        <f>#REF!</f>
        <v>#REF!</v>
      </c>
      <c r="Y62" s="33" t="e">
        <f>#REF!</f>
        <v>#REF!</v>
      </c>
      <c r="Z62" s="33" t="e">
        <f>#REF!</f>
        <v>#REF!</v>
      </c>
      <c r="AA62" s="33" t="e">
        <f>#REF!</f>
        <v>#REF!</v>
      </c>
      <c r="AB62" s="33" t="e">
        <f>#REF!</f>
        <v>#REF!</v>
      </c>
      <c r="AC62" s="33" t="e">
        <f>#REF!</f>
        <v>#REF!</v>
      </c>
      <c r="AD62" s="33" t="e">
        <f>#REF!</f>
        <v>#REF!</v>
      </c>
    </row>
    <row r="63" spans="19:30" x14ac:dyDescent="0.15">
      <c r="S63" t="s">
        <v>93</v>
      </c>
      <c r="T63" s="33" t="e">
        <f>#REF!</f>
        <v>#REF!</v>
      </c>
      <c r="U63" s="33" t="e">
        <f>#REF!</f>
        <v>#REF!</v>
      </c>
      <c r="V63" s="33" t="e">
        <f>#REF!</f>
        <v>#REF!</v>
      </c>
      <c r="W63" s="33" t="e">
        <f>#REF!</f>
        <v>#REF!</v>
      </c>
      <c r="X63" s="33" t="e">
        <f>#REF!</f>
        <v>#REF!</v>
      </c>
      <c r="Y63" s="33" t="e">
        <f>#REF!</f>
        <v>#REF!</v>
      </c>
      <c r="Z63" s="33" t="e">
        <f>#REF!</f>
        <v>#REF!</v>
      </c>
      <c r="AA63" s="33" t="e">
        <f>#REF!</f>
        <v>#REF!</v>
      </c>
      <c r="AB63" s="33" t="e">
        <f>#REF!</f>
        <v>#REF!</v>
      </c>
      <c r="AC63" s="33" t="e">
        <f>#REF!</f>
        <v>#REF!</v>
      </c>
      <c r="AD63" s="33" t="e">
        <f>#REF!</f>
        <v>#REF!</v>
      </c>
    </row>
    <row r="64" spans="19:30" x14ac:dyDescent="0.15">
      <c r="S64" t="s">
        <v>94</v>
      </c>
      <c r="T64" s="33" t="e">
        <f>#REF!</f>
        <v>#REF!</v>
      </c>
      <c r="U64" s="33" t="e">
        <f>#REF!</f>
        <v>#REF!</v>
      </c>
      <c r="V64" s="33" t="e">
        <f>#REF!</f>
        <v>#REF!</v>
      </c>
      <c r="W64" s="33" t="e">
        <f>#REF!</f>
        <v>#REF!</v>
      </c>
      <c r="X64" s="33" t="e">
        <f>#REF!</f>
        <v>#REF!</v>
      </c>
      <c r="Y64" s="33" t="e">
        <f>#REF!</f>
        <v>#REF!</v>
      </c>
      <c r="Z64" s="33" t="e">
        <f>#REF!</f>
        <v>#REF!</v>
      </c>
      <c r="AA64" s="33" t="e">
        <f>#REF!</f>
        <v>#REF!</v>
      </c>
      <c r="AB64" s="33" t="e">
        <f>#REF!</f>
        <v>#REF!</v>
      </c>
      <c r="AC64" s="33" t="e">
        <f>#REF!</f>
        <v>#REF!</v>
      </c>
      <c r="AD64" s="33" t="e">
        <f>#REF!</f>
        <v>#REF!</v>
      </c>
    </row>
    <row r="65" spans="19:30" x14ac:dyDescent="0.15">
      <c r="S65" t="s">
        <v>95</v>
      </c>
      <c r="T65" s="33" t="e">
        <f>#REF!</f>
        <v>#REF!</v>
      </c>
      <c r="U65" s="33" t="e">
        <f>#REF!</f>
        <v>#REF!</v>
      </c>
      <c r="V65" s="33" t="e">
        <f>#REF!</f>
        <v>#REF!</v>
      </c>
      <c r="W65" s="33" t="e">
        <f>#REF!</f>
        <v>#REF!</v>
      </c>
      <c r="X65" s="33" t="e">
        <f>#REF!</f>
        <v>#REF!</v>
      </c>
      <c r="Y65" s="33" t="e">
        <f>#REF!</f>
        <v>#REF!</v>
      </c>
      <c r="Z65" s="33" t="e">
        <f>#REF!</f>
        <v>#REF!</v>
      </c>
      <c r="AA65" s="33" t="e">
        <f>#REF!</f>
        <v>#REF!</v>
      </c>
      <c r="AB65" s="33" t="e">
        <f>#REF!</f>
        <v>#REF!</v>
      </c>
      <c r="AC65" s="33" t="e">
        <f>#REF!</f>
        <v>#REF!</v>
      </c>
      <c r="AD65" s="33" t="e">
        <f>#REF!</f>
        <v>#REF!</v>
      </c>
    </row>
    <row r="66" spans="19:30" x14ac:dyDescent="0.15">
      <c r="S66" t="s">
        <v>77</v>
      </c>
      <c r="T66" s="33" t="e">
        <f>#REF!</f>
        <v>#REF!</v>
      </c>
      <c r="U66" s="33" t="e">
        <f>#REF!</f>
        <v>#REF!</v>
      </c>
      <c r="V66" s="33" t="e">
        <f>#REF!</f>
        <v>#REF!</v>
      </c>
      <c r="W66" s="33" t="e">
        <f>#REF!</f>
        <v>#REF!</v>
      </c>
      <c r="X66" s="33" t="e">
        <f>#REF!</f>
        <v>#REF!</v>
      </c>
      <c r="Y66" s="33" t="e">
        <f>#REF!</f>
        <v>#REF!</v>
      </c>
      <c r="Z66" s="33" t="e">
        <f>#REF!</f>
        <v>#REF!</v>
      </c>
      <c r="AA66" s="33" t="e">
        <f>#REF!</f>
        <v>#REF!</v>
      </c>
      <c r="AB66" s="33" t="e">
        <f>#REF!</f>
        <v>#REF!</v>
      </c>
      <c r="AC66" s="33" t="e">
        <f>#REF!</f>
        <v>#REF!</v>
      </c>
      <c r="AD66" s="33" t="e">
        <f>#REF!</f>
        <v>#REF!</v>
      </c>
    </row>
    <row r="67" spans="19:30" x14ac:dyDescent="0.15">
      <c r="S67" t="s">
        <v>96</v>
      </c>
      <c r="T67" s="33" t="e">
        <f>#REF!</f>
        <v>#REF!</v>
      </c>
      <c r="U67" s="33" t="e">
        <f>#REF!</f>
        <v>#REF!</v>
      </c>
      <c r="V67" s="33" t="e">
        <f>#REF!</f>
        <v>#REF!</v>
      </c>
      <c r="W67" s="33" t="e">
        <f>#REF!</f>
        <v>#REF!</v>
      </c>
      <c r="X67" s="33" t="e">
        <f>#REF!</f>
        <v>#REF!</v>
      </c>
      <c r="Y67" s="33" t="e">
        <f>#REF!</f>
        <v>#REF!</v>
      </c>
      <c r="Z67" s="33" t="e">
        <f>#REF!</f>
        <v>#REF!</v>
      </c>
      <c r="AA67" s="33" t="e">
        <f>#REF!</f>
        <v>#REF!</v>
      </c>
      <c r="AB67" s="33" t="e">
        <f>#REF!</f>
        <v>#REF!</v>
      </c>
      <c r="AC67" s="33" t="e">
        <f>#REF!</f>
        <v>#REF!</v>
      </c>
      <c r="AD67" s="33" t="e">
        <f>#REF!</f>
        <v>#REF!</v>
      </c>
    </row>
    <row r="68" spans="19:30" x14ac:dyDescent="0.15">
      <c r="S68" t="s">
        <v>97</v>
      </c>
      <c r="T68" s="33" t="e">
        <f>#REF!</f>
        <v>#REF!</v>
      </c>
      <c r="U68" s="33" t="e">
        <f>#REF!</f>
        <v>#REF!</v>
      </c>
      <c r="V68" s="33" t="e">
        <f>#REF!</f>
        <v>#REF!</v>
      </c>
      <c r="W68" s="33" t="e">
        <f>#REF!</f>
        <v>#REF!</v>
      </c>
      <c r="X68" s="33" t="e">
        <f>#REF!</f>
        <v>#REF!</v>
      </c>
      <c r="Y68" s="33" t="e">
        <f>#REF!</f>
        <v>#REF!</v>
      </c>
      <c r="Z68" s="33" t="e">
        <f>#REF!</f>
        <v>#REF!</v>
      </c>
      <c r="AA68" s="33" t="e">
        <f>#REF!</f>
        <v>#REF!</v>
      </c>
      <c r="AB68" s="33" t="e">
        <f>#REF!</f>
        <v>#REF!</v>
      </c>
      <c r="AC68" s="33" t="e">
        <f>#REF!</f>
        <v>#REF!</v>
      </c>
      <c r="AD68" s="33" t="e">
        <f>#REF!</f>
        <v>#REF!</v>
      </c>
    </row>
    <row r="69" spans="19:30" x14ac:dyDescent="0.15">
      <c r="S69" t="s">
        <v>78</v>
      </c>
      <c r="T69" s="33" t="e">
        <f>#REF!</f>
        <v>#REF!</v>
      </c>
      <c r="U69" s="33" t="e">
        <f>#REF!</f>
        <v>#REF!</v>
      </c>
      <c r="V69" s="33" t="e">
        <f>#REF!</f>
        <v>#REF!</v>
      </c>
      <c r="W69" s="33" t="e">
        <f>#REF!</f>
        <v>#REF!</v>
      </c>
      <c r="X69" s="33" t="e">
        <f>#REF!</f>
        <v>#REF!</v>
      </c>
      <c r="Y69" s="33" t="e">
        <f>#REF!</f>
        <v>#REF!</v>
      </c>
      <c r="Z69" s="33" t="e">
        <f>#REF!</f>
        <v>#REF!</v>
      </c>
      <c r="AA69" s="33" t="e">
        <f>#REF!</f>
        <v>#REF!</v>
      </c>
      <c r="AB69" s="33" t="e">
        <f>#REF!</f>
        <v>#REF!</v>
      </c>
      <c r="AC69" s="33" t="e">
        <f>#REF!</f>
        <v>#REF!</v>
      </c>
      <c r="AD69" s="33" t="e">
        <f>#REF!</f>
        <v>#REF!</v>
      </c>
    </row>
    <row r="70" spans="19:30" x14ac:dyDescent="0.15">
      <c r="S70" t="s">
        <v>98</v>
      </c>
      <c r="T70" s="33" t="e">
        <f>#REF!</f>
        <v>#REF!</v>
      </c>
      <c r="U70" s="33" t="e">
        <f>#REF!</f>
        <v>#REF!</v>
      </c>
      <c r="V70" s="33" t="e">
        <f>#REF!</f>
        <v>#REF!</v>
      </c>
      <c r="W70" s="33" t="e">
        <f>#REF!</f>
        <v>#REF!</v>
      </c>
      <c r="X70" s="33" t="e">
        <f>#REF!</f>
        <v>#REF!</v>
      </c>
      <c r="Y70" s="33" t="e">
        <f>#REF!</f>
        <v>#REF!</v>
      </c>
      <c r="Z70" s="33" t="e">
        <f>#REF!</f>
        <v>#REF!</v>
      </c>
      <c r="AA70" s="33" t="e">
        <f>#REF!</f>
        <v>#REF!</v>
      </c>
      <c r="AB70" s="33" t="e">
        <f>#REF!</f>
        <v>#REF!</v>
      </c>
      <c r="AC70" s="33" t="e">
        <f>#REF!</f>
        <v>#REF!</v>
      </c>
      <c r="AD70" s="33" t="e">
        <f>#REF!</f>
        <v>#REF!</v>
      </c>
    </row>
    <row r="71" spans="19:30" x14ac:dyDescent="0.15">
      <c r="S71" t="s">
        <v>99</v>
      </c>
      <c r="T71" s="33" t="e">
        <f>#REF!</f>
        <v>#REF!</v>
      </c>
      <c r="U71" s="33" t="e">
        <f>#REF!</f>
        <v>#REF!</v>
      </c>
      <c r="V71" s="33" t="e">
        <f>#REF!</f>
        <v>#REF!</v>
      </c>
      <c r="W71" s="33" t="e">
        <f>#REF!</f>
        <v>#REF!</v>
      </c>
      <c r="X71" s="33" t="e">
        <f>#REF!</f>
        <v>#REF!</v>
      </c>
      <c r="Y71" s="33" t="e">
        <f>#REF!</f>
        <v>#REF!</v>
      </c>
      <c r="Z71" s="33" t="e">
        <f>#REF!</f>
        <v>#REF!</v>
      </c>
      <c r="AA71" s="33" t="e">
        <f>#REF!</f>
        <v>#REF!</v>
      </c>
      <c r="AB71" s="33" t="e">
        <f>#REF!</f>
        <v>#REF!</v>
      </c>
      <c r="AC71" s="33" t="e">
        <f>#REF!</f>
        <v>#REF!</v>
      </c>
      <c r="AD71" s="33" t="e">
        <f>#REF!</f>
        <v>#REF!</v>
      </c>
    </row>
    <row r="72" spans="19:30" x14ac:dyDescent="0.15">
      <c r="S72" t="s">
        <v>100</v>
      </c>
      <c r="T72" s="33" t="e">
        <f>#REF!</f>
        <v>#REF!</v>
      </c>
      <c r="U72" s="33" t="e">
        <f>#REF!</f>
        <v>#REF!</v>
      </c>
      <c r="V72" s="33" t="e">
        <f>#REF!</f>
        <v>#REF!</v>
      </c>
      <c r="W72" s="33" t="e">
        <f>#REF!</f>
        <v>#REF!</v>
      </c>
      <c r="X72" s="33" t="e">
        <f>#REF!</f>
        <v>#REF!</v>
      </c>
      <c r="Y72" s="33" t="e">
        <f>#REF!</f>
        <v>#REF!</v>
      </c>
      <c r="Z72" s="33" t="e">
        <f>#REF!</f>
        <v>#REF!</v>
      </c>
      <c r="AA72" s="33" t="e">
        <f>#REF!</f>
        <v>#REF!</v>
      </c>
      <c r="AB72" s="33" t="e">
        <f>#REF!</f>
        <v>#REF!</v>
      </c>
      <c r="AC72" s="33" t="e">
        <f>#REF!</f>
        <v>#REF!</v>
      </c>
      <c r="AD72" s="33" t="e">
        <f>#REF!</f>
        <v>#REF!</v>
      </c>
    </row>
    <row r="73" spans="19:30" x14ac:dyDescent="0.15">
      <c r="S73" t="s">
        <v>101</v>
      </c>
      <c r="T73" s="33" t="e">
        <f>#REF!</f>
        <v>#REF!</v>
      </c>
      <c r="U73" s="33" t="e">
        <f>#REF!</f>
        <v>#REF!</v>
      </c>
      <c r="V73" s="33" t="e">
        <f>#REF!</f>
        <v>#REF!</v>
      </c>
      <c r="W73" s="33" t="e">
        <f>#REF!</f>
        <v>#REF!</v>
      </c>
      <c r="X73" s="33" t="e">
        <f>#REF!</f>
        <v>#REF!</v>
      </c>
      <c r="Y73" s="33" t="e">
        <f>#REF!</f>
        <v>#REF!</v>
      </c>
      <c r="Z73" s="33" t="e">
        <f>#REF!</f>
        <v>#REF!</v>
      </c>
      <c r="AA73" s="33" t="e">
        <f>#REF!</f>
        <v>#REF!</v>
      </c>
      <c r="AB73" s="33" t="e">
        <f>#REF!</f>
        <v>#REF!</v>
      </c>
      <c r="AC73" s="33" t="e">
        <f>#REF!</f>
        <v>#REF!</v>
      </c>
      <c r="AD73" s="33" t="e">
        <f>#REF!</f>
        <v>#REF!</v>
      </c>
    </row>
    <row r="74" spans="19:30" x14ac:dyDescent="0.15">
      <c r="S74" t="s">
        <v>102</v>
      </c>
      <c r="T74" s="33" t="e">
        <f>#REF!</f>
        <v>#REF!</v>
      </c>
      <c r="U74" s="33" t="e">
        <f>#REF!</f>
        <v>#REF!</v>
      </c>
      <c r="V74" s="33" t="e">
        <f>#REF!</f>
        <v>#REF!</v>
      </c>
      <c r="W74" s="33" t="e">
        <f>#REF!</f>
        <v>#REF!</v>
      </c>
      <c r="X74" s="33" t="e">
        <f>#REF!</f>
        <v>#REF!</v>
      </c>
      <c r="Y74" s="33" t="e">
        <f>#REF!</f>
        <v>#REF!</v>
      </c>
      <c r="Z74" s="33" t="e">
        <f>#REF!</f>
        <v>#REF!</v>
      </c>
      <c r="AA74" s="33" t="e">
        <f>#REF!</f>
        <v>#REF!</v>
      </c>
      <c r="AB74" s="33" t="e">
        <f>#REF!</f>
        <v>#REF!</v>
      </c>
      <c r="AC74" s="33" t="e">
        <f>#REF!</f>
        <v>#REF!</v>
      </c>
      <c r="AD74" s="33" t="e">
        <f>#REF!</f>
        <v>#REF!</v>
      </c>
    </row>
    <row r="75" spans="19:30" x14ac:dyDescent="0.15">
      <c r="S75" t="s">
        <v>103</v>
      </c>
      <c r="T75" s="33" t="e">
        <f>#REF!</f>
        <v>#REF!</v>
      </c>
      <c r="U75" s="33" t="e">
        <f>#REF!</f>
        <v>#REF!</v>
      </c>
      <c r="V75" s="33" t="e">
        <f>#REF!</f>
        <v>#REF!</v>
      </c>
      <c r="W75" s="33" t="e">
        <f>#REF!</f>
        <v>#REF!</v>
      </c>
      <c r="X75" s="33" t="e">
        <f>#REF!</f>
        <v>#REF!</v>
      </c>
      <c r="Y75" s="33" t="e">
        <f>#REF!</f>
        <v>#REF!</v>
      </c>
      <c r="Z75" s="33" t="e">
        <f>#REF!</f>
        <v>#REF!</v>
      </c>
      <c r="AA75" s="33" t="e">
        <f>#REF!</f>
        <v>#REF!</v>
      </c>
      <c r="AB75" s="33" t="e">
        <f>#REF!</f>
        <v>#REF!</v>
      </c>
      <c r="AC75" s="33" t="e">
        <f>#REF!</f>
        <v>#REF!</v>
      </c>
      <c r="AD75" s="33" t="e">
        <f>#REF!</f>
        <v>#REF!</v>
      </c>
    </row>
    <row r="76" spans="19:30" x14ac:dyDescent="0.15">
      <c r="S76" t="s">
        <v>104</v>
      </c>
      <c r="T76" s="33" t="e">
        <f>#REF!</f>
        <v>#REF!</v>
      </c>
      <c r="U76" s="33" t="e">
        <f>#REF!</f>
        <v>#REF!</v>
      </c>
      <c r="V76" s="33" t="e">
        <f>#REF!</f>
        <v>#REF!</v>
      </c>
      <c r="W76" s="33" t="e">
        <f>#REF!</f>
        <v>#REF!</v>
      </c>
      <c r="X76" s="33" t="e">
        <f>#REF!</f>
        <v>#REF!</v>
      </c>
      <c r="Y76" s="33" t="e">
        <f>#REF!</f>
        <v>#REF!</v>
      </c>
      <c r="Z76" s="33" t="e">
        <f>#REF!</f>
        <v>#REF!</v>
      </c>
      <c r="AA76" s="33" t="e">
        <f>#REF!</f>
        <v>#REF!</v>
      </c>
      <c r="AB76" s="33" t="e">
        <f>#REF!</f>
        <v>#REF!</v>
      </c>
      <c r="AC76" s="33" t="e">
        <f>#REF!</f>
        <v>#REF!</v>
      </c>
      <c r="AD76" s="33" t="e">
        <f>#REF!</f>
        <v>#REF!</v>
      </c>
    </row>
    <row r="77" spans="19:30" x14ac:dyDescent="0.15">
      <c r="S77" t="s">
        <v>105</v>
      </c>
      <c r="T77" s="33" t="e">
        <f>#REF!</f>
        <v>#REF!</v>
      </c>
      <c r="U77" s="33" t="e">
        <f>#REF!</f>
        <v>#REF!</v>
      </c>
      <c r="V77" s="33" t="e">
        <f>#REF!</f>
        <v>#REF!</v>
      </c>
      <c r="W77" s="33" t="e">
        <f>#REF!</f>
        <v>#REF!</v>
      </c>
      <c r="X77" s="33" t="e">
        <f>#REF!</f>
        <v>#REF!</v>
      </c>
      <c r="Y77" s="33" t="e">
        <f>#REF!</f>
        <v>#REF!</v>
      </c>
      <c r="Z77" s="33" t="e">
        <f>#REF!</f>
        <v>#REF!</v>
      </c>
      <c r="AA77" s="33" t="e">
        <f>#REF!</f>
        <v>#REF!</v>
      </c>
      <c r="AB77" s="33" t="e">
        <f>#REF!</f>
        <v>#REF!</v>
      </c>
      <c r="AC77" s="33" t="e">
        <f>#REF!</f>
        <v>#REF!</v>
      </c>
      <c r="AD77" s="33" t="e">
        <f>#REF!</f>
        <v>#REF!</v>
      </c>
    </row>
    <row r="79" spans="19:30" x14ac:dyDescent="0.15">
      <c r="V79">
        <f>COUNTIF(V$49:V$77,"&gt;=100")</f>
        <v>0</v>
      </c>
      <c r="X79">
        <f>COUNTIF(X$49:X$77,"&gt;=100")</f>
        <v>0</v>
      </c>
      <c r="Z79">
        <f>COUNTIF(Z$49:Z$77,"&gt;=100")</f>
        <v>0</v>
      </c>
    </row>
    <row r="80" spans="19:30" x14ac:dyDescent="0.15">
      <c r="V80" s="33">
        <f>COUNTIF(V$49:V$77,"&gt;=90")-COUNTIF(V$49:V$77,"&gt;=100")</f>
        <v>0</v>
      </c>
      <c r="X80" s="33">
        <f>COUNTIF(X$49:X$77,"&gt;=90")-COUNTIF(X$49:X$77,"&gt;=100")</f>
        <v>0</v>
      </c>
      <c r="Z80" s="33">
        <f>COUNTIF(Z$49:Z$77,"&gt;=90")-COUNTIF(Z$49:Z$77,"&gt;=100")</f>
        <v>0</v>
      </c>
    </row>
    <row r="81" spans="22:26" x14ac:dyDescent="0.15">
      <c r="V81" s="33">
        <f>COUNTIF(V$49:V$77,"&gt;=80")-COUNTIF(V$49:V$77,"&gt;=90")</f>
        <v>0</v>
      </c>
      <c r="X81" s="33">
        <f>COUNTIF(X$49:X$77,"&gt;=80")-COUNTIF(X$49:X$77,"&gt;=90")</f>
        <v>0</v>
      </c>
      <c r="Z81" s="33">
        <f>COUNTIF(Z$49:Z$77,"&gt;=80")-COUNTIF(Z$49:Z$77,"&gt;=90")</f>
        <v>0</v>
      </c>
    </row>
    <row r="82" spans="22:26" x14ac:dyDescent="0.15">
      <c r="V82" s="33">
        <f>COUNTIF(V$49:V$77,"&gt;=70")-COUNTIF(V$49:V$77,"&gt;=80")</f>
        <v>0</v>
      </c>
      <c r="X82" s="33">
        <f>COUNTIF(X$49:X$77,"&gt;=70")-COUNTIF(X$49:X$77,"&gt;=80")</f>
        <v>0</v>
      </c>
      <c r="Z82" s="33">
        <f>COUNTIF(Z$49:Z$77,"&gt;=70")-COUNTIF(Z$49:Z$77,"&gt;=80")</f>
        <v>0</v>
      </c>
    </row>
    <row r="83" spans="22:26" x14ac:dyDescent="0.15">
      <c r="V83" s="33">
        <f>COUNTIF(V$49:V$77,"&gt;=60")-COUNTIF(V$49:V$77,"&gt;=70")</f>
        <v>0</v>
      </c>
      <c r="X83" s="33">
        <f>COUNTIF(X$49:X$77,"&gt;=60")-COUNTIF(X$49:X$77,"&gt;=70")</f>
        <v>0</v>
      </c>
      <c r="Z83" s="33">
        <f>COUNTIF(Z$49:Z$77,"&gt;=60")-COUNTIF(Z$49:Z$77,"&gt;=70")</f>
        <v>0</v>
      </c>
    </row>
    <row r="84" spans="22:26" x14ac:dyDescent="0.15">
      <c r="V84" s="33">
        <f>COUNTIF(V$49:V$77,"&gt;=50")-COUNTIF(V$49:V$77,"&gt;=60")</f>
        <v>0</v>
      </c>
      <c r="X84" s="33">
        <f>COUNTIF(X$49:X$77,"&gt;=50")-COUNTIF(X$49:X$77,"&gt;=60")</f>
        <v>0</v>
      </c>
      <c r="Z84" s="33">
        <f>COUNTIF(Z$49:Z$77,"&gt;=50")-COUNTIF(Z$49:Z$77,"&gt;=60")</f>
        <v>0</v>
      </c>
    </row>
    <row r="85" spans="22:26" x14ac:dyDescent="0.15">
      <c r="V85" s="33">
        <f>COUNTIF(V$49:V$77,"&gt;=0")-COUNTIF(V$49:V$77,"&gt;=50")</f>
        <v>0</v>
      </c>
      <c r="X85" s="33">
        <f>COUNTIF(X$49:X$77,"&gt;=0")-COUNTIF(X$49:X$77,"&gt;=50")</f>
        <v>0</v>
      </c>
      <c r="Z85" s="33">
        <f>COUNTIF(Z$49:Z$77,"&gt;=0")-COUNTIF(Z$49:Z$77,"&gt;=50")</f>
        <v>0</v>
      </c>
    </row>
  </sheetData>
  <mergeCells count="17">
    <mergeCell ref="S2:Y2"/>
    <mergeCell ref="AF2:AM2"/>
    <mergeCell ref="P4:P5"/>
    <mergeCell ref="Q4:Q5"/>
    <mergeCell ref="M2:Q2"/>
    <mergeCell ref="AF3:AM3"/>
    <mergeCell ref="AH4:AI4"/>
    <mergeCell ref="AJ4:AK4"/>
    <mergeCell ref="AL4:AM4"/>
    <mergeCell ref="X4:X5"/>
    <mergeCell ref="Q6:Q8"/>
    <mergeCell ref="T3:X3"/>
    <mergeCell ref="Y3:Y5"/>
    <mergeCell ref="T4:T5"/>
    <mergeCell ref="U4:U5"/>
    <mergeCell ref="V4:V5"/>
    <mergeCell ref="W4:W5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433"/>
  <sheetViews>
    <sheetView topLeftCell="A4" zoomScale="75" zoomScaleNormal="75" workbookViewId="0">
      <selection activeCell="F20" sqref="F20"/>
    </sheetView>
  </sheetViews>
  <sheetFormatPr defaultRowHeight="13.5" x14ac:dyDescent="0.15"/>
  <cols>
    <col min="1" max="1" width="30.625" style="1" customWidth="1"/>
    <col min="2" max="12" width="10.625" style="1" customWidth="1"/>
    <col min="13" max="16384" width="9" style="1"/>
  </cols>
  <sheetData>
    <row r="1" spans="1:12" x14ac:dyDescent="0.15">
      <c r="A1" s="21" t="s">
        <v>59</v>
      </c>
      <c r="B1" s="20" t="s">
        <v>1</v>
      </c>
      <c r="C1" s="20" t="s">
        <v>0</v>
      </c>
      <c r="D1" s="20" t="s">
        <v>2</v>
      </c>
      <c r="E1" s="20" t="s">
        <v>3</v>
      </c>
    </row>
    <row r="2" spans="1:12" x14ac:dyDescent="0.15">
      <c r="A2" s="21"/>
      <c r="B2" s="20" t="s">
        <v>161</v>
      </c>
      <c r="C2" s="20" t="s">
        <v>162</v>
      </c>
      <c r="D2" s="20" t="s">
        <v>163</v>
      </c>
      <c r="E2" s="20" t="s">
        <v>164</v>
      </c>
    </row>
    <row r="3" spans="1:12" x14ac:dyDescent="0.15">
      <c r="A3" s="23"/>
      <c r="B3" s="20"/>
      <c r="C3" s="20"/>
    </row>
    <row r="4" spans="1:12" x14ac:dyDescent="0.15">
      <c r="A4" s="23" t="s">
        <v>60</v>
      </c>
      <c r="B4" s="20"/>
      <c r="C4" s="20"/>
    </row>
    <row r="5" spans="1:12" x14ac:dyDescent="0.15">
      <c r="A5" s="23"/>
      <c r="B5" s="20"/>
      <c r="C5" s="20"/>
    </row>
    <row r="6" spans="1:12" x14ac:dyDescent="0.15">
      <c r="A6" s="27" t="s">
        <v>62</v>
      </c>
    </row>
    <row r="7" spans="1:12" x14ac:dyDescent="0.15">
      <c r="A7" s="27"/>
      <c r="B7" s="4">
        <v>2010</v>
      </c>
      <c r="C7" s="4">
        <v>2015</v>
      </c>
      <c r="D7" s="4">
        <v>2020</v>
      </c>
      <c r="E7" s="4">
        <v>2025</v>
      </c>
      <c r="F7" s="4">
        <v>2030</v>
      </c>
      <c r="G7" s="4">
        <v>2035</v>
      </c>
      <c r="H7" s="4">
        <v>2040</v>
      </c>
      <c r="I7" s="4">
        <v>2045</v>
      </c>
      <c r="J7" s="4">
        <v>2050</v>
      </c>
      <c r="K7" s="4">
        <v>2055</v>
      </c>
      <c r="L7" s="4">
        <v>2060</v>
      </c>
    </row>
    <row r="8" spans="1:12" x14ac:dyDescent="0.15">
      <c r="A8" s="27" t="s">
        <v>63</v>
      </c>
      <c r="B8" s="25"/>
      <c r="C8" s="24">
        <v>1.4685983353680379</v>
      </c>
      <c r="D8" s="24">
        <v>1.4386188580009125</v>
      </c>
      <c r="E8" s="24">
        <v>1.4136589126933135</v>
      </c>
      <c r="F8" s="24">
        <v>1.4166360707129846</v>
      </c>
      <c r="G8" s="24">
        <v>1.420941133734265</v>
      </c>
      <c r="H8" s="24">
        <v>1.4235105000141839</v>
      </c>
      <c r="I8" s="24">
        <v>1.4261551232966785</v>
      </c>
      <c r="J8" s="24">
        <v>1.4286316298414139</v>
      </c>
      <c r="K8" s="24">
        <v>1.4306912205018902</v>
      </c>
      <c r="L8" s="24">
        <v>1.4321657728897346</v>
      </c>
    </row>
    <row r="9" spans="1:12" x14ac:dyDescent="0.15">
      <c r="A9" s="27" t="s">
        <v>64</v>
      </c>
      <c r="B9" s="25"/>
      <c r="C9" s="24"/>
      <c r="D9" s="24"/>
      <c r="E9" s="24"/>
      <c r="F9" s="24"/>
      <c r="G9" s="24"/>
      <c r="H9" s="24"/>
      <c r="I9" s="30"/>
      <c r="J9" s="30"/>
      <c r="K9" s="30"/>
      <c r="L9" s="30"/>
    </row>
    <row r="10" spans="1:12" x14ac:dyDescent="0.15">
      <c r="A10" s="27" t="s">
        <v>65</v>
      </c>
      <c r="B10" s="25"/>
      <c r="C10" s="24">
        <v>7.1947607676961063</v>
      </c>
      <c r="D10" s="24">
        <v>7.5523847561175685</v>
      </c>
      <c r="E10" s="24">
        <v>7.4377580298639945</v>
      </c>
      <c r="F10" s="24">
        <v>7.2586745332081408</v>
      </c>
      <c r="G10" s="24">
        <v>7.1011985051083046</v>
      </c>
      <c r="H10" s="24">
        <v>7.0783072182329638</v>
      </c>
      <c r="I10" s="24">
        <v>7.185480817596515</v>
      </c>
      <c r="J10" s="24">
        <v>7.3510880919512589</v>
      </c>
      <c r="K10" s="24">
        <v>7.489236674129768</v>
      </c>
      <c r="L10" s="24">
        <v>7.4508570269489276</v>
      </c>
    </row>
    <row r="11" spans="1:12" x14ac:dyDescent="0.15">
      <c r="A11" s="27" t="s">
        <v>66</v>
      </c>
      <c r="B11" s="25"/>
      <c r="C11" s="24">
        <v>0.20412052364019184</v>
      </c>
      <c r="D11" s="24">
        <v>0.1904853770639274</v>
      </c>
      <c r="E11" s="24">
        <v>0.1900651926315978</v>
      </c>
      <c r="F11" s="24">
        <v>0.19516456678584115</v>
      </c>
      <c r="G11" s="24">
        <v>0.20009877666595285</v>
      </c>
      <c r="H11" s="24">
        <v>0.20110888890883016</v>
      </c>
      <c r="I11" s="24">
        <v>0.19847734055655245</v>
      </c>
      <c r="J11" s="24">
        <v>0.1943428798527975</v>
      </c>
      <c r="K11" s="24">
        <v>0.19103298276631553</v>
      </c>
      <c r="L11" s="24">
        <v>0.19221490463576862</v>
      </c>
    </row>
    <row r="12" spans="1:12" x14ac:dyDescent="0.15">
      <c r="A12" s="27" t="s">
        <v>67</v>
      </c>
      <c r="B12" s="25"/>
      <c r="C12" s="24"/>
      <c r="D12" s="24"/>
      <c r="E12" s="24"/>
      <c r="F12" s="24"/>
      <c r="G12" s="24"/>
      <c r="H12" s="24"/>
      <c r="I12" s="25"/>
      <c r="J12" s="25"/>
      <c r="K12" s="25"/>
      <c r="L12" s="25"/>
    </row>
    <row r="13" spans="1:12" x14ac:dyDescent="0.15">
      <c r="A13" s="2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15">
      <c r="A14" s="28" t="s">
        <v>68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x14ac:dyDescent="0.15">
      <c r="A15" s="27"/>
      <c r="B15" s="4">
        <v>2010</v>
      </c>
      <c r="C15" s="4">
        <v>2015</v>
      </c>
      <c r="D15" s="4">
        <v>2020</v>
      </c>
      <c r="E15" s="4">
        <v>2025</v>
      </c>
      <c r="F15" s="4">
        <v>2030</v>
      </c>
      <c r="G15" s="4">
        <v>2035</v>
      </c>
      <c r="H15" s="4">
        <v>2040</v>
      </c>
      <c r="I15" s="4">
        <v>2045</v>
      </c>
      <c r="J15" s="4">
        <v>2050</v>
      </c>
      <c r="K15" s="4">
        <v>2055</v>
      </c>
      <c r="L15" s="4">
        <v>2060</v>
      </c>
    </row>
    <row r="16" spans="1:12" x14ac:dyDescent="0.15">
      <c r="A16" s="27" t="s">
        <v>69</v>
      </c>
      <c r="B16" s="18">
        <v>1854694</v>
      </c>
      <c r="C16" s="18">
        <v>1821237.4799529654</v>
      </c>
      <c r="D16" s="18">
        <v>1773206.4432714416</v>
      </c>
      <c r="E16" s="18">
        <v>1714489.7926505886</v>
      </c>
      <c r="F16" s="18">
        <v>1649457.8072389201</v>
      </c>
      <c r="G16" s="18">
        <v>1580095.1208081781</v>
      </c>
      <c r="H16" s="18">
        <v>1507645.8363935263</v>
      </c>
      <c r="I16" s="18">
        <v>1432840.6025465133</v>
      </c>
      <c r="J16" s="18">
        <v>1356298.9335033481</v>
      </c>
      <c r="K16" s="18">
        <v>1276779.6683266568</v>
      </c>
      <c r="L16" s="18">
        <v>1195967.895885159</v>
      </c>
    </row>
    <row r="17" spans="1:24" x14ac:dyDescent="0.15">
      <c r="A17" s="27" t="s">
        <v>70</v>
      </c>
      <c r="B17" s="17">
        <v>1</v>
      </c>
      <c r="C17" s="17">
        <v>0.98196116445783799</v>
      </c>
      <c r="D17" s="17">
        <v>0.95606415035118553</v>
      </c>
      <c r="E17" s="17">
        <v>0.92440574706694933</v>
      </c>
      <c r="F17" s="17">
        <v>0.88934228893764689</v>
      </c>
      <c r="G17" s="17">
        <v>0.8519438359148076</v>
      </c>
      <c r="H17" s="17">
        <v>0.81288117414167849</v>
      </c>
      <c r="I17" s="17">
        <v>0.77254824922413801</v>
      </c>
      <c r="J17" s="17">
        <v>0.73127908620146942</v>
      </c>
      <c r="K17" s="17">
        <v>0.68840448522864517</v>
      </c>
      <c r="L17" s="17">
        <v>0.64483299988308529</v>
      </c>
    </row>
    <row r="18" spans="1:24" x14ac:dyDescent="0.15">
      <c r="A18" s="27"/>
    </row>
    <row r="19" spans="1:24" x14ac:dyDescent="0.15">
      <c r="A19" s="27" t="s">
        <v>71</v>
      </c>
    </row>
    <row r="20" spans="1:24" x14ac:dyDescent="0.15">
      <c r="A20" s="27" t="s">
        <v>58</v>
      </c>
      <c r="B20" s="4">
        <v>2010</v>
      </c>
      <c r="C20" s="4">
        <v>2015</v>
      </c>
      <c r="D20" s="4">
        <v>2020</v>
      </c>
      <c r="E20" s="4">
        <v>2025</v>
      </c>
      <c r="F20" s="4">
        <v>2030</v>
      </c>
      <c r="G20" s="4">
        <v>2035</v>
      </c>
      <c r="H20" s="4">
        <v>2040</v>
      </c>
      <c r="I20" s="4">
        <v>2045</v>
      </c>
      <c r="J20" s="4">
        <v>2050</v>
      </c>
      <c r="K20" s="4">
        <v>2055</v>
      </c>
      <c r="L20" s="4">
        <v>2060</v>
      </c>
      <c r="N20" s="31">
        <v>2010</v>
      </c>
      <c r="O20" s="31">
        <v>2015</v>
      </c>
      <c r="P20" s="31">
        <v>2020</v>
      </c>
      <c r="Q20" s="31">
        <v>2025</v>
      </c>
      <c r="R20" s="31">
        <v>2030</v>
      </c>
      <c r="S20" s="31">
        <v>2035</v>
      </c>
      <c r="T20" s="31">
        <v>2040</v>
      </c>
      <c r="U20" s="31">
        <v>2045</v>
      </c>
      <c r="V20" s="31">
        <v>2050</v>
      </c>
      <c r="W20" s="31">
        <v>2055</v>
      </c>
      <c r="X20" s="31">
        <v>2060</v>
      </c>
    </row>
    <row r="21" spans="1:24" x14ac:dyDescent="0.15">
      <c r="A21" s="27" t="s">
        <v>55</v>
      </c>
      <c r="B21" s="16">
        <v>1854694</v>
      </c>
      <c r="C21" s="16">
        <v>1821237.4799529654</v>
      </c>
      <c r="D21" s="16">
        <v>1773206.4432714416</v>
      </c>
      <c r="E21" s="16">
        <v>1714489.7926505886</v>
      </c>
      <c r="F21" s="16">
        <v>1649457.8072389201</v>
      </c>
      <c r="G21" s="16">
        <v>1580095.1208081781</v>
      </c>
      <c r="H21" s="16">
        <v>1507645.8363935263</v>
      </c>
      <c r="I21" s="16">
        <v>1432840.6025465133</v>
      </c>
      <c r="J21" s="16">
        <v>1356298.9335033481</v>
      </c>
      <c r="K21" s="16">
        <v>1276779.6683266568</v>
      </c>
      <c r="L21" s="16">
        <v>1195967.895885159</v>
      </c>
      <c r="N21" s="32">
        <v>100</v>
      </c>
      <c r="O21" s="32">
        <v>98.196116445783801</v>
      </c>
      <c r="P21" s="32">
        <v>95.606415035118559</v>
      </c>
      <c r="Q21" s="32">
        <v>92.440574706694932</v>
      </c>
      <c r="R21" s="32">
        <v>88.934228893764683</v>
      </c>
      <c r="S21" s="32">
        <v>85.194383591480758</v>
      </c>
      <c r="T21" s="32">
        <v>81.288117414167843</v>
      </c>
      <c r="U21" s="32">
        <v>77.254824922413803</v>
      </c>
      <c r="V21" s="32">
        <v>73.12790862014694</v>
      </c>
      <c r="W21" s="32">
        <v>68.84044852286452</v>
      </c>
      <c r="X21" s="32">
        <v>64.483299988308531</v>
      </c>
    </row>
    <row r="22" spans="1:24" x14ac:dyDescent="0.15">
      <c r="A22" s="27" t="s">
        <v>54</v>
      </c>
      <c r="B22" s="16">
        <v>78358</v>
      </c>
      <c r="C22" s="16">
        <v>72716.604192965606</v>
      </c>
      <c r="D22" s="16">
        <v>63732.685165811359</v>
      </c>
      <c r="E22" s="16">
        <v>57835.102460486254</v>
      </c>
      <c r="F22" s="16">
        <v>55272.312155213964</v>
      </c>
      <c r="G22" s="16">
        <v>53217.683079223425</v>
      </c>
      <c r="H22" s="16">
        <v>50344.560341923076</v>
      </c>
      <c r="I22" s="16">
        <v>46643.427432714379</v>
      </c>
      <c r="J22" s="16">
        <v>42387.948415352745</v>
      </c>
      <c r="K22" s="16">
        <v>38618.336150577947</v>
      </c>
      <c r="L22" s="16">
        <v>35990.395815866053</v>
      </c>
    </row>
    <row r="23" spans="1:24" x14ac:dyDescent="0.15">
      <c r="A23" s="27" t="s">
        <v>53</v>
      </c>
      <c r="B23" s="16">
        <v>84767</v>
      </c>
      <c r="C23" s="16">
        <v>78283.711160000021</v>
      </c>
      <c r="D23" s="16">
        <v>72329.642750244238</v>
      </c>
      <c r="E23" s="16">
        <v>63432.995090076052</v>
      </c>
      <c r="F23" s="16">
        <v>57572.768880383162</v>
      </c>
      <c r="G23" s="16">
        <v>55025.897679012713</v>
      </c>
      <c r="H23" s="16">
        <v>52977.777791016284</v>
      </c>
      <c r="I23" s="16">
        <v>50117.532482200084</v>
      </c>
      <c r="J23" s="16">
        <v>46434.445564079535</v>
      </c>
      <c r="K23" s="16">
        <v>42199.362314102749</v>
      </c>
      <c r="L23" s="16">
        <v>38447.527696150697</v>
      </c>
    </row>
    <row r="24" spans="1:24" x14ac:dyDescent="0.15">
      <c r="A24" s="27" t="s">
        <v>52</v>
      </c>
      <c r="B24" s="16">
        <v>90274</v>
      </c>
      <c r="C24" s="16">
        <v>84412.907939999975</v>
      </c>
      <c r="D24" s="16">
        <v>77884.502627834299</v>
      </c>
      <c r="E24" s="16">
        <v>72024.992449747791</v>
      </c>
      <c r="F24" s="16">
        <v>63179.968115056763</v>
      </c>
      <c r="G24" s="16">
        <v>57346.182465773512</v>
      </c>
      <c r="H24" s="16">
        <v>54807.626683417693</v>
      </c>
      <c r="I24" s="16">
        <v>52770.091600909247</v>
      </c>
      <c r="J24" s="16">
        <v>49923.811844360622</v>
      </c>
      <c r="K24" s="16">
        <v>46257.927806878164</v>
      </c>
      <c r="L24" s="16">
        <v>42040.873962639169</v>
      </c>
    </row>
    <row r="25" spans="1:24" x14ac:dyDescent="0.15">
      <c r="A25" s="27" t="s">
        <v>51</v>
      </c>
      <c r="B25" s="16">
        <v>88719</v>
      </c>
      <c r="C25" s="16">
        <v>87587.658410000033</v>
      </c>
      <c r="D25" s="16">
        <v>82621.044947633287</v>
      </c>
      <c r="E25" s="16">
        <v>76297.436913130543</v>
      </c>
      <c r="F25" s="16">
        <v>70590.690304615069</v>
      </c>
      <c r="G25" s="16">
        <v>61946.334924202492</v>
      </c>
      <c r="H25" s="16">
        <v>56233.989705979737</v>
      </c>
      <c r="I25" s="16">
        <v>53760.814556038065</v>
      </c>
      <c r="J25" s="16">
        <v>51778.231382468417</v>
      </c>
      <c r="K25" s="16">
        <v>48996.275098082559</v>
      </c>
      <c r="L25" s="16">
        <v>45409.354112294299</v>
      </c>
    </row>
    <row r="26" spans="1:24" x14ac:dyDescent="0.15">
      <c r="A26" s="27" t="s">
        <v>50</v>
      </c>
      <c r="B26" s="16">
        <v>87230</v>
      </c>
      <c r="C26" s="16">
        <v>83754.61063000001</v>
      </c>
      <c r="D26" s="16">
        <v>84997.454112738866</v>
      </c>
      <c r="E26" s="16">
        <v>80389.804057137633</v>
      </c>
      <c r="F26" s="16">
        <v>74362.161447131904</v>
      </c>
      <c r="G26" s="16">
        <v>68830.421813878289</v>
      </c>
      <c r="H26" s="16">
        <v>60437.99198575411</v>
      </c>
      <c r="I26" s="16">
        <v>54912.803535474282</v>
      </c>
      <c r="J26" s="16">
        <v>52546.438650750075</v>
      </c>
      <c r="K26" s="16">
        <v>50653.662293676818</v>
      </c>
      <c r="L26" s="16">
        <v>47965.652788467065</v>
      </c>
    </row>
    <row r="27" spans="1:24" x14ac:dyDescent="0.15">
      <c r="A27" s="27" t="s">
        <v>49</v>
      </c>
      <c r="B27" s="16">
        <v>99156</v>
      </c>
      <c r="C27" s="16">
        <v>90127.991999999998</v>
      </c>
      <c r="D27" s="16">
        <v>86528.859349371807</v>
      </c>
      <c r="E27" s="16">
        <v>87814.950300999597</v>
      </c>
      <c r="F27" s="16">
        <v>83109.296874706692</v>
      </c>
      <c r="G27" s="16">
        <v>76963.00121008468</v>
      </c>
      <c r="H27" s="16">
        <v>71276.102325469925</v>
      </c>
      <c r="I27" s="16">
        <v>62599.731543331232</v>
      </c>
      <c r="J27" s="16">
        <v>56889.998896087447</v>
      </c>
      <c r="K27" s="16">
        <v>54456.466542499431</v>
      </c>
      <c r="L27" s="16">
        <v>52514.30969976911</v>
      </c>
    </row>
    <row r="28" spans="1:24" x14ac:dyDescent="0.15">
      <c r="A28" s="27" t="s">
        <v>48</v>
      </c>
      <c r="B28" s="16">
        <v>114378</v>
      </c>
      <c r="C28" s="16">
        <v>99140.547139999981</v>
      </c>
      <c r="D28" s="16">
        <v>90138.410056253007</v>
      </c>
      <c r="E28" s="16">
        <v>86690.044086425914</v>
      </c>
      <c r="F28" s="16">
        <v>87953.885369315773</v>
      </c>
      <c r="G28" s="16">
        <v>83240.886013723095</v>
      </c>
      <c r="H28" s="16">
        <v>77097.334034087195</v>
      </c>
      <c r="I28" s="16">
        <v>71450.028434862092</v>
      </c>
      <c r="J28" s="16">
        <v>62765.886108350111</v>
      </c>
      <c r="K28" s="16">
        <v>57051.560570872171</v>
      </c>
      <c r="L28" s="16">
        <v>54626.735229318379</v>
      </c>
    </row>
    <row r="29" spans="1:24" x14ac:dyDescent="0.15">
      <c r="A29" s="27" t="s">
        <v>47</v>
      </c>
      <c r="B29" s="16">
        <v>138261</v>
      </c>
      <c r="C29" s="16">
        <v>114047.28219000003</v>
      </c>
      <c r="D29" s="16">
        <v>98608.321024820209</v>
      </c>
      <c r="E29" s="16">
        <v>89757.871440912742</v>
      </c>
      <c r="F29" s="16">
        <v>86329.317948291107</v>
      </c>
      <c r="G29" s="16">
        <v>87570.02940990575</v>
      </c>
      <c r="H29" s="16">
        <v>82869.953244982054</v>
      </c>
      <c r="I29" s="16">
        <v>76755.120996039841</v>
      </c>
      <c r="J29" s="16">
        <v>71157.872921231057</v>
      </c>
      <c r="K29" s="16">
        <v>62515.113057943665</v>
      </c>
      <c r="L29" s="16">
        <v>56827.433365492048</v>
      </c>
    </row>
    <row r="30" spans="1:24" x14ac:dyDescent="0.15">
      <c r="A30" s="27" t="s">
        <v>46</v>
      </c>
      <c r="B30" s="16">
        <v>122285</v>
      </c>
      <c r="C30" s="16">
        <v>137167.89588999999</v>
      </c>
      <c r="D30" s="16">
        <v>113063.9442344556</v>
      </c>
      <c r="E30" s="16">
        <v>97857.943866217043</v>
      </c>
      <c r="F30" s="16">
        <v>89077.318674913593</v>
      </c>
      <c r="G30" s="16">
        <v>85681.02951202658</v>
      </c>
      <c r="H30" s="16">
        <v>86916.933547072724</v>
      </c>
      <c r="I30" s="16">
        <v>82264.942187936918</v>
      </c>
      <c r="J30" s="16">
        <v>76203.07523313319</v>
      </c>
      <c r="K30" s="16">
        <v>70655.757710697915</v>
      </c>
      <c r="L30" s="16">
        <v>62079.170318503093</v>
      </c>
    </row>
    <row r="31" spans="1:24" x14ac:dyDescent="0.15">
      <c r="A31" s="27" t="s">
        <v>45</v>
      </c>
      <c r="B31" s="16">
        <v>118017</v>
      </c>
      <c r="C31" s="16">
        <v>120980.37922999999</v>
      </c>
      <c r="D31" s="16">
        <v>135703.18453946389</v>
      </c>
      <c r="E31" s="16">
        <v>111918.16247370825</v>
      </c>
      <c r="F31" s="16">
        <v>96900.110375364005</v>
      </c>
      <c r="G31" s="16">
        <v>88213.436238046081</v>
      </c>
      <c r="H31" s="16">
        <v>84875.102054330986</v>
      </c>
      <c r="I31" s="16">
        <v>86116.564736173066</v>
      </c>
      <c r="J31" s="16">
        <v>81517.727843097789</v>
      </c>
      <c r="K31" s="16">
        <v>75514.07097763296</v>
      </c>
      <c r="L31" s="16">
        <v>70028.506268948084</v>
      </c>
    </row>
    <row r="32" spans="1:24" x14ac:dyDescent="0.15">
      <c r="A32" s="27" t="s">
        <v>44</v>
      </c>
      <c r="B32" s="16">
        <v>111347</v>
      </c>
      <c r="C32" s="16">
        <v>116247.80606</v>
      </c>
      <c r="D32" s="16">
        <v>119289.82889566288</v>
      </c>
      <c r="E32" s="16">
        <v>133846.73854578368</v>
      </c>
      <c r="F32" s="16">
        <v>110420.89708584064</v>
      </c>
      <c r="G32" s="16">
        <v>95638.050428886403</v>
      </c>
      <c r="H32" s="16">
        <v>87079.842309327301</v>
      </c>
      <c r="I32" s="16">
        <v>83792.941063749982</v>
      </c>
      <c r="J32" s="16">
        <v>85034.636384140962</v>
      </c>
      <c r="K32" s="16">
        <v>80488.773738706062</v>
      </c>
      <c r="L32" s="16">
        <v>74565.944894041953</v>
      </c>
    </row>
    <row r="33" spans="1:24" x14ac:dyDescent="0.15">
      <c r="A33" s="27" t="s">
        <v>43</v>
      </c>
      <c r="B33" s="16">
        <v>124948</v>
      </c>
      <c r="C33" s="16">
        <v>109401.4127</v>
      </c>
      <c r="D33" s="16">
        <v>114220.00945307351</v>
      </c>
      <c r="E33" s="16">
        <v>117327.29687266145</v>
      </c>
      <c r="F33" s="16">
        <v>131674.16333034239</v>
      </c>
      <c r="G33" s="16">
        <v>108675.83261354498</v>
      </c>
      <c r="H33" s="16">
        <v>94167.760250598047</v>
      </c>
      <c r="I33" s="16">
        <v>85742.472304309005</v>
      </c>
      <c r="J33" s="16">
        <v>82521.603028426805</v>
      </c>
      <c r="K33" s="16">
        <v>83759.38954749878</v>
      </c>
      <c r="L33" s="16">
        <v>79272.859432882193</v>
      </c>
    </row>
    <row r="34" spans="1:24" x14ac:dyDescent="0.15">
      <c r="A34" s="27" t="s">
        <v>42</v>
      </c>
      <c r="B34" s="16">
        <v>146598</v>
      </c>
      <c r="C34" s="16">
        <v>121542.64099000001</v>
      </c>
      <c r="D34" s="16">
        <v>106475.32183591918</v>
      </c>
      <c r="E34" s="16">
        <v>111316.85509344816</v>
      </c>
      <c r="F34" s="16">
        <v>114481.16777668003</v>
      </c>
      <c r="G34" s="16">
        <v>128528.21623581753</v>
      </c>
      <c r="H34" s="16">
        <v>106155.72327589901</v>
      </c>
      <c r="I34" s="16">
        <v>91966.745738709447</v>
      </c>
      <c r="J34" s="16">
        <v>83736.016382173388</v>
      </c>
      <c r="K34" s="16">
        <v>80609.04350110091</v>
      </c>
      <c r="L34" s="16">
        <v>81826.727272465214</v>
      </c>
    </row>
    <row r="35" spans="1:24" x14ac:dyDescent="0.15">
      <c r="A35" s="27" t="s">
        <v>41</v>
      </c>
      <c r="B35" s="16">
        <v>122585</v>
      </c>
      <c r="C35" s="16">
        <v>141350.33536999999</v>
      </c>
      <c r="D35" s="16">
        <v>117172.36260762732</v>
      </c>
      <c r="E35" s="16">
        <v>102840.62116849163</v>
      </c>
      <c r="F35" s="16">
        <v>107655.32833060417</v>
      </c>
      <c r="G35" s="16">
        <v>110869.58377305124</v>
      </c>
      <c r="H35" s="16">
        <v>124533.39428090883</v>
      </c>
      <c r="I35" s="16">
        <v>102847.22873963459</v>
      </c>
      <c r="J35" s="16">
        <v>89074.898352720717</v>
      </c>
      <c r="K35" s="16">
        <v>81101.439497940533</v>
      </c>
      <c r="L35" s="16">
        <v>78080.706169036072</v>
      </c>
    </row>
    <row r="36" spans="1:24" x14ac:dyDescent="0.15">
      <c r="A36" s="27" t="s">
        <v>40</v>
      </c>
      <c r="B36" s="16">
        <v>104984</v>
      </c>
      <c r="C36" s="16">
        <v>115193.05931000001</v>
      </c>
      <c r="D36" s="16">
        <v>133445.92432941191</v>
      </c>
      <c r="E36" s="16">
        <v>110784.58648176419</v>
      </c>
      <c r="F36" s="16">
        <v>97482.111517282407</v>
      </c>
      <c r="G36" s="16">
        <v>102227.81193605726</v>
      </c>
      <c r="H36" s="16">
        <v>105474.48505808449</v>
      </c>
      <c r="I36" s="16">
        <v>118449.59261459023</v>
      </c>
      <c r="J36" s="16">
        <v>97807.181545280939</v>
      </c>
      <c r="K36" s="16">
        <v>84682.024360004521</v>
      </c>
      <c r="L36" s="16">
        <v>77104.340241347643</v>
      </c>
    </row>
    <row r="37" spans="1:24" x14ac:dyDescent="0.15">
      <c r="A37" s="27" t="s">
        <v>39</v>
      </c>
      <c r="B37" s="16">
        <v>92766</v>
      </c>
      <c r="C37" s="16">
        <v>94221.068830000004</v>
      </c>
      <c r="D37" s="16">
        <v>104053.32228887609</v>
      </c>
      <c r="E37" s="16">
        <v>121509.43339717624</v>
      </c>
      <c r="F37" s="16">
        <v>101120.90236317454</v>
      </c>
      <c r="G37" s="16">
        <v>89393.130413101564</v>
      </c>
      <c r="H37" s="16">
        <v>94054.626177974918</v>
      </c>
      <c r="I37" s="16">
        <v>97000.645107294229</v>
      </c>
      <c r="J37" s="16">
        <v>108893.2311004728</v>
      </c>
      <c r="K37" s="16">
        <v>89897.277633746155</v>
      </c>
      <c r="L37" s="16">
        <v>77793.797407916223</v>
      </c>
    </row>
    <row r="38" spans="1:24" x14ac:dyDescent="0.15">
      <c r="A38" s="27" t="s">
        <v>38</v>
      </c>
      <c r="B38" s="16">
        <v>70841</v>
      </c>
      <c r="C38" s="16">
        <v>76453.854289999988</v>
      </c>
      <c r="D38" s="16">
        <v>78685.244455941691</v>
      </c>
      <c r="E38" s="16">
        <v>87641.519215165084</v>
      </c>
      <c r="F38" s="16">
        <v>103668.01271834</v>
      </c>
      <c r="G38" s="16">
        <v>86617.882421622606</v>
      </c>
      <c r="H38" s="16">
        <v>77203.486261983024</v>
      </c>
      <c r="I38" s="16">
        <v>81147.089696097668</v>
      </c>
      <c r="J38" s="16">
        <v>83635.680397878721</v>
      </c>
      <c r="K38" s="16">
        <v>93839.590192721604</v>
      </c>
      <c r="L38" s="16">
        <v>77431.492839873157</v>
      </c>
    </row>
    <row r="39" spans="1:24" x14ac:dyDescent="0.15">
      <c r="A39" s="27" t="s">
        <v>37</v>
      </c>
      <c r="B39" s="16">
        <v>38112</v>
      </c>
      <c r="C39" s="16">
        <v>50350.526750000005</v>
      </c>
      <c r="D39" s="16">
        <v>55756.071139142696</v>
      </c>
      <c r="E39" s="16">
        <v>58318.806750928939</v>
      </c>
      <c r="F39" s="16">
        <v>65826.873917015444</v>
      </c>
      <c r="G39" s="16">
        <v>79501.802750651259</v>
      </c>
      <c r="H39" s="16">
        <v>66818.856364781124</v>
      </c>
      <c r="I39" s="16">
        <v>59521.96248730916</v>
      </c>
      <c r="J39" s="16">
        <v>62452.095580949535</v>
      </c>
      <c r="K39" s="16">
        <v>64272.657833306934</v>
      </c>
      <c r="L39" s="16">
        <v>72058.172207741241</v>
      </c>
    </row>
    <row r="40" spans="1:24" x14ac:dyDescent="0.15">
      <c r="A40" s="27" t="s">
        <v>36</v>
      </c>
      <c r="B40" s="16">
        <v>21068</v>
      </c>
      <c r="C40" s="16">
        <v>28257.186870000005</v>
      </c>
      <c r="D40" s="16">
        <v>38500.309457159397</v>
      </c>
      <c r="E40" s="16">
        <v>46884.631986327069</v>
      </c>
      <c r="F40" s="16">
        <v>52780.520054648296</v>
      </c>
      <c r="G40" s="16">
        <v>60607.907889569025</v>
      </c>
      <c r="H40" s="16">
        <v>74320.290699935518</v>
      </c>
      <c r="I40" s="16">
        <v>74980.86728913986</v>
      </c>
      <c r="J40" s="16">
        <v>71538.153872393639</v>
      </c>
      <c r="K40" s="16">
        <v>71210.939498666688</v>
      </c>
      <c r="L40" s="16">
        <v>71903.896162407342</v>
      </c>
    </row>
    <row r="41" spans="1:24" x14ac:dyDescent="0.15">
      <c r="A41" s="27" t="s">
        <v>35</v>
      </c>
      <c r="B41" s="16">
        <v>253399</v>
      </c>
      <c r="C41" s="16">
        <v>235413.22329296559</v>
      </c>
      <c r="D41" s="16">
        <v>213946.8305438899</v>
      </c>
      <c r="E41" s="16">
        <v>193293.0900003101</v>
      </c>
      <c r="F41" s="16">
        <v>176025.04915065388</v>
      </c>
      <c r="G41" s="16">
        <v>165589.76322400966</v>
      </c>
      <c r="H41" s="16">
        <v>158129.96481635707</v>
      </c>
      <c r="I41" s="16">
        <v>149531.0515158237</v>
      </c>
      <c r="J41" s="16">
        <v>138746.2058237929</v>
      </c>
      <c r="K41" s="16">
        <v>127075.62627155887</v>
      </c>
      <c r="L41" s="16">
        <v>116478.7974746559</v>
      </c>
      <c r="N41" s="32">
        <v>100</v>
      </c>
      <c r="O41" s="32">
        <v>92.902191126628594</v>
      </c>
      <c r="P41" s="32">
        <v>84.430810912391081</v>
      </c>
      <c r="Q41" s="32">
        <v>76.280131334500183</v>
      </c>
      <c r="R41" s="32">
        <v>69.465565827273934</v>
      </c>
      <c r="S41" s="32">
        <v>65.347441475305615</v>
      </c>
      <c r="T41" s="32">
        <v>62.403547297486206</v>
      </c>
      <c r="U41" s="32">
        <v>59.010119028024455</v>
      </c>
      <c r="V41" s="32">
        <v>54.75404631580745</v>
      </c>
      <c r="W41" s="32">
        <v>50.148432421421894</v>
      </c>
      <c r="X41" s="32">
        <v>45.966557671757151</v>
      </c>
    </row>
    <row r="42" spans="1:24" x14ac:dyDescent="0.15">
      <c r="A42" s="27" t="s">
        <v>34</v>
      </c>
      <c r="B42" s="16">
        <v>1150939</v>
      </c>
      <c r="C42" s="16">
        <v>1079998.2252400001</v>
      </c>
      <c r="D42" s="16">
        <v>1031646.3784493923</v>
      </c>
      <c r="E42" s="16">
        <v>993217.1036504251</v>
      </c>
      <c r="F42" s="16">
        <v>944899.00918720127</v>
      </c>
      <c r="G42" s="16">
        <v>885287.23840011586</v>
      </c>
      <c r="H42" s="16">
        <v>807110.73273350112</v>
      </c>
      <c r="I42" s="16">
        <v>749362.16509662394</v>
      </c>
      <c r="J42" s="16">
        <v>704151.48682985909</v>
      </c>
      <c r="K42" s="16">
        <v>664700.11303871125</v>
      </c>
      <c r="L42" s="16">
        <v>625116.69338218146</v>
      </c>
      <c r="N42" s="32">
        <v>100</v>
      </c>
      <c r="O42" s="32">
        <v>93.836269797096122</v>
      </c>
      <c r="P42" s="32">
        <v>89.63519165215466</v>
      </c>
      <c r="Q42" s="32">
        <v>86.296241907731428</v>
      </c>
      <c r="R42" s="32">
        <v>82.098096353256025</v>
      </c>
      <c r="S42" s="32">
        <v>76.918693206166083</v>
      </c>
      <c r="T42" s="32">
        <v>70.126282342808892</v>
      </c>
      <c r="U42" s="32">
        <v>65.108764677938964</v>
      </c>
      <c r="V42" s="32">
        <v>61.18060877508357</v>
      </c>
      <c r="W42" s="32">
        <v>57.7528533691804</v>
      </c>
      <c r="X42" s="32">
        <v>54.313625081970585</v>
      </c>
    </row>
    <row r="43" spans="1:24" x14ac:dyDescent="0.15">
      <c r="A43" s="27" t="s">
        <v>33</v>
      </c>
      <c r="B43" s="16">
        <v>450356</v>
      </c>
      <c r="C43" s="16">
        <v>505826.03142000001</v>
      </c>
      <c r="D43" s="16">
        <v>527613.2342781591</v>
      </c>
      <c r="E43" s="16">
        <v>527979.59899985313</v>
      </c>
      <c r="F43" s="16">
        <v>528533.74890106486</v>
      </c>
      <c r="G43" s="16">
        <v>529218.11918405304</v>
      </c>
      <c r="H43" s="16">
        <v>542405.13884366793</v>
      </c>
      <c r="I43" s="16">
        <v>533947.38593406568</v>
      </c>
      <c r="J43" s="16">
        <v>513401.24084969645</v>
      </c>
      <c r="K43" s="16">
        <v>485003.92901638639</v>
      </c>
      <c r="L43" s="16">
        <v>454372.40502832172</v>
      </c>
      <c r="N43" s="32">
        <v>100</v>
      </c>
      <c r="O43" s="32">
        <v>112.31692958903623</v>
      </c>
      <c r="P43" s="32">
        <v>117.154703007878</v>
      </c>
      <c r="Q43" s="32">
        <v>117.23605303356747</v>
      </c>
      <c r="R43" s="32">
        <v>117.35910011214791</v>
      </c>
      <c r="S43" s="32">
        <v>117.51106217837734</v>
      </c>
      <c r="T43" s="32">
        <v>120.4391945135999</v>
      </c>
      <c r="U43" s="32">
        <v>118.56117958549808</v>
      </c>
      <c r="V43" s="32">
        <v>113.99897877450205</v>
      </c>
      <c r="W43" s="32">
        <v>107.69345340494773</v>
      </c>
      <c r="X43" s="32">
        <v>100.89182891497433</v>
      </c>
    </row>
    <row r="44" spans="1:24" x14ac:dyDescent="0.15">
      <c r="A44" s="27" t="s">
        <v>32</v>
      </c>
      <c r="B44" s="16">
        <v>222787</v>
      </c>
      <c r="C44" s="16">
        <v>249282.63674000002</v>
      </c>
      <c r="D44" s="16">
        <v>276994.94734111987</v>
      </c>
      <c r="E44" s="16">
        <v>314354.39134959731</v>
      </c>
      <c r="F44" s="16">
        <v>323396.30905317829</v>
      </c>
      <c r="G44" s="16">
        <v>316120.72347494442</v>
      </c>
      <c r="H44" s="16">
        <v>312397.25950467458</v>
      </c>
      <c r="I44" s="16">
        <v>312650.56457984092</v>
      </c>
      <c r="J44" s="16">
        <v>326519.16095169471</v>
      </c>
      <c r="K44" s="16">
        <v>319220.4651584414</v>
      </c>
      <c r="L44" s="16">
        <v>299187.35861793795</v>
      </c>
    </row>
    <row r="45" spans="1:24" x14ac:dyDescent="0.15">
      <c r="A45" s="27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24" x14ac:dyDescent="0.15">
      <c r="A46" s="27" t="s">
        <v>57</v>
      </c>
      <c r="B46" s="4">
        <v>2010</v>
      </c>
      <c r="C46" s="4">
        <v>2015</v>
      </c>
      <c r="D46" s="4">
        <v>2020</v>
      </c>
      <c r="E46" s="4">
        <v>2025</v>
      </c>
      <c r="F46" s="4">
        <v>2030</v>
      </c>
      <c r="G46" s="4">
        <v>2035</v>
      </c>
      <c r="H46" s="4">
        <v>2040</v>
      </c>
      <c r="I46" s="4">
        <v>2045</v>
      </c>
      <c r="J46" s="4">
        <v>2050</v>
      </c>
      <c r="K46" s="4">
        <v>2055</v>
      </c>
      <c r="L46" s="4">
        <v>2060</v>
      </c>
    </row>
    <row r="47" spans="1:24" x14ac:dyDescent="0.15">
      <c r="A47" s="27" t="s">
        <v>55</v>
      </c>
      <c r="B47" s="13">
        <v>903394</v>
      </c>
      <c r="C47" s="13">
        <v>888291.47463812423</v>
      </c>
      <c r="D47" s="13">
        <v>864626.57974329346</v>
      </c>
      <c r="E47" s="13">
        <v>835593.55253046239</v>
      </c>
      <c r="F47" s="13">
        <v>803619.15146217775</v>
      </c>
      <c r="G47" s="13">
        <v>769867.70690718351</v>
      </c>
      <c r="H47" s="13">
        <v>735248.80309357692</v>
      </c>
      <c r="I47" s="13">
        <v>699620.11980346439</v>
      </c>
      <c r="J47" s="13">
        <v>662724.81087091134</v>
      </c>
      <c r="K47" s="13">
        <v>623963.5762599766</v>
      </c>
      <c r="L47" s="13">
        <v>584432.37491542404</v>
      </c>
    </row>
    <row r="48" spans="1:24" x14ac:dyDescent="0.15">
      <c r="A48" s="27" t="s">
        <v>54</v>
      </c>
      <c r="B48" s="15">
        <v>39834</v>
      </c>
      <c r="C48" s="14">
        <v>37315.891378124266</v>
      </c>
      <c r="D48" s="14">
        <v>32704.114004267369</v>
      </c>
      <c r="E48" s="14">
        <v>29677.798438827907</v>
      </c>
      <c r="F48" s="14">
        <v>28362.715195518751</v>
      </c>
      <c r="G48" s="14">
        <v>27308.392388267526</v>
      </c>
      <c r="H48" s="14">
        <v>25835.256830933791</v>
      </c>
      <c r="I48" s="14">
        <v>23935.950955077278</v>
      </c>
      <c r="J48" s="14">
        <v>21752.171960772761</v>
      </c>
      <c r="K48" s="14">
        <v>19817.724617265092</v>
      </c>
      <c r="L48" s="14">
        <v>18469.147670271363</v>
      </c>
    </row>
    <row r="49" spans="1:12" x14ac:dyDescent="0.15">
      <c r="A49" s="27" t="s">
        <v>53</v>
      </c>
      <c r="B49" s="15">
        <v>43426</v>
      </c>
      <c r="C49" s="14">
        <v>39876.010750000001</v>
      </c>
      <c r="D49" s="14">
        <v>37151.749849993124</v>
      </c>
      <c r="E49" s="14">
        <v>32582.748824067559</v>
      </c>
      <c r="F49" s="14">
        <v>29572.05016730542</v>
      </c>
      <c r="G49" s="14">
        <v>28263.404800664288</v>
      </c>
      <c r="H49" s="14">
        <v>27210.933323751407</v>
      </c>
      <c r="I49" s="14">
        <v>25742.108529549667</v>
      </c>
      <c r="J49" s="14">
        <v>23850.006430510377</v>
      </c>
      <c r="K49" s="14">
        <v>21674.132529370836</v>
      </c>
      <c r="L49" s="14">
        <v>19746.840532325503</v>
      </c>
    </row>
    <row r="50" spans="1:12" x14ac:dyDescent="0.15">
      <c r="A50" s="27" t="s">
        <v>52</v>
      </c>
      <c r="B50" s="15">
        <v>46361</v>
      </c>
      <c r="C50" s="14">
        <v>43335.384549999988</v>
      </c>
      <c r="D50" s="14">
        <v>39732.679885414494</v>
      </c>
      <c r="E50" s="14">
        <v>37051.374824056635</v>
      </c>
      <c r="F50" s="14">
        <v>32501.33452767428</v>
      </c>
      <c r="G50" s="14">
        <v>29500.119227767827</v>
      </c>
      <c r="H50" s="14">
        <v>28193.999326018435</v>
      </c>
      <c r="I50" s="14">
        <v>27145.810937368813</v>
      </c>
      <c r="J50" s="14">
        <v>25682.410217963083</v>
      </c>
      <c r="K50" s="14">
        <v>23796.875940930106</v>
      </c>
      <c r="L50" s="14">
        <v>21627.375704316401</v>
      </c>
    </row>
    <row r="51" spans="1:12" x14ac:dyDescent="0.15">
      <c r="A51" s="27" t="s">
        <v>51</v>
      </c>
      <c r="B51" s="15">
        <v>45517</v>
      </c>
      <c r="C51" s="14">
        <v>44815.494140000003</v>
      </c>
      <c r="D51" s="14">
        <v>42278.038816276596</v>
      </c>
      <c r="E51" s="14">
        <v>38795.48455097853</v>
      </c>
      <c r="F51" s="14">
        <v>36193.592822409548</v>
      </c>
      <c r="G51" s="14">
        <v>31759.937162792223</v>
      </c>
      <c r="H51" s="14">
        <v>28831.432957181743</v>
      </c>
      <c r="I51" s="14">
        <v>27560.849376627055</v>
      </c>
      <c r="J51" s="14">
        <v>26542.810093078271</v>
      </c>
      <c r="K51" s="14">
        <v>25116.227153086671</v>
      </c>
      <c r="L51" s="14">
        <v>23275.88242088032</v>
      </c>
    </row>
    <row r="52" spans="1:12" x14ac:dyDescent="0.15">
      <c r="A52" s="27" t="s">
        <v>50</v>
      </c>
      <c r="B52" s="15">
        <v>44086</v>
      </c>
      <c r="C52" s="14">
        <v>42529.970910000011</v>
      </c>
      <c r="D52" s="14">
        <v>43112.278740279668</v>
      </c>
      <c r="E52" s="14">
        <v>40770.62547341195</v>
      </c>
      <c r="F52" s="14">
        <v>37479.328408574649</v>
      </c>
      <c r="G52" s="14">
        <v>34978.697653547373</v>
      </c>
      <c r="H52" s="14">
        <v>30715.498951083475</v>
      </c>
      <c r="I52" s="14">
        <v>27910.797515674607</v>
      </c>
      <c r="J52" s="14">
        <v>26707.368004801949</v>
      </c>
      <c r="K52" s="14">
        <v>25745.131583379472</v>
      </c>
      <c r="L52" s="14">
        <v>24379.713756910041</v>
      </c>
    </row>
    <row r="53" spans="1:12" x14ac:dyDescent="0.15">
      <c r="A53" s="27" t="s">
        <v>49</v>
      </c>
      <c r="B53" s="15">
        <v>51307</v>
      </c>
      <c r="C53" s="14">
        <v>46919.696640000009</v>
      </c>
      <c r="D53" s="14">
        <v>44867.770358851107</v>
      </c>
      <c r="E53" s="14">
        <v>45428.005674131171</v>
      </c>
      <c r="F53" s="14">
        <v>42981.739369598297</v>
      </c>
      <c r="G53" s="14">
        <v>39586.360311030789</v>
      </c>
      <c r="H53" s="14">
        <v>36959.034707630402</v>
      </c>
      <c r="I53" s="14">
        <v>32463.64163013683</v>
      </c>
      <c r="J53" s="14">
        <v>29507.369265174362</v>
      </c>
      <c r="K53" s="14">
        <v>28245.398194012909</v>
      </c>
      <c r="L53" s="14">
        <v>27238.010216023536</v>
      </c>
    </row>
    <row r="54" spans="1:12" x14ac:dyDescent="0.15">
      <c r="A54" s="27" t="s">
        <v>48</v>
      </c>
      <c r="B54" s="15">
        <v>58850</v>
      </c>
      <c r="C54" s="14">
        <v>51757.53744</v>
      </c>
      <c r="D54" s="14">
        <v>47249.34511501361</v>
      </c>
      <c r="E54" s="14">
        <v>45240.132266106906</v>
      </c>
      <c r="F54" s="14">
        <v>45784.189196429455</v>
      </c>
      <c r="G54" s="14">
        <v>43317.457545086778</v>
      </c>
      <c r="H54" s="14">
        <v>39911.681163598507</v>
      </c>
      <c r="I54" s="14">
        <v>37288.044971965959</v>
      </c>
      <c r="J54" s="14">
        <v>32759.559413410723</v>
      </c>
      <c r="K54" s="14">
        <v>29781.384856457495</v>
      </c>
      <c r="L54" s="14">
        <v>28516.108935744975</v>
      </c>
    </row>
    <row r="55" spans="1:12" x14ac:dyDescent="0.15">
      <c r="A55" s="27" t="s">
        <v>47</v>
      </c>
      <c r="B55" s="15">
        <v>70765</v>
      </c>
      <c r="C55" s="14">
        <v>58902.873120000018</v>
      </c>
      <c r="D55" s="14">
        <v>51598.548005261604</v>
      </c>
      <c r="E55" s="14">
        <v>47149.19483288029</v>
      </c>
      <c r="F55" s="14">
        <v>45151.92578142722</v>
      </c>
      <c r="G55" s="14">
        <v>45680.746119152383</v>
      </c>
      <c r="H55" s="14">
        <v>43207.172529084033</v>
      </c>
      <c r="I55" s="14">
        <v>39804.728498334473</v>
      </c>
      <c r="J55" s="14">
        <v>37207.797890753573</v>
      </c>
      <c r="K55" s="14">
        <v>32691.304147880335</v>
      </c>
      <c r="L55" s="14">
        <v>29720.691526168677</v>
      </c>
    </row>
    <row r="56" spans="1:12" x14ac:dyDescent="0.15">
      <c r="A56" s="27" t="s">
        <v>46</v>
      </c>
      <c r="B56" s="15">
        <v>61948</v>
      </c>
      <c r="C56" s="14">
        <v>70309.86122999998</v>
      </c>
      <c r="D56" s="14">
        <v>58427.876848158499</v>
      </c>
      <c r="E56" s="14">
        <v>51231.417127520814</v>
      </c>
      <c r="F56" s="14">
        <v>46808.960302852545</v>
      </c>
      <c r="G56" s="14">
        <v>44829.219158133623</v>
      </c>
      <c r="H56" s="14">
        <v>45354.44780806284</v>
      </c>
      <c r="I56" s="14">
        <v>42901.464314802935</v>
      </c>
      <c r="J56" s="14">
        <v>39526.521212435924</v>
      </c>
      <c r="K56" s="14">
        <v>36953.27729790091</v>
      </c>
      <c r="L56" s="14">
        <v>32470.072251882422</v>
      </c>
    </row>
    <row r="57" spans="1:12" x14ac:dyDescent="0.15">
      <c r="A57" s="27" t="s">
        <v>45</v>
      </c>
      <c r="B57" s="15">
        <v>59178</v>
      </c>
      <c r="C57" s="14">
        <v>61327.459299999988</v>
      </c>
      <c r="D57" s="14">
        <v>69546.899937349299</v>
      </c>
      <c r="E57" s="14">
        <v>57820.485118639008</v>
      </c>
      <c r="F57" s="14">
        <v>50714.299460637005</v>
      </c>
      <c r="G57" s="14">
        <v>46335.6575361695</v>
      </c>
      <c r="H57" s="14">
        <v>44393.30467658164</v>
      </c>
      <c r="I57" s="14">
        <v>44924.169632405479</v>
      </c>
      <c r="J57" s="14">
        <v>42498.716479516137</v>
      </c>
      <c r="K57" s="14">
        <v>39154.850513522848</v>
      </c>
      <c r="L57" s="14">
        <v>36610.281708020506</v>
      </c>
    </row>
    <row r="58" spans="1:12" x14ac:dyDescent="0.15">
      <c r="A58" s="27" t="s">
        <v>44</v>
      </c>
      <c r="B58" s="15">
        <v>55089</v>
      </c>
      <c r="C58" s="14">
        <v>58074.222230000007</v>
      </c>
      <c r="D58" s="14">
        <v>60265.967207581096</v>
      </c>
      <c r="E58" s="14">
        <v>68364.467336401271</v>
      </c>
      <c r="F58" s="14">
        <v>56854.548378709042</v>
      </c>
      <c r="G58" s="14">
        <v>49890.648351619944</v>
      </c>
      <c r="H58" s="14">
        <v>45594.024463052207</v>
      </c>
      <c r="I58" s="14">
        <v>43687.637420465187</v>
      </c>
      <c r="J58" s="14">
        <v>44219.795119566719</v>
      </c>
      <c r="K58" s="14">
        <v>41824.581742462426</v>
      </c>
      <c r="L58" s="14">
        <v>38533.947344027838</v>
      </c>
    </row>
    <row r="59" spans="1:12" x14ac:dyDescent="0.15">
      <c r="A59" s="27" t="s">
        <v>43</v>
      </c>
      <c r="B59" s="15">
        <v>61579</v>
      </c>
      <c r="C59" s="14">
        <v>53759.614760000004</v>
      </c>
      <c r="D59" s="14">
        <v>56700.70088781981</v>
      </c>
      <c r="E59" s="14">
        <v>58923.751551268608</v>
      </c>
      <c r="F59" s="14">
        <v>66867.212401084806</v>
      </c>
      <c r="G59" s="14">
        <v>55644.070104303712</v>
      </c>
      <c r="H59" s="14">
        <v>48860.925084747731</v>
      </c>
      <c r="I59" s="14">
        <v>44655.227540723092</v>
      </c>
      <c r="J59" s="14">
        <v>42796.264858250055</v>
      </c>
      <c r="K59" s="14">
        <v>43324.780766981159</v>
      </c>
      <c r="L59" s="14">
        <v>40974.849546732701</v>
      </c>
    </row>
    <row r="60" spans="1:12" x14ac:dyDescent="0.15">
      <c r="A60" s="27" t="s">
        <v>42</v>
      </c>
      <c r="B60" s="15">
        <v>71896</v>
      </c>
      <c r="C60" s="14">
        <v>59139.406569999999</v>
      </c>
      <c r="D60" s="14">
        <v>51695.138879208709</v>
      </c>
      <c r="E60" s="14">
        <v>54627.845083901018</v>
      </c>
      <c r="F60" s="14">
        <v>56867.404337145752</v>
      </c>
      <c r="G60" s="14">
        <v>64573.853935255254</v>
      </c>
      <c r="H60" s="14">
        <v>53793.154105946123</v>
      </c>
      <c r="I60" s="14">
        <v>47232.704374751636</v>
      </c>
      <c r="J60" s="14">
        <v>43168.189624394668</v>
      </c>
      <c r="K60" s="14">
        <v>41382.780995753157</v>
      </c>
      <c r="L60" s="14">
        <v>41898.179792585266</v>
      </c>
    </row>
    <row r="61" spans="1:12" x14ac:dyDescent="0.15">
      <c r="A61" s="27" t="s">
        <v>41</v>
      </c>
      <c r="B61" s="15">
        <v>59037</v>
      </c>
      <c r="C61" s="14">
        <v>68137.885400000014</v>
      </c>
      <c r="D61" s="14">
        <v>56046.307641059204</v>
      </c>
      <c r="E61" s="14">
        <v>49122.202142844006</v>
      </c>
      <c r="F61" s="14">
        <v>52012.012609755402</v>
      </c>
      <c r="G61" s="14">
        <v>54257.314301488208</v>
      </c>
      <c r="H61" s="14">
        <v>61662.035353422369</v>
      </c>
      <c r="I61" s="14">
        <v>51367.671504542923</v>
      </c>
      <c r="J61" s="14">
        <v>45098.610084769505</v>
      </c>
      <c r="K61" s="14">
        <v>41219.780694122142</v>
      </c>
      <c r="L61" s="14">
        <v>39517.661891289725</v>
      </c>
    </row>
    <row r="62" spans="1:12" x14ac:dyDescent="0.15">
      <c r="A62" s="27" t="s">
        <v>40</v>
      </c>
      <c r="B62" s="15">
        <v>49030</v>
      </c>
      <c r="C62" s="14">
        <v>54181.715210000009</v>
      </c>
      <c r="D62" s="14">
        <v>62895.174489646488</v>
      </c>
      <c r="E62" s="14">
        <v>51829.610865835864</v>
      </c>
      <c r="F62" s="14">
        <v>45585.802359603971</v>
      </c>
      <c r="G62" s="14">
        <v>48400.519893235454</v>
      </c>
      <c r="H62" s="14">
        <v>50634.305584560134</v>
      </c>
      <c r="I62" s="14">
        <v>57545.121670734407</v>
      </c>
      <c r="J62" s="14">
        <v>47939.535979218599</v>
      </c>
      <c r="K62" s="14">
        <v>42083.986133214043</v>
      </c>
      <c r="L62" s="14">
        <v>38467.907377948024</v>
      </c>
    </row>
    <row r="63" spans="1:12" x14ac:dyDescent="0.15">
      <c r="A63" s="27" t="s">
        <v>39</v>
      </c>
      <c r="B63" s="15">
        <v>40923</v>
      </c>
      <c r="C63" s="14">
        <v>42202.650519999988</v>
      </c>
      <c r="D63" s="14">
        <v>47028.65368961489</v>
      </c>
      <c r="E63" s="14">
        <v>55210.834386764858</v>
      </c>
      <c r="F63" s="14">
        <v>45645.55802713598</v>
      </c>
      <c r="G63" s="14">
        <v>40411.331522133849</v>
      </c>
      <c r="H63" s="14">
        <v>43125.533184117718</v>
      </c>
      <c r="I63" s="14">
        <v>45120.079948929619</v>
      </c>
      <c r="J63" s="14">
        <v>51276.4213710599</v>
      </c>
      <c r="K63" s="14">
        <v>42718.41099793282</v>
      </c>
      <c r="L63" s="14">
        <v>37487.02962707384</v>
      </c>
    </row>
    <row r="64" spans="1:12" x14ac:dyDescent="0.15">
      <c r="A64" s="27" t="s">
        <v>38</v>
      </c>
      <c r="B64" s="15">
        <v>28745</v>
      </c>
      <c r="C64" s="14">
        <v>31287.966379999991</v>
      </c>
      <c r="D64" s="14">
        <v>32836.800159979502</v>
      </c>
      <c r="E64" s="14">
        <v>37031.050834389302</v>
      </c>
      <c r="F64" s="14">
        <v>44265.553365299718</v>
      </c>
      <c r="G64" s="14">
        <v>36786.854620701888</v>
      </c>
      <c r="H64" s="14">
        <v>32943.018314207598</v>
      </c>
      <c r="I64" s="14">
        <v>35143.132691570128</v>
      </c>
      <c r="J64" s="14">
        <v>36780.989804743542</v>
      </c>
      <c r="K64" s="14">
        <v>41802.710756315435</v>
      </c>
      <c r="L64" s="14">
        <v>34824.794288079422</v>
      </c>
    </row>
    <row r="65" spans="1:12" x14ac:dyDescent="0.15">
      <c r="A65" s="27" t="s">
        <v>37</v>
      </c>
      <c r="B65" s="15">
        <v>11330</v>
      </c>
      <c r="C65" s="14">
        <v>18144.104190000005</v>
      </c>
      <c r="D65" s="14">
        <v>20339.803085407897</v>
      </c>
      <c r="E65" s="14">
        <v>21805.349452411818</v>
      </c>
      <c r="F65" s="14">
        <v>25023.804109000754</v>
      </c>
      <c r="G65" s="14">
        <v>30742.838743348049</v>
      </c>
      <c r="H65" s="14">
        <v>25739.007673266897</v>
      </c>
      <c r="I65" s="14">
        <v>23041.988592905618</v>
      </c>
      <c r="J65" s="14">
        <v>24562.307423554037</v>
      </c>
      <c r="K65" s="14">
        <v>25695.619773255192</v>
      </c>
      <c r="L65" s="14">
        <v>29195.856831618279</v>
      </c>
    </row>
    <row r="66" spans="1:12" x14ac:dyDescent="0.15">
      <c r="A66" s="27" t="s">
        <v>36</v>
      </c>
      <c r="B66" s="15">
        <v>4493</v>
      </c>
      <c r="C66" s="14">
        <v>6273.7299200000007</v>
      </c>
      <c r="D66" s="14">
        <v>10148.732142110599</v>
      </c>
      <c r="E66" s="14">
        <v>12931.173746024768</v>
      </c>
      <c r="F66" s="14">
        <v>14947.120642015287</v>
      </c>
      <c r="G66" s="14">
        <v>17600.283532484944</v>
      </c>
      <c r="H66" s="14">
        <v>22284.037056329813</v>
      </c>
      <c r="I66" s="14">
        <v>22148.989696898712</v>
      </c>
      <c r="J66" s="14">
        <v>20847.965636937191</v>
      </c>
      <c r="K66" s="14">
        <v>20934.617566133733</v>
      </c>
      <c r="L66" s="14">
        <v>21478.023493525274</v>
      </c>
    </row>
    <row r="67" spans="1:12" x14ac:dyDescent="0.15">
      <c r="A67" s="27" t="s">
        <v>35</v>
      </c>
      <c r="B67" s="13">
        <v>129621</v>
      </c>
      <c r="C67" s="13">
        <v>120527.28667812425</v>
      </c>
      <c r="D67" s="13">
        <v>109588.54373967499</v>
      </c>
      <c r="E67" s="13">
        <v>99311.922086952109</v>
      </c>
      <c r="F67" s="13">
        <v>90436.099890498444</v>
      </c>
      <c r="G67" s="13">
        <v>85071.916416699649</v>
      </c>
      <c r="H67" s="13">
        <v>81240.189480703644</v>
      </c>
      <c r="I67" s="13">
        <v>76823.870421995758</v>
      </c>
      <c r="J67" s="13">
        <v>71284.588609246217</v>
      </c>
      <c r="K67" s="13">
        <v>65288.733087566034</v>
      </c>
      <c r="L67" s="13">
        <v>59843.36390691327</v>
      </c>
    </row>
    <row r="68" spans="1:12" x14ac:dyDescent="0.15">
      <c r="A68" s="27" t="s">
        <v>34</v>
      </c>
      <c r="B68" s="13">
        <v>580215</v>
      </c>
      <c r="C68" s="13">
        <v>547536.13634000008</v>
      </c>
      <c r="D68" s="13">
        <v>525742.56479580002</v>
      </c>
      <c r="E68" s="13">
        <v>508351.40901523962</v>
      </c>
      <c r="F68" s="13">
        <v>485703.20045886829</v>
      </c>
      <c r="G68" s="13">
        <v>456596.6478770916</v>
      </c>
      <c r="H68" s="13">
        <v>417620.67644696869</v>
      </c>
      <c r="I68" s="13">
        <v>388429.26527588727</v>
      </c>
      <c r="J68" s="13">
        <v>364934.39196138235</v>
      </c>
      <c r="K68" s="13">
        <v>344219.71725143737</v>
      </c>
      <c r="L68" s="13">
        <v>323617.73749897629</v>
      </c>
    </row>
    <row r="69" spans="1:12" x14ac:dyDescent="0.15">
      <c r="A69" s="27" t="s">
        <v>33</v>
      </c>
      <c r="B69" s="13">
        <v>193558</v>
      </c>
      <c r="C69" s="13">
        <v>220228.05162000004</v>
      </c>
      <c r="D69" s="13">
        <v>229295.47120781854</v>
      </c>
      <c r="E69" s="13">
        <v>227930.22142827063</v>
      </c>
      <c r="F69" s="13">
        <v>227479.85111281107</v>
      </c>
      <c r="G69" s="13">
        <v>228199.14261339238</v>
      </c>
      <c r="H69" s="13">
        <v>236387.9371659045</v>
      </c>
      <c r="I69" s="13">
        <v>234366.98410558139</v>
      </c>
      <c r="J69" s="13">
        <v>226505.83030028277</v>
      </c>
      <c r="K69" s="13">
        <v>214455.12592097337</v>
      </c>
      <c r="L69" s="13">
        <v>200971.2735095346</v>
      </c>
    </row>
    <row r="70" spans="1:12" x14ac:dyDescent="0.15">
      <c r="A70" s="27" t="s">
        <v>32</v>
      </c>
      <c r="B70" s="13">
        <v>85491</v>
      </c>
      <c r="C70" s="13">
        <v>97908.451009999975</v>
      </c>
      <c r="D70" s="13">
        <v>110353.9890771129</v>
      </c>
      <c r="E70" s="13">
        <v>126978.40841959075</v>
      </c>
      <c r="F70" s="13">
        <v>129882.03614345174</v>
      </c>
      <c r="G70" s="13">
        <v>125541.30841866873</v>
      </c>
      <c r="H70" s="13">
        <v>124091.59622792201</v>
      </c>
      <c r="I70" s="13">
        <v>125454.19093030409</v>
      </c>
      <c r="J70" s="13">
        <v>133467.68423629468</v>
      </c>
      <c r="K70" s="13">
        <v>131151.35909363718</v>
      </c>
      <c r="L70" s="13">
        <v>122985.70424029682</v>
      </c>
    </row>
    <row r="71" spans="1:12" x14ac:dyDescent="0.15">
      <c r="A71" s="27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x14ac:dyDescent="0.15">
      <c r="A72" s="27" t="s">
        <v>56</v>
      </c>
      <c r="B72" s="4">
        <v>2010</v>
      </c>
      <c r="C72" s="4">
        <v>2015</v>
      </c>
      <c r="D72" s="4">
        <v>2020</v>
      </c>
      <c r="E72" s="4">
        <v>2025</v>
      </c>
      <c r="F72" s="4">
        <v>2030</v>
      </c>
      <c r="G72" s="4">
        <v>2035</v>
      </c>
      <c r="H72" s="4">
        <v>2040</v>
      </c>
      <c r="I72" s="4">
        <v>2045</v>
      </c>
      <c r="J72" s="4">
        <v>2050</v>
      </c>
      <c r="K72" s="4">
        <v>2055</v>
      </c>
      <c r="L72" s="4">
        <v>2060</v>
      </c>
    </row>
    <row r="73" spans="1:12" x14ac:dyDescent="0.15">
      <c r="A73" s="27" t="s">
        <v>55</v>
      </c>
      <c r="B73" s="13">
        <v>951300</v>
      </c>
      <c r="C73" s="13">
        <v>932946.00531484128</v>
      </c>
      <c r="D73" s="13">
        <v>908579.86352814769</v>
      </c>
      <c r="E73" s="13">
        <v>878896.24012012582</v>
      </c>
      <c r="F73" s="13">
        <v>845838.65577674203</v>
      </c>
      <c r="G73" s="13">
        <v>810227.41390099493</v>
      </c>
      <c r="H73" s="13">
        <v>772397.03329994914</v>
      </c>
      <c r="I73" s="13">
        <v>733220.48274304892</v>
      </c>
      <c r="J73" s="13">
        <v>693574.12263243727</v>
      </c>
      <c r="K73" s="13">
        <v>652816.09206667985</v>
      </c>
      <c r="L73" s="13">
        <v>611535.52096973488</v>
      </c>
    </row>
    <row r="74" spans="1:12" x14ac:dyDescent="0.15">
      <c r="A74" s="27" t="s">
        <v>54</v>
      </c>
      <c r="B74" s="15">
        <v>38524</v>
      </c>
      <c r="C74" s="14">
        <v>35400.712814841347</v>
      </c>
      <c r="D74" s="14">
        <v>31028.571161543987</v>
      </c>
      <c r="E74" s="14">
        <v>28157.304021658347</v>
      </c>
      <c r="F74" s="14">
        <v>26909.596959695213</v>
      </c>
      <c r="G74" s="14">
        <v>25909.290690955902</v>
      </c>
      <c r="H74" s="14">
        <v>24509.303510989288</v>
      </c>
      <c r="I74" s="14">
        <v>22707.476477637101</v>
      </c>
      <c r="J74" s="14">
        <v>20635.776454579984</v>
      </c>
      <c r="K74" s="14">
        <v>18800.611533312855</v>
      </c>
      <c r="L74" s="14">
        <v>17521.248145594687</v>
      </c>
    </row>
    <row r="75" spans="1:12" x14ac:dyDescent="0.15">
      <c r="A75" s="27" t="s">
        <v>53</v>
      </c>
      <c r="B75" s="15">
        <v>41341</v>
      </c>
      <c r="C75" s="14">
        <v>38407.700410000019</v>
      </c>
      <c r="D75" s="14">
        <v>35177.892900251121</v>
      </c>
      <c r="E75" s="14">
        <v>30850.246266008493</v>
      </c>
      <c r="F75" s="14">
        <v>28000.718713077742</v>
      </c>
      <c r="G75" s="14">
        <v>26762.492878348425</v>
      </c>
      <c r="H75" s="14">
        <v>25766.844467264873</v>
      </c>
      <c r="I75" s="14">
        <v>24375.423952650413</v>
      </c>
      <c r="J75" s="14">
        <v>22584.439133569162</v>
      </c>
      <c r="K75" s="14">
        <v>20525.22978473191</v>
      </c>
      <c r="L75" s="14">
        <v>18700.687163825194</v>
      </c>
    </row>
    <row r="76" spans="1:12" x14ac:dyDescent="0.15">
      <c r="A76" s="27" t="s">
        <v>52</v>
      </c>
      <c r="B76" s="15">
        <v>43913</v>
      </c>
      <c r="C76" s="14">
        <v>41077.523389999988</v>
      </c>
      <c r="D76" s="14">
        <v>38151.822742419805</v>
      </c>
      <c r="E76" s="14">
        <v>34973.617625691157</v>
      </c>
      <c r="F76" s="14">
        <v>30678.633587382486</v>
      </c>
      <c r="G76" s="14">
        <v>27846.063238005689</v>
      </c>
      <c r="H76" s="14">
        <v>26613.627357399258</v>
      </c>
      <c r="I76" s="14">
        <v>25624.28066354043</v>
      </c>
      <c r="J76" s="14">
        <v>24241.401626397539</v>
      </c>
      <c r="K76" s="14">
        <v>22461.051865948059</v>
      </c>
      <c r="L76" s="14">
        <v>20413.498258322768</v>
      </c>
    </row>
    <row r="77" spans="1:12" x14ac:dyDescent="0.15">
      <c r="A77" s="27" t="s">
        <v>51</v>
      </c>
      <c r="B77" s="15">
        <v>43202</v>
      </c>
      <c r="C77" s="14">
        <v>42772.164270000023</v>
      </c>
      <c r="D77" s="14">
        <v>40343.006131356691</v>
      </c>
      <c r="E77" s="14">
        <v>37501.952362152013</v>
      </c>
      <c r="F77" s="14">
        <v>34397.097482205521</v>
      </c>
      <c r="G77" s="14">
        <v>30186.39776141027</v>
      </c>
      <c r="H77" s="14">
        <v>27402.55674879799</v>
      </c>
      <c r="I77" s="14">
        <v>26199.965179411014</v>
      </c>
      <c r="J77" s="14">
        <v>25235.421289390146</v>
      </c>
      <c r="K77" s="14">
        <v>23880.047944995888</v>
      </c>
      <c r="L77" s="14">
        <v>22133.471691413983</v>
      </c>
    </row>
    <row r="78" spans="1:12" x14ac:dyDescent="0.15">
      <c r="A78" s="27" t="s">
        <v>50</v>
      </c>
      <c r="B78" s="15">
        <v>43144</v>
      </c>
      <c r="C78" s="14">
        <v>41224.639720000006</v>
      </c>
      <c r="D78" s="14">
        <v>41885.175372459198</v>
      </c>
      <c r="E78" s="14">
        <v>39619.178583725676</v>
      </c>
      <c r="F78" s="14">
        <v>36882.833038557255</v>
      </c>
      <c r="G78" s="14">
        <v>33851.724160330908</v>
      </c>
      <c r="H78" s="14">
        <v>29722.493034670639</v>
      </c>
      <c r="I78" s="14">
        <v>27002.006019799675</v>
      </c>
      <c r="J78" s="14">
        <v>25839.070645948123</v>
      </c>
      <c r="K78" s="14">
        <v>24908.530710297346</v>
      </c>
      <c r="L78" s="14">
        <v>23585.93903155702</v>
      </c>
    </row>
    <row r="79" spans="1:12" x14ac:dyDescent="0.15">
      <c r="A79" s="27" t="s">
        <v>49</v>
      </c>
      <c r="B79" s="15">
        <v>47849</v>
      </c>
      <c r="C79" s="14">
        <v>43208.295359999996</v>
      </c>
      <c r="D79" s="14">
        <v>41661.088990520708</v>
      </c>
      <c r="E79" s="14">
        <v>42386.944626868419</v>
      </c>
      <c r="F79" s="14">
        <v>40127.557505108387</v>
      </c>
      <c r="G79" s="14">
        <v>37376.640899053884</v>
      </c>
      <c r="H79" s="14">
        <v>34317.067617839515</v>
      </c>
      <c r="I79" s="14">
        <v>30136.089913194406</v>
      </c>
      <c r="J79" s="14">
        <v>27382.629630913081</v>
      </c>
      <c r="K79" s="14">
        <v>26211.068348486522</v>
      </c>
      <c r="L79" s="14">
        <v>25276.299483745574</v>
      </c>
    </row>
    <row r="80" spans="1:12" x14ac:dyDescent="0.15">
      <c r="A80" s="27" t="s">
        <v>48</v>
      </c>
      <c r="B80" s="15">
        <v>55528</v>
      </c>
      <c r="C80" s="14">
        <v>47383.009699999988</v>
      </c>
      <c r="D80" s="14">
        <v>42889.064941239398</v>
      </c>
      <c r="E80" s="14">
        <v>41449.911820319001</v>
      </c>
      <c r="F80" s="14">
        <v>42169.696172886317</v>
      </c>
      <c r="G80" s="14">
        <v>39923.428468636317</v>
      </c>
      <c r="H80" s="14">
        <v>37185.65287048868</v>
      </c>
      <c r="I80" s="14">
        <v>34161.98346289614</v>
      </c>
      <c r="J80" s="14">
        <v>30006.326694939384</v>
      </c>
      <c r="K80" s="14">
        <v>27270.175714414672</v>
      </c>
      <c r="L80" s="14">
        <v>26110.626293573408</v>
      </c>
    </row>
    <row r="81" spans="1:12" x14ac:dyDescent="0.15">
      <c r="A81" s="27" t="s">
        <v>47</v>
      </c>
      <c r="B81" s="15">
        <v>67496</v>
      </c>
      <c r="C81" s="14">
        <v>55144.409070000009</v>
      </c>
      <c r="D81" s="14">
        <v>47009.773019558612</v>
      </c>
      <c r="E81" s="14">
        <v>42608.67660803246</v>
      </c>
      <c r="F81" s="14">
        <v>41177.392166863887</v>
      </c>
      <c r="G81" s="14">
        <v>41889.283290753367</v>
      </c>
      <c r="H81" s="14">
        <v>39662.780715898014</v>
      </c>
      <c r="I81" s="14">
        <v>36950.392497705368</v>
      </c>
      <c r="J81" s="14">
        <v>33950.075030477485</v>
      </c>
      <c r="K81" s="14">
        <v>29823.80891006333</v>
      </c>
      <c r="L81" s="14">
        <v>27106.741839323371</v>
      </c>
    </row>
    <row r="82" spans="1:12" x14ac:dyDescent="0.15">
      <c r="A82" s="27" t="s">
        <v>46</v>
      </c>
      <c r="B82" s="15">
        <v>60337</v>
      </c>
      <c r="C82" s="14">
        <v>66858.03465999999</v>
      </c>
      <c r="D82" s="14">
        <v>54636.067386297102</v>
      </c>
      <c r="E82" s="14">
        <v>46626.52673869623</v>
      </c>
      <c r="F82" s="14">
        <v>42268.358372061048</v>
      </c>
      <c r="G82" s="14">
        <v>40851.810353892964</v>
      </c>
      <c r="H82" s="14">
        <v>41562.485739009877</v>
      </c>
      <c r="I82" s="14">
        <v>39363.477873133983</v>
      </c>
      <c r="J82" s="14">
        <v>36676.554020697258</v>
      </c>
      <c r="K82" s="14">
        <v>33702.480412797006</v>
      </c>
      <c r="L82" s="14">
        <v>29609.098066620667</v>
      </c>
    </row>
    <row r="83" spans="1:12" x14ac:dyDescent="0.15">
      <c r="A83" s="27" t="s">
        <v>45</v>
      </c>
      <c r="B83" s="15">
        <v>58839</v>
      </c>
      <c r="C83" s="14">
        <v>59652.919930000011</v>
      </c>
      <c r="D83" s="14">
        <v>66156.284602114611</v>
      </c>
      <c r="E83" s="14">
        <v>54097.677355069231</v>
      </c>
      <c r="F83" s="14">
        <v>46185.810914727001</v>
      </c>
      <c r="G83" s="14">
        <v>41877.778701876581</v>
      </c>
      <c r="H83" s="14">
        <v>40481.797377749353</v>
      </c>
      <c r="I83" s="14">
        <v>41192.395103767587</v>
      </c>
      <c r="J83" s="14">
        <v>39019.011363581645</v>
      </c>
      <c r="K83" s="14">
        <v>36359.220464110113</v>
      </c>
      <c r="L83" s="14">
        <v>33418.224560927585</v>
      </c>
    </row>
    <row r="84" spans="1:12" x14ac:dyDescent="0.15">
      <c r="A84" s="27" t="s">
        <v>44</v>
      </c>
      <c r="B84" s="15">
        <v>56258</v>
      </c>
      <c r="C84" s="14">
        <v>58173.583829999996</v>
      </c>
      <c r="D84" s="14">
        <v>59023.861688081794</v>
      </c>
      <c r="E84" s="14">
        <v>65482.271209382401</v>
      </c>
      <c r="F84" s="14">
        <v>53566.348707131605</v>
      </c>
      <c r="G84" s="14">
        <v>45747.402077266466</v>
      </c>
      <c r="H84" s="14">
        <v>41485.817846275095</v>
      </c>
      <c r="I84" s="14">
        <v>40105.303643284795</v>
      </c>
      <c r="J84" s="14">
        <v>40814.841264574243</v>
      </c>
      <c r="K84" s="14">
        <v>38664.191996243637</v>
      </c>
      <c r="L84" s="14">
        <v>36031.997550014123</v>
      </c>
    </row>
    <row r="85" spans="1:12" x14ac:dyDescent="0.15">
      <c r="A85" s="27" t="s">
        <v>43</v>
      </c>
      <c r="B85" s="15">
        <v>63369</v>
      </c>
      <c r="C85" s="14">
        <v>55641.797939999997</v>
      </c>
      <c r="D85" s="14">
        <v>57519.308565253697</v>
      </c>
      <c r="E85" s="14">
        <v>58403.545321392834</v>
      </c>
      <c r="F85" s="14">
        <v>64806.950929257589</v>
      </c>
      <c r="G85" s="14">
        <v>53031.762509241271</v>
      </c>
      <c r="H85" s="14">
        <v>45306.835165850309</v>
      </c>
      <c r="I85" s="14">
        <v>41087.244763585913</v>
      </c>
      <c r="J85" s="14">
        <v>39725.33817017675</v>
      </c>
      <c r="K85" s="14">
        <v>40434.608780517628</v>
      </c>
      <c r="L85" s="14">
        <v>38298.009886149484</v>
      </c>
    </row>
    <row r="86" spans="1:12" x14ac:dyDescent="0.15">
      <c r="A86" s="27" t="s">
        <v>42</v>
      </c>
      <c r="B86" s="15">
        <v>74702</v>
      </c>
      <c r="C86" s="14">
        <v>62403.234420000023</v>
      </c>
      <c r="D86" s="14">
        <v>54780.182956710472</v>
      </c>
      <c r="E86" s="14">
        <v>56689.010009547135</v>
      </c>
      <c r="F86" s="14">
        <v>57613.763439534276</v>
      </c>
      <c r="G86" s="14">
        <v>63954.362300562272</v>
      </c>
      <c r="H86" s="14">
        <v>52362.569169952898</v>
      </c>
      <c r="I86" s="14">
        <v>44734.041363957811</v>
      </c>
      <c r="J86" s="14">
        <v>40567.826757778719</v>
      </c>
      <c r="K86" s="14">
        <v>39226.26250534776</v>
      </c>
      <c r="L86" s="14">
        <v>39928.547479879955</v>
      </c>
    </row>
    <row r="87" spans="1:12" x14ac:dyDescent="0.15">
      <c r="A87" s="27" t="s">
        <v>41</v>
      </c>
      <c r="B87" s="15">
        <v>63548</v>
      </c>
      <c r="C87" s="14">
        <v>73212.449969999987</v>
      </c>
      <c r="D87" s="14">
        <v>61126.05496656811</v>
      </c>
      <c r="E87" s="14">
        <v>53718.419025647621</v>
      </c>
      <c r="F87" s="14">
        <v>55643.315720848768</v>
      </c>
      <c r="G87" s="14">
        <v>56612.269471563035</v>
      </c>
      <c r="H87" s="14">
        <v>62871.358927486457</v>
      </c>
      <c r="I87" s="14">
        <v>51479.557235091663</v>
      </c>
      <c r="J87" s="14">
        <v>43976.288267951211</v>
      </c>
      <c r="K87" s="14">
        <v>39881.658803818384</v>
      </c>
      <c r="L87" s="14">
        <v>38563.044277746347</v>
      </c>
    </row>
    <row r="88" spans="1:12" x14ac:dyDescent="0.15">
      <c r="A88" s="27" t="s">
        <v>40</v>
      </c>
      <c r="B88" s="15">
        <v>55954</v>
      </c>
      <c r="C88" s="14">
        <v>61011.344100000009</v>
      </c>
      <c r="D88" s="14">
        <v>70550.749839765413</v>
      </c>
      <c r="E88" s="14">
        <v>58954.975615928313</v>
      </c>
      <c r="F88" s="14">
        <v>51896.309157678428</v>
      </c>
      <c r="G88" s="14">
        <v>53827.292042821799</v>
      </c>
      <c r="H88" s="14">
        <v>54840.17947352436</v>
      </c>
      <c r="I88" s="14">
        <v>60904.470943855827</v>
      </c>
      <c r="J88" s="14">
        <v>49867.64556606234</v>
      </c>
      <c r="K88" s="14">
        <v>42598.038226790479</v>
      </c>
      <c r="L88" s="14">
        <v>38636.432863399627</v>
      </c>
    </row>
    <row r="89" spans="1:12" x14ac:dyDescent="0.15">
      <c r="A89" s="27" t="s">
        <v>39</v>
      </c>
      <c r="B89" s="15">
        <v>51843</v>
      </c>
      <c r="C89" s="14">
        <v>52018.418310000008</v>
      </c>
      <c r="D89" s="14">
        <v>57024.668599261204</v>
      </c>
      <c r="E89" s="14">
        <v>66298.599010411373</v>
      </c>
      <c r="F89" s="14">
        <v>55475.34433603855</v>
      </c>
      <c r="G89" s="14">
        <v>48981.798890967715</v>
      </c>
      <c r="H89" s="14">
        <v>50929.092993857201</v>
      </c>
      <c r="I89" s="14">
        <v>51880.565158364618</v>
      </c>
      <c r="J89" s="14">
        <v>57616.809729412897</v>
      </c>
      <c r="K89" s="14">
        <v>47178.866635813341</v>
      </c>
      <c r="L89" s="14">
        <v>40306.76778084239</v>
      </c>
    </row>
    <row r="90" spans="1:12" x14ac:dyDescent="0.15">
      <c r="A90" s="27" t="s">
        <v>38</v>
      </c>
      <c r="B90" s="15">
        <v>42096</v>
      </c>
      <c r="C90" s="14">
        <v>45165.887910000005</v>
      </c>
      <c r="D90" s="14">
        <v>45848.444295962196</v>
      </c>
      <c r="E90" s="14">
        <v>50610.468380775783</v>
      </c>
      <c r="F90" s="14">
        <v>59402.459353040278</v>
      </c>
      <c r="G90" s="14">
        <v>49831.027800920718</v>
      </c>
      <c r="H90" s="14">
        <v>44260.467947775433</v>
      </c>
      <c r="I90" s="14">
        <v>46003.95700452754</v>
      </c>
      <c r="J90" s="14">
        <v>46854.690593135187</v>
      </c>
      <c r="K90" s="14">
        <v>52036.879436406176</v>
      </c>
      <c r="L90" s="14">
        <v>42606.698551793728</v>
      </c>
    </row>
    <row r="91" spans="1:12" x14ac:dyDescent="0.15">
      <c r="A91" s="27" t="s">
        <v>37</v>
      </c>
      <c r="B91" s="15">
        <v>26782</v>
      </c>
      <c r="C91" s="14">
        <v>32206.422560000003</v>
      </c>
      <c r="D91" s="14">
        <v>35416.268053734799</v>
      </c>
      <c r="E91" s="14">
        <v>36513.457298517125</v>
      </c>
      <c r="F91" s="14">
        <v>40803.069808014683</v>
      </c>
      <c r="G91" s="14">
        <v>48758.964007303206</v>
      </c>
      <c r="H91" s="14">
        <v>41079.848691514235</v>
      </c>
      <c r="I91" s="14">
        <v>36479.973894403542</v>
      </c>
      <c r="J91" s="14">
        <v>37889.788157395495</v>
      </c>
      <c r="K91" s="14">
        <v>38577.038060051746</v>
      </c>
      <c r="L91" s="14">
        <v>42862.315376122962</v>
      </c>
    </row>
    <row r="92" spans="1:12" x14ac:dyDescent="0.15">
      <c r="A92" s="27" t="s">
        <v>36</v>
      </c>
      <c r="B92" s="15">
        <v>16575</v>
      </c>
      <c r="C92" s="14">
        <v>21983.456950000003</v>
      </c>
      <c r="D92" s="14">
        <v>28351.577315048798</v>
      </c>
      <c r="E92" s="14">
        <v>33953.458240302301</v>
      </c>
      <c r="F92" s="14">
        <v>37833.399412633007</v>
      </c>
      <c r="G92" s="14">
        <v>43007.624357084082</v>
      </c>
      <c r="H92" s="14">
        <v>52036.253643605698</v>
      </c>
      <c r="I92" s="14">
        <v>52831.877592241144</v>
      </c>
      <c r="J92" s="14">
        <v>50690.188235456451</v>
      </c>
      <c r="K92" s="14">
        <v>50276.321932532956</v>
      </c>
      <c r="L92" s="14">
        <v>50425.872668882068</v>
      </c>
    </row>
    <row r="93" spans="1:12" x14ac:dyDescent="0.15">
      <c r="A93" s="27" t="s">
        <v>35</v>
      </c>
      <c r="B93" s="13">
        <v>123778</v>
      </c>
      <c r="C93" s="13">
        <v>114885.93661484135</v>
      </c>
      <c r="D93" s="13">
        <v>104358.28680421491</v>
      </c>
      <c r="E93" s="13">
        <v>93981.167913357989</v>
      </c>
      <c r="F93" s="13">
        <v>85588.949260155438</v>
      </c>
      <c r="G93" s="13">
        <v>80517.846807310023</v>
      </c>
      <c r="H93" s="13">
        <v>76889.775335653423</v>
      </c>
      <c r="I93" s="13">
        <v>72707.181093827938</v>
      </c>
      <c r="J93" s="13">
        <v>67461.617214546684</v>
      </c>
      <c r="K93" s="13">
        <v>61786.893183992826</v>
      </c>
      <c r="L93" s="13">
        <v>56635.43356774265</v>
      </c>
    </row>
    <row r="94" spans="1:12" x14ac:dyDescent="0.15">
      <c r="A94" s="27" t="s">
        <v>34</v>
      </c>
      <c r="B94" s="13">
        <v>570724</v>
      </c>
      <c r="C94" s="13">
        <v>532462.08890000009</v>
      </c>
      <c r="D94" s="13">
        <v>505903.81365359225</v>
      </c>
      <c r="E94" s="13">
        <v>484865.69463518535</v>
      </c>
      <c r="F94" s="13">
        <v>459195.80872833298</v>
      </c>
      <c r="G94" s="13">
        <v>428690.59052302432</v>
      </c>
      <c r="H94" s="13">
        <v>389490.05628653232</v>
      </c>
      <c r="I94" s="13">
        <v>360932.89982073667</v>
      </c>
      <c r="J94" s="13">
        <v>339217.09486847679</v>
      </c>
      <c r="K94" s="13">
        <v>320480.39578727394</v>
      </c>
      <c r="L94" s="13">
        <v>301498.95588320517</v>
      </c>
    </row>
    <row r="95" spans="1:12" x14ac:dyDescent="0.15">
      <c r="A95" s="27" t="s">
        <v>33</v>
      </c>
      <c r="B95" s="13">
        <v>256798</v>
      </c>
      <c r="C95" s="13">
        <v>285597.97980000003</v>
      </c>
      <c r="D95" s="13">
        <v>298317.7630703405</v>
      </c>
      <c r="E95" s="13">
        <v>300049.37757158244</v>
      </c>
      <c r="F95" s="13">
        <v>301053.89778825373</v>
      </c>
      <c r="G95" s="13">
        <v>301018.97657066054</v>
      </c>
      <c r="H95" s="13">
        <v>306017.20167776337</v>
      </c>
      <c r="I95" s="13">
        <v>299580.40182848432</v>
      </c>
      <c r="J95" s="13">
        <v>286895.41054941359</v>
      </c>
      <c r="K95" s="13">
        <v>270548.80309541308</v>
      </c>
      <c r="L95" s="13">
        <v>253401.13151878712</v>
      </c>
    </row>
    <row r="96" spans="1:12" x14ac:dyDescent="0.15">
      <c r="A96" s="27" t="s">
        <v>32</v>
      </c>
      <c r="B96" s="13">
        <v>137296</v>
      </c>
      <c r="C96" s="13">
        <v>151374.18573000003</v>
      </c>
      <c r="D96" s="13">
        <v>166640.958264007</v>
      </c>
      <c r="E96" s="13">
        <v>187375.9829300066</v>
      </c>
      <c r="F96" s="13">
        <v>193514.27290972651</v>
      </c>
      <c r="G96" s="13">
        <v>190579.4150562757</v>
      </c>
      <c r="H96" s="13">
        <v>188305.66327675257</v>
      </c>
      <c r="I96" s="13">
        <v>187196.37364953686</v>
      </c>
      <c r="J96" s="13">
        <v>193051.47671540003</v>
      </c>
      <c r="K96" s="13">
        <v>188069.10606480419</v>
      </c>
      <c r="L96" s="13">
        <v>176201.65437764116</v>
      </c>
    </row>
    <row r="97" spans="1:12" x14ac:dyDescent="0.15">
      <c r="A97" s="27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 x14ac:dyDescent="0.15">
      <c r="A98" s="27"/>
      <c r="B98" s="4">
        <v>2010</v>
      </c>
      <c r="C98" s="4">
        <v>2015</v>
      </c>
      <c r="D98" s="4">
        <v>2020</v>
      </c>
      <c r="E98" s="4">
        <v>2025</v>
      </c>
      <c r="F98" s="4">
        <v>2030</v>
      </c>
      <c r="G98" s="4">
        <v>2035</v>
      </c>
      <c r="H98" s="4">
        <v>2040</v>
      </c>
      <c r="I98" s="4">
        <v>2045</v>
      </c>
      <c r="J98" s="4">
        <v>2050</v>
      </c>
      <c r="K98" s="4">
        <v>2055</v>
      </c>
      <c r="L98" s="4">
        <v>2060</v>
      </c>
    </row>
    <row r="99" spans="1:12" x14ac:dyDescent="0.15">
      <c r="A99" s="27" t="s">
        <v>31</v>
      </c>
      <c r="B99" s="11">
        <v>0.13662577222981256</v>
      </c>
      <c r="C99" s="11">
        <v>0.12926003658734569</v>
      </c>
      <c r="D99" s="11">
        <v>0.12065534239159034</v>
      </c>
      <c r="E99" s="11">
        <v>0.11274088118161404</v>
      </c>
      <c r="F99" s="11">
        <v>0.10671691532704787</v>
      </c>
      <c r="G99" s="11">
        <v>0.10479733849144142</v>
      </c>
      <c r="H99" s="11">
        <v>0.10488535238131479</v>
      </c>
      <c r="I99" s="11">
        <v>0.10435986476797901</v>
      </c>
      <c r="J99" s="11">
        <v>0.10229765901637082</v>
      </c>
      <c r="K99" s="11">
        <v>9.9528234529379506E-2</v>
      </c>
      <c r="L99" s="11">
        <v>9.7392913200607015E-2</v>
      </c>
    </row>
    <row r="100" spans="1:12" x14ac:dyDescent="0.15">
      <c r="A100" s="27" t="s">
        <v>30</v>
      </c>
      <c r="B100" s="11">
        <v>0.62055465753380346</v>
      </c>
      <c r="C100" s="11">
        <v>0.59300241573542167</v>
      </c>
      <c r="D100" s="11">
        <v>0.58179710679715158</v>
      </c>
      <c r="E100" s="11">
        <v>0.57930767970039576</v>
      </c>
      <c r="F100" s="11">
        <v>0.57285430705796458</v>
      </c>
      <c r="G100" s="11">
        <v>0.56027464849541098</v>
      </c>
      <c r="H100" s="11">
        <v>0.53534504805466043</v>
      </c>
      <c r="I100" s="11">
        <v>0.52299059906930434</v>
      </c>
      <c r="J100" s="11">
        <v>0.51917130467029216</v>
      </c>
      <c r="K100" s="11">
        <v>0.52060674956538511</v>
      </c>
      <c r="L100" s="11">
        <v>0.52268685098735068</v>
      </c>
    </row>
    <row r="101" spans="1:12" x14ac:dyDescent="0.15">
      <c r="A101" s="27" t="s">
        <v>29</v>
      </c>
      <c r="B101" s="11">
        <v>0.24281957023638401</v>
      </c>
      <c r="C101" s="11">
        <v>0.2777375476772328</v>
      </c>
      <c r="D101" s="11">
        <v>0.29754755081125783</v>
      </c>
      <c r="E101" s="11">
        <v>0.30795143911799006</v>
      </c>
      <c r="F101" s="11">
        <v>0.3204287776149875</v>
      </c>
      <c r="G101" s="11">
        <v>0.33492801301314795</v>
      </c>
      <c r="H101" s="11">
        <v>0.3597695995640246</v>
      </c>
      <c r="I101" s="11">
        <v>0.37264953616271668</v>
      </c>
      <c r="J101" s="11">
        <v>0.37853103631333723</v>
      </c>
      <c r="K101" s="11">
        <v>0.37986501590523519</v>
      </c>
      <c r="L101" s="11">
        <v>0.37992023581204232</v>
      </c>
    </row>
    <row r="102" spans="1:12" x14ac:dyDescent="0.15">
      <c r="A102" s="27" t="s">
        <v>28</v>
      </c>
      <c r="B102" s="11">
        <v>0.12012062367161376</v>
      </c>
      <c r="C102" s="11">
        <v>0.1368754154710444</v>
      </c>
      <c r="D102" s="11">
        <v>0.15621133590631647</v>
      </c>
      <c r="E102" s="11">
        <v>0.18335156773584971</v>
      </c>
      <c r="F102" s="11">
        <v>0.1960621894260646</v>
      </c>
      <c r="G102" s="11">
        <v>0.20006436277915773</v>
      </c>
      <c r="H102" s="11">
        <v>0.20720865070802513</v>
      </c>
      <c r="I102" s="11">
        <v>0.21820331167624876</v>
      </c>
      <c r="J102" s="11">
        <v>0.24074276907988784</v>
      </c>
      <c r="K102" s="11">
        <v>0.25002000977726302</v>
      </c>
      <c r="L102" s="11">
        <v>0.25016336947448209</v>
      </c>
    </row>
    <row r="103" spans="1:12" x14ac:dyDescent="0.15">
      <c r="A103" s="27"/>
    </row>
    <row r="104" spans="1:12" x14ac:dyDescent="0.15">
      <c r="A104" s="27" t="s">
        <v>72</v>
      </c>
    </row>
    <row r="105" spans="1:12" x14ac:dyDescent="0.15">
      <c r="A105" s="27" t="s">
        <v>58</v>
      </c>
      <c r="B105" s="4">
        <v>2010</v>
      </c>
      <c r="C105" s="4">
        <v>2015</v>
      </c>
      <c r="D105" s="4">
        <v>2020</v>
      </c>
      <c r="E105" s="4">
        <v>2025</v>
      </c>
      <c r="F105" s="4">
        <v>2030</v>
      </c>
      <c r="G105" s="4">
        <v>2035</v>
      </c>
      <c r="H105" s="4">
        <v>2040</v>
      </c>
      <c r="I105" s="4">
        <v>2045</v>
      </c>
      <c r="J105" s="4">
        <v>2050</v>
      </c>
      <c r="K105" s="4">
        <v>2055</v>
      </c>
      <c r="L105" s="4">
        <v>2060</v>
      </c>
    </row>
    <row r="106" spans="1:12" x14ac:dyDescent="0.15">
      <c r="A106" s="27" t="s">
        <v>55</v>
      </c>
      <c r="B106" s="15"/>
      <c r="C106" s="13">
        <v>-33456.520047034312</v>
      </c>
      <c r="D106" s="13">
        <v>-48031.03668152442</v>
      </c>
      <c r="E106" s="13">
        <v>-58716.650620853085</v>
      </c>
      <c r="F106" s="13">
        <v>-65031.985411668247</v>
      </c>
      <c r="G106" s="13">
        <v>-69362.686430741465</v>
      </c>
      <c r="H106" s="13">
        <v>-72449.284414652429</v>
      </c>
      <c r="I106" s="13">
        <v>-74805.233847012656</v>
      </c>
      <c r="J106" s="13">
        <v>-76541.669043164933</v>
      </c>
      <c r="K106" s="13">
        <v>-79519.265176691901</v>
      </c>
      <c r="L106" s="13">
        <v>-80811.772441497524</v>
      </c>
    </row>
    <row r="107" spans="1:12" x14ac:dyDescent="0.15">
      <c r="A107" s="27" t="s">
        <v>54</v>
      </c>
      <c r="B107" s="15"/>
      <c r="C107" s="13">
        <v>-5641.395807034387</v>
      </c>
      <c r="D107" s="13">
        <v>-8983.9190271542575</v>
      </c>
      <c r="E107" s="13">
        <v>-5897.5827053251014</v>
      </c>
      <c r="F107" s="13">
        <v>-2562.7903052722904</v>
      </c>
      <c r="G107" s="13">
        <v>-2054.6290759905351</v>
      </c>
      <c r="H107" s="13">
        <v>-2873.1227373003494</v>
      </c>
      <c r="I107" s="13">
        <v>-3701.1329092086999</v>
      </c>
      <c r="J107" s="13">
        <v>-4255.4790173616348</v>
      </c>
      <c r="K107" s="13">
        <v>-3769.6122647747979</v>
      </c>
      <c r="L107" s="13">
        <v>-2627.9403347118969</v>
      </c>
    </row>
    <row r="108" spans="1:12" x14ac:dyDescent="0.15">
      <c r="A108" s="27" t="s">
        <v>53</v>
      </c>
      <c r="B108" s="15"/>
      <c r="C108" s="13">
        <v>-6483.2888399999792</v>
      </c>
      <c r="D108" s="13">
        <v>-5954.0684097557751</v>
      </c>
      <c r="E108" s="13">
        <v>-8896.6476601681934</v>
      </c>
      <c r="F108" s="13">
        <v>-5860.2262096928898</v>
      </c>
      <c r="G108" s="13">
        <v>-2546.8712013704499</v>
      </c>
      <c r="H108" s="13">
        <v>-2048.1198879964322</v>
      </c>
      <c r="I108" s="13">
        <v>-2860.2453088162001</v>
      </c>
      <c r="J108" s="13">
        <v>-3683.0869181205417</v>
      </c>
      <c r="K108" s="13">
        <v>-4235.083249976793</v>
      </c>
      <c r="L108" s="13">
        <v>-3751.8346179520486</v>
      </c>
    </row>
    <row r="109" spans="1:12" x14ac:dyDescent="0.15">
      <c r="A109" s="27" t="s">
        <v>52</v>
      </c>
      <c r="B109" s="15"/>
      <c r="C109" s="13">
        <v>-5861.0920600000245</v>
      </c>
      <c r="D109" s="13">
        <v>-6528.4053121656762</v>
      </c>
      <c r="E109" s="13">
        <v>-5859.5101780865079</v>
      </c>
      <c r="F109" s="13">
        <v>-8845.0243346910247</v>
      </c>
      <c r="G109" s="13">
        <v>-5833.7856492832507</v>
      </c>
      <c r="H109" s="13">
        <v>-2538.5557823558229</v>
      </c>
      <c r="I109" s="13">
        <v>-2037.5350825084497</v>
      </c>
      <c r="J109" s="13">
        <v>-2846.2797565486217</v>
      </c>
      <c r="K109" s="13">
        <v>-3665.8840374824576</v>
      </c>
      <c r="L109" s="13">
        <v>-4217.0538442389952</v>
      </c>
    </row>
    <row r="110" spans="1:12" x14ac:dyDescent="0.15">
      <c r="A110" s="27" t="s">
        <v>51</v>
      </c>
      <c r="B110" s="15"/>
      <c r="C110" s="13">
        <v>-1131.3415899999745</v>
      </c>
      <c r="D110" s="13">
        <v>-4966.6134623667385</v>
      </c>
      <c r="E110" s="13">
        <v>-6323.608034502744</v>
      </c>
      <c r="F110" s="13">
        <v>-5706.7466085154738</v>
      </c>
      <c r="G110" s="13">
        <v>-8644.3553804125768</v>
      </c>
      <c r="H110" s="13">
        <v>-5712.3452182227593</v>
      </c>
      <c r="I110" s="13">
        <v>-2473.1751499416641</v>
      </c>
      <c r="J110" s="13">
        <v>-1982.583173569652</v>
      </c>
      <c r="K110" s="13">
        <v>-2781.9562843858585</v>
      </c>
      <c r="L110" s="13">
        <v>-3586.9209857882561</v>
      </c>
    </row>
    <row r="111" spans="1:12" x14ac:dyDescent="0.15">
      <c r="A111" s="27" t="s">
        <v>50</v>
      </c>
      <c r="B111" s="15"/>
      <c r="C111" s="13">
        <v>-3475.3893699999826</v>
      </c>
      <c r="D111" s="13">
        <v>1242.8434827388483</v>
      </c>
      <c r="E111" s="13">
        <v>-4607.6500556012397</v>
      </c>
      <c r="F111" s="13">
        <v>-6027.6426100057215</v>
      </c>
      <c r="G111" s="13">
        <v>-5531.7396332536227</v>
      </c>
      <c r="H111" s="13">
        <v>-8392.4298281241681</v>
      </c>
      <c r="I111" s="13">
        <v>-5525.1884502798312</v>
      </c>
      <c r="J111" s="13">
        <v>-2366.3648847242112</v>
      </c>
      <c r="K111" s="13">
        <v>-1892.7763570732532</v>
      </c>
      <c r="L111" s="13">
        <v>-2688.0095052097568</v>
      </c>
    </row>
    <row r="112" spans="1:12" x14ac:dyDescent="0.15">
      <c r="A112" s="27" t="s">
        <v>49</v>
      </c>
      <c r="B112" s="15"/>
      <c r="C112" s="13">
        <v>-9028.0079999999944</v>
      </c>
      <c r="D112" s="13">
        <v>-3599.1326506281912</v>
      </c>
      <c r="E112" s="13">
        <v>1286.0909516277752</v>
      </c>
      <c r="F112" s="13">
        <v>-4705.6534262929054</v>
      </c>
      <c r="G112" s="13">
        <v>-6146.2956646220118</v>
      </c>
      <c r="H112" s="13">
        <v>-5686.8988846147549</v>
      </c>
      <c r="I112" s="13">
        <v>-8676.3707821386815</v>
      </c>
      <c r="J112" s="13">
        <v>-5709.7326472437926</v>
      </c>
      <c r="K112" s="13">
        <v>-2433.5323535880125</v>
      </c>
      <c r="L112" s="13">
        <v>-1942.1568427303209</v>
      </c>
    </row>
    <row r="113" spans="1:12" x14ac:dyDescent="0.15">
      <c r="A113" s="27" t="s">
        <v>48</v>
      </c>
      <c r="B113" s="15"/>
      <c r="C113" s="13">
        <v>-15237.452860000012</v>
      </c>
      <c r="D113" s="13">
        <v>-9002.1370837469804</v>
      </c>
      <c r="E113" s="13">
        <v>-3448.3659698271003</v>
      </c>
      <c r="F113" s="13">
        <v>1263.8412828898654</v>
      </c>
      <c r="G113" s="13">
        <v>-4712.9993555926776</v>
      </c>
      <c r="H113" s="13">
        <v>-6143.5519796359076</v>
      </c>
      <c r="I113" s="13">
        <v>-5647.3055992250884</v>
      </c>
      <c r="J113" s="13">
        <v>-8684.142326511992</v>
      </c>
      <c r="K113" s="13">
        <v>-5714.3255374779401</v>
      </c>
      <c r="L113" s="13">
        <v>-2424.8253415537838</v>
      </c>
    </row>
    <row r="114" spans="1:12" x14ac:dyDescent="0.15">
      <c r="A114" s="27" t="s">
        <v>47</v>
      </c>
      <c r="B114" s="15"/>
      <c r="C114" s="13">
        <v>-24213.717809999973</v>
      </c>
      <c r="D114" s="13">
        <v>-15438.961165179811</v>
      </c>
      <c r="E114" s="13">
        <v>-8850.4495839074661</v>
      </c>
      <c r="F114" s="13">
        <v>-3428.5534926216424</v>
      </c>
      <c r="G114" s="13">
        <v>1240.7114616146428</v>
      </c>
      <c r="H114" s="13">
        <v>-4700.0761649237029</v>
      </c>
      <c r="I114" s="13">
        <v>-6114.8322489422062</v>
      </c>
      <c r="J114" s="13">
        <v>-5597.2480748087837</v>
      </c>
      <c r="K114" s="13">
        <v>-8642.7598632873924</v>
      </c>
      <c r="L114" s="13">
        <v>-5687.6796924516166</v>
      </c>
    </row>
    <row r="115" spans="1:12" x14ac:dyDescent="0.15">
      <c r="A115" s="27" t="s">
        <v>46</v>
      </c>
      <c r="B115" s="15"/>
      <c r="C115" s="13">
        <v>14882.895889999971</v>
      </c>
      <c r="D115" s="13">
        <v>-24103.95165554437</v>
      </c>
      <c r="E115" s="13">
        <v>-15206.000368238558</v>
      </c>
      <c r="F115" s="13">
        <v>-8780.6251913034503</v>
      </c>
      <c r="G115" s="13">
        <v>-3396.2891628870057</v>
      </c>
      <c r="H115" s="13">
        <v>1235.9040350461291</v>
      </c>
      <c r="I115" s="13">
        <v>-4651.9913591357981</v>
      </c>
      <c r="J115" s="13">
        <v>-6061.866954803736</v>
      </c>
      <c r="K115" s="13">
        <v>-5547.3175224352672</v>
      </c>
      <c r="L115" s="13">
        <v>-8576.587392194826</v>
      </c>
    </row>
    <row r="116" spans="1:12" x14ac:dyDescent="0.15">
      <c r="A116" s="27" t="s">
        <v>45</v>
      </c>
      <c r="B116" s="15"/>
      <c r="C116" s="13">
        <v>2963.3792299999986</v>
      </c>
      <c r="D116" s="13">
        <v>14722.805309463911</v>
      </c>
      <c r="E116" s="13">
        <v>-23785.022065755671</v>
      </c>
      <c r="F116" s="13">
        <v>-15018.052098344233</v>
      </c>
      <c r="G116" s="13">
        <v>-8686.6741373179248</v>
      </c>
      <c r="H116" s="13">
        <v>-3338.3341837150874</v>
      </c>
      <c r="I116" s="13">
        <v>1241.4626818420729</v>
      </c>
      <c r="J116" s="13">
        <v>-4598.836893075284</v>
      </c>
      <c r="K116" s="13">
        <v>-6003.6568654648217</v>
      </c>
      <c r="L116" s="13">
        <v>-5485.5647086848694</v>
      </c>
    </row>
    <row r="117" spans="1:12" x14ac:dyDescent="0.15">
      <c r="A117" s="27" t="s">
        <v>44</v>
      </c>
      <c r="B117" s="15"/>
      <c r="C117" s="13">
        <v>4900.8060600000026</v>
      </c>
      <c r="D117" s="13">
        <v>3042.0228356628868</v>
      </c>
      <c r="E117" s="13">
        <v>14556.909650120782</v>
      </c>
      <c r="F117" s="13">
        <v>-23425.841459943025</v>
      </c>
      <c r="G117" s="13">
        <v>-14782.846656954236</v>
      </c>
      <c r="H117" s="13">
        <v>-8558.208119559109</v>
      </c>
      <c r="I117" s="13">
        <v>-3286.9012455773191</v>
      </c>
      <c r="J117" s="13">
        <v>1241.6953203909798</v>
      </c>
      <c r="K117" s="13">
        <v>-4545.8626454348996</v>
      </c>
      <c r="L117" s="13">
        <v>-5922.8288446641018</v>
      </c>
    </row>
    <row r="118" spans="1:12" x14ac:dyDescent="0.15">
      <c r="A118" s="27" t="s">
        <v>43</v>
      </c>
      <c r="B118" s="15"/>
      <c r="C118" s="13">
        <v>-15546.587299999999</v>
      </c>
      <c r="D118" s="13">
        <v>4818.596753073507</v>
      </c>
      <c r="E118" s="13">
        <v>3107.287419587934</v>
      </c>
      <c r="F118" s="13">
        <v>14346.866457680953</v>
      </c>
      <c r="G118" s="13">
        <v>-22998.330716797413</v>
      </c>
      <c r="H118" s="13">
        <v>-14508.072362946943</v>
      </c>
      <c r="I118" s="13">
        <v>-8425.2879462890342</v>
      </c>
      <c r="J118" s="13">
        <v>-3220.8692758821999</v>
      </c>
      <c r="K118" s="13">
        <v>1237.7865190719822</v>
      </c>
      <c r="L118" s="13">
        <v>-4486.5301146166021</v>
      </c>
    </row>
    <row r="119" spans="1:12" x14ac:dyDescent="0.15">
      <c r="A119" s="27" t="s">
        <v>42</v>
      </c>
      <c r="B119" s="15"/>
      <c r="C119" s="13">
        <v>-25055.359009999978</v>
      </c>
      <c r="D119" s="13">
        <v>-15067.31915408084</v>
      </c>
      <c r="E119" s="13">
        <v>4841.5332575289722</v>
      </c>
      <c r="F119" s="13">
        <v>3164.312683231874</v>
      </c>
      <c r="G119" s="13">
        <v>14047.048459137499</v>
      </c>
      <c r="H119" s="13">
        <v>-22372.492959918505</v>
      </c>
      <c r="I119" s="13">
        <v>-14188.977537189574</v>
      </c>
      <c r="J119" s="13">
        <v>-8230.7293565360596</v>
      </c>
      <c r="K119" s="13">
        <v>-3126.97288107247</v>
      </c>
      <c r="L119" s="13">
        <v>1217.6837713643035</v>
      </c>
    </row>
    <row r="120" spans="1:12" x14ac:dyDescent="0.15">
      <c r="A120" s="27" t="s">
        <v>41</v>
      </c>
      <c r="B120" s="15"/>
      <c r="C120" s="13">
        <v>18765.335370000001</v>
      </c>
      <c r="D120" s="13">
        <v>-24177.972762372687</v>
      </c>
      <c r="E120" s="13">
        <v>-14331.741439135687</v>
      </c>
      <c r="F120" s="13">
        <v>4814.7071621125433</v>
      </c>
      <c r="G120" s="13">
        <v>3214.2554424470727</v>
      </c>
      <c r="H120" s="13">
        <v>13663.810507857583</v>
      </c>
      <c r="I120" s="13">
        <v>-21686.16554127424</v>
      </c>
      <c r="J120" s="13">
        <v>-13772.330386913869</v>
      </c>
      <c r="K120" s="13">
        <v>-7973.4588547801904</v>
      </c>
      <c r="L120" s="13">
        <v>-3020.7333289044545</v>
      </c>
    </row>
    <row r="121" spans="1:12" x14ac:dyDescent="0.15">
      <c r="A121" s="27" t="s">
        <v>40</v>
      </c>
      <c r="B121" s="15"/>
      <c r="C121" s="13">
        <v>10209.059310000019</v>
      </c>
      <c r="D121" s="13">
        <v>18252.865019411882</v>
      </c>
      <c r="E121" s="13">
        <v>-22661.337847647723</v>
      </c>
      <c r="F121" s="13">
        <v>-13302.474964481778</v>
      </c>
      <c r="G121" s="13">
        <v>4745.7004187748535</v>
      </c>
      <c r="H121" s="13">
        <v>3246.6731220272413</v>
      </c>
      <c r="I121" s="13">
        <v>12975.10755650574</v>
      </c>
      <c r="J121" s="13">
        <v>-20642.411069309295</v>
      </c>
      <c r="K121" s="13">
        <v>-13125.157185276417</v>
      </c>
      <c r="L121" s="13">
        <v>-7577.6841186568709</v>
      </c>
    </row>
    <row r="122" spans="1:12" x14ac:dyDescent="0.15">
      <c r="A122" s="27" t="s">
        <v>39</v>
      </c>
      <c r="B122" s="15"/>
      <c r="C122" s="13">
        <v>1455.0688299999965</v>
      </c>
      <c r="D122" s="13">
        <v>9832.2534588760973</v>
      </c>
      <c r="E122" s="13">
        <v>17456.111108300138</v>
      </c>
      <c r="F122" s="13">
        <v>-20388.531034001702</v>
      </c>
      <c r="G122" s="13">
        <v>-11727.771950072965</v>
      </c>
      <c r="H122" s="13">
        <v>4661.4957648733543</v>
      </c>
      <c r="I122" s="13">
        <v>2946.018929319318</v>
      </c>
      <c r="J122" s="13">
        <v>11892.58599317856</v>
      </c>
      <c r="K122" s="13">
        <v>-18995.953466726634</v>
      </c>
      <c r="L122" s="13">
        <v>-12103.480225829931</v>
      </c>
    </row>
    <row r="123" spans="1:12" x14ac:dyDescent="0.15">
      <c r="A123" s="27" t="s">
        <v>38</v>
      </c>
      <c r="B123" s="15"/>
      <c r="C123" s="13">
        <v>5612.8542899999957</v>
      </c>
      <c r="D123" s="13">
        <v>2231.3901659417024</v>
      </c>
      <c r="E123" s="13">
        <v>8956.2747592233864</v>
      </c>
      <c r="F123" s="13">
        <v>16026.493503174912</v>
      </c>
      <c r="G123" s="13">
        <v>-17050.130296717391</v>
      </c>
      <c r="H123" s="13">
        <v>-9414.3961596395748</v>
      </c>
      <c r="I123" s="13">
        <v>3943.6034341146369</v>
      </c>
      <c r="J123" s="13">
        <v>2488.5907017810605</v>
      </c>
      <c r="K123" s="13">
        <v>10203.909794842883</v>
      </c>
      <c r="L123" s="13">
        <v>-16408.097352848461</v>
      </c>
    </row>
    <row r="124" spans="1:12" x14ac:dyDescent="0.15">
      <c r="A124" s="27" t="s">
        <v>37</v>
      </c>
      <c r="B124" s="15"/>
      <c r="C124" s="13">
        <v>12238.526750000008</v>
      </c>
      <c r="D124" s="13">
        <v>5405.5443891426876</v>
      </c>
      <c r="E124" s="13">
        <v>2562.7356117862473</v>
      </c>
      <c r="F124" s="13">
        <v>7508.0671660864937</v>
      </c>
      <c r="G124" s="13">
        <v>13674.928833635819</v>
      </c>
      <c r="H124" s="13">
        <v>-12682.946385870124</v>
      </c>
      <c r="I124" s="13">
        <v>-7296.8938774719718</v>
      </c>
      <c r="J124" s="13">
        <v>2930.133093640372</v>
      </c>
      <c r="K124" s="13">
        <v>1820.5622523574057</v>
      </c>
      <c r="L124" s="13">
        <v>7785.514374434304</v>
      </c>
    </row>
    <row r="125" spans="1:12" x14ac:dyDescent="0.15">
      <c r="A125" s="27" t="s">
        <v>36</v>
      </c>
      <c r="B125" s="15"/>
      <c r="C125" s="13">
        <v>7189.1868700000041</v>
      </c>
      <c r="D125" s="13">
        <v>10243.122587159392</v>
      </c>
      <c r="E125" s="13">
        <v>8384.3225291676717</v>
      </c>
      <c r="F125" s="13">
        <v>5895.8880683212246</v>
      </c>
      <c r="G125" s="13">
        <v>7827.3878349207316</v>
      </c>
      <c r="H125" s="13">
        <v>13712.382810366486</v>
      </c>
      <c r="I125" s="13">
        <v>660.57658920434551</v>
      </c>
      <c r="J125" s="13">
        <v>-3442.7134167462136</v>
      </c>
      <c r="K125" s="13">
        <v>-327.21437372695436</v>
      </c>
      <c r="L125" s="13">
        <v>692.95666374065331</v>
      </c>
    </row>
    <row r="126" spans="1:12" x14ac:dyDescent="0.15">
      <c r="A126" s="27" t="s">
        <v>35</v>
      </c>
      <c r="B126" s="15"/>
      <c r="C126" s="13">
        <v>-17985.776707034391</v>
      </c>
      <c r="D126" s="13">
        <v>-21466.392749075709</v>
      </c>
      <c r="E126" s="13">
        <v>-20653.740543579803</v>
      </c>
      <c r="F126" s="13">
        <v>-17268.040849656205</v>
      </c>
      <c r="G126" s="13">
        <v>-10435.285926644236</v>
      </c>
      <c r="H126" s="13">
        <v>-7459.7984076526045</v>
      </c>
      <c r="I126" s="13">
        <v>-8598.9133005333497</v>
      </c>
      <c r="J126" s="13">
        <v>-10784.845692030798</v>
      </c>
      <c r="K126" s="13">
        <v>-11670.579552234049</v>
      </c>
      <c r="L126" s="13">
        <v>-10596.828796902941</v>
      </c>
    </row>
    <row r="127" spans="1:12" x14ac:dyDescent="0.15">
      <c r="A127" s="27" t="s">
        <v>34</v>
      </c>
      <c r="B127" s="15"/>
      <c r="C127" s="13">
        <v>-70940.774759999942</v>
      </c>
      <c r="D127" s="13">
        <v>-48351.846790607779</v>
      </c>
      <c r="E127" s="13">
        <v>-38429.274798967315</v>
      </c>
      <c r="F127" s="13">
        <v>-48318.094463223759</v>
      </c>
      <c r="G127" s="13">
        <v>-59611.770787085319</v>
      </c>
      <c r="H127" s="13">
        <v>-78176.505666614801</v>
      </c>
      <c r="I127" s="13">
        <v>-57748.567636877124</v>
      </c>
      <c r="J127" s="13">
        <v>-45210.678266764735</v>
      </c>
      <c r="K127" s="13">
        <v>-39451.373791147933</v>
      </c>
      <c r="L127" s="13">
        <v>-39583.419656529833</v>
      </c>
    </row>
    <row r="128" spans="1:12" x14ac:dyDescent="0.15">
      <c r="A128" s="27" t="s">
        <v>33</v>
      </c>
      <c r="B128" s="15"/>
      <c r="C128" s="13">
        <v>55470.031420000028</v>
      </c>
      <c r="D128" s="13">
        <v>21787.202858159075</v>
      </c>
      <c r="E128" s="13">
        <v>366.36472169403351</v>
      </c>
      <c r="F128" s="13">
        <v>554.14990121169285</v>
      </c>
      <c r="G128" s="13">
        <v>684.37028298812038</v>
      </c>
      <c r="H128" s="13">
        <v>13187.019659614965</v>
      </c>
      <c r="I128" s="13">
        <v>-8457.7529096021717</v>
      </c>
      <c r="J128" s="13">
        <v>-20546.145084369386</v>
      </c>
      <c r="K128" s="13">
        <v>-28397.311833309908</v>
      </c>
      <c r="L128" s="13">
        <v>-30631.52398806476</v>
      </c>
    </row>
    <row r="129" spans="1:12" x14ac:dyDescent="0.15">
      <c r="A129" s="27" t="s">
        <v>32</v>
      </c>
      <c r="B129" s="15"/>
      <c r="C129" s="13">
        <v>26495.636740000005</v>
      </c>
      <c r="D129" s="13">
        <v>27712.31060111988</v>
      </c>
      <c r="E129" s="13">
        <v>37359.44400847744</v>
      </c>
      <c r="F129" s="13">
        <v>9041.917703580928</v>
      </c>
      <c r="G129" s="13">
        <v>-7275.5855782338058</v>
      </c>
      <c r="H129" s="13">
        <v>-3723.4639702698587</v>
      </c>
      <c r="I129" s="13">
        <v>253.30507516632861</v>
      </c>
      <c r="J129" s="13">
        <v>13868.596371853779</v>
      </c>
      <c r="K129" s="13">
        <v>-7298.6957932533005</v>
      </c>
      <c r="L129" s="13">
        <v>-20033.106540503435</v>
      </c>
    </row>
    <row r="130" spans="1:12" x14ac:dyDescent="0.15">
      <c r="A130" s="27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1:12" x14ac:dyDescent="0.15">
      <c r="A131" s="27" t="s">
        <v>57</v>
      </c>
      <c r="B131" s="4">
        <v>2010</v>
      </c>
      <c r="C131" s="4">
        <v>2015</v>
      </c>
      <c r="D131" s="4">
        <v>2020</v>
      </c>
      <c r="E131" s="4">
        <v>2025</v>
      </c>
      <c r="F131" s="4">
        <v>2030</v>
      </c>
      <c r="G131" s="4">
        <v>2035</v>
      </c>
      <c r="H131" s="4">
        <v>2040</v>
      </c>
      <c r="I131" s="4">
        <v>2045</v>
      </c>
      <c r="J131" s="4">
        <v>2050</v>
      </c>
      <c r="K131" s="4">
        <v>2055</v>
      </c>
      <c r="L131" s="4">
        <v>2060</v>
      </c>
    </row>
    <row r="132" spans="1:12" x14ac:dyDescent="0.15">
      <c r="A132" s="27" t="s">
        <v>55</v>
      </c>
      <c r="B132" s="15"/>
      <c r="C132" s="13">
        <v>-15102.525361875716</v>
      </c>
      <c r="D132" s="13">
        <v>-23664.894894830715</v>
      </c>
      <c r="E132" s="13">
        <v>-29033.027212831286</v>
      </c>
      <c r="F132" s="13">
        <v>-31974.401068284395</v>
      </c>
      <c r="G132" s="13">
        <v>-33751.444554994276</v>
      </c>
      <c r="H132" s="13">
        <v>-34618.903813606747</v>
      </c>
      <c r="I132" s="13">
        <v>-35628.683290112444</v>
      </c>
      <c r="J132" s="13">
        <v>-36895.308932553045</v>
      </c>
      <c r="K132" s="13">
        <v>-38761.234610934596</v>
      </c>
      <c r="L132" s="13">
        <v>-39531.201344552675</v>
      </c>
    </row>
    <row r="133" spans="1:12" x14ac:dyDescent="0.15">
      <c r="A133" s="27" t="s">
        <v>54</v>
      </c>
      <c r="B133" s="15"/>
      <c r="C133" s="26">
        <v>-2518.1086218757337</v>
      </c>
      <c r="D133" s="26">
        <v>-4611.7773738568976</v>
      </c>
      <c r="E133" s="26">
        <v>-3026.3155654394614</v>
      </c>
      <c r="F133" s="26">
        <v>-1315.0832433091564</v>
      </c>
      <c r="G133" s="26">
        <v>-1054.3228072512247</v>
      </c>
      <c r="H133" s="26">
        <v>-1473.1355573337351</v>
      </c>
      <c r="I133" s="26">
        <v>-1899.305875856513</v>
      </c>
      <c r="J133" s="26">
        <v>-2183.7789943045173</v>
      </c>
      <c r="K133" s="26">
        <v>-1934.4473435076688</v>
      </c>
      <c r="L133" s="26">
        <v>-1348.5769469937295</v>
      </c>
    </row>
    <row r="134" spans="1:12" x14ac:dyDescent="0.15">
      <c r="A134" s="27" t="s">
        <v>53</v>
      </c>
      <c r="B134" s="15"/>
      <c r="C134" s="26">
        <v>-3549.9892499999987</v>
      </c>
      <c r="D134" s="26">
        <v>-2724.2609000068769</v>
      </c>
      <c r="E134" s="26">
        <v>-4569.001025925565</v>
      </c>
      <c r="F134" s="26">
        <v>-3010.6986567621389</v>
      </c>
      <c r="G134" s="26">
        <v>-1308.6453666411326</v>
      </c>
      <c r="H134" s="26">
        <v>-1052.4714769128805</v>
      </c>
      <c r="I134" s="26">
        <v>-1468.8247942017406</v>
      </c>
      <c r="J134" s="26">
        <v>-1892.1020990392899</v>
      </c>
      <c r="K134" s="26">
        <v>-2175.873901139541</v>
      </c>
      <c r="L134" s="26">
        <v>-1927.2919970453331</v>
      </c>
    </row>
    <row r="135" spans="1:12" x14ac:dyDescent="0.15">
      <c r="A135" s="27" t="s">
        <v>52</v>
      </c>
      <c r="B135" s="15"/>
      <c r="C135" s="26">
        <v>-3025.6154500000121</v>
      </c>
      <c r="D135" s="26">
        <v>-3602.7046645854934</v>
      </c>
      <c r="E135" s="26">
        <v>-2681.3050613578598</v>
      </c>
      <c r="F135" s="26">
        <v>-4550.0402963823544</v>
      </c>
      <c r="G135" s="26">
        <v>-3001.2152999064529</v>
      </c>
      <c r="H135" s="26">
        <v>-1306.1199017493927</v>
      </c>
      <c r="I135" s="26">
        <v>-1048.1883886496216</v>
      </c>
      <c r="J135" s="26">
        <v>-1463.4007194057303</v>
      </c>
      <c r="K135" s="26">
        <v>-1885.5342770329771</v>
      </c>
      <c r="L135" s="26">
        <v>-2169.5002366137051</v>
      </c>
    </row>
    <row r="136" spans="1:12" x14ac:dyDescent="0.15">
      <c r="A136" s="27" t="s">
        <v>51</v>
      </c>
      <c r="B136" s="15"/>
      <c r="C136" s="26">
        <v>-701.50585999999748</v>
      </c>
      <c r="D136" s="26">
        <v>-2537.4553237234068</v>
      </c>
      <c r="E136" s="26">
        <v>-3482.5542652980657</v>
      </c>
      <c r="F136" s="26">
        <v>-2601.8917285689822</v>
      </c>
      <c r="G136" s="26">
        <v>-4433.655659617325</v>
      </c>
      <c r="H136" s="26">
        <v>-2928.5042056104794</v>
      </c>
      <c r="I136" s="26">
        <v>-1270.5835805546885</v>
      </c>
      <c r="J136" s="26">
        <v>-1018.0392835487837</v>
      </c>
      <c r="K136" s="26">
        <v>-1426.5829399916001</v>
      </c>
      <c r="L136" s="26">
        <v>-1840.3447322063512</v>
      </c>
    </row>
    <row r="137" spans="1:12" x14ac:dyDescent="0.15">
      <c r="A137" s="27" t="s">
        <v>50</v>
      </c>
      <c r="B137" s="15"/>
      <c r="C137" s="26">
        <v>-1556.0290899999891</v>
      </c>
      <c r="D137" s="26">
        <v>582.30783027965663</v>
      </c>
      <c r="E137" s="26">
        <v>-2341.6532668677173</v>
      </c>
      <c r="F137" s="26">
        <v>-3291.2970648373011</v>
      </c>
      <c r="G137" s="26">
        <v>-2500.6307550272759</v>
      </c>
      <c r="H137" s="26">
        <v>-4263.1987024638984</v>
      </c>
      <c r="I137" s="26">
        <v>-2804.7014354088678</v>
      </c>
      <c r="J137" s="26">
        <v>-1203.4295108726583</v>
      </c>
      <c r="K137" s="26">
        <v>-962.23642142247627</v>
      </c>
      <c r="L137" s="26">
        <v>-1365.417826469431</v>
      </c>
    </row>
    <row r="138" spans="1:12" x14ac:dyDescent="0.15">
      <c r="A138" s="27" t="s">
        <v>49</v>
      </c>
      <c r="B138" s="15"/>
      <c r="C138" s="26">
        <v>-4387.3033599999908</v>
      </c>
      <c r="D138" s="26">
        <v>-2051.9262811489025</v>
      </c>
      <c r="E138" s="26">
        <v>560.23531528006424</v>
      </c>
      <c r="F138" s="26">
        <v>-2446.2663045328736</v>
      </c>
      <c r="G138" s="26">
        <v>-3395.3790585675088</v>
      </c>
      <c r="H138" s="26">
        <v>-2627.3256034003862</v>
      </c>
      <c r="I138" s="26">
        <v>-4495.3930774935725</v>
      </c>
      <c r="J138" s="26">
        <v>-2956.2723649624677</v>
      </c>
      <c r="K138" s="26">
        <v>-1261.9710711614534</v>
      </c>
      <c r="L138" s="26">
        <v>-1007.3879779893723</v>
      </c>
    </row>
    <row r="139" spans="1:12" x14ac:dyDescent="0.15">
      <c r="A139" s="27" t="s">
        <v>48</v>
      </c>
      <c r="B139" s="15"/>
      <c r="C139" s="26">
        <v>-7092.4625599999999</v>
      </c>
      <c r="D139" s="26">
        <v>-4508.1923249863903</v>
      </c>
      <c r="E139" s="26">
        <v>-2009.2128489067036</v>
      </c>
      <c r="F139" s="26">
        <v>544.05693032254931</v>
      </c>
      <c r="G139" s="26">
        <v>-2466.7316513426777</v>
      </c>
      <c r="H139" s="26">
        <v>-3405.776381488271</v>
      </c>
      <c r="I139" s="26">
        <v>-2623.6361916325477</v>
      </c>
      <c r="J139" s="26">
        <v>-4528.4855585552359</v>
      </c>
      <c r="K139" s="26">
        <v>-2978.1745569532286</v>
      </c>
      <c r="L139" s="26">
        <v>-1265.27592071252</v>
      </c>
    </row>
    <row r="140" spans="1:12" x14ac:dyDescent="0.15">
      <c r="A140" s="27" t="s">
        <v>47</v>
      </c>
      <c r="B140" s="15"/>
      <c r="C140" s="26">
        <v>-11862.126879999982</v>
      </c>
      <c r="D140" s="26">
        <v>-7304.3251147384144</v>
      </c>
      <c r="E140" s="26">
        <v>-4449.3531723813139</v>
      </c>
      <c r="F140" s="26">
        <v>-1997.2690514530696</v>
      </c>
      <c r="G140" s="26">
        <v>528.82033772516297</v>
      </c>
      <c r="H140" s="26">
        <v>-2473.5735900683503</v>
      </c>
      <c r="I140" s="26">
        <v>-3402.4440307495606</v>
      </c>
      <c r="J140" s="26">
        <v>-2596.9306075809</v>
      </c>
      <c r="K140" s="26">
        <v>-4516.4937428732374</v>
      </c>
      <c r="L140" s="26">
        <v>-2970.612621711658</v>
      </c>
    </row>
    <row r="141" spans="1:12" x14ac:dyDescent="0.15">
      <c r="A141" s="27" t="s">
        <v>46</v>
      </c>
      <c r="B141" s="15"/>
      <c r="C141" s="26">
        <v>8361.8612299999804</v>
      </c>
      <c r="D141" s="26">
        <v>-11881.984381841481</v>
      </c>
      <c r="E141" s="26">
        <v>-7196.4597206376857</v>
      </c>
      <c r="F141" s="26">
        <v>-4422.4568246682684</v>
      </c>
      <c r="G141" s="26">
        <v>-1979.7411447189224</v>
      </c>
      <c r="H141" s="26">
        <v>525.22864992921677</v>
      </c>
      <c r="I141" s="26">
        <v>-2452.9834932599042</v>
      </c>
      <c r="J141" s="26">
        <v>-3374.9431023670113</v>
      </c>
      <c r="K141" s="26">
        <v>-2573.2439145350145</v>
      </c>
      <c r="L141" s="26">
        <v>-4483.2050460184873</v>
      </c>
    </row>
    <row r="142" spans="1:12" x14ac:dyDescent="0.15">
      <c r="A142" s="27" t="s">
        <v>45</v>
      </c>
      <c r="B142" s="15"/>
      <c r="C142" s="26">
        <v>2149.4592999999877</v>
      </c>
      <c r="D142" s="26">
        <v>8219.4406373493111</v>
      </c>
      <c r="E142" s="26">
        <v>-11726.414818710291</v>
      </c>
      <c r="F142" s="26">
        <v>-7106.185658002003</v>
      </c>
      <c r="G142" s="26">
        <v>-4378.6419244675053</v>
      </c>
      <c r="H142" s="26">
        <v>-1942.3528595878597</v>
      </c>
      <c r="I142" s="26">
        <v>530.86495582383941</v>
      </c>
      <c r="J142" s="26">
        <v>-2425.4531528893422</v>
      </c>
      <c r="K142" s="26">
        <v>-3343.8659659932891</v>
      </c>
      <c r="L142" s="26">
        <v>-2544.568805502342</v>
      </c>
    </row>
    <row r="143" spans="1:12" x14ac:dyDescent="0.15">
      <c r="A143" s="27" t="s">
        <v>44</v>
      </c>
      <c r="B143" s="15"/>
      <c r="C143" s="26">
        <v>2985.2222300000067</v>
      </c>
      <c r="D143" s="26">
        <v>2191.7449775810892</v>
      </c>
      <c r="E143" s="26">
        <v>8098.5001288201747</v>
      </c>
      <c r="F143" s="26">
        <v>-11509.918957692229</v>
      </c>
      <c r="G143" s="26">
        <v>-6963.9000270890974</v>
      </c>
      <c r="H143" s="26">
        <v>-4296.6238885677376</v>
      </c>
      <c r="I143" s="26">
        <v>-1906.3870425870191</v>
      </c>
      <c r="J143" s="26">
        <v>532.15769910153176</v>
      </c>
      <c r="K143" s="26">
        <v>-2395.2133771042936</v>
      </c>
      <c r="L143" s="26">
        <v>-3290.6343984345876</v>
      </c>
    </row>
    <row r="144" spans="1:12" x14ac:dyDescent="0.15">
      <c r="A144" s="27" t="s">
        <v>43</v>
      </c>
      <c r="B144" s="15"/>
      <c r="C144" s="26">
        <v>-7819.385239999996</v>
      </c>
      <c r="D144" s="26">
        <v>2941.0861278198063</v>
      </c>
      <c r="E144" s="26">
        <v>2223.0506634487974</v>
      </c>
      <c r="F144" s="26">
        <v>7943.4608498161979</v>
      </c>
      <c r="G144" s="26">
        <v>-11223.142296781094</v>
      </c>
      <c r="H144" s="26">
        <v>-6783.145019555981</v>
      </c>
      <c r="I144" s="26">
        <v>-4205.6975440246388</v>
      </c>
      <c r="J144" s="26">
        <v>-1858.9626824730367</v>
      </c>
      <c r="K144" s="26">
        <v>528.51590873110399</v>
      </c>
      <c r="L144" s="26">
        <v>-2349.931220248458</v>
      </c>
    </row>
    <row r="145" spans="1:12" x14ac:dyDescent="0.15">
      <c r="A145" s="27" t="s">
        <v>42</v>
      </c>
      <c r="B145" s="15"/>
      <c r="C145" s="26">
        <v>-12756.593430000001</v>
      </c>
      <c r="D145" s="26">
        <v>-7444.2676907912901</v>
      </c>
      <c r="E145" s="26">
        <v>2932.7062046923093</v>
      </c>
      <c r="F145" s="26">
        <v>2239.5592532447336</v>
      </c>
      <c r="G145" s="26">
        <v>7706.4495981095024</v>
      </c>
      <c r="H145" s="26">
        <v>-10780.699829309131</v>
      </c>
      <c r="I145" s="26">
        <v>-6560.449731194487</v>
      </c>
      <c r="J145" s="26">
        <v>-4064.5147503569679</v>
      </c>
      <c r="K145" s="26">
        <v>-1785.4086286415113</v>
      </c>
      <c r="L145" s="26">
        <v>515.39879683210893</v>
      </c>
    </row>
    <row r="146" spans="1:12" x14ac:dyDescent="0.15">
      <c r="A146" s="27" t="s">
        <v>41</v>
      </c>
      <c r="B146" s="15"/>
      <c r="C146" s="26">
        <v>9100.8854000000138</v>
      </c>
      <c r="D146" s="26">
        <v>-12091.57775894081</v>
      </c>
      <c r="E146" s="26">
        <v>-6924.1054982151982</v>
      </c>
      <c r="F146" s="26">
        <v>2889.8104669113964</v>
      </c>
      <c r="G146" s="26">
        <v>2245.3016917328059</v>
      </c>
      <c r="H146" s="26">
        <v>7404.7210519341606</v>
      </c>
      <c r="I146" s="26">
        <v>-10294.363848879446</v>
      </c>
      <c r="J146" s="26">
        <v>-6269.0614197734176</v>
      </c>
      <c r="K146" s="26">
        <v>-3878.8293906473627</v>
      </c>
      <c r="L146" s="26">
        <v>-1702.1188028324177</v>
      </c>
    </row>
    <row r="147" spans="1:12" x14ac:dyDescent="0.15">
      <c r="A147" s="27" t="s">
        <v>40</v>
      </c>
      <c r="B147" s="15"/>
      <c r="C147" s="26">
        <v>5151.7152100000094</v>
      </c>
      <c r="D147" s="26">
        <v>8713.4592796464785</v>
      </c>
      <c r="E147" s="26">
        <v>-11065.563623810624</v>
      </c>
      <c r="F147" s="26">
        <v>-6243.8085062318933</v>
      </c>
      <c r="G147" s="26">
        <v>2814.7175336314831</v>
      </c>
      <c r="H147" s="26">
        <v>2233.7856913246796</v>
      </c>
      <c r="I147" s="26">
        <v>6910.8160861742726</v>
      </c>
      <c r="J147" s="26">
        <v>-9605.5856915158074</v>
      </c>
      <c r="K147" s="26">
        <v>-5855.5498460045565</v>
      </c>
      <c r="L147" s="26">
        <v>-3616.0787552660186</v>
      </c>
    </row>
    <row r="148" spans="1:12" x14ac:dyDescent="0.15">
      <c r="A148" s="27" t="s">
        <v>39</v>
      </c>
      <c r="B148" s="15"/>
      <c r="C148" s="26">
        <v>1279.6505199999883</v>
      </c>
      <c r="D148" s="26">
        <v>4826.0031696149017</v>
      </c>
      <c r="E148" s="26">
        <v>8182.1806971499682</v>
      </c>
      <c r="F148" s="26">
        <v>-9565.2763596288787</v>
      </c>
      <c r="G148" s="26">
        <v>-5234.2265050021306</v>
      </c>
      <c r="H148" s="26">
        <v>2714.2016619838687</v>
      </c>
      <c r="I148" s="26">
        <v>1994.5467648119011</v>
      </c>
      <c r="J148" s="26">
        <v>6156.341422130281</v>
      </c>
      <c r="K148" s="26">
        <v>-8558.0103731270792</v>
      </c>
      <c r="L148" s="26">
        <v>-5231.3813708589805</v>
      </c>
    </row>
    <row r="149" spans="1:12" x14ac:dyDescent="0.15">
      <c r="A149" s="27" t="s">
        <v>38</v>
      </c>
      <c r="B149" s="15"/>
      <c r="C149" s="26">
        <v>2542.9663799999907</v>
      </c>
      <c r="D149" s="26">
        <v>1548.8337799795117</v>
      </c>
      <c r="E149" s="26">
        <v>4194.2506744097991</v>
      </c>
      <c r="F149" s="26">
        <v>7234.5025309104167</v>
      </c>
      <c r="G149" s="26">
        <v>-7478.6987445978302</v>
      </c>
      <c r="H149" s="26">
        <v>-3843.8363064942896</v>
      </c>
      <c r="I149" s="26">
        <v>2200.1143773625299</v>
      </c>
      <c r="J149" s="26">
        <v>1637.8571131734134</v>
      </c>
      <c r="K149" s="26">
        <v>5021.7209515718932</v>
      </c>
      <c r="L149" s="26">
        <v>-6977.9164682360133</v>
      </c>
    </row>
    <row r="150" spans="1:12" x14ac:dyDescent="0.15">
      <c r="A150" s="27" t="s">
        <v>37</v>
      </c>
      <c r="B150" s="15"/>
      <c r="C150" s="26">
        <v>6814.1041900000055</v>
      </c>
      <c r="D150" s="26">
        <v>2195.6988954078915</v>
      </c>
      <c r="E150" s="26">
        <v>1465.5463670039207</v>
      </c>
      <c r="F150" s="26">
        <v>3218.4546565889359</v>
      </c>
      <c r="G150" s="26">
        <v>5719.0346343472957</v>
      </c>
      <c r="H150" s="26">
        <v>-5003.8310700811526</v>
      </c>
      <c r="I150" s="26">
        <v>-2697.0190803612786</v>
      </c>
      <c r="J150" s="26">
        <v>1520.318830648419</v>
      </c>
      <c r="K150" s="26">
        <v>1133.3123497011547</v>
      </c>
      <c r="L150" s="26">
        <v>3500.2370583630873</v>
      </c>
    </row>
    <row r="151" spans="1:12" x14ac:dyDescent="0.15">
      <c r="A151" s="27" t="s">
        <v>36</v>
      </c>
      <c r="B151" s="15"/>
      <c r="C151" s="26">
        <v>1780.7299200000007</v>
      </c>
      <c r="D151" s="26">
        <v>3875.0022221105983</v>
      </c>
      <c r="E151" s="26">
        <v>2782.4416039141688</v>
      </c>
      <c r="F151" s="26">
        <v>2015.9468959905189</v>
      </c>
      <c r="G151" s="26">
        <v>2653.1628904696572</v>
      </c>
      <c r="H151" s="26">
        <v>4683.7535238448691</v>
      </c>
      <c r="I151" s="26">
        <v>-135.04735943110063</v>
      </c>
      <c r="J151" s="26">
        <v>-1301.0240599615208</v>
      </c>
      <c r="K151" s="26">
        <v>86.65192919654146</v>
      </c>
      <c r="L151" s="26">
        <v>543.4059273915409</v>
      </c>
    </row>
    <row r="152" spans="1:12" x14ac:dyDescent="0.15">
      <c r="A152" s="27" t="s">
        <v>35</v>
      </c>
      <c r="B152" s="15"/>
      <c r="C152" s="13">
        <v>-9093.7133218757444</v>
      </c>
      <c r="D152" s="13">
        <v>-10938.742938449268</v>
      </c>
      <c r="E152" s="13">
        <v>-10276.621652722886</v>
      </c>
      <c r="F152" s="13">
        <v>-8875.8221964536497</v>
      </c>
      <c r="G152" s="13">
        <v>-5364.1834737988102</v>
      </c>
      <c r="H152" s="13">
        <v>-3831.7269359960083</v>
      </c>
      <c r="I152" s="13">
        <v>-4416.3190587078752</v>
      </c>
      <c r="J152" s="13">
        <v>-5539.2818127495375</v>
      </c>
      <c r="K152" s="13">
        <v>-5995.8555216801869</v>
      </c>
      <c r="L152" s="13">
        <v>-5445.3691806527677</v>
      </c>
    </row>
    <row r="153" spans="1:12" x14ac:dyDescent="0.15">
      <c r="A153" s="27" t="s">
        <v>34</v>
      </c>
      <c r="B153" s="15"/>
      <c r="C153" s="13">
        <v>-32678.863659999981</v>
      </c>
      <c r="D153" s="13">
        <v>-21793.571544200022</v>
      </c>
      <c r="E153" s="13">
        <v>-17391.155780560432</v>
      </c>
      <c r="F153" s="13">
        <v>-22648.208556371246</v>
      </c>
      <c r="G153" s="13">
        <v>-29106.552581776741</v>
      </c>
      <c r="H153" s="13">
        <v>-38975.971430122881</v>
      </c>
      <c r="I153" s="13">
        <v>-29191.411171081447</v>
      </c>
      <c r="J153" s="13">
        <v>-23494.873314504872</v>
      </c>
      <c r="K153" s="13">
        <v>-20714.674709945</v>
      </c>
      <c r="L153" s="13">
        <v>-20601.979752461099</v>
      </c>
    </row>
    <row r="154" spans="1:12" x14ac:dyDescent="0.15">
      <c r="A154" s="27" t="s">
        <v>33</v>
      </c>
      <c r="B154" s="15"/>
      <c r="C154" s="13">
        <v>26670.051620000009</v>
      </c>
      <c r="D154" s="13">
        <v>9067.419587818571</v>
      </c>
      <c r="E154" s="13">
        <v>-1365.2497795479649</v>
      </c>
      <c r="F154" s="13">
        <v>-450.37031545950413</v>
      </c>
      <c r="G154" s="13">
        <v>719.29150058128107</v>
      </c>
      <c r="H154" s="13">
        <v>8188.7945525121359</v>
      </c>
      <c r="I154" s="13">
        <v>-2020.9530603231215</v>
      </c>
      <c r="J154" s="13">
        <v>-7861.1538052986325</v>
      </c>
      <c r="K154" s="13">
        <v>-12050.704379309409</v>
      </c>
      <c r="L154" s="13">
        <v>-13483.852411438802</v>
      </c>
    </row>
    <row r="155" spans="1:12" x14ac:dyDescent="0.15">
      <c r="A155" s="27" t="s">
        <v>32</v>
      </c>
      <c r="B155" s="15"/>
      <c r="C155" s="13">
        <v>12417.451009999986</v>
      </c>
      <c r="D155" s="13">
        <v>12445.538067112902</v>
      </c>
      <c r="E155" s="13">
        <v>16624.419342477857</v>
      </c>
      <c r="F155" s="13">
        <v>2903.6277238609928</v>
      </c>
      <c r="G155" s="13">
        <v>-4340.7277247830079</v>
      </c>
      <c r="H155" s="13">
        <v>-1449.7121907467044</v>
      </c>
      <c r="I155" s="13">
        <v>1362.5947023820518</v>
      </c>
      <c r="J155" s="13">
        <v>8013.4933059905925</v>
      </c>
      <c r="K155" s="13">
        <v>-2316.3251426574898</v>
      </c>
      <c r="L155" s="13">
        <v>-8165.6548533403657</v>
      </c>
    </row>
    <row r="156" spans="1:12" x14ac:dyDescent="0.15">
      <c r="A156" s="27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1:12" x14ac:dyDescent="0.15">
      <c r="A157" s="27" t="s">
        <v>56</v>
      </c>
      <c r="B157" s="4">
        <v>2010</v>
      </c>
      <c r="C157" s="4">
        <v>2015</v>
      </c>
      <c r="D157" s="4">
        <v>2020</v>
      </c>
      <c r="E157" s="4">
        <v>2025</v>
      </c>
      <c r="F157" s="4">
        <v>2030</v>
      </c>
      <c r="G157" s="4">
        <v>2035</v>
      </c>
      <c r="H157" s="4">
        <v>2040</v>
      </c>
      <c r="I157" s="4">
        <v>2045</v>
      </c>
      <c r="J157" s="4">
        <v>2050</v>
      </c>
      <c r="K157" s="4">
        <v>2055</v>
      </c>
      <c r="L157" s="4">
        <v>2060</v>
      </c>
    </row>
    <row r="158" spans="1:12" x14ac:dyDescent="0.15">
      <c r="A158" s="27" t="s">
        <v>55</v>
      </c>
      <c r="B158" s="15"/>
      <c r="C158" s="13">
        <v>-18353.994685158592</v>
      </c>
      <c r="D158" s="13">
        <v>-24366.141786693694</v>
      </c>
      <c r="E158" s="13">
        <v>-29683.623408021802</v>
      </c>
      <c r="F158" s="13">
        <v>-33057.584343383867</v>
      </c>
      <c r="G158" s="13">
        <v>-35611.241875747168</v>
      </c>
      <c r="H158" s="13">
        <v>-37830.380601045697</v>
      </c>
      <c r="I158" s="13">
        <v>-39176.550556900205</v>
      </c>
      <c r="J158" s="13">
        <v>-39646.360110611873</v>
      </c>
      <c r="K158" s="13">
        <v>-40758.03056575729</v>
      </c>
      <c r="L158" s="13">
        <v>-41280.571096944863</v>
      </c>
    </row>
    <row r="159" spans="1:12" x14ac:dyDescent="0.15">
      <c r="A159" s="27" t="s">
        <v>54</v>
      </c>
      <c r="B159" s="15"/>
      <c r="C159" s="26">
        <v>-3123.2871851586533</v>
      </c>
      <c r="D159" s="26">
        <v>-4372.1416532973599</v>
      </c>
      <c r="E159" s="26">
        <v>-2871.2671398856401</v>
      </c>
      <c r="F159" s="26">
        <v>-1247.707061963134</v>
      </c>
      <c r="G159" s="26">
        <v>-1000.3062687393103</v>
      </c>
      <c r="H159" s="26">
        <v>-1399.9871799666143</v>
      </c>
      <c r="I159" s="26">
        <v>-1801.8270333521868</v>
      </c>
      <c r="J159" s="26">
        <v>-2071.7000230571175</v>
      </c>
      <c r="K159" s="26">
        <v>-1835.1649212671291</v>
      </c>
      <c r="L159" s="26">
        <v>-1279.3633877181674</v>
      </c>
    </row>
    <row r="160" spans="1:12" x14ac:dyDescent="0.15">
      <c r="A160" s="27" t="s">
        <v>53</v>
      </c>
      <c r="B160" s="15"/>
      <c r="C160" s="26">
        <v>-2933.2995899999805</v>
      </c>
      <c r="D160" s="26">
        <v>-3229.8075097488982</v>
      </c>
      <c r="E160" s="26">
        <v>-4327.6466342426284</v>
      </c>
      <c r="F160" s="26">
        <v>-2849.527552930751</v>
      </c>
      <c r="G160" s="26">
        <v>-1238.2258347293173</v>
      </c>
      <c r="H160" s="26">
        <v>-995.64841108355176</v>
      </c>
      <c r="I160" s="26">
        <v>-1391.4205146144595</v>
      </c>
      <c r="J160" s="26">
        <v>-1790.9848190812518</v>
      </c>
      <c r="K160" s="26">
        <v>-2059.209348837252</v>
      </c>
      <c r="L160" s="26">
        <v>-1824.5426209067155</v>
      </c>
    </row>
    <row r="161" spans="1:12" x14ac:dyDescent="0.15">
      <c r="A161" s="27" t="s">
        <v>52</v>
      </c>
      <c r="B161" s="15"/>
      <c r="C161" s="26">
        <v>-2835.4766100000124</v>
      </c>
      <c r="D161" s="26">
        <v>-2925.7006475801827</v>
      </c>
      <c r="E161" s="26">
        <v>-3178.2051167286481</v>
      </c>
      <c r="F161" s="26">
        <v>-4294.9840383086703</v>
      </c>
      <c r="G161" s="26">
        <v>-2832.5703493767978</v>
      </c>
      <c r="H161" s="26">
        <v>-1232.4358806064301</v>
      </c>
      <c r="I161" s="26">
        <v>-989.34669385882808</v>
      </c>
      <c r="J161" s="26">
        <v>-1382.8790371428913</v>
      </c>
      <c r="K161" s="26">
        <v>-1780.3497604494805</v>
      </c>
      <c r="L161" s="26">
        <v>-2047.5536076252902</v>
      </c>
    </row>
    <row r="162" spans="1:12" x14ac:dyDescent="0.15">
      <c r="A162" s="27" t="s">
        <v>51</v>
      </c>
      <c r="B162" s="15"/>
      <c r="C162" s="26">
        <v>-429.83572999997705</v>
      </c>
      <c r="D162" s="26">
        <v>-2429.1581386433318</v>
      </c>
      <c r="E162" s="26">
        <v>-2841.0537692046782</v>
      </c>
      <c r="F162" s="26">
        <v>-3104.8548799464916</v>
      </c>
      <c r="G162" s="26">
        <v>-4210.6997207952518</v>
      </c>
      <c r="H162" s="26">
        <v>-2783.8410126122799</v>
      </c>
      <c r="I162" s="26">
        <v>-1202.5915693869756</v>
      </c>
      <c r="J162" s="26">
        <v>-964.54389002086828</v>
      </c>
      <c r="K162" s="26">
        <v>-1355.3733443942583</v>
      </c>
      <c r="L162" s="26">
        <v>-1746.5762535819049</v>
      </c>
    </row>
    <row r="163" spans="1:12" x14ac:dyDescent="0.15">
      <c r="A163" s="27" t="s">
        <v>50</v>
      </c>
      <c r="B163" s="15"/>
      <c r="C163" s="26">
        <v>-1919.3602799999935</v>
      </c>
      <c r="D163" s="26">
        <v>660.53565245919162</v>
      </c>
      <c r="E163" s="26">
        <v>-2265.9967887335224</v>
      </c>
      <c r="F163" s="26">
        <v>-2736.3455451684204</v>
      </c>
      <c r="G163" s="26">
        <v>-3031.1088782263469</v>
      </c>
      <c r="H163" s="26">
        <v>-4129.2311256602698</v>
      </c>
      <c r="I163" s="26">
        <v>-2720.4870148709633</v>
      </c>
      <c r="J163" s="26">
        <v>-1162.9353738515529</v>
      </c>
      <c r="K163" s="26">
        <v>-930.5399356507769</v>
      </c>
      <c r="L163" s="26">
        <v>-1322.5916787403257</v>
      </c>
    </row>
    <row r="164" spans="1:12" x14ac:dyDescent="0.15">
      <c r="A164" s="27" t="s">
        <v>49</v>
      </c>
      <c r="B164" s="15"/>
      <c r="C164" s="26">
        <v>-4640.7046400000036</v>
      </c>
      <c r="D164" s="26">
        <v>-1547.2063694792887</v>
      </c>
      <c r="E164" s="26">
        <v>725.85563634771097</v>
      </c>
      <c r="F164" s="26">
        <v>-2259.3871217600317</v>
      </c>
      <c r="G164" s="26">
        <v>-2750.9166060545031</v>
      </c>
      <c r="H164" s="26">
        <v>-3059.5732812143688</v>
      </c>
      <c r="I164" s="26">
        <v>-4180.977704645109</v>
      </c>
      <c r="J164" s="26">
        <v>-2753.4602822813249</v>
      </c>
      <c r="K164" s="26">
        <v>-1171.561282426559</v>
      </c>
      <c r="L164" s="26">
        <v>-934.76886474094863</v>
      </c>
    </row>
    <row r="165" spans="1:12" x14ac:dyDescent="0.15">
      <c r="A165" s="27" t="s">
        <v>48</v>
      </c>
      <c r="B165" s="15"/>
      <c r="C165" s="26">
        <v>-8144.9903000000122</v>
      </c>
      <c r="D165" s="26">
        <v>-4493.94475876059</v>
      </c>
      <c r="E165" s="26">
        <v>-1439.1531209203968</v>
      </c>
      <c r="F165" s="26">
        <v>719.78435256731609</v>
      </c>
      <c r="G165" s="26">
        <v>-2246.26770425</v>
      </c>
      <c r="H165" s="26">
        <v>-2737.7755981476366</v>
      </c>
      <c r="I165" s="26">
        <v>-3023.6694075925407</v>
      </c>
      <c r="J165" s="26">
        <v>-4155.6567679567561</v>
      </c>
      <c r="K165" s="26">
        <v>-2736.1509805247115</v>
      </c>
      <c r="L165" s="26">
        <v>-1159.5494208412638</v>
      </c>
    </row>
    <row r="166" spans="1:12" x14ac:dyDescent="0.15">
      <c r="A166" s="27" t="s">
        <v>47</v>
      </c>
      <c r="B166" s="15"/>
      <c r="C166" s="26">
        <v>-12351.590929999991</v>
      </c>
      <c r="D166" s="26">
        <v>-8134.6360504413969</v>
      </c>
      <c r="E166" s="26">
        <v>-4401.0964115261522</v>
      </c>
      <c r="F166" s="26">
        <v>-1431.2844411685728</v>
      </c>
      <c r="G166" s="26">
        <v>711.89112388947979</v>
      </c>
      <c r="H166" s="26">
        <v>-2226.5025748553526</v>
      </c>
      <c r="I166" s="26">
        <v>-2712.3882181926456</v>
      </c>
      <c r="J166" s="26">
        <v>-3000.3174672278838</v>
      </c>
      <c r="K166" s="26">
        <v>-4126.266120414155</v>
      </c>
      <c r="L166" s="26">
        <v>-2717.0670707399586</v>
      </c>
    </row>
    <row r="167" spans="1:12" x14ac:dyDescent="0.15">
      <c r="A167" s="27" t="s">
        <v>46</v>
      </c>
      <c r="B167" s="15"/>
      <c r="C167" s="26">
        <v>6521.0346599999903</v>
      </c>
      <c r="D167" s="26">
        <v>-12221.967273702889</v>
      </c>
      <c r="E167" s="26">
        <v>-8009.540647600872</v>
      </c>
      <c r="F167" s="26">
        <v>-4358.1683666351819</v>
      </c>
      <c r="G167" s="26">
        <v>-1416.5480181680832</v>
      </c>
      <c r="H167" s="26">
        <v>710.67538511691237</v>
      </c>
      <c r="I167" s="26">
        <v>-2199.0078658758939</v>
      </c>
      <c r="J167" s="26">
        <v>-2686.9238524367247</v>
      </c>
      <c r="K167" s="26">
        <v>-2974.0736079002527</v>
      </c>
      <c r="L167" s="26">
        <v>-4093.3823461763386</v>
      </c>
    </row>
    <row r="168" spans="1:12" x14ac:dyDescent="0.15">
      <c r="A168" s="27" t="s">
        <v>45</v>
      </c>
      <c r="B168" s="15"/>
      <c r="C168" s="26">
        <v>813.91993000001094</v>
      </c>
      <c r="D168" s="26">
        <v>6503.3646721145997</v>
      </c>
      <c r="E168" s="26">
        <v>-12058.60724704538</v>
      </c>
      <c r="F168" s="26">
        <v>-7911.8664403422299</v>
      </c>
      <c r="G168" s="26">
        <v>-4308.0322128504195</v>
      </c>
      <c r="H168" s="26">
        <v>-1395.9813241272277</v>
      </c>
      <c r="I168" s="26">
        <v>710.59772601823352</v>
      </c>
      <c r="J168" s="26">
        <v>-2173.3837401859419</v>
      </c>
      <c r="K168" s="26">
        <v>-2659.7908994715326</v>
      </c>
      <c r="L168" s="26">
        <v>-2940.9959031825274</v>
      </c>
    </row>
    <row r="169" spans="1:12" x14ac:dyDescent="0.15">
      <c r="A169" s="27" t="s">
        <v>44</v>
      </c>
      <c r="B169" s="15"/>
      <c r="C169" s="26">
        <v>1915.5838299999959</v>
      </c>
      <c r="D169" s="26">
        <v>850.2778580817976</v>
      </c>
      <c r="E169" s="26">
        <v>6458.4095213006076</v>
      </c>
      <c r="F169" s="26">
        <v>-11915.922502250796</v>
      </c>
      <c r="G169" s="26">
        <v>-7818.9466298651387</v>
      </c>
      <c r="H169" s="26">
        <v>-4261.5842309913714</v>
      </c>
      <c r="I169" s="26">
        <v>-1380.5142029903</v>
      </c>
      <c r="J169" s="26">
        <v>709.537621289448</v>
      </c>
      <c r="K169" s="26">
        <v>-2150.649268330606</v>
      </c>
      <c r="L169" s="26">
        <v>-2632.1944462295141</v>
      </c>
    </row>
    <row r="170" spans="1:12" x14ac:dyDescent="0.15">
      <c r="A170" s="27" t="s">
        <v>43</v>
      </c>
      <c r="B170" s="15"/>
      <c r="C170" s="26">
        <v>-7727.2020600000033</v>
      </c>
      <c r="D170" s="26">
        <v>1877.5106252537007</v>
      </c>
      <c r="E170" s="26">
        <v>884.23675613913656</v>
      </c>
      <c r="F170" s="26">
        <v>6403.4056078647554</v>
      </c>
      <c r="G170" s="26">
        <v>-11775.188420016319</v>
      </c>
      <c r="H170" s="26">
        <v>-7724.9273433909621</v>
      </c>
      <c r="I170" s="26">
        <v>-4219.5904022643954</v>
      </c>
      <c r="J170" s="26">
        <v>-1361.9065934091632</v>
      </c>
      <c r="K170" s="26">
        <v>709.27061034087819</v>
      </c>
      <c r="L170" s="26">
        <v>-2136.5988943681441</v>
      </c>
    </row>
    <row r="171" spans="1:12" x14ac:dyDescent="0.15">
      <c r="A171" s="27" t="s">
        <v>42</v>
      </c>
      <c r="B171" s="15"/>
      <c r="C171" s="26">
        <v>-12298.765579999977</v>
      </c>
      <c r="D171" s="26">
        <v>-7623.0514632895502</v>
      </c>
      <c r="E171" s="26">
        <v>1908.8270528366629</v>
      </c>
      <c r="F171" s="26">
        <v>924.75342998714041</v>
      </c>
      <c r="G171" s="26">
        <v>6340.5988610279965</v>
      </c>
      <c r="H171" s="26">
        <v>-11591.793130609374</v>
      </c>
      <c r="I171" s="26">
        <v>-7628.527805995087</v>
      </c>
      <c r="J171" s="26">
        <v>-4166.2146061790918</v>
      </c>
      <c r="K171" s="26">
        <v>-1341.5642524309587</v>
      </c>
      <c r="L171" s="26">
        <v>702.28497453219461</v>
      </c>
    </row>
    <row r="172" spans="1:12" x14ac:dyDescent="0.15">
      <c r="A172" s="27" t="s">
        <v>41</v>
      </c>
      <c r="B172" s="15"/>
      <c r="C172" s="26">
        <v>9664.4499699999869</v>
      </c>
      <c r="D172" s="26">
        <v>-12086.395003431877</v>
      </c>
      <c r="E172" s="26">
        <v>-7407.6359409204888</v>
      </c>
      <c r="F172" s="26">
        <v>1924.8966952011469</v>
      </c>
      <c r="G172" s="26">
        <v>968.95375071426679</v>
      </c>
      <c r="H172" s="26">
        <v>6259.0894559234221</v>
      </c>
      <c r="I172" s="26">
        <v>-11391.801692394794</v>
      </c>
      <c r="J172" s="26">
        <v>-7503.2689671404514</v>
      </c>
      <c r="K172" s="26">
        <v>-4094.6294641328277</v>
      </c>
      <c r="L172" s="26">
        <v>-1318.6145260720368</v>
      </c>
    </row>
    <row r="173" spans="1:12" x14ac:dyDescent="0.15">
      <c r="A173" s="27" t="s">
        <v>40</v>
      </c>
      <c r="B173" s="15"/>
      <c r="C173" s="26">
        <v>5057.3441000000093</v>
      </c>
      <c r="D173" s="26">
        <v>9539.4057397654033</v>
      </c>
      <c r="E173" s="26">
        <v>-11595.774223837099</v>
      </c>
      <c r="F173" s="26">
        <v>-7058.6664582498852</v>
      </c>
      <c r="G173" s="26">
        <v>1930.9828851433704</v>
      </c>
      <c r="H173" s="26">
        <v>1012.8874307025617</v>
      </c>
      <c r="I173" s="26">
        <v>6064.2914703314673</v>
      </c>
      <c r="J173" s="26">
        <v>-11036.825377793488</v>
      </c>
      <c r="K173" s="26">
        <v>-7269.6073392718608</v>
      </c>
      <c r="L173" s="26">
        <v>-3961.6053633908523</v>
      </c>
    </row>
    <row r="174" spans="1:12" x14ac:dyDescent="0.15">
      <c r="A174" s="27" t="s">
        <v>39</v>
      </c>
      <c r="B174" s="15"/>
      <c r="C174" s="26">
        <v>175.4183100000082</v>
      </c>
      <c r="D174" s="26">
        <v>5006.2502892611956</v>
      </c>
      <c r="E174" s="26">
        <v>9273.9304111501697</v>
      </c>
      <c r="F174" s="26">
        <v>-10823.254674372824</v>
      </c>
      <c r="G174" s="26">
        <v>-6493.5454450708348</v>
      </c>
      <c r="H174" s="26">
        <v>1947.2941028894857</v>
      </c>
      <c r="I174" s="26">
        <v>951.47216450741689</v>
      </c>
      <c r="J174" s="26">
        <v>5736.2445710482789</v>
      </c>
      <c r="K174" s="26">
        <v>-10437.943093599555</v>
      </c>
      <c r="L174" s="26">
        <v>-6872.0988549709509</v>
      </c>
    </row>
    <row r="175" spans="1:12" x14ac:dyDescent="0.15">
      <c r="A175" s="27" t="s">
        <v>38</v>
      </c>
      <c r="B175" s="15"/>
      <c r="C175" s="26">
        <v>3069.8879100000049</v>
      </c>
      <c r="D175" s="26">
        <v>682.55638596219069</v>
      </c>
      <c r="E175" s="26">
        <v>4762.0240848135873</v>
      </c>
      <c r="F175" s="26">
        <v>8791.9909722644952</v>
      </c>
      <c r="G175" s="26">
        <v>-9571.4315521195604</v>
      </c>
      <c r="H175" s="26">
        <v>-5570.5598531452852</v>
      </c>
      <c r="I175" s="26">
        <v>1743.489056752107</v>
      </c>
      <c r="J175" s="26">
        <v>850.73358860764711</v>
      </c>
      <c r="K175" s="26">
        <v>5182.1888432709893</v>
      </c>
      <c r="L175" s="26">
        <v>-9430.1808846124477</v>
      </c>
    </row>
    <row r="176" spans="1:12" x14ac:dyDescent="0.15">
      <c r="A176" s="27" t="s">
        <v>37</v>
      </c>
      <c r="B176" s="15"/>
      <c r="C176" s="26">
        <v>5424.4225600000027</v>
      </c>
      <c r="D176" s="26">
        <v>3209.845493734796</v>
      </c>
      <c r="E176" s="26">
        <v>1097.1892447823266</v>
      </c>
      <c r="F176" s="26">
        <v>4289.6125094975578</v>
      </c>
      <c r="G176" s="26">
        <v>7955.8941992885229</v>
      </c>
      <c r="H176" s="26">
        <v>-7679.1153157889712</v>
      </c>
      <c r="I176" s="26">
        <v>-4599.8747971106932</v>
      </c>
      <c r="J176" s="26">
        <v>1409.814262991953</v>
      </c>
      <c r="K176" s="26">
        <v>687.24990265625092</v>
      </c>
      <c r="L176" s="26">
        <v>4285.2773160712168</v>
      </c>
    </row>
    <row r="177" spans="1:12" x14ac:dyDescent="0.15">
      <c r="A177" s="27" t="s">
        <v>36</v>
      </c>
      <c r="B177" s="15"/>
      <c r="C177" s="26">
        <v>5408.4569500000034</v>
      </c>
      <c r="D177" s="26">
        <v>6368.1203650487951</v>
      </c>
      <c r="E177" s="26">
        <v>5601.8809252535029</v>
      </c>
      <c r="F177" s="26">
        <v>3879.9411723307057</v>
      </c>
      <c r="G177" s="26">
        <v>5174.2249444510744</v>
      </c>
      <c r="H177" s="26">
        <v>9028.6292865216165</v>
      </c>
      <c r="I177" s="26">
        <v>795.62394863544614</v>
      </c>
      <c r="J177" s="26">
        <v>-2141.6893567846928</v>
      </c>
      <c r="K177" s="26">
        <v>-413.86630292349582</v>
      </c>
      <c r="L177" s="26">
        <v>149.55073634911241</v>
      </c>
    </row>
    <row r="178" spans="1:12" x14ac:dyDescent="0.15">
      <c r="A178" s="27" t="s">
        <v>35</v>
      </c>
      <c r="B178" s="15"/>
      <c r="C178" s="13">
        <v>-8892.0633851586463</v>
      </c>
      <c r="D178" s="13">
        <v>-10527.649810626441</v>
      </c>
      <c r="E178" s="13">
        <v>-10377.118890856917</v>
      </c>
      <c r="F178" s="13">
        <v>-8392.2186532025553</v>
      </c>
      <c r="G178" s="13">
        <v>-5071.1024528454254</v>
      </c>
      <c r="H178" s="13">
        <v>-3628.0714716565963</v>
      </c>
      <c r="I178" s="13">
        <v>-4182.5942418254745</v>
      </c>
      <c r="J178" s="13">
        <v>-5245.5638792812606</v>
      </c>
      <c r="K178" s="13">
        <v>-5674.7240305538617</v>
      </c>
      <c r="L178" s="13">
        <v>-5151.459616250173</v>
      </c>
    </row>
    <row r="179" spans="1:12" x14ac:dyDescent="0.15">
      <c r="A179" s="27" t="s">
        <v>34</v>
      </c>
      <c r="B179" s="15"/>
      <c r="C179" s="13">
        <v>-38261.911099999961</v>
      </c>
      <c r="D179" s="13">
        <v>-26558.275246407757</v>
      </c>
      <c r="E179" s="13">
        <v>-21038.119018406884</v>
      </c>
      <c r="F179" s="13">
        <v>-25669.885906852513</v>
      </c>
      <c r="G179" s="13">
        <v>-30505.218205308585</v>
      </c>
      <c r="H179" s="13">
        <v>-39200.534236491934</v>
      </c>
      <c r="I179" s="13">
        <v>-28557.156465795677</v>
      </c>
      <c r="J179" s="13">
        <v>-21715.804952259859</v>
      </c>
      <c r="K179" s="13">
        <v>-18736.699081202933</v>
      </c>
      <c r="L179" s="13">
        <v>-18981.439904068731</v>
      </c>
    </row>
    <row r="180" spans="1:12" x14ac:dyDescent="0.15">
      <c r="A180" s="27" t="s">
        <v>33</v>
      </c>
      <c r="B180" s="15"/>
      <c r="C180" s="13">
        <v>28799.979800000016</v>
      </c>
      <c r="D180" s="13">
        <v>12719.783270340504</v>
      </c>
      <c r="E180" s="13">
        <v>1731.6145012419984</v>
      </c>
      <c r="F180" s="13">
        <v>1004.520216671197</v>
      </c>
      <c r="G180" s="13">
        <v>-34.921217593160691</v>
      </c>
      <c r="H180" s="13">
        <v>4998.2251071028295</v>
      </c>
      <c r="I180" s="13">
        <v>-6436.7998492790502</v>
      </c>
      <c r="J180" s="13">
        <v>-12684.991279070753</v>
      </c>
      <c r="K180" s="13">
        <v>-16346.607454000499</v>
      </c>
      <c r="L180" s="13">
        <v>-17147.671576625959</v>
      </c>
    </row>
    <row r="181" spans="1:12" x14ac:dyDescent="0.15">
      <c r="A181" s="27" t="s">
        <v>32</v>
      </c>
      <c r="B181" s="15"/>
      <c r="C181" s="13">
        <v>14078.185730000019</v>
      </c>
      <c r="D181" s="13">
        <v>15266.772534006977</v>
      </c>
      <c r="E181" s="13">
        <v>20735.024665999586</v>
      </c>
      <c r="F181" s="13">
        <v>6138.2899797199352</v>
      </c>
      <c r="G181" s="13">
        <v>-2934.8578534507978</v>
      </c>
      <c r="H181" s="13">
        <v>-2273.7517795231543</v>
      </c>
      <c r="I181" s="13">
        <v>-1109.2896272157232</v>
      </c>
      <c r="J181" s="13">
        <v>5855.1030658631862</v>
      </c>
      <c r="K181" s="13">
        <v>-4982.3706505958107</v>
      </c>
      <c r="L181" s="13">
        <v>-11867.451687163069</v>
      </c>
    </row>
    <row r="182" spans="1:12" x14ac:dyDescent="0.15">
      <c r="A182" s="27"/>
    </row>
    <row r="183" spans="1:12" x14ac:dyDescent="0.15">
      <c r="A183" s="27" t="s">
        <v>73</v>
      </c>
    </row>
    <row r="184" spans="1:12" x14ac:dyDescent="0.15">
      <c r="A184" s="27" t="s">
        <v>58</v>
      </c>
      <c r="B184" s="4">
        <v>2010</v>
      </c>
      <c r="C184" s="4">
        <v>2015</v>
      </c>
      <c r="D184" s="4">
        <v>2020</v>
      </c>
      <c r="E184" s="4">
        <v>2025</v>
      </c>
      <c r="F184" s="4">
        <v>2030</v>
      </c>
      <c r="G184" s="4">
        <v>2035</v>
      </c>
      <c r="H184" s="4">
        <v>2040</v>
      </c>
      <c r="I184" s="4">
        <v>2045</v>
      </c>
      <c r="J184" s="4">
        <v>2050</v>
      </c>
      <c r="K184" s="4">
        <v>2055</v>
      </c>
      <c r="L184" s="4">
        <v>2060</v>
      </c>
    </row>
    <row r="185" spans="1:12" x14ac:dyDescent="0.15">
      <c r="A185" s="27" t="s">
        <v>55</v>
      </c>
      <c r="B185" s="15"/>
      <c r="C185" s="13">
        <v>-27513.498217034405</v>
      </c>
      <c r="D185" s="13">
        <v>-44779.577798178143</v>
      </c>
      <c r="E185" s="13">
        <v>-56642.068054748321</v>
      </c>
      <c r="F185" s="13">
        <v>-62852.673402794469</v>
      </c>
      <c r="G185" s="13">
        <v>-67670.077047328101</v>
      </c>
      <c r="H185" s="13">
        <v>-72404.797271098883</v>
      </c>
      <c r="I185" s="13">
        <v>-74937.475269167189</v>
      </c>
      <c r="J185" s="13">
        <v>-76550.644744617326</v>
      </c>
      <c r="K185" s="13">
        <v>-79744.263224462746</v>
      </c>
      <c r="L185" s="13">
        <v>-81407.153870131369</v>
      </c>
    </row>
    <row r="186" spans="1:12" x14ac:dyDescent="0.15">
      <c r="A186" s="27" t="s">
        <v>74</v>
      </c>
      <c r="B186" s="15"/>
      <c r="C186" s="13">
        <v>72716.604192965606</v>
      </c>
      <c r="D186" s="13">
        <v>63732.685165811359</v>
      </c>
      <c r="E186" s="13">
        <v>57835.102460486254</v>
      </c>
      <c r="F186" s="13">
        <v>55272.312155213964</v>
      </c>
      <c r="G186" s="13">
        <v>53217.683079223425</v>
      </c>
      <c r="H186" s="13">
        <v>50344.560341923076</v>
      </c>
      <c r="I186" s="13">
        <v>46643.427432714379</v>
      </c>
      <c r="J186" s="13">
        <v>42387.948415352745</v>
      </c>
      <c r="K186" s="13">
        <v>38618.336150577947</v>
      </c>
      <c r="L186" s="13">
        <v>35990.395815866053</v>
      </c>
    </row>
    <row r="187" spans="1:12" x14ac:dyDescent="0.15">
      <c r="A187" s="27" t="s">
        <v>23</v>
      </c>
      <c r="B187" s="15"/>
      <c r="C187" s="13">
        <v>-60.160020000001182</v>
      </c>
      <c r="D187" s="13">
        <v>-48.634242679996063</v>
      </c>
      <c r="E187" s="13">
        <v>-38.130390528999015</v>
      </c>
      <c r="F187" s="13">
        <v>-31.398209714553566</v>
      </c>
      <c r="G187" s="13">
        <v>-27.214213597278494</v>
      </c>
      <c r="H187" s="13">
        <v>-24.059885521435827</v>
      </c>
      <c r="I187" s="13">
        <v>-22.761128419461279</v>
      </c>
      <c r="J187" s="13">
        <v>-21.087820302916995</v>
      </c>
      <c r="K187" s="13">
        <v>-19.163888427404444</v>
      </c>
      <c r="L187" s="13">
        <v>-17.459620314476513</v>
      </c>
    </row>
    <row r="188" spans="1:12" x14ac:dyDescent="0.15">
      <c r="A188" s="27" t="s">
        <v>22</v>
      </c>
      <c r="B188" s="15"/>
      <c r="C188" s="13">
        <v>-21.400249999997644</v>
      </c>
      <c r="D188" s="13">
        <v>-17.339881282399794</v>
      </c>
      <c r="E188" s="13">
        <v>-14.604098536529218</v>
      </c>
      <c r="F188" s="13">
        <v>-11.84771675793729</v>
      </c>
      <c r="G188" s="13">
        <v>-10.161657784048423</v>
      </c>
      <c r="H188" s="13">
        <v>-9.4294482015481389</v>
      </c>
      <c r="I188" s="13">
        <v>-9.0784266672972649</v>
      </c>
      <c r="J188" s="13">
        <v>-8.5883147508191424</v>
      </c>
      <c r="K188" s="13">
        <v>-7.9571341107407347</v>
      </c>
      <c r="L188" s="13">
        <v>-7.2313367306295504</v>
      </c>
    </row>
    <row r="189" spans="1:12" x14ac:dyDescent="0.15">
      <c r="A189" s="27" t="s">
        <v>21</v>
      </c>
      <c r="B189" s="15"/>
      <c r="C189" s="13">
        <v>-66.853230000003748</v>
      </c>
      <c r="D189" s="13">
        <v>-56.963063328600356</v>
      </c>
      <c r="E189" s="13">
        <v>-48.541328772137149</v>
      </c>
      <c r="F189" s="13">
        <v>-41.715645452371405</v>
      </c>
      <c r="G189" s="13">
        <v>-34.354133904367572</v>
      </c>
      <c r="H189" s="13">
        <v>-29.15003858403696</v>
      </c>
      <c r="I189" s="13">
        <v>-27.859594251515876</v>
      </c>
      <c r="J189" s="13">
        <v>-26.823872239948209</v>
      </c>
      <c r="K189" s="13">
        <v>-25.377240969431</v>
      </c>
      <c r="L189" s="13">
        <v>-23.513873311095338</v>
      </c>
    </row>
    <row r="190" spans="1:12" x14ac:dyDescent="0.15">
      <c r="A190" s="27" t="s">
        <v>20</v>
      </c>
      <c r="B190" s="15"/>
      <c r="C190" s="13">
        <v>-160.41967999999915</v>
      </c>
      <c r="D190" s="13">
        <v>-147.21132128490029</v>
      </c>
      <c r="E190" s="13">
        <v>-130.9505346836128</v>
      </c>
      <c r="F190" s="13">
        <v>-114.20059387609439</v>
      </c>
      <c r="G190" s="13">
        <v>-100.55951253360675</v>
      </c>
      <c r="H190" s="13">
        <v>-84.194026332171916</v>
      </c>
      <c r="I190" s="13">
        <v>-76.430281538091762</v>
      </c>
      <c r="J190" s="13">
        <v>-73.067017961650109</v>
      </c>
      <c r="K190" s="13">
        <v>-70.371272335660976</v>
      </c>
      <c r="L190" s="13">
        <v>-66.589995897324968</v>
      </c>
    </row>
    <row r="191" spans="1:12" x14ac:dyDescent="0.15">
      <c r="A191" s="27" t="s">
        <v>19</v>
      </c>
      <c r="B191" s="15"/>
      <c r="C191" s="13">
        <v>-209.63648000000319</v>
      </c>
      <c r="D191" s="13">
        <v>-191.07585789879951</v>
      </c>
      <c r="E191" s="13">
        <v>-184.88459602839555</v>
      </c>
      <c r="F191" s="13">
        <v>-167.18987828326286</v>
      </c>
      <c r="G191" s="13">
        <v>-148.37438822400745</v>
      </c>
      <c r="H191" s="13">
        <v>-132.1873687001677</v>
      </c>
      <c r="I191" s="13">
        <v>-116.07208847929601</v>
      </c>
      <c r="J191" s="13">
        <v>-105.46508131011709</v>
      </c>
      <c r="K191" s="13">
        <v>-100.9194081326003</v>
      </c>
      <c r="L191" s="13">
        <v>-97.28391953969647</v>
      </c>
    </row>
    <row r="192" spans="1:12" x14ac:dyDescent="0.15">
      <c r="A192" s="27" t="s">
        <v>18</v>
      </c>
      <c r="B192" s="15"/>
      <c r="C192" s="13">
        <v>-270.87361000000038</v>
      </c>
      <c r="D192" s="13">
        <v>-234.00697784640261</v>
      </c>
      <c r="E192" s="13">
        <v>-214.6575086296555</v>
      </c>
      <c r="F192" s="13">
        <v>-208.73903992456076</v>
      </c>
      <c r="G192" s="13">
        <v>-189.53613982748851</v>
      </c>
      <c r="H192" s="13">
        <v>-168.88797412606453</v>
      </c>
      <c r="I192" s="13">
        <v>-156.91481407259249</v>
      </c>
      <c r="J192" s="13">
        <v>-137.81983640843026</v>
      </c>
      <c r="K192" s="13">
        <v>-125.25732629363222</v>
      </c>
      <c r="L192" s="13">
        <v>-119.89971276592148</v>
      </c>
    </row>
    <row r="193" spans="1:12" x14ac:dyDescent="0.15">
      <c r="A193" s="27" t="s">
        <v>17</v>
      </c>
      <c r="B193" s="15"/>
      <c r="C193" s="13">
        <v>-370.87401999999878</v>
      </c>
      <c r="D193" s="13">
        <v>-305.55043261300096</v>
      </c>
      <c r="E193" s="13">
        <v>-266.3213683915327</v>
      </c>
      <c r="F193" s="13">
        <v>-245.12723771533786</v>
      </c>
      <c r="G193" s="13">
        <v>-239.53573319362491</v>
      </c>
      <c r="H193" s="13">
        <v>-218.64852094434667</v>
      </c>
      <c r="I193" s="13">
        <v>-202.13552061208327</v>
      </c>
      <c r="J193" s="13">
        <v>-187.86902900445435</v>
      </c>
      <c r="K193" s="13">
        <v>-165.04155446724988</v>
      </c>
      <c r="L193" s="13">
        <v>-150.02363010639641</v>
      </c>
    </row>
    <row r="194" spans="1:12" x14ac:dyDescent="0.15">
      <c r="A194" s="27" t="s">
        <v>16</v>
      </c>
      <c r="B194" s="15"/>
      <c r="C194" s="13">
        <v>-687.0417400000033</v>
      </c>
      <c r="D194" s="13">
        <v>-536.05798666319606</v>
      </c>
      <c r="E194" s="13">
        <v>-442.84615737122328</v>
      </c>
      <c r="F194" s="13">
        <v>-386.29442787277526</v>
      </c>
      <c r="G194" s="13">
        <v>-355.30621654368423</v>
      </c>
      <c r="H194" s="13">
        <v>-346.37801904076633</v>
      </c>
      <c r="I194" s="13">
        <v>-327.73638388401605</v>
      </c>
      <c r="J194" s="13">
        <v>-303.05404893026798</v>
      </c>
      <c r="K194" s="13">
        <v>-281.66674088962844</v>
      </c>
      <c r="L194" s="13">
        <v>-247.46214844332636</v>
      </c>
    </row>
    <row r="195" spans="1:12" x14ac:dyDescent="0.15">
      <c r="A195" s="27" t="s">
        <v>15</v>
      </c>
      <c r="B195" s="15"/>
      <c r="C195" s="13">
        <v>-882.29005000000336</v>
      </c>
      <c r="D195" s="13">
        <v>-937.61781918480256</v>
      </c>
      <c r="E195" s="13">
        <v>-737.57510698670364</v>
      </c>
      <c r="F195" s="13">
        <v>-613.01062311772125</v>
      </c>
      <c r="G195" s="13">
        <v>-536.56586009548494</v>
      </c>
      <c r="H195" s="13">
        <v>-496.9076350871569</v>
      </c>
      <c r="I195" s="13">
        <v>-503.68554367781962</v>
      </c>
      <c r="J195" s="13">
        <v>-476.64526226481576</v>
      </c>
      <c r="K195" s="13">
        <v>-440.83680305242649</v>
      </c>
      <c r="L195" s="13">
        <v>-409.72174189433576</v>
      </c>
    </row>
    <row r="196" spans="1:12" x14ac:dyDescent="0.15">
      <c r="A196" s="27" t="s">
        <v>14</v>
      </c>
      <c r="B196" s="15"/>
      <c r="C196" s="13">
        <v>-1203.0252300000002</v>
      </c>
      <c r="D196" s="13">
        <v>-1174.1064113403975</v>
      </c>
      <c r="E196" s="13">
        <v>-1267.428337466135</v>
      </c>
      <c r="F196" s="13">
        <v>-1010.0962047806779</v>
      </c>
      <c r="G196" s="13">
        <v>-850.69359238816901</v>
      </c>
      <c r="H196" s="13">
        <v>-754.39219688185096</v>
      </c>
      <c r="I196" s="13">
        <v>-724.85739334741788</v>
      </c>
      <c r="J196" s="13">
        <v>-734.84140659832065</v>
      </c>
      <c r="K196" s="13">
        <v>-695.46129879147077</v>
      </c>
      <c r="L196" s="13">
        <v>-643.1250720606356</v>
      </c>
    </row>
    <row r="197" spans="1:12" x14ac:dyDescent="0.15">
      <c r="A197" s="27" t="s">
        <v>13</v>
      </c>
      <c r="B197" s="15"/>
      <c r="C197" s="13">
        <v>-1743.0554399999978</v>
      </c>
      <c r="D197" s="13">
        <v>-1734.4525134535029</v>
      </c>
      <c r="E197" s="13">
        <v>-1715.9691441626051</v>
      </c>
      <c r="F197" s="13">
        <v>-1866.4255950868142</v>
      </c>
      <c r="G197" s="13">
        <v>-1497.4907177890727</v>
      </c>
      <c r="H197" s="13">
        <v>-1268.8790882554108</v>
      </c>
      <c r="I197" s="13">
        <v>-1156.9410502541782</v>
      </c>
      <c r="J197" s="13">
        <v>-1111.4951890852708</v>
      </c>
      <c r="K197" s="13">
        <v>-1126.8620801422962</v>
      </c>
      <c r="L197" s="13">
        <v>-1066.3216519118905</v>
      </c>
    </row>
    <row r="198" spans="1:12" x14ac:dyDescent="0.15">
      <c r="A198" s="27" t="s">
        <v>12</v>
      </c>
      <c r="B198" s="15"/>
      <c r="C198" s="13">
        <v>-3140.3737400000036</v>
      </c>
      <c r="D198" s="13">
        <v>-2607.3579061222022</v>
      </c>
      <c r="E198" s="13">
        <v>-2620.0059869526581</v>
      </c>
      <c r="F198" s="13">
        <v>-2602.2926026427094</v>
      </c>
      <c r="G198" s="13">
        <v>-2835.0208901060578</v>
      </c>
      <c r="H198" s="13">
        <v>-2275.8801522034523</v>
      </c>
      <c r="I198" s="13">
        <v>-1982.8937029161448</v>
      </c>
      <c r="J198" s="13">
        <v>-1808.2699309193249</v>
      </c>
      <c r="K198" s="13">
        <v>-1737.2938309893902</v>
      </c>
      <c r="L198" s="13">
        <v>-1761.447183901422</v>
      </c>
    </row>
    <row r="199" spans="1:12" x14ac:dyDescent="0.15">
      <c r="A199" s="27" t="s">
        <v>11</v>
      </c>
      <c r="B199" s="15"/>
      <c r="C199" s="13">
        <v>-5500.9556999999986</v>
      </c>
      <c r="D199" s="13">
        <v>-4314.0077478731992</v>
      </c>
      <c r="E199" s="13">
        <v>-3620.3124041340161</v>
      </c>
      <c r="F199" s="13">
        <v>-3663.9313793799051</v>
      </c>
      <c r="G199" s="13">
        <v>-3657.171296289177</v>
      </c>
      <c r="H199" s="13">
        <v>-3995.1011223987939</v>
      </c>
      <c r="I199" s="13">
        <v>-3307.9773717147036</v>
      </c>
      <c r="J199" s="13">
        <v>-2882.3764719749461</v>
      </c>
      <c r="K199" s="13">
        <v>-2627.2278335671335</v>
      </c>
      <c r="L199" s="13">
        <v>-2527.8384184248566</v>
      </c>
    </row>
    <row r="200" spans="1:12" x14ac:dyDescent="0.15">
      <c r="A200" s="27" t="s">
        <v>10</v>
      </c>
      <c r="B200" s="15"/>
      <c r="C200" s="13">
        <v>-7069.4141599999994</v>
      </c>
      <c r="D200" s="13">
        <v>-7702.5230382699965</v>
      </c>
      <c r="E200" s="13">
        <v>-6077.0016374027982</v>
      </c>
      <c r="F200" s="13">
        <v>-5116.6924236309869</v>
      </c>
      <c r="G200" s="13">
        <v>-5194.66170937068</v>
      </c>
      <c r="H200" s="13">
        <v>-5202.8496249573309</v>
      </c>
      <c r="I200" s="13">
        <v>-5871.7081185873458</v>
      </c>
      <c r="J200" s="13">
        <v>-4863.3968590361856</v>
      </c>
      <c r="K200" s="13">
        <v>-4236.5794792393954</v>
      </c>
      <c r="L200" s="13">
        <v>-3859.4870245667707</v>
      </c>
    </row>
    <row r="201" spans="1:12" x14ac:dyDescent="0.15">
      <c r="A201" s="27" t="s">
        <v>9</v>
      </c>
      <c r="B201" s="15"/>
      <c r="C201" s="13">
        <v>-10352.80479</v>
      </c>
      <c r="D201" s="13">
        <v>-10672.810584028899</v>
      </c>
      <c r="E201" s="13">
        <v>-11709.295178628796</v>
      </c>
      <c r="F201" s="13">
        <v>-9217.0787301204582</v>
      </c>
      <c r="G201" s="13">
        <v>-7751.8814132242715</v>
      </c>
      <c r="H201" s="13">
        <v>-7850.4367623390663</v>
      </c>
      <c r="I201" s="13">
        <v>-8144.9802617378864</v>
      </c>
      <c r="J201" s="13">
        <v>-9187.5723212820485</v>
      </c>
      <c r="K201" s="13">
        <v>-7607.0288649677605</v>
      </c>
      <c r="L201" s="13">
        <v>-6622.5341352956002</v>
      </c>
    </row>
    <row r="202" spans="1:12" x14ac:dyDescent="0.15">
      <c r="A202" s="27" t="s">
        <v>8</v>
      </c>
      <c r="B202" s="15"/>
      <c r="C202" s="13">
        <v>-15733.065350000001</v>
      </c>
      <c r="D202" s="13">
        <v>-15026.680899484698</v>
      </c>
      <c r="E202" s="13">
        <v>-15743.76550393566</v>
      </c>
      <c r="F202" s="13">
        <v>-17469.962465300014</v>
      </c>
      <c r="G202" s="13">
        <v>-13805.50096531869</v>
      </c>
      <c r="H202" s="13">
        <v>-11667.279983773373</v>
      </c>
      <c r="I202" s="13">
        <v>-12353.036206111152</v>
      </c>
      <c r="J202" s="13">
        <v>-12811.386709599132</v>
      </c>
      <c r="K202" s="13">
        <v>-14446.586402688325</v>
      </c>
      <c r="L202" s="13">
        <v>-11957.971796877824</v>
      </c>
    </row>
    <row r="203" spans="1:12" x14ac:dyDescent="0.15">
      <c r="A203" s="27" t="s">
        <v>7</v>
      </c>
      <c r="B203" s="15"/>
      <c r="C203" s="13">
        <v>-19880.80618</v>
      </c>
      <c r="D203" s="13">
        <v>-20153.096920106796</v>
      </c>
      <c r="E203" s="13">
        <v>-19741.787525318388</v>
      </c>
      <c r="F203" s="13">
        <v>-20984.130812583764</v>
      </c>
      <c r="G203" s="13">
        <v>-23714.890472268336</v>
      </c>
      <c r="H203" s="13">
        <v>-18909.890773473668</v>
      </c>
      <c r="I203" s="13">
        <v>-16878.592621994689</v>
      </c>
      <c r="J203" s="13">
        <v>-17837.637136835867</v>
      </c>
      <c r="K203" s="13">
        <v>-18480.97480416924</v>
      </c>
      <c r="L203" s="13">
        <v>-20813.94975417199</v>
      </c>
    </row>
    <row r="204" spans="1:12" x14ac:dyDescent="0.15">
      <c r="A204" s="27" t="s">
        <v>6</v>
      </c>
      <c r="B204" s="15"/>
      <c r="C204" s="13">
        <v>-32877.052739999999</v>
      </c>
      <c r="D204" s="13">
        <v>-42652.769360527709</v>
      </c>
      <c r="E204" s="13">
        <v>-49903.093707304724</v>
      </c>
      <c r="F204" s="13">
        <v>-54374.851971768483</v>
      </c>
      <c r="G204" s="13">
        <v>-59938.841214093482</v>
      </c>
      <c r="H204" s="13">
        <v>-69314.804992201331</v>
      </c>
      <c r="I204" s="13">
        <v>-69717.24219361585</v>
      </c>
      <c r="J204" s="13">
        <v>-66361.19685146556</v>
      </c>
      <c r="K204" s="13">
        <v>-66167.993411806907</v>
      </c>
      <c r="L204" s="13">
        <v>-67005.688669783238</v>
      </c>
    </row>
    <row r="205" spans="1:12" x14ac:dyDescent="0.15">
      <c r="A205" s="27" t="s">
        <v>35</v>
      </c>
      <c r="B205" s="15"/>
      <c r="C205" s="13"/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x14ac:dyDescent="0.15">
      <c r="A206" s="27" t="s">
        <v>34</v>
      </c>
      <c r="B206" s="15"/>
      <c r="C206" s="13"/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x14ac:dyDescent="0.15">
      <c r="A207" s="27" t="s">
        <v>33</v>
      </c>
      <c r="B207" s="15"/>
      <c r="C207" s="13"/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x14ac:dyDescent="0.15">
      <c r="A208" s="27" t="s">
        <v>32</v>
      </c>
      <c r="B208" s="15"/>
      <c r="C208" s="13"/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x14ac:dyDescent="0.15">
      <c r="A209" s="27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x14ac:dyDescent="0.15">
      <c r="A210" s="27" t="s">
        <v>57</v>
      </c>
      <c r="B210" s="4">
        <v>2010</v>
      </c>
      <c r="C210" s="4">
        <v>2015</v>
      </c>
      <c r="D210" s="4">
        <v>2020</v>
      </c>
      <c r="E210" s="4">
        <v>2025</v>
      </c>
      <c r="F210" s="4">
        <v>2030</v>
      </c>
      <c r="G210" s="4">
        <v>2035</v>
      </c>
      <c r="H210" s="4">
        <v>2040</v>
      </c>
      <c r="I210" s="4">
        <v>2045</v>
      </c>
      <c r="J210" s="4">
        <v>2050</v>
      </c>
      <c r="K210" s="4">
        <v>2055</v>
      </c>
      <c r="L210" s="4">
        <v>2060</v>
      </c>
    </row>
    <row r="211" spans="1:12" x14ac:dyDescent="0.15">
      <c r="A211" s="27" t="s">
        <v>55</v>
      </c>
      <c r="B211" s="13"/>
      <c r="C211" s="13">
        <v>-14082.468661875733</v>
      </c>
      <c r="D211" s="13">
        <v>-23045.602069847009</v>
      </c>
      <c r="E211" s="13">
        <v>-28847.861761194406</v>
      </c>
      <c r="F211" s="13">
        <v>-31785.209313788229</v>
      </c>
      <c r="G211" s="13">
        <v>-33700.21080158322</v>
      </c>
      <c r="H211" s="13">
        <v>-35116.254896344806</v>
      </c>
      <c r="I211" s="13">
        <v>-36100.948052276857</v>
      </c>
      <c r="J211" s="13">
        <v>-37245.483510095029</v>
      </c>
      <c r="K211" s="13">
        <v>-39144.107884967554</v>
      </c>
      <c r="L211" s="13">
        <v>-40038.767262052461</v>
      </c>
    </row>
    <row r="212" spans="1:12" x14ac:dyDescent="0.15">
      <c r="A212" s="27" t="s">
        <v>74</v>
      </c>
      <c r="B212" s="15"/>
      <c r="C212" s="14">
        <v>37315.891378124266</v>
      </c>
      <c r="D212" s="14">
        <v>32704.114004267369</v>
      </c>
      <c r="E212" s="14">
        <v>29677.798438827907</v>
      </c>
      <c r="F212" s="14">
        <v>28362.715195518751</v>
      </c>
      <c r="G212" s="14">
        <v>27308.392388267526</v>
      </c>
      <c r="H212" s="14">
        <v>25835.256830933791</v>
      </c>
      <c r="I212" s="14">
        <v>23935.950955077278</v>
      </c>
      <c r="J212" s="14">
        <v>21752.171960772761</v>
      </c>
      <c r="K212" s="14">
        <v>19817.724617265092</v>
      </c>
      <c r="L212" s="14">
        <v>18469.147670271363</v>
      </c>
    </row>
    <row r="213" spans="1:12" x14ac:dyDescent="0.15">
      <c r="A213" s="27" t="s">
        <v>23</v>
      </c>
      <c r="B213" s="15"/>
      <c r="C213" s="14">
        <v>-37.04561999999946</v>
      </c>
      <c r="D213" s="14">
        <v>-30.225872016279808</v>
      </c>
      <c r="E213" s="14">
        <v>-23.546962083074259</v>
      </c>
      <c r="F213" s="14">
        <v>-19.290568985239304</v>
      </c>
      <c r="G213" s="14">
        <v>-16.450374813401591</v>
      </c>
      <c r="H213" s="14">
        <v>-14.473447965782622</v>
      </c>
      <c r="I213" s="14">
        <v>-13.692686120395699</v>
      </c>
      <c r="J213" s="14">
        <v>-12.686054006191682</v>
      </c>
      <c r="K213" s="14">
        <v>-11.528651139210227</v>
      </c>
      <c r="L213" s="14">
        <v>-10.503394047151101</v>
      </c>
    </row>
    <row r="214" spans="1:12" x14ac:dyDescent="0.15">
      <c r="A214" s="27" t="s">
        <v>22</v>
      </c>
      <c r="B214" s="15"/>
      <c r="C214" s="14">
        <v>-15.199099999998325</v>
      </c>
      <c r="D214" s="14">
        <v>-11.962803224998684</v>
      </c>
      <c r="E214" s="14">
        <v>-10.03097245949786</v>
      </c>
      <c r="F214" s="14">
        <v>-8.1456872060159942</v>
      </c>
      <c r="G214" s="14">
        <v>-6.801571538478842</v>
      </c>
      <c r="H214" s="14">
        <v>-6.2179490561460868</v>
      </c>
      <c r="I214" s="14">
        <v>-5.9864053312252512</v>
      </c>
      <c r="J214" s="14">
        <v>-5.6632638765008751</v>
      </c>
      <c r="K214" s="14">
        <v>-5.2470014147122335</v>
      </c>
      <c r="L214" s="14">
        <v>-4.7683091564615392</v>
      </c>
    </row>
    <row r="215" spans="1:12" x14ac:dyDescent="0.15">
      <c r="A215" s="27" t="s">
        <v>21</v>
      </c>
      <c r="B215" s="15"/>
      <c r="C215" s="14">
        <v>-43.579340000002418</v>
      </c>
      <c r="D215" s="14">
        <v>-36.835076867500753</v>
      </c>
      <c r="E215" s="14">
        <v>-30.99149031062343</v>
      </c>
      <c r="F215" s="14">
        <v>-26.676989873322761</v>
      </c>
      <c r="G215" s="14">
        <v>-21.775894133540092</v>
      </c>
      <c r="H215" s="14">
        <v>-18.290073921214699</v>
      </c>
      <c r="I215" s="14">
        <v>-17.480279582130127</v>
      </c>
      <c r="J215" s="14">
        <v>-16.830402781167411</v>
      </c>
      <c r="K215" s="14">
        <v>-15.923094335135927</v>
      </c>
      <c r="L215" s="14">
        <v>-14.754063083375565</v>
      </c>
    </row>
    <row r="216" spans="1:12" x14ac:dyDescent="0.15">
      <c r="A216" s="27" t="s">
        <v>20</v>
      </c>
      <c r="B216" s="15"/>
      <c r="C216" s="14">
        <v>-104.68909999999856</v>
      </c>
      <c r="D216" s="14">
        <v>-95.457002518198408</v>
      </c>
      <c r="E216" s="14">
        <v>-84.55607763255324</v>
      </c>
      <c r="F216" s="14">
        <v>-73.323465801347382</v>
      </c>
      <c r="G216" s="14">
        <v>-64.786531152111579</v>
      </c>
      <c r="H216" s="14">
        <v>-54.309492548374344</v>
      </c>
      <c r="I216" s="14">
        <v>-49.301750356780481</v>
      </c>
      <c r="J216" s="14">
        <v>-47.129052434031983</v>
      </c>
      <c r="K216" s="14">
        <v>-45.38820525916357</v>
      </c>
      <c r="L216" s="14">
        <v>-42.948748431777936</v>
      </c>
    </row>
    <row r="217" spans="1:12" x14ac:dyDescent="0.15">
      <c r="A217" s="27" t="s">
        <v>19</v>
      </c>
      <c r="B217" s="15"/>
      <c r="C217" s="14">
        <v>-139.31176000000229</v>
      </c>
      <c r="D217" s="14">
        <v>-127.58991273000009</v>
      </c>
      <c r="E217" s="14">
        <v>-123.7322399846044</v>
      </c>
      <c r="F217" s="14">
        <v>-112.11922005188408</v>
      </c>
      <c r="G217" s="14">
        <v>-99.32022028272435</v>
      </c>
      <c r="H217" s="14">
        <v>-89.195679016547658</v>
      </c>
      <c r="I217" s="14">
        <v>-78.324522325264496</v>
      </c>
      <c r="J217" s="14">
        <v>-71.172533664971667</v>
      </c>
      <c r="K217" s="14">
        <v>-68.103788412246359</v>
      </c>
      <c r="L217" s="14">
        <v>-65.650085537619006</v>
      </c>
    </row>
    <row r="218" spans="1:12" x14ac:dyDescent="0.15">
      <c r="A218" s="27" t="s">
        <v>18</v>
      </c>
      <c r="B218" s="15"/>
      <c r="C218" s="14">
        <v>-192.40125000000157</v>
      </c>
      <c r="D218" s="14">
        <v>-167.0341200384004</v>
      </c>
      <c r="E218" s="14">
        <v>-152.99909692368334</v>
      </c>
      <c r="F218" s="14">
        <v>-148.54957855440861</v>
      </c>
      <c r="G218" s="14">
        <v>-134.96266162053999</v>
      </c>
      <c r="H218" s="14">
        <v>-119.55080813931387</v>
      </c>
      <c r="I218" s="14">
        <v>-111.61628481704476</v>
      </c>
      <c r="J218" s="14">
        <v>-98.040197723014003</v>
      </c>
      <c r="K218" s="14">
        <v>-89.112255180827276</v>
      </c>
      <c r="L218" s="14">
        <v>-85.301102545919605</v>
      </c>
    </row>
    <row r="219" spans="1:12" x14ac:dyDescent="0.15">
      <c r="A219" s="27" t="s">
        <v>17</v>
      </c>
      <c r="B219" s="15"/>
      <c r="C219" s="14">
        <v>-254.82049999999674</v>
      </c>
      <c r="D219" s="14">
        <v>-212.20590350399962</v>
      </c>
      <c r="E219" s="14">
        <v>-185.6899263020029</v>
      </c>
      <c r="F219" s="14">
        <v>-170.10289732056137</v>
      </c>
      <c r="G219" s="14">
        <v>-165.73876489107261</v>
      </c>
      <c r="H219" s="14">
        <v>-151.17792683235248</v>
      </c>
      <c r="I219" s="14">
        <v>-139.29176726095852</v>
      </c>
      <c r="J219" s="14">
        <v>-130.13527695216095</v>
      </c>
      <c r="K219" s="14">
        <v>-114.33086235280322</v>
      </c>
      <c r="L219" s="14">
        <v>-103.93703314903644</v>
      </c>
    </row>
    <row r="220" spans="1:12" x14ac:dyDescent="0.15">
      <c r="A220" s="27" t="s">
        <v>16</v>
      </c>
      <c r="B220" s="15"/>
      <c r="C220" s="14">
        <v>-451.48070000000376</v>
      </c>
      <c r="D220" s="14">
        <v>-355.18432491359886</v>
      </c>
      <c r="E220" s="14">
        <v>-296.17566555019994</v>
      </c>
      <c r="F220" s="14">
        <v>-259.32057158083933</v>
      </c>
      <c r="G220" s="14">
        <v>-237.95064886812131</v>
      </c>
      <c r="H220" s="14">
        <v>-231.60138282410358</v>
      </c>
      <c r="I220" s="14">
        <v>-219.06036472245691</v>
      </c>
      <c r="J220" s="14">
        <v>-201.8099734865566</v>
      </c>
      <c r="K220" s="14">
        <v>-188.64353530612135</v>
      </c>
      <c r="L220" s="14">
        <v>-165.74491202975389</v>
      </c>
    </row>
    <row r="221" spans="1:12" x14ac:dyDescent="0.15">
      <c r="A221" s="27" t="s">
        <v>15</v>
      </c>
      <c r="B221" s="15"/>
      <c r="C221" s="14">
        <v>-563.10732000000246</v>
      </c>
      <c r="D221" s="14">
        <v>-604.66480657800355</v>
      </c>
      <c r="E221" s="14">
        <v>-479.69286892338425</v>
      </c>
      <c r="F221" s="14">
        <v>-403.19125279359071</v>
      </c>
      <c r="G221" s="14">
        <v>-354.81191909562364</v>
      </c>
      <c r="H221" s="14">
        <v>-328.59817642911736</v>
      </c>
      <c r="I221" s="14">
        <v>-332.44810243309837</v>
      </c>
      <c r="J221" s="14">
        <v>-314.46773342750322</v>
      </c>
      <c r="K221" s="14">
        <v>-289.72940048715327</v>
      </c>
      <c r="L221" s="14">
        <v>-270.86752259361174</v>
      </c>
    </row>
    <row r="222" spans="1:12" x14ac:dyDescent="0.15">
      <c r="A222" s="27" t="s">
        <v>14</v>
      </c>
      <c r="B222" s="15"/>
      <c r="C222" s="14">
        <v>-781.14959999999951</v>
      </c>
      <c r="D222" s="14">
        <v>-769.65961421499696</v>
      </c>
      <c r="E222" s="14">
        <v>-838.7356132444296</v>
      </c>
      <c r="F222" s="14">
        <v>-673.60865163214703</v>
      </c>
      <c r="G222" s="14">
        <v>-573.57872689980695</v>
      </c>
      <c r="H222" s="14">
        <v>-511.08230262394886</v>
      </c>
      <c r="I222" s="14">
        <v>-489.65815058269487</v>
      </c>
      <c r="J222" s="14">
        <v>-495.51359104543172</v>
      </c>
      <c r="K222" s="14">
        <v>-468.76084276906226</v>
      </c>
      <c r="L222" s="14">
        <v>-431.87800116415656</v>
      </c>
    </row>
    <row r="223" spans="1:12" x14ac:dyDescent="0.15">
      <c r="A223" s="27" t="s">
        <v>13</v>
      </c>
      <c r="B223" s="15"/>
      <c r="C223" s="14">
        <v>-1184.4134999999983</v>
      </c>
      <c r="D223" s="14">
        <v>-1185.8756179365998</v>
      </c>
      <c r="E223" s="14">
        <v>-1181.2129572685865</v>
      </c>
      <c r="F223" s="14">
        <v>-1293.4557220047157</v>
      </c>
      <c r="G223" s="14">
        <v>-1042.7124172655253</v>
      </c>
      <c r="H223" s="14">
        <v>-890.54807307641738</v>
      </c>
      <c r="I223" s="14">
        <v>-813.85333666548297</v>
      </c>
      <c r="J223" s="14">
        <v>-779.82432795530542</v>
      </c>
      <c r="K223" s="14">
        <v>-789.32334288426716</v>
      </c>
      <c r="L223" s="14">
        <v>-746.56878410295587</v>
      </c>
    </row>
    <row r="224" spans="1:12" x14ac:dyDescent="0.15">
      <c r="A224" s="27" t="s">
        <v>12</v>
      </c>
      <c r="B224" s="15"/>
      <c r="C224" s="14">
        <v>-2186.6702900000032</v>
      </c>
      <c r="D224" s="14">
        <v>-1812.236613559601</v>
      </c>
      <c r="E224" s="14">
        <v>-1832.5666526943362</v>
      </c>
      <c r="F224" s="14">
        <v>-1833.1179107599651</v>
      </c>
      <c r="G224" s="14">
        <v>-2010.0284047766074</v>
      </c>
      <c r="H224" s="14">
        <v>-1621.4682028394141</v>
      </c>
      <c r="I224" s="14">
        <v>-1423.8073569695514</v>
      </c>
      <c r="J224" s="14">
        <v>-1301.253330536674</v>
      </c>
      <c r="K224" s="14">
        <v>-1247.0831579694086</v>
      </c>
      <c r="L224" s="14">
        <v>-1262.4841115498339</v>
      </c>
    </row>
    <row r="225" spans="1:12" x14ac:dyDescent="0.15">
      <c r="A225" s="27" t="s">
        <v>11</v>
      </c>
      <c r="B225" s="15"/>
      <c r="C225" s="14">
        <v>-3840.7530799999986</v>
      </c>
      <c r="D225" s="14">
        <v>-3002.8374795370983</v>
      </c>
      <c r="E225" s="14">
        <v>-2519.489662313631</v>
      </c>
      <c r="F225" s="14">
        <v>-2567.848117389397</v>
      </c>
      <c r="G225" s="14">
        <v>-2582.2171931717335</v>
      </c>
      <c r="H225" s="14">
        <v>-2840.3409124693981</v>
      </c>
      <c r="I225" s="14">
        <v>-2362.7494953273399</v>
      </c>
      <c r="J225" s="14">
        <v>-2075.0157333917459</v>
      </c>
      <c r="K225" s="14">
        <v>-1895.8028618345381</v>
      </c>
      <c r="L225" s="14">
        <v>-1820.6037830711005</v>
      </c>
    </row>
    <row r="226" spans="1:12" x14ac:dyDescent="0.15">
      <c r="A226" s="27" t="s">
        <v>10</v>
      </c>
      <c r="B226" s="15"/>
      <c r="C226" s="14">
        <v>-4794.4395299999996</v>
      </c>
      <c r="D226" s="14">
        <v>-5238.093102909098</v>
      </c>
      <c r="E226" s="14">
        <v>-4122.8531012995909</v>
      </c>
      <c r="F226" s="14">
        <v>-3474.4112647171173</v>
      </c>
      <c r="G226" s="14">
        <v>-3556.5037719862871</v>
      </c>
      <c r="H226" s="14">
        <v>-3594.8683313582228</v>
      </c>
      <c r="I226" s="14">
        <v>-4085.4548761673868</v>
      </c>
      <c r="J226" s="14">
        <v>-3401.3737173455634</v>
      </c>
      <c r="K226" s="14">
        <v>-2988.5256955482041</v>
      </c>
      <c r="L226" s="14">
        <v>-2727.11798485597</v>
      </c>
    </row>
    <row r="227" spans="1:12" x14ac:dyDescent="0.15">
      <c r="A227" s="27" t="s">
        <v>9</v>
      </c>
      <c r="B227" s="15"/>
      <c r="C227" s="14">
        <v>-6751.2372700000005</v>
      </c>
      <c r="D227" s="14">
        <v>-6999.5927737052998</v>
      </c>
      <c r="E227" s="14">
        <v>-7702.1181586590164</v>
      </c>
      <c r="F227" s="14">
        <v>-6043.5425112786825</v>
      </c>
      <c r="G227" s="14">
        <v>-5085.8958688068842</v>
      </c>
      <c r="H227" s="14">
        <v>-5194.1909632203833</v>
      </c>
      <c r="I227" s="14">
        <v>-5431.3348250137842</v>
      </c>
      <c r="J227" s="14">
        <v>-6172.1503271678512</v>
      </c>
      <c r="K227" s="14">
        <v>-5139.7037281827643</v>
      </c>
      <c r="L227" s="14">
        <v>-4515.6860203503347</v>
      </c>
    </row>
    <row r="228" spans="1:12" x14ac:dyDescent="0.15">
      <c r="A228" s="27" t="s">
        <v>8</v>
      </c>
      <c r="B228" s="15"/>
      <c r="C228" s="14">
        <v>-9485.7014400000007</v>
      </c>
      <c r="D228" s="14">
        <v>-9196.955031043899</v>
      </c>
      <c r="E228" s="14">
        <v>-9723.5568543766622</v>
      </c>
      <c r="F228" s="14">
        <v>-10864.617954138108</v>
      </c>
      <c r="G228" s="14">
        <v>-8574.4325895352176</v>
      </c>
      <c r="H228" s="14">
        <v>-7272.4151982302774</v>
      </c>
      <c r="I228" s="14">
        <v>-7767.7703522289157</v>
      </c>
      <c r="J228" s="14">
        <v>-8123.6794620594674</v>
      </c>
      <c r="K228" s="14">
        <v>-9231.3328732330629</v>
      </c>
      <c r="L228" s="14">
        <v>-7688.0911551170939</v>
      </c>
    </row>
    <row r="229" spans="1:12" x14ac:dyDescent="0.15">
      <c r="A229" s="27" t="s">
        <v>7</v>
      </c>
      <c r="B229" s="15"/>
      <c r="C229" s="14">
        <v>-10549.518470000001</v>
      </c>
      <c r="D229" s="14">
        <v>-10866.600695208201</v>
      </c>
      <c r="E229" s="14">
        <v>-10891.117150926371</v>
      </c>
      <c r="F229" s="14">
        <v>-11765.137529424885</v>
      </c>
      <c r="G229" s="14">
        <v>-13492.639200426351</v>
      </c>
      <c r="H229" s="14">
        <v>-10781.362103258887</v>
      </c>
      <c r="I229" s="14">
        <v>-9652.9462299700954</v>
      </c>
      <c r="J229" s="14">
        <v>-10306.283634143016</v>
      </c>
      <c r="K229" s="14">
        <v>-10791.94624118731</v>
      </c>
      <c r="L229" s="14">
        <v>-12267.550470894141</v>
      </c>
    </row>
    <row r="230" spans="1:12" x14ac:dyDescent="0.15">
      <c r="A230" s="27" t="s">
        <v>6</v>
      </c>
      <c r="B230" s="15"/>
      <c r="C230" s="14">
        <v>-10022.842169999998</v>
      </c>
      <c r="D230" s="14">
        <v>-15036.705323608601</v>
      </c>
      <c r="E230" s="14">
        <v>-18326.594749070067</v>
      </c>
      <c r="F230" s="14">
        <v>-20411.464615794757</v>
      </c>
      <c r="G230" s="14">
        <v>-22987.996430586714</v>
      </c>
      <c r="H230" s="14">
        <v>-27231.8207034687</v>
      </c>
      <c r="I230" s="14">
        <v>-27042.122221479527</v>
      </c>
      <c r="J230" s="14">
        <v>-25444.626858870637</v>
      </c>
      <c r="K230" s="14">
        <v>-25581.346964736651</v>
      </c>
      <c r="L230" s="14">
        <v>-26283.459450643524</v>
      </c>
    </row>
    <row r="231" spans="1:12" x14ac:dyDescent="0.15">
      <c r="A231" s="27" t="s">
        <v>35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x14ac:dyDescent="0.15">
      <c r="A232" s="27" t="s">
        <v>34</v>
      </c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</row>
    <row r="233" spans="1:12" x14ac:dyDescent="0.15">
      <c r="A233" s="27" t="s">
        <v>33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</row>
    <row r="234" spans="1:12" x14ac:dyDescent="0.15">
      <c r="A234" s="27" t="s">
        <v>32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</row>
    <row r="235" spans="1:12" x14ac:dyDescent="0.15">
      <c r="A235" s="27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1:12" x14ac:dyDescent="0.15">
      <c r="A236" s="27" t="s">
        <v>56</v>
      </c>
      <c r="B236" s="4">
        <v>2010</v>
      </c>
      <c r="C236" s="4">
        <v>2015</v>
      </c>
      <c r="D236" s="4">
        <v>2020</v>
      </c>
      <c r="E236" s="4">
        <v>2025</v>
      </c>
      <c r="F236" s="4">
        <v>2030</v>
      </c>
      <c r="G236" s="4">
        <v>2035</v>
      </c>
      <c r="H236" s="4">
        <v>2040</v>
      </c>
      <c r="I236" s="4">
        <v>2045</v>
      </c>
      <c r="J236" s="4">
        <v>2050</v>
      </c>
      <c r="K236" s="4">
        <v>2055</v>
      </c>
      <c r="L236" s="4">
        <v>2060</v>
      </c>
    </row>
    <row r="237" spans="1:12" x14ac:dyDescent="0.15">
      <c r="A237" s="27" t="s">
        <v>55</v>
      </c>
      <c r="B237" s="13"/>
      <c r="C237" s="13">
        <v>-13431.029555158673</v>
      </c>
      <c r="D237" s="13">
        <v>-21733.975728331145</v>
      </c>
      <c r="E237" s="13">
        <v>-27794.206293553911</v>
      </c>
      <c r="F237" s="13">
        <v>-31067.464089006233</v>
      </c>
      <c r="G237" s="13">
        <v>-33969.866245744881</v>
      </c>
      <c r="H237" s="13">
        <v>-37288.542374754077</v>
      </c>
      <c r="I237" s="13">
        <v>-38836.527216890318</v>
      </c>
      <c r="J237" s="13">
        <v>-39305.161234522304</v>
      </c>
      <c r="K237" s="13">
        <v>-40600.155339495199</v>
      </c>
      <c r="L237" s="13">
        <v>-41368.386608078923</v>
      </c>
    </row>
    <row r="238" spans="1:12" x14ac:dyDescent="0.15">
      <c r="A238" s="27" t="s">
        <v>74</v>
      </c>
      <c r="B238" s="15"/>
      <c r="C238" s="14">
        <v>35400.712814841347</v>
      </c>
      <c r="D238" s="14">
        <v>31028.571161543987</v>
      </c>
      <c r="E238" s="14">
        <v>28157.304021658347</v>
      </c>
      <c r="F238" s="14">
        <v>26909.596959695213</v>
      </c>
      <c r="G238" s="14">
        <v>25909.290690955902</v>
      </c>
      <c r="H238" s="14">
        <v>24509.303510989288</v>
      </c>
      <c r="I238" s="14">
        <v>22707.476477637101</v>
      </c>
      <c r="J238" s="14">
        <v>20635.776454579984</v>
      </c>
      <c r="K238" s="14">
        <v>18800.611533312855</v>
      </c>
      <c r="L238" s="14">
        <v>17521.248145594687</v>
      </c>
    </row>
    <row r="239" spans="1:12" x14ac:dyDescent="0.15">
      <c r="A239" s="27" t="s">
        <v>23</v>
      </c>
      <c r="B239" s="15"/>
      <c r="C239" s="14">
        <v>-23.114400000001726</v>
      </c>
      <c r="D239" s="14">
        <v>-18.408370663716259</v>
      </c>
      <c r="E239" s="14">
        <v>-14.583428445924756</v>
      </c>
      <c r="F239" s="14">
        <v>-12.10764072931426</v>
      </c>
      <c r="G239" s="14">
        <v>-10.763838783876903</v>
      </c>
      <c r="H239" s="14">
        <v>-9.5864375556532053</v>
      </c>
      <c r="I239" s="14">
        <v>-9.0684422990655786</v>
      </c>
      <c r="J239" s="14">
        <v>-8.4017662967253113</v>
      </c>
      <c r="K239" s="14">
        <v>-7.6352372881942152</v>
      </c>
      <c r="L239" s="14">
        <v>-6.9562262673254125</v>
      </c>
    </row>
    <row r="240" spans="1:12" x14ac:dyDescent="0.15">
      <c r="A240" s="27" t="s">
        <v>22</v>
      </c>
      <c r="B240" s="15"/>
      <c r="C240" s="14">
        <v>-6.2011499999993189</v>
      </c>
      <c r="D240" s="14">
        <v>-5.3770780574011114</v>
      </c>
      <c r="E240" s="14">
        <v>-4.5731260770313584</v>
      </c>
      <c r="F240" s="14">
        <v>-3.7020295519212962</v>
      </c>
      <c r="G240" s="14">
        <v>-3.3600862455695801</v>
      </c>
      <c r="H240" s="14">
        <v>-3.2114991454020525</v>
      </c>
      <c r="I240" s="14">
        <v>-3.0920213360720146</v>
      </c>
      <c r="J240" s="14">
        <v>-2.9250508743182677</v>
      </c>
      <c r="K240" s="14">
        <v>-2.7101326960285013</v>
      </c>
      <c r="L240" s="14">
        <v>-2.4630275741680112</v>
      </c>
    </row>
    <row r="241" spans="1:12" x14ac:dyDescent="0.15">
      <c r="A241" s="27" t="s">
        <v>21</v>
      </c>
      <c r="B241" s="15"/>
      <c r="C241" s="14">
        <v>-23.273890000001334</v>
      </c>
      <c r="D241" s="14">
        <v>-20.127986461099603</v>
      </c>
      <c r="E241" s="14">
        <v>-17.549838461513716</v>
      </c>
      <c r="F241" s="14">
        <v>-15.038655579048642</v>
      </c>
      <c r="G241" s="14">
        <v>-12.578239770827482</v>
      </c>
      <c r="H241" s="14">
        <v>-10.859964662822261</v>
      </c>
      <c r="I241" s="14">
        <v>-10.379314669385749</v>
      </c>
      <c r="J241" s="14">
        <v>-9.9934694587807993</v>
      </c>
      <c r="K241" s="14">
        <v>-9.4541466342950748</v>
      </c>
      <c r="L241" s="14">
        <v>-8.7598102277197736</v>
      </c>
    </row>
    <row r="242" spans="1:12" x14ac:dyDescent="0.15">
      <c r="A242" s="27" t="s">
        <v>20</v>
      </c>
      <c r="B242" s="15"/>
      <c r="C242" s="14">
        <v>-55.730580000000593</v>
      </c>
      <c r="D242" s="14">
        <v>-51.754318766701893</v>
      </c>
      <c r="E242" s="14">
        <v>-46.394457051059568</v>
      </c>
      <c r="F242" s="14">
        <v>-40.877128074747006</v>
      </c>
      <c r="G242" s="14">
        <v>-35.772981381495164</v>
      </c>
      <c r="H242" s="14">
        <v>-29.884533783797572</v>
      </c>
      <c r="I242" s="14">
        <v>-27.128531181311285</v>
      </c>
      <c r="J242" s="14">
        <v>-25.937965527618125</v>
      </c>
      <c r="K242" s="14">
        <v>-24.983067076497402</v>
      </c>
      <c r="L242" s="14">
        <v>-23.641247465547028</v>
      </c>
    </row>
    <row r="243" spans="1:12" x14ac:dyDescent="0.15">
      <c r="A243" s="27" t="s">
        <v>19</v>
      </c>
      <c r="B243" s="15"/>
      <c r="C243" s="14">
        <v>-70.32472000000088</v>
      </c>
      <c r="D243" s="14">
        <v>-63.485945168799418</v>
      </c>
      <c r="E243" s="14">
        <v>-61.15235604379113</v>
      </c>
      <c r="F243" s="14">
        <v>-55.070658231378772</v>
      </c>
      <c r="G243" s="14">
        <v>-49.054167941283097</v>
      </c>
      <c r="H243" s="14">
        <v>-42.991689683620045</v>
      </c>
      <c r="I243" s="14">
        <v>-37.74756615403151</v>
      </c>
      <c r="J243" s="14">
        <v>-34.292547645145426</v>
      </c>
      <c r="K243" s="14">
        <v>-32.815619720353936</v>
      </c>
      <c r="L243" s="14">
        <v>-31.633834002077467</v>
      </c>
    </row>
    <row r="244" spans="1:12" x14ac:dyDescent="0.15">
      <c r="A244" s="27" t="s">
        <v>18</v>
      </c>
      <c r="B244" s="15"/>
      <c r="C244" s="14">
        <v>-78.472359999998801</v>
      </c>
      <c r="D244" s="14">
        <v>-66.972857808002203</v>
      </c>
      <c r="E244" s="14">
        <v>-61.658411705972156</v>
      </c>
      <c r="F244" s="14">
        <v>-60.189461370152152</v>
      </c>
      <c r="G244" s="14">
        <v>-54.573478206948529</v>
      </c>
      <c r="H244" s="14">
        <v>-49.337165986750662</v>
      </c>
      <c r="I244" s="14">
        <v>-45.298529255547749</v>
      </c>
      <c r="J244" s="14">
        <v>-39.779638685416252</v>
      </c>
      <c r="K244" s="14">
        <v>-36.145071112804942</v>
      </c>
      <c r="L244" s="14">
        <v>-34.598610220001873</v>
      </c>
    </row>
    <row r="245" spans="1:12" x14ac:dyDescent="0.15">
      <c r="A245" s="27" t="s">
        <v>17</v>
      </c>
      <c r="B245" s="15"/>
      <c r="C245" s="14">
        <v>-116.05352000000204</v>
      </c>
      <c r="D245" s="14">
        <v>-93.344529109001328</v>
      </c>
      <c r="E245" s="14">
        <v>-80.63144208952977</v>
      </c>
      <c r="F245" s="14">
        <v>-75.024340394776473</v>
      </c>
      <c r="G245" s="14">
        <v>-73.796968302552301</v>
      </c>
      <c r="H245" s="14">
        <v>-67.470594111994174</v>
      </c>
      <c r="I245" s="14">
        <v>-62.843753351124754</v>
      </c>
      <c r="J245" s="14">
        <v>-57.733752052293404</v>
      </c>
      <c r="K245" s="14">
        <v>-50.710692114446651</v>
      </c>
      <c r="L245" s="14">
        <v>-46.086596957359973</v>
      </c>
    </row>
    <row r="246" spans="1:12" x14ac:dyDescent="0.15">
      <c r="A246" s="27" t="s">
        <v>16</v>
      </c>
      <c r="B246" s="15"/>
      <c r="C246" s="14">
        <v>-235.56103999999951</v>
      </c>
      <c r="D246" s="14">
        <v>-180.8736617495972</v>
      </c>
      <c r="E246" s="14">
        <v>-146.67049182102332</v>
      </c>
      <c r="F246" s="14">
        <v>-126.97385629193596</v>
      </c>
      <c r="G246" s="14">
        <v>-117.35556767556291</v>
      </c>
      <c r="H246" s="14">
        <v>-114.77663621666275</v>
      </c>
      <c r="I246" s="14">
        <v>-108.67601916155917</v>
      </c>
      <c r="J246" s="14">
        <v>-101.24407544371141</v>
      </c>
      <c r="K246" s="14">
        <v>-93.023205583507092</v>
      </c>
      <c r="L246" s="14">
        <v>-81.717236413572465</v>
      </c>
    </row>
    <row r="247" spans="1:12" x14ac:dyDescent="0.15">
      <c r="A247" s="27" t="s">
        <v>15</v>
      </c>
      <c r="B247" s="15"/>
      <c r="C247" s="14">
        <v>-319.1827300000009</v>
      </c>
      <c r="D247" s="14">
        <v>-332.95301260679895</v>
      </c>
      <c r="E247" s="14">
        <v>-257.88223806331939</v>
      </c>
      <c r="F247" s="14">
        <v>-209.8193703241306</v>
      </c>
      <c r="G247" s="14">
        <v>-181.7539409998613</v>
      </c>
      <c r="H247" s="14">
        <v>-168.30945865803955</v>
      </c>
      <c r="I247" s="14">
        <v>-171.23744124472123</v>
      </c>
      <c r="J247" s="14">
        <v>-162.17752883731256</v>
      </c>
      <c r="K247" s="14">
        <v>-151.10740256527322</v>
      </c>
      <c r="L247" s="14">
        <v>-138.85421930072405</v>
      </c>
    </row>
    <row r="248" spans="1:12" x14ac:dyDescent="0.15">
      <c r="A248" s="27" t="s">
        <v>14</v>
      </c>
      <c r="B248" s="15"/>
      <c r="C248" s="14">
        <v>-421.87563000000063</v>
      </c>
      <c r="D248" s="14">
        <v>-404.44679712540045</v>
      </c>
      <c r="E248" s="14">
        <v>-428.69272422170525</v>
      </c>
      <c r="F248" s="14">
        <v>-336.48755314853088</v>
      </c>
      <c r="G248" s="14">
        <v>-277.11486548836211</v>
      </c>
      <c r="H248" s="14">
        <v>-243.30989425790213</v>
      </c>
      <c r="I248" s="14">
        <v>-235.19924276472295</v>
      </c>
      <c r="J248" s="14">
        <v>-239.32781555288895</v>
      </c>
      <c r="K248" s="14">
        <v>-226.7004560224085</v>
      </c>
      <c r="L248" s="14">
        <v>-211.24707089647904</v>
      </c>
    </row>
    <row r="249" spans="1:12" x14ac:dyDescent="0.15">
      <c r="A249" s="27" t="s">
        <v>13</v>
      </c>
      <c r="B249" s="15"/>
      <c r="C249" s="14">
        <v>-558.64193999999941</v>
      </c>
      <c r="D249" s="14">
        <v>-548.57689551690305</v>
      </c>
      <c r="E249" s="14">
        <v>-534.7561868940187</v>
      </c>
      <c r="F249" s="14">
        <v>-572.96987308209839</v>
      </c>
      <c r="G249" s="14">
        <v>-454.7783005235475</v>
      </c>
      <c r="H249" s="14">
        <v>-378.33101517899354</v>
      </c>
      <c r="I249" s="14">
        <v>-343.08771358869524</v>
      </c>
      <c r="J249" s="14">
        <v>-331.67086112996532</v>
      </c>
      <c r="K249" s="14">
        <v>-337.53873725802919</v>
      </c>
      <c r="L249" s="14">
        <v>-319.75286780893475</v>
      </c>
    </row>
    <row r="250" spans="1:12" x14ac:dyDescent="0.15">
      <c r="A250" s="27" t="s">
        <v>12</v>
      </c>
      <c r="B250" s="15"/>
      <c r="C250" s="14">
        <v>-953.70345000000066</v>
      </c>
      <c r="D250" s="14">
        <v>-795.12129256260118</v>
      </c>
      <c r="E250" s="14">
        <v>-787.43933425832199</v>
      </c>
      <c r="F250" s="14">
        <v>-769.17469188274447</v>
      </c>
      <c r="G250" s="14">
        <v>-824.99248532945057</v>
      </c>
      <c r="H250" s="14">
        <v>-654.41194936403826</v>
      </c>
      <c r="I250" s="14">
        <v>-559.0863459465935</v>
      </c>
      <c r="J250" s="14">
        <v>-507.01660038265095</v>
      </c>
      <c r="K250" s="14">
        <v>-490.2106730199817</v>
      </c>
      <c r="L250" s="14">
        <v>-498.96307235158815</v>
      </c>
    </row>
    <row r="251" spans="1:12" x14ac:dyDescent="0.15">
      <c r="A251" s="27" t="s">
        <v>11</v>
      </c>
      <c r="B251" s="15"/>
      <c r="C251" s="14">
        <v>-1660.2026199999998</v>
      </c>
      <c r="D251" s="14">
        <v>-1311.1702683361007</v>
      </c>
      <c r="E251" s="14">
        <v>-1100.8227418203849</v>
      </c>
      <c r="F251" s="14">
        <v>-1096.0832619905082</v>
      </c>
      <c r="G251" s="14">
        <v>-1074.9541031174433</v>
      </c>
      <c r="H251" s="14">
        <v>-1154.7602099293958</v>
      </c>
      <c r="I251" s="14">
        <v>-945.22787638736349</v>
      </c>
      <c r="J251" s="14">
        <v>-807.36073858319992</v>
      </c>
      <c r="K251" s="14">
        <v>-731.42497173259551</v>
      </c>
      <c r="L251" s="14">
        <v>-707.23463535375606</v>
      </c>
    </row>
    <row r="252" spans="1:12" x14ac:dyDescent="0.15">
      <c r="A252" s="27" t="s">
        <v>10</v>
      </c>
      <c r="B252" s="15"/>
      <c r="C252" s="14">
        <v>-2274.9746299999997</v>
      </c>
      <c r="D252" s="14">
        <v>-2464.4299353608985</v>
      </c>
      <c r="E252" s="14">
        <v>-1954.1485361032069</v>
      </c>
      <c r="F252" s="14">
        <v>-1642.2811589138698</v>
      </c>
      <c r="G252" s="14">
        <v>-1638.1579373843927</v>
      </c>
      <c r="H252" s="14">
        <v>-1607.9812935991076</v>
      </c>
      <c r="I252" s="14">
        <v>-1786.2532424199587</v>
      </c>
      <c r="J252" s="14">
        <v>-1462.0231416906224</v>
      </c>
      <c r="K252" s="14">
        <v>-1248.0537836911913</v>
      </c>
      <c r="L252" s="14">
        <v>-1132.3690397108007</v>
      </c>
    </row>
    <row r="253" spans="1:12" x14ac:dyDescent="0.15">
      <c r="A253" s="27" t="s">
        <v>9</v>
      </c>
      <c r="B253" s="15"/>
      <c r="C253" s="14">
        <v>-3601.5675200000001</v>
      </c>
      <c r="D253" s="14">
        <v>-3673.2178103236001</v>
      </c>
      <c r="E253" s="14">
        <v>-4007.1770199697798</v>
      </c>
      <c r="F253" s="14">
        <v>-3173.5362188417753</v>
      </c>
      <c r="G253" s="14">
        <v>-2665.9855444173872</v>
      </c>
      <c r="H253" s="14">
        <v>-2656.2457991186825</v>
      </c>
      <c r="I253" s="14">
        <v>-2713.6454367241026</v>
      </c>
      <c r="J253" s="14">
        <v>-3015.4219941141964</v>
      </c>
      <c r="K253" s="14">
        <v>-2467.3251367849962</v>
      </c>
      <c r="L253" s="14">
        <v>-2106.8481149452655</v>
      </c>
    </row>
    <row r="254" spans="1:12" x14ac:dyDescent="0.15">
      <c r="A254" s="27" t="s">
        <v>8</v>
      </c>
      <c r="B254" s="15"/>
      <c r="C254" s="14">
        <v>-6247.3639099999991</v>
      </c>
      <c r="D254" s="14">
        <v>-5829.7258684407989</v>
      </c>
      <c r="E254" s="14">
        <v>-6020.2086495589974</v>
      </c>
      <c r="F254" s="14">
        <v>-6605.3445111619058</v>
      </c>
      <c r="G254" s="14">
        <v>-5231.0683757834731</v>
      </c>
      <c r="H254" s="14">
        <v>-4394.8647855430945</v>
      </c>
      <c r="I254" s="14">
        <v>-4585.265853882237</v>
      </c>
      <c r="J254" s="14">
        <v>-4687.7072475396644</v>
      </c>
      <c r="K254" s="14">
        <v>-5215.2535294552617</v>
      </c>
      <c r="L254" s="14">
        <v>-4269.8806417607293</v>
      </c>
    </row>
    <row r="255" spans="1:12" x14ac:dyDescent="0.15">
      <c r="A255" s="27" t="s">
        <v>7</v>
      </c>
      <c r="B255" s="15"/>
      <c r="C255" s="14">
        <v>-9331.2877099999987</v>
      </c>
      <c r="D255" s="14">
        <v>-9286.4962248985958</v>
      </c>
      <c r="E255" s="14">
        <v>-8850.6703743920189</v>
      </c>
      <c r="F255" s="14">
        <v>-9218.9932831588794</v>
      </c>
      <c r="G255" s="14">
        <v>-10222.251271841984</v>
      </c>
      <c r="H255" s="14">
        <v>-8128.5286702147805</v>
      </c>
      <c r="I255" s="14">
        <v>-7225.6463920245933</v>
      </c>
      <c r="J255" s="14">
        <v>-7531.3535026928521</v>
      </c>
      <c r="K255" s="14">
        <v>-7689.0285629819291</v>
      </c>
      <c r="L255" s="14">
        <v>-8546.3992832778495</v>
      </c>
    </row>
    <row r="256" spans="1:12" x14ac:dyDescent="0.15">
      <c r="A256" s="27" t="s">
        <v>6</v>
      </c>
      <c r="B256" s="15"/>
      <c r="C256" s="14">
        <v>-22854.210570000003</v>
      </c>
      <c r="D256" s="14">
        <v>-27616.06403691911</v>
      </c>
      <c r="E256" s="14">
        <v>-31576.498958234661</v>
      </c>
      <c r="F256" s="14">
        <v>-33963.387355973726</v>
      </c>
      <c r="G256" s="14">
        <v>-36950.844783506764</v>
      </c>
      <c r="H256" s="14">
        <v>-42082.98428873263</v>
      </c>
      <c r="I256" s="14">
        <v>-42675.11997213633</v>
      </c>
      <c r="J256" s="14">
        <v>-40916.56999259493</v>
      </c>
      <c r="K256" s="14">
        <v>-40586.646447070256</v>
      </c>
      <c r="L256" s="14">
        <v>-40722.229219139714</v>
      </c>
    </row>
    <row r="257" spans="1:12" x14ac:dyDescent="0.15">
      <c r="A257" s="27" t="s">
        <v>35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x14ac:dyDescent="0.15">
      <c r="A258" s="27" t="s">
        <v>34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x14ac:dyDescent="0.15">
      <c r="A259" s="27" t="s">
        <v>33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x14ac:dyDescent="0.15">
      <c r="A260" s="27" t="s">
        <v>32</v>
      </c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x14ac:dyDescent="0.15">
      <c r="A261" s="27"/>
    </row>
    <row r="262" spans="1:12" x14ac:dyDescent="0.15">
      <c r="A262" s="27" t="s">
        <v>75</v>
      </c>
    </row>
    <row r="263" spans="1:12" x14ac:dyDescent="0.15">
      <c r="A263" s="27" t="s">
        <v>58</v>
      </c>
      <c r="B263" s="4">
        <v>2010</v>
      </c>
      <c r="C263" s="4">
        <v>2015</v>
      </c>
      <c r="D263" s="4">
        <v>2020</v>
      </c>
      <c r="E263" s="4">
        <v>2025</v>
      </c>
      <c r="F263" s="4">
        <v>2030</v>
      </c>
      <c r="G263" s="4">
        <v>2035</v>
      </c>
      <c r="H263" s="4">
        <v>2040</v>
      </c>
      <c r="I263" s="4">
        <v>2045</v>
      </c>
      <c r="J263" s="4">
        <v>2050</v>
      </c>
      <c r="K263" s="4">
        <v>2055</v>
      </c>
      <c r="L263" s="4">
        <v>2060</v>
      </c>
    </row>
    <row r="264" spans="1:12" x14ac:dyDescent="0.15">
      <c r="A264" s="27" t="s">
        <v>55</v>
      </c>
      <c r="B264" s="13"/>
      <c r="C264" s="13">
        <v>-5943.0218299999988</v>
      </c>
      <c r="D264" s="13">
        <v>-3251.4588833461685</v>
      </c>
      <c r="E264" s="13">
        <v>-2074.5825661047938</v>
      </c>
      <c r="F264" s="13">
        <v>-2179.3120088737869</v>
      </c>
      <c r="G264" s="13">
        <v>-1692.6093834132967</v>
      </c>
      <c r="H264" s="13">
        <v>-44.487143553633814</v>
      </c>
      <c r="I264" s="13">
        <v>132.24142215457732</v>
      </c>
      <c r="J264" s="13">
        <v>8.9757014523993348</v>
      </c>
      <c r="K264" s="13">
        <v>224.99804777079135</v>
      </c>
      <c r="L264" s="13">
        <v>595.38142863386793</v>
      </c>
    </row>
    <row r="265" spans="1:12" x14ac:dyDescent="0.15">
      <c r="A265" s="27" t="s">
        <v>74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x14ac:dyDescent="0.15">
      <c r="A266" s="27" t="s">
        <v>23</v>
      </c>
      <c r="B266" s="13"/>
      <c r="C266" s="13">
        <v>-14.128819999999862</v>
      </c>
      <c r="D266" s="13">
        <v>-338.3272000413682</v>
      </c>
      <c r="E266" s="13">
        <v>-261.55968520631018</v>
      </c>
      <c r="F266" s="13">
        <v>-230.93537038852793</v>
      </c>
      <c r="G266" s="13">
        <v>-219.20026260396781</v>
      </c>
      <c r="H266" s="13">
        <v>-215.84540268573477</v>
      </c>
      <c r="I266" s="13">
        <v>-204.26673130354067</v>
      </c>
      <c r="J266" s="13">
        <v>-187.89404833193703</v>
      </c>
      <c r="K266" s="13">
        <v>-169.42221282260681</v>
      </c>
      <c r="L266" s="13">
        <v>-153.3488341127827</v>
      </c>
    </row>
    <row r="267" spans="1:12" x14ac:dyDescent="0.15">
      <c r="A267" s="27" t="s">
        <v>22</v>
      </c>
      <c r="B267" s="13"/>
      <c r="C267" s="13">
        <v>-332.69181000000009</v>
      </c>
      <c r="D267" s="13">
        <v>-381.86865088329989</v>
      </c>
      <c r="E267" s="13">
        <v>-290.04620195994295</v>
      </c>
      <c r="F267" s="13">
        <v>-241.17925826133819</v>
      </c>
      <c r="G267" s="13">
        <v>-216.4247568255937</v>
      </c>
      <c r="H267" s="13">
        <v>-208.84154739350137</v>
      </c>
      <c r="I267" s="13">
        <v>-198.60776343972663</v>
      </c>
      <c r="J267" s="13">
        <v>-185.13232308862843</v>
      </c>
      <c r="K267" s="13">
        <v>-168.56062309063481</v>
      </c>
      <c r="L267" s="13">
        <v>-151.25701473295061</v>
      </c>
    </row>
    <row r="268" spans="1:12" x14ac:dyDescent="0.15">
      <c r="A268" s="27" t="s">
        <v>21</v>
      </c>
      <c r="B268" s="13"/>
      <c r="C268" s="13">
        <v>-2619.4883599999998</v>
      </c>
      <c r="D268" s="13">
        <v>-1734.8999290381003</v>
      </c>
      <c r="E268" s="13">
        <v>-1538.5243859316433</v>
      </c>
      <c r="F268" s="13">
        <v>-1392.586499680313</v>
      </c>
      <c r="G268" s="13">
        <v>-1199.2790569499148</v>
      </c>
      <c r="H268" s="13">
        <v>-1083.0427212097575</v>
      </c>
      <c r="I268" s="13">
        <v>-1018.9525331280938</v>
      </c>
      <c r="J268" s="13">
        <v>-965.0363462008811</v>
      </c>
      <c r="K268" s="13">
        <v>-902.15950530864598</v>
      </c>
      <c r="L268" s="13">
        <v>-825.05982127274808</v>
      </c>
    </row>
    <row r="269" spans="1:12" x14ac:dyDescent="0.15">
      <c r="A269" s="27" t="s">
        <v>20</v>
      </c>
      <c r="B269" s="13"/>
      <c r="C269" s="13">
        <v>-4803.9696899999999</v>
      </c>
      <c r="D269" s="13">
        <v>-2442.992975976199</v>
      </c>
      <c r="E269" s="13">
        <v>-2100.2903558120488</v>
      </c>
      <c r="F269" s="13">
        <v>-1821.0748721225434</v>
      </c>
      <c r="G269" s="13">
        <v>-1659.7089782031671</v>
      </c>
      <c r="H269" s="13">
        <v>-1424.1489121162094</v>
      </c>
      <c r="I269" s="13">
        <v>-1244.7558889673467</v>
      </c>
      <c r="J269" s="13">
        <v>-1141.30888732636</v>
      </c>
      <c r="K269" s="13">
        <v>-1054.1978164559234</v>
      </c>
      <c r="L269" s="13">
        <v>-964.03231371817014</v>
      </c>
    </row>
    <row r="270" spans="1:12" x14ac:dyDescent="0.15">
      <c r="A270" s="27" t="s">
        <v>19</v>
      </c>
      <c r="B270" s="13"/>
      <c r="C270" s="13">
        <v>3107.6284799999994</v>
      </c>
      <c r="D270" s="13">
        <v>2965.3245772705995</v>
      </c>
      <c r="E270" s="13">
        <v>3002.3807842890701</v>
      </c>
      <c r="F270" s="13">
        <v>2886.6826958523043</v>
      </c>
      <c r="G270" s="13">
        <v>2749.2141511768</v>
      </c>
      <c r="H270" s="13">
        <v>2577.867880291788</v>
      </c>
      <c r="I270" s="13">
        <v>2277.8116460564297</v>
      </c>
      <c r="J270" s="13">
        <v>2082.6604419232749</v>
      </c>
      <c r="K270" s="13">
        <v>2010.9472998819549</v>
      </c>
      <c r="L270" s="13">
        <v>1957.9313256319792</v>
      </c>
    </row>
    <row r="271" spans="1:12" x14ac:dyDescent="0.15">
      <c r="A271" s="27" t="s">
        <v>18</v>
      </c>
      <c r="B271" s="13"/>
      <c r="C271" s="13">
        <v>255.42075000000017</v>
      </c>
      <c r="D271" s="13">
        <v>244.42503409940005</v>
      </c>
      <c r="E271" s="13">
        <v>375.84224568375805</v>
      </c>
      <c r="F271" s="13">
        <v>347.67410824075176</v>
      </c>
      <c r="G271" s="13">
        <v>321.12527884389522</v>
      </c>
      <c r="H271" s="13">
        <v>303.22079812859209</v>
      </c>
      <c r="I271" s="13">
        <v>330.84092346476746</v>
      </c>
      <c r="J271" s="13">
        <v>303.97440142729101</v>
      </c>
      <c r="K271" s="13">
        <v>286.81900107835548</v>
      </c>
      <c r="L271" s="13">
        <v>290.16839958487992</v>
      </c>
    </row>
    <row r="272" spans="1:12" x14ac:dyDescent="0.15">
      <c r="A272" s="27" t="s">
        <v>17</v>
      </c>
      <c r="B272" s="13"/>
      <c r="C272" s="13">
        <v>40.156210000000101</v>
      </c>
      <c r="D272" s="13">
        <v>-226.67568256680011</v>
      </c>
      <c r="E272" s="13">
        <v>-114.2172469486982</v>
      </c>
      <c r="F272" s="13">
        <v>-115.59890041946042</v>
      </c>
      <c r="G272" s="13">
        <v>-144.3202262163756</v>
      </c>
      <c r="H272" s="13">
        <v>-152.28424779668703</v>
      </c>
      <c r="I272" s="13">
        <v>-140.07751743525802</v>
      </c>
      <c r="J272" s="13">
        <v>-104.28648462658306</v>
      </c>
      <c r="K272" s="13">
        <v>-85.731495939195725</v>
      </c>
      <c r="L272" s="13">
        <v>-74.1035752737248</v>
      </c>
    </row>
    <row r="273" spans="1:12" x14ac:dyDescent="0.15">
      <c r="A273" s="27" t="s">
        <v>16</v>
      </c>
      <c r="B273" s="13"/>
      <c r="C273" s="13">
        <v>-406.0623700000001</v>
      </c>
      <c r="D273" s="13">
        <v>-447.27996888120009</v>
      </c>
      <c r="E273" s="13">
        <v>-307.53100123195566</v>
      </c>
      <c r="F273" s="13">
        <v>-294.25833812638996</v>
      </c>
      <c r="G273" s="13">
        <v>-292.98221972083797</v>
      </c>
      <c r="H273" s="13">
        <v>-306.71784379227785</v>
      </c>
      <c r="I273" s="13">
        <v>-277.27467316110022</v>
      </c>
      <c r="J273" s="13">
        <v>-248.99171397639697</v>
      </c>
      <c r="K273" s="13">
        <v>-220.44846964352871</v>
      </c>
      <c r="L273" s="13">
        <v>-188.48059099724514</v>
      </c>
    </row>
    <row r="274" spans="1:12" x14ac:dyDescent="0.15">
      <c r="A274" s="27" t="s">
        <v>15</v>
      </c>
      <c r="B274" s="13"/>
      <c r="C274" s="13">
        <v>-422.33072000000004</v>
      </c>
      <c r="D274" s="13">
        <v>-527.09353135129993</v>
      </c>
      <c r="E274" s="13">
        <v>-408.20665376067097</v>
      </c>
      <c r="F274" s="13">
        <v>-344.82286773529455</v>
      </c>
      <c r="G274" s="13">
        <v>-327.3165767720385</v>
      </c>
      <c r="H274" s="13">
        <v>-309.01982260844892</v>
      </c>
      <c r="I274" s="13">
        <v>-296.68326722184145</v>
      </c>
      <c r="J274" s="13">
        <v>-270.56908257435867</v>
      </c>
      <c r="K274" s="13">
        <v>-248.16745244779941</v>
      </c>
      <c r="L274" s="13">
        <v>-217.52969985549717</v>
      </c>
    </row>
    <row r="275" spans="1:12" x14ac:dyDescent="0.15">
      <c r="A275" s="27" t="s">
        <v>14</v>
      </c>
      <c r="B275" s="13"/>
      <c r="C275" s="13">
        <v>-566.16871000000015</v>
      </c>
      <c r="D275" s="13">
        <v>-516.44392299670005</v>
      </c>
      <c r="E275" s="13">
        <v>-589.01765621407708</v>
      </c>
      <c r="F275" s="13">
        <v>-487.16918308687855</v>
      </c>
      <c r="G275" s="13">
        <v>-411.36635408944164</v>
      </c>
      <c r="H275" s="13">
        <v>-379.20173183691077</v>
      </c>
      <c r="I275" s="13">
        <v>-357.30359723356344</v>
      </c>
      <c r="J275" s="13">
        <v>-347.0869454337759</v>
      </c>
      <c r="K275" s="13">
        <v>-333.4928056002297</v>
      </c>
      <c r="L275" s="13">
        <v>-305.00101153034757</v>
      </c>
    </row>
    <row r="276" spans="1:12" x14ac:dyDescent="0.15">
      <c r="A276" s="27" t="s">
        <v>13</v>
      </c>
      <c r="B276" s="13"/>
      <c r="C276" s="13">
        <v>-202.53185999999997</v>
      </c>
      <c r="D276" s="13">
        <v>-293.34409347299999</v>
      </c>
      <c r="E276" s="13">
        <v>-246.56287883883004</v>
      </c>
      <c r="F276" s="13">
        <v>-306.14962035446814</v>
      </c>
      <c r="G276" s="13">
        <v>-247.57375450662053</v>
      </c>
      <c r="H276" s="13">
        <v>-201.41109003294036</v>
      </c>
      <c r="I276" s="13">
        <v>-180.42895476413815</v>
      </c>
      <c r="J276" s="13">
        <v>-159.84284623792962</v>
      </c>
      <c r="K276" s="13">
        <v>-148.38475649987194</v>
      </c>
      <c r="L276" s="13">
        <v>-149.59265391196942</v>
      </c>
    </row>
    <row r="277" spans="1:12" x14ac:dyDescent="0.15">
      <c r="A277" s="27" t="s">
        <v>12</v>
      </c>
      <c r="B277" s="13"/>
      <c r="C277" s="13">
        <v>-264.98527000000013</v>
      </c>
      <c r="D277" s="13">
        <v>-318.73295795860002</v>
      </c>
      <c r="E277" s="13">
        <v>-283.14837267267978</v>
      </c>
      <c r="F277" s="13">
        <v>-243.83649333872256</v>
      </c>
      <c r="G277" s="13">
        <v>-310.92620441882985</v>
      </c>
      <c r="H277" s="13">
        <v>-244.22918544253824</v>
      </c>
      <c r="I277" s="13">
        <v>-218.12080897245377</v>
      </c>
      <c r="J277" s="13">
        <v>-198.18599121626247</v>
      </c>
      <c r="K277" s="13">
        <v>-175.26569633650323</v>
      </c>
      <c r="L277" s="13">
        <v>-171.21509113214759</v>
      </c>
    </row>
    <row r="278" spans="1:12" x14ac:dyDescent="0.15">
      <c r="A278" s="27" t="s">
        <v>11</v>
      </c>
      <c r="B278" s="13"/>
      <c r="C278" s="13">
        <v>253.29107000000005</v>
      </c>
      <c r="D278" s="13">
        <v>-56.270634499499998</v>
      </c>
      <c r="E278" s="13">
        <v>-14.388263293541137</v>
      </c>
      <c r="F278" s="13">
        <v>2.4046165359158493</v>
      </c>
      <c r="G278" s="13">
        <v>45.587292660401559</v>
      </c>
      <c r="H278" s="13">
        <v>0.2791674901259853</v>
      </c>
      <c r="I278" s="13">
        <v>-0.51716454969993464</v>
      </c>
      <c r="J278" s="13">
        <v>-9.470914013781325</v>
      </c>
      <c r="K278" s="13">
        <v>-7.3490506657317454</v>
      </c>
      <c r="L278" s="13">
        <v>-0.49891363998174398</v>
      </c>
    </row>
    <row r="279" spans="1:12" x14ac:dyDescent="0.15">
      <c r="A279" s="27" t="s">
        <v>10</v>
      </c>
      <c r="B279" s="13"/>
      <c r="C279" s="13">
        <v>-322.52652999999992</v>
      </c>
      <c r="D279" s="13">
        <v>-201.88800231810006</v>
      </c>
      <c r="E279" s="13">
        <v>-310.77448846030643</v>
      </c>
      <c r="F279" s="13">
        <v>-241.81722757824275</v>
      </c>
      <c r="G279" s="13">
        <v>-232.85468517619591</v>
      </c>
      <c r="H279" s="13">
        <v>-192.24909000941886</v>
      </c>
      <c r="I279" s="13">
        <v>-212.09354773126023</v>
      </c>
      <c r="J279" s="13">
        <v>-176.65033531745703</v>
      </c>
      <c r="K279" s="13">
        <v>-156.29451347680117</v>
      </c>
      <c r="L279" s="13">
        <v>-137.61223202610765</v>
      </c>
    </row>
    <row r="280" spans="1:12" x14ac:dyDescent="0.15">
      <c r="A280" s="27" t="s">
        <v>9</v>
      </c>
      <c r="B280" s="13"/>
      <c r="C280" s="13">
        <v>-410.12637999999987</v>
      </c>
      <c r="D280" s="13">
        <v>-466.92643709499998</v>
      </c>
      <c r="E280" s="13">
        <v>-227.19575360687705</v>
      </c>
      <c r="F280" s="13">
        <v>-446.60538846924027</v>
      </c>
      <c r="G280" s="13">
        <v>-337.09969095658215</v>
      </c>
      <c r="H280" s="13">
        <v>-322.74899574329925</v>
      </c>
      <c r="I280" s="13">
        <v>-328.85968905237445</v>
      </c>
      <c r="J280" s="13">
        <v>-368.78919283536669</v>
      </c>
      <c r="K280" s="13">
        <v>-302.87504656702777</v>
      </c>
      <c r="L280" s="13">
        <v>-265.69281679269443</v>
      </c>
    </row>
    <row r="281" spans="1:12" x14ac:dyDescent="0.15">
      <c r="A281" s="27" t="s">
        <v>8</v>
      </c>
      <c r="B281" s="13"/>
      <c r="C281" s="13">
        <v>-579.08036000000004</v>
      </c>
      <c r="D281" s="13">
        <v>-509.14347457360009</v>
      </c>
      <c r="E281" s="13">
        <v>-668.03756977535704</v>
      </c>
      <c r="F281" s="13">
        <v>-371.45821353622205</v>
      </c>
      <c r="G281" s="13">
        <v>-697.51897623320156</v>
      </c>
      <c r="H281" s="13">
        <v>-522.36416734513716</v>
      </c>
      <c r="I281" s="13">
        <v>-554.50027576609682</v>
      </c>
      <c r="J281" s="13">
        <v>-553.57799981635981</v>
      </c>
      <c r="K281" s="13">
        <v>-607.05450506286661</v>
      </c>
      <c r="L281" s="13">
        <v>-507.81299699520281</v>
      </c>
    </row>
    <row r="282" spans="1:12" x14ac:dyDescent="0.15">
      <c r="A282" s="27" t="s">
        <v>7</v>
      </c>
      <c r="B282" s="13"/>
      <c r="C282" s="13">
        <v>-609.66706999999997</v>
      </c>
      <c r="D282" s="13">
        <v>-544.68623075050027</v>
      </c>
      <c r="E282" s="13">
        <v>-624.6501796943794</v>
      </c>
      <c r="F282" s="13">
        <v>-830.51448556588639</v>
      </c>
      <c r="G282" s="13">
        <v>-451.31949542039911</v>
      </c>
      <c r="H282" s="13">
        <v>-889.13528336782042</v>
      </c>
      <c r="I282" s="13">
        <v>-802.93115267918847</v>
      </c>
      <c r="J282" s="13">
        <v>-857.35697831226855</v>
      </c>
      <c r="K282" s="13">
        <v>-882.04776040256661</v>
      </c>
      <c r="L282" s="13">
        <v>-967.46823080837248</v>
      </c>
    </row>
    <row r="283" spans="1:12" x14ac:dyDescent="0.15">
      <c r="A283" s="27" t="s">
        <v>6</v>
      </c>
      <c r="B283" s="13"/>
      <c r="C283" s="13">
        <v>1954.2396099999996</v>
      </c>
      <c r="D283" s="13">
        <v>2545.3651976870997</v>
      </c>
      <c r="E283" s="13">
        <v>2531.3450973296958</v>
      </c>
      <c r="F283" s="13">
        <v>1951.9332891607694</v>
      </c>
      <c r="G283" s="13">
        <v>1939.3551319987728</v>
      </c>
      <c r="H283" s="13">
        <v>3525.3850519165421</v>
      </c>
      <c r="I283" s="13">
        <v>3558.9624180390629</v>
      </c>
      <c r="J283" s="13">
        <v>3396.5209474101803</v>
      </c>
      <c r="K283" s="13">
        <v>3388.6834571304144</v>
      </c>
      <c r="L283" s="13">
        <v>3425.987500216951</v>
      </c>
    </row>
    <row r="284" spans="1:12" x14ac:dyDescent="0.15">
      <c r="A284" s="27" t="s">
        <v>35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x14ac:dyDescent="0.15">
      <c r="A285" s="27" t="s">
        <v>34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x14ac:dyDescent="0.15">
      <c r="A286" s="27" t="s">
        <v>33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x14ac:dyDescent="0.15">
      <c r="A287" s="27" t="s">
        <v>32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x14ac:dyDescent="0.15">
      <c r="A288" s="27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x14ac:dyDescent="0.15">
      <c r="A289" s="27" t="s">
        <v>57</v>
      </c>
      <c r="B289" s="4">
        <v>2010</v>
      </c>
      <c r="C289" s="4">
        <v>2015</v>
      </c>
      <c r="D289" s="4">
        <v>2020</v>
      </c>
      <c r="E289" s="4">
        <v>2025</v>
      </c>
      <c r="F289" s="4">
        <v>2030</v>
      </c>
      <c r="G289" s="4">
        <v>2035</v>
      </c>
      <c r="H289" s="4">
        <v>2040</v>
      </c>
      <c r="I289" s="4">
        <v>2045</v>
      </c>
      <c r="J289" s="4">
        <v>2050</v>
      </c>
      <c r="K289" s="4">
        <v>2055</v>
      </c>
      <c r="L289" s="4">
        <v>2060</v>
      </c>
    </row>
    <row r="290" spans="1:12" x14ac:dyDescent="0.15">
      <c r="A290" s="27" t="s">
        <v>55</v>
      </c>
      <c r="B290" s="13"/>
      <c r="C290" s="13">
        <v>-1020.0567000000015</v>
      </c>
      <c r="D290" s="13">
        <v>-619.29282498365353</v>
      </c>
      <c r="E290" s="13">
        <v>-185.16545163693468</v>
      </c>
      <c r="F290" s="13">
        <v>-189.19175449615022</v>
      </c>
      <c r="G290" s="13">
        <v>-51.233753411009161</v>
      </c>
      <c r="H290" s="13">
        <v>497.35108273799551</v>
      </c>
      <c r="I290" s="13">
        <v>472.26476216446838</v>
      </c>
      <c r="J290" s="13">
        <v>350.1745775419671</v>
      </c>
      <c r="K290" s="13">
        <v>382.87327403292761</v>
      </c>
      <c r="L290" s="13">
        <v>507.56591749981453</v>
      </c>
    </row>
    <row r="291" spans="1:12" x14ac:dyDescent="0.15">
      <c r="A291" s="27" t="s">
        <v>74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15">
      <c r="A292" s="27" t="s">
        <v>23</v>
      </c>
      <c r="B292" s="15"/>
      <c r="C292" s="14">
        <v>79.056370000000072</v>
      </c>
      <c r="D292" s="14">
        <v>-133.91565611485294</v>
      </c>
      <c r="E292" s="14">
        <v>-97.818218116739985</v>
      </c>
      <c r="F292" s="14">
        <v>-86.457702537235818</v>
      </c>
      <c r="G292" s="14">
        <v>-82.860020041060366</v>
      </c>
      <c r="H292" s="14">
        <v>-82.985616550349292</v>
      </c>
      <c r="I292" s="14">
        <v>-79.455615263734302</v>
      </c>
      <c r="J292" s="14">
        <v>-73.258470560706499</v>
      </c>
      <c r="K292" s="14">
        <v>-66.510780262719322</v>
      </c>
      <c r="L292" s="14">
        <v>-60.380690892427964</v>
      </c>
    </row>
    <row r="293" spans="1:12" x14ac:dyDescent="0.15">
      <c r="A293" s="27" t="s">
        <v>22</v>
      </c>
      <c r="B293" s="15"/>
      <c r="C293" s="14">
        <v>-75.416350000000065</v>
      </c>
      <c r="D293" s="14">
        <v>-131.36806136049992</v>
      </c>
      <c r="E293" s="14">
        <v>-90.344053477013233</v>
      </c>
      <c r="F293" s="14">
        <v>-73.268609187256359</v>
      </c>
      <c r="G293" s="14">
        <v>-65.129367999111196</v>
      </c>
      <c r="H293" s="14">
        <v>-63.187525589725773</v>
      </c>
      <c r="I293" s="14">
        <v>-59.135981051358826</v>
      </c>
      <c r="J293" s="14">
        <v>-54.03504771008064</v>
      </c>
      <c r="K293" s="14">
        <v>-47.883488165568764</v>
      </c>
      <c r="L293" s="14">
        <v>-41.988515897981387</v>
      </c>
    </row>
    <row r="294" spans="1:12" x14ac:dyDescent="0.15">
      <c r="A294" s="27" t="s">
        <v>21</v>
      </c>
      <c r="B294" s="15"/>
      <c r="C294" s="14">
        <v>-1501.9265199999998</v>
      </c>
      <c r="D294" s="14">
        <v>-1020.5106568559002</v>
      </c>
      <c r="E294" s="14">
        <v>-906.20384412536339</v>
      </c>
      <c r="F294" s="14">
        <v>-831.10501177373897</v>
      </c>
      <c r="G294" s="14">
        <v>-719.62147074852385</v>
      </c>
      <c r="H294" s="14">
        <v>-650.39619666487897</v>
      </c>
      <c r="I294" s="14">
        <v>-615.66966980923735</v>
      </c>
      <c r="J294" s="14">
        <v>-586.17044150936943</v>
      </c>
      <c r="K294" s="14">
        <v>-550.25997054127754</v>
      </c>
      <c r="L294" s="14">
        <v>-506.23945696639726</v>
      </c>
    </row>
    <row r="295" spans="1:12" x14ac:dyDescent="0.15">
      <c r="A295" s="27" t="s">
        <v>20</v>
      </c>
      <c r="B295" s="15"/>
      <c r="C295" s="14">
        <v>-2882.3399900000004</v>
      </c>
      <c r="D295" s="14">
        <v>-1607.7583972020996</v>
      </c>
      <c r="E295" s="14">
        <v>-1422.857265232095</v>
      </c>
      <c r="F295" s="14">
        <v>-1242.8326766025293</v>
      </c>
      <c r="G295" s="14">
        <v>-1150.1086377100569</v>
      </c>
      <c r="H295" s="14">
        <v>-990.12871916036863</v>
      </c>
      <c r="I295" s="14">
        <v>-871.33369115035327</v>
      </c>
      <c r="J295" s="14">
        <v>-806.35231939108655</v>
      </c>
      <c r="K295" s="14">
        <v>-752.29030443963404</v>
      </c>
      <c r="L295" s="14">
        <v>-693.56464774485755</v>
      </c>
    </row>
    <row r="296" spans="1:12" x14ac:dyDescent="0.15">
      <c r="A296" s="27" t="s">
        <v>19</v>
      </c>
      <c r="B296" s="15"/>
      <c r="C296" s="14">
        <v>2973.0083999999993</v>
      </c>
      <c r="D296" s="14">
        <v>2465.3893615810994</v>
      </c>
      <c r="E296" s="14">
        <v>2439.4591738360709</v>
      </c>
      <c r="F296" s="14">
        <v>2323.2331162382147</v>
      </c>
      <c r="G296" s="14">
        <v>2206.3521227388751</v>
      </c>
      <c r="H296" s="14">
        <v>2069.5327330995792</v>
      </c>
      <c r="I296" s="14">
        <v>1826.4672013786228</v>
      </c>
      <c r="J296" s="14">
        <v>1667.7442831647311</v>
      </c>
      <c r="K296" s="14">
        <v>1606.133977623206</v>
      </c>
      <c r="L296" s="14">
        <v>1558.528718181678</v>
      </c>
    </row>
    <row r="297" spans="1:12" x14ac:dyDescent="0.15">
      <c r="A297" s="27" t="s">
        <v>18</v>
      </c>
      <c r="B297" s="15"/>
      <c r="C297" s="14">
        <v>642.93869000000007</v>
      </c>
      <c r="D297" s="14">
        <v>496.68259505199995</v>
      </c>
      <c r="E297" s="14">
        <v>525.3610041794916</v>
      </c>
      <c r="F297" s="14">
        <v>504.73310085268275</v>
      </c>
      <c r="G297" s="14">
        <v>470.68083710902692</v>
      </c>
      <c r="H297" s="14">
        <v>444.87166070703614</v>
      </c>
      <c r="I297" s="14">
        <v>440.62654915259725</v>
      </c>
      <c r="J297" s="14">
        <v>393.95798099690427</v>
      </c>
      <c r="K297" s="14">
        <v>363.12784646395801</v>
      </c>
      <c r="L297" s="14">
        <v>356.01184427798586</v>
      </c>
    </row>
    <row r="298" spans="1:12" x14ac:dyDescent="0.15">
      <c r="A298" s="27" t="s">
        <v>17</v>
      </c>
      <c r="B298" s="15"/>
      <c r="C298" s="14">
        <v>307.69362000000001</v>
      </c>
      <c r="D298" s="14">
        <v>53.216468765599934</v>
      </c>
      <c r="E298" s="14">
        <v>85.539644168712613</v>
      </c>
      <c r="F298" s="14">
        <v>81.896412640866089</v>
      </c>
      <c r="G298" s="14">
        <v>62.295687614030086</v>
      </c>
      <c r="H298" s="14">
        <v>40.89291082961946</v>
      </c>
      <c r="I298" s="14">
        <v>32.339101996930268</v>
      </c>
      <c r="J298" s="14">
        <v>49.888195739772343</v>
      </c>
      <c r="K298" s="14">
        <v>46.075596822410127</v>
      </c>
      <c r="L298" s="14">
        <v>43.243702860211428</v>
      </c>
    </row>
    <row r="299" spans="1:12" x14ac:dyDescent="0.15">
      <c r="A299" s="27" t="s">
        <v>16</v>
      </c>
      <c r="B299" s="15"/>
      <c r="C299" s="14">
        <v>-3.6580699999999542</v>
      </c>
      <c r="D299" s="14">
        <v>-119.81194692790002</v>
      </c>
      <c r="E299" s="14">
        <v>-70.955212190603945</v>
      </c>
      <c r="F299" s="14">
        <v>-80.91395844692363</v>
      </c>
      <c r="G299" s="14">
        <v>-84.755974425467215</v>
      </c>
      <c r="H299" s="14">
        <v>-94.696928265455639</v>
      </c>
      <c r="I299" s="14">
        <v>-86.647849558639606</v>
      </c>
      <c r="J299" s="14">
        <v>-76.397312411994136</v>
      </c>
      <c r="K299" s="14">
        <v>-65.877057546557481</v>
      </c>
      <c r="L299" s="14">
        <v>-55.486983968162498</v>
      </c>
    </row>
    <row r="300" spans="1:12" x14ac:dyDescent="0.15">
      <c r="A300" s="27" t="s">
        <v>15</v>
      </c>
      <c r="B300" s="15"/>
      <c r="C300" s="14">
        <v>-57.433379999999978</v>
      </c>
      <c r="D300" s="14">
        <v>-158.29648607269993</v>
      </c>
      <c r="E300" s="14">
        <v>-127.69886059611989</v>
      </c>
      <c r="F300" s="14">
        <v>-113.92641409018934</v>
      </c>
      <c r="G300" s="14">
        <v>-118.49084758742377</v>
      </c>
      <c r="H300" s="14">
        <v>-107.31630512287011</v>
      </c>
      <c r="I300" s="14">
        <v>-97.830073224262037</v>
      </c>
      <c r="J300" s="14">
        <v>-88.280101859303159</v>
      </c>
      <c r="K300" s="14">
        <v>-81.941298425922639</v>
      </c>
      <c r="L300" s="14">
        <v>-72.128067286784102</v>
      </c>
    </row>
    <row r="301" spans="1:12" x14ac:dyDescent="0.15">
      <c r="A301" s="27" t="s">
        <v>14</v>
      </c>
      <c r="B301" s="15"/>
      <c r="C301" s="14">
        <v>-322.62817000000013</v>
      </c>
      <c r="D301" s="14">
        <v>-291.83247820390011</v>
      </c>
      <c r="E301" s="14">
        <v>-343.69698770359088</v>
      </c>
      <c r="F301" s="14">
        <v>-292.32808829779685</v>
      </c>
      <c r="G301" s="14">
        <v>-250.07238211726781</v>
      </c>
      <c r="H301" s="14">
        <v>-230.55077049335023</v>
      </c>
      <c r="I301" s="14">
        <v>-216.00910553375084</v>
      </c>
      <c r="J301" s="14">
        <v>-208.86092179334085</v>
      </c>
      <c r="K301" s="14">
        <v>-205.37389428463527</v>
      </c>
      <c r="L301" s="14">
        <v>-189.0251683308413</v>
      </c>
    </row>
    <row r="302" spans="1:12" x14ac:dyDescent="0.15">
      <c r="A302" s="27" t="s">
        <v>13</v>
      </c>
      <c r="B302" s="15"/>
      <c r="C302" s="14">
        <v>-144.97173999999998</v>
      </c>
      <c r="D302" s="14">
        <v>-187.64572424359994</v>
      </c>
      <c r="E302" s="14">
        <v>-161.00269904388728</v>
      </c>
      <c r="F302" s="14">
        <v>-203.79921331175331</v>
      </c>
      <c r="G302" s="14">
        <v>-167.76585713981515</v>
      </c>
      <c r="H302" s="14">
        <v>-139.17519379579494</v>
      </c>
      <c r="I302" s="14">
        <v>-124.94358566363177</v>
      </c>
      <c r="J302" s="14">
        <v>-111.54823425983686</v>
      </c>
      <c r="K302" s="14">
        <v>-105.69100970126823</v>
      </c>
      <c r="L302" s="14">
        <v>-103.16341162676872</v>
      </c>
    </row>
    <row r="303" spans="1:12" x14ac:dyDescent="0.15">
      <c r="A303" s="27" t="s">
        <v>12</v>
      </c>
      <c r="B303" s="15"/>
      <c r="C303" s="14">
        <v>-252.9231400000001</v>
      </c>
      <c r="D303" s="14">
        <v>-252.23926723170004</v>
      </c>
      <c r="E303" s="14">
        <v>-240.28915122443908</v>
      </c>
      <c r="F303" s="14">
        <v>-223.22930336291321</v>
      </c>
      <c r="G303" s="14">
        <v>-283.33006105295613</v>
      </c>
      <c r="H303" s="14">
        <v>-229.44779551820116</v>
      </c>
      <c r="I303" s="14">
        <v>-204.41335302654488</v>
      </c>
      <c r="J303" s="14">
        <v>-185.78458579172951</v>
      </c>
      <c r="K303" s="14">
        <v>-166.40070452750308</v>
      </c>
      <c r="L303" s="14">
        <v>-164.11686284607057</v>
      </c>
    </row>
    <row r="304" spans="1:12" x14ac:dyDescent="0.15">
      <c r="A304" s="27" t="s">
        <v>11</v>
      </c>
      <c r="B304" s="15"/>
      <c r="C304" s="14">
        <v>82.638480000000001</v>
      </c>
      <c r="D304" s="14">
        <v>-90.261449403699999</v>
      </c>
      <c r="E304" s="14">
        <v>-53.447074051057861</v>
      </c>
      <c r="F304" s="14">
        <v>-47.984356756223058</v>
      </c>
      <c r="G304" s="14">
        <v>-27.872842485798412</v>
      </c>
      <c r="H304" s="14">
        <v>-71.477669363476835</v>
      </c>
      <c r="I304" s="14">
        <v>-62.733106075840148</v>
      </c>
      <c r="J304" s="14">
        <v>-59.078556590391202</v>
      </c>
      <c r="K304" s="14">
        <v>-52.606068437991972</v>
      </c>
      <c r="L304" s="14">
        <v>-44.515321392317631</v>
      </c>
    </row>
    <row r="305" spans="1:12" x14ac:dyDescent="0.15">
      <c r="A305" s="27" t="s">
        <v>10</v>
      </c>
      <c r="B305" s="15"/>
      <c r="C305" s="14">
        <v>-60.845259999999982</v>
      </c>
      <c r="D305" s="14">
        <v>-4.6178074443999924</v>
      </c>
      <c r="E305" s="14">
        <v>-93.84367392373764</v>
      </c>
      <c r="F305" s="14">
        <v>-61.988518522912109</v>
      </c>
      <c r="G305" s="14">
        <v>-54.988944533647199</v>
      </c>
      <c r="H305" s="14">
        <v>-28.140385569842952</v>
      </c>
      <c r="I305" s="14">
        <v>-31.458806520566458</v>
      </c>
      <c r="J305" s="14">
        <v>-26.761807978756661</v>
      </c>
      <c r="K305" s="14">
        <v>-26.098256007256722</v>
      </c>
      <c r="L305" s="14">
        <v>-24.755331318132853</v>
      </c>
    </row>
    <row r="306" spans="1:12" x14ac:dyDescent="0.15">
      <c r="A306" s="27" t="s">
        <v>9</v>
      </c>
      <c r="B306" s="15"/>
      <c r="C306" s="14">
        <v>-76.11220999999999</v>
      </c>
      <c r="D306" s="14">
        <v>-153.46874667979998</v>
      </c>
      <c r="E306" s="14">
        <v>17.77805577737227</v>
      </c>
      <c r="F306" s="14">
        <v>-140.51032742122652</v>
      </c>
      <c r="G306" s="14">
        <v>-88.574968663256683</v>
      </c>
      <c r="H306" s="14">
        <v>-80.795745897351608</v>
      </c>
      <c r="I306" s="14">
        <v>-82.890810616745014</v>
      </c>
      <c r="J306" s="14">
        <v>-96.549972506648373</v>
      </c>
      <c r="K306" s="14">
        <v>-81.421253103019069</v>
      </c>
      <c r="L306" s="14">
        <v>-81.27048578985584</v>
      </c>
    </row>
    <row r="307" spans="1:12" x14ac:dyDescent="0.15">
      <c r="A307" s="27" t="s">
        <v>8</v>
      </c>
      <c r="B307" s="15"/>
      <c r="C307" s="14">
        <v>-149.33218000000002</v>
      </c>
      <c r="D307" s="14">
        <v>-168.89532897659996</v>
      </c>
      <c r="E307" s="14">
        <v>-274.04600084894605</v>
      </c>
      <c r="F307" s="14">
        <v>-80.663067327029452</v>
      </c>
      <c r="G307" s="14">
        <v>-284.27081689885881</v>
      </c>
      <c r="H307" s="14">
        <v>-195.89800969596644</v>
      </c>
      <c r="I307" s="14">
        <v>-214.63014031866948</v>
      </c>
      <c r="J307" s="14">
        <v>-215.41068212659926</v>
      </c>
      <c r="K307" s="14">
        <v>-242.37774151139826</v>
      </c>
      <c r="L307" s="14">
        <v>-205.52555473631571</v>
      </c>
    </row>
    <row r="308" spans="1:12" x14ac:dyDescent="0.15">
      <c r="A308" s="27" t="s">
        <v>7</v>
      </c>
      <c r="B308" s="15"/>
      <c r="C308" s="14">
        <v>-51.377340000000025</v>
      </c>
      <c r="D308" s="14">
        <v>-81.562599383899979</v>
      </c>
      <c r="E308" s="14">
        <v>-140.3335566413167</v>
      </c>
      <c r="F308" s="14">
        <v>-242.10919596364766</v>
      </c>
      <c r="G308" s="14">
        <v>-30.075421525306872</v>
      </c>
      <c r="H308" s="14">
        <v>-266.48484417611439</v>
      </c>
      <c r="I308" s="14">
        <v>-248.08349133188335</v>
      </c>
      <c r="J308" s="14">
        <v>-274.54163387309563</v>
      </c>
      <c r="K308" s="14">
        <v>-293.4237903010478</v>
      </c>
      <c r="L308" s="14">
        <v>-339.3034538030177</v>
      </c>
    </row>
    <row r="309" spans="1:12" x14ac:dyDescent="0.15">
      <c r="A309" s="27" t="s">
        <v>6</v>
      </c>
      <c r="B309" s="15"/>
      <c r="C309" s="14">
        <v>473.57208999999995</v>
      </c>
      <c r="D309" s="14">
        <v>767.60335571920007</v>
      </c>
      <c r="E309" s="14">
        <v>769.23326757632913</v>
      </c>
      <c r="F309" s="14">
        <v>622.06205937346158</v>
      </c>
      <c r="G309" s="14">
        <v>617.35521205560906</v>
      </c>
      <c r="H309" s="14">
        <v>1172.7354839655077</v>
      </c>
      <c r="I309" s="14">
        <v>1168.0671887815352</v>
      </c>
      <c r="J309" s="14">
        <v>1101.6142060034979</v>
      </c>
      <c r="K309" s="14">
        <v>1105.6914703791538</v>
      </c>
      <c r="L309" s="14">
        <v>1131.2456047798703</v>
      </c>
    </row>
    <row r="310" spans="1:12" x14ac:dyDescent="0.15">
      <c r="A310" s="27" t="s">
        <v>35</v>
      </c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x14ac:dyDescent="0.15">
      <c r="A311" s="27" t="s">
        <v>34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x14ac:dyDescent="0.15">
      <c r="A312" s="27" t="s">
        <v>33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x14ac:dyDescent="0.15">
      <c r="A313" s="27" t="s">
        <v>32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x14ac:dyDescent="0.15">
      <c r="A314" s="27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</row>
    <row r="315" spans="1:12" x14ac:dyDescent="0.15">
      <c r="A315" s="27" t="s">
        <v>56</v>
      </c>
      <c r="B315" s="4">
        <v>2010</v>
      </c>
      <c r="C315" s="4">
        <v>2015</v>
      </c>
      <c r="D315" s="4">
        <v>2020</v>
      </c>
      <c r="E315" s="4">
        <v>2025</v>
      </c>
      <c r="F315" s="4">
        <v>2030</v>
      </c>
      <c r="G315" s="4">
        <v>2035</v>
      </c>
      <c r="H315" s="4">
        <v>2040</v>
      </c>
      <c r="I315" s="4">
        <v>2045</v>
      </c>
      <c r="J315" s="4">
        <v>2050</v>
      </c>
      <c r="K315" s="4">
        <v>2055</v>
      </c>
      <c r="L315" s="4">
        <v>2060</v>
      </c>
    </row>
    <row r="316" spans="1:12" x14ac:dyDescent="0.15">
      <c r="A316" s="27" t="s">
        <v>55</v>
      </c>
      <c r="B316" s="13"/>
      <c r="C316" s="13">
        <v>-4922.9651299999996</v>
      </c>
      <c r="D316" s="13">
        <v>-2632.1660583625148</v>
      </c>
      <c r="E316" s="13">
        <v>-1889.4171144678592</v>
      </c>
      <c r="F316" s="13">
        <v>-1990.1202543776355</v>
      </c>
      <c r="G316" s="13">
        <v>-1641.3756300022872</v>
      </c>
      <c r="H316" s="13">
        <v>-541.83822629162887</v>
      </c>
      <c r="I316" s="13">
        <v>-340.0233400098914</v>
      </c>
      <c r="J316" s="13">
        <v>-341.19887608956697</v>
      </c>
      <c r="K316" s="13">
        <v>-157.87522626213695</v>
      </c>
      <c r="L316" s="13">
        <v>87.815511134053395</v>
      </c>
    </row>
    <row r="317" spans="1:12" x14ac:dyDescent="0.15">
      <c r="A317" s="27" t="s">
        <v>74</v>
      </c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</row>
    <row r="318" spans="1:12" x14ac:dyDescent="0.15">
      <c r="A318" s="27" t="s">
        <v>23</v>
      </c>
      <c r="B318" s="15"/>
      <c r="C318" s="14">
        <v>-93.185189999999935</v>
      </c>
      <c r="D318" s="14">
        <v>-204.41154392651524</v>
      </c>
      <c r="E318" s="14">
        <v>-163.74146708957016</v>
      </c>
      <c r="F318" s="14">
        <v>-144.4776678512921</v>
      </c>
      <c r="G318" s="14">
        <v>-136.34024256290743</v>
      </c>
      <c r="H318" s="14">
        <v>-132.85978613538549</v>
      </c>
      <c r="I318" s="14">
        <v>-124.81111603980635</v>
      </c>
      <c r="J318" s="14">
        <v>-114.63557777123053</v>
      </c>
      <c r="K318" s="14">
        <v>-102.9114325598875</v>
      </c>
      <c r="L318" s="14">
        <v>-92.968143220354747</v>
      </c>
    </row>
    <row r="319" spans="1:12" x14ac:dyDescent="0.15">
      <c r="A319" s="27" t="s">
        <v>22</v>
      </c>
      <c r="B319" s="15"/>
      <c r="C319" s="14">
        <v>-257.27546000000001</v>
      </c>
      <c r="D319" s="14">
        <v>-250.50058952279997</v>
      </c>
      <c r="E319" s="14">
        <v>-199.70214848292972</v>
      </c>
      <c r="F319" s="14">
        <v>-167.91064907408185</v>
      </c>
      <c r="G319" s="14">
        <v>-151.29538882648251</v>
      </c>
      <c r="H319" s="14">
        <v>-145.65402180377561</v>
      </c>
      <c r="I319" s="14">
        <v>-139.47178238836779</v>
      </c>
      <c r="J319" s="14">
        <v>-131.09727537854778</v>
      </c>
      <c r="K319" s="14">
        <v>-120.67713492506606</v>
      </c>
      <c r="L319" s="14">
        <v>-109.26849883496922</v>
      </c>
    </row>
    <row r="320" spans="1:12" x14ac:dyDescent="0.15">
      <c r="A320" s="27" t="s">
        <v>21</v>
      </c>
      <c r="B320" s="15"/>
      <c r="C320" s="14">
        <v>-1117.5618400000001</v>
      </c>
      <c r="D320" s="14">
        <v>-714.38927218219999</v>
      </c>
      <c r="E320" s="14">
        <v>-632.32054180627983</v>
      </c>
      <c r="F320" s="14">
        <v>-561.48148790657399</v>
      </c>
      <c r="G320" s="14">
        <v>-479.65758620139081</v>
      </c>
      <c r="H320" s="14">
        <v>-432.64652454487839</v>
      </c>
      <c r="I320" s="14">
        <v>-403.28286331885653</v>
      </c>
      <c r="J320" s="14">
        <v>-378.86590469151167</v>
      </c>
      <c r="K320" s="14">
        <v>-351.89953476736844</v>
      </c>
      <c r="L320" s="14">
        <v>-318.82036430635083</v>
      </c>
    </row>
    <row r="321" spans="1:12" x14ac:dyDescent="0.15">
      <c r="A321" s="27" t="s">
        <v>20</v>
      </c>
      <c r="B321" s="15"/>
      <c r="C321" s="14">
        <v>-1921.6296999999997</v>
      </c>
      <c r="D321" s="14">
        <v>-835.23457877409965</v>
      </c>
      <c r="E321" s="14">
        <v>-677.43309057995384</v>
      </c>
      <c r="F321" s="14">
        <v>-578.24219552001409</v>
      </c>
      <c r="G321" s="14">
        <v>-509.60034049311014</v>
      </c>
      <c r="H321" s="14">
        <v>-434.02019295584091</v>
      </c>
      <c r="I321" s="14">
        <v>-373.42219781699333</v>
      </c>
      <c r="J321" s="14">
        <v>-334.95656793527354</v>
      </c>
      <c r="K321" s="14">
        <v>-301.90751201628945</v>
      </c>
      <c r="L321" s="14">
        <v>-270.46766597331253</v>
      </c>
    </row>
    <row r="322" spans="1:12" x14ac:dyDescent="0.15">
      <c r="A322" s="27" t="s">
        <v>19</v>
      </c>
      <c r="B322" s="15"/>
      <c r="C322" s="14">
        <v>134.62008000000009</v>
      </c>
      <c r="D322" s="14">
        <v>499.93521568949996</v>
      </c>
      <c r="E322" s="14">
        <v>562.92161045299918</v>
      </c>
      <c r="F322" s="14">
        <v>563.44957961408966</v>
      </c>
      <c r="G322" s="14">
        <v>542.86202843792489</v>
      </c>
      <c r="H322" s="14">
        <v>508.33514719220875</v>
      </c>
      <c r="I322" s="14">
        <v>451.34444467780673</v>
      </c>
      <c r="J322" s="14">
        <v>414.91615875854382</v>
      </c>
      <c r="K322" s="14">
        <v>404.81332225874888</v>
      </c>
      <c r="L322" s="14">
        <v>399.40260745030128</v>
      </c>
    </row>
    <row r="323" spans="1:12" x14ac:dyDescent="0.15">
      <c r="A323" s="27" t="s">
        <v>18</v>
      </c>
      <c r="B323" s="15"/>
      <c r="C323" s="14">
        <v>-387.5179399999999</v>
      </c>
      <c r="D323" s="14">
        <v>-252.2575609525999</v>
      </c>
      <c r="E323" s="14">
        <v>-149.51875849573352</v>
      </c>
      <c r="F323" s="14">
        <v>-157.05899261193099</v>
      </c>
      <c r="G323" s="14">
        <v>-149.55555826513171</v>
      </c>
      <c r="H323" s="14">
        <v>-141.65086257844405</v>
      </c>
      <c r="I323" s="14">
        <v>-109.78562568782976</v>
      </c>
      <c r="J323" s="14">
        <v>-89.983579569613241</v>
      </c>
      <c r="K323" s="14">
        <v>-76.30884538560251</v>
      </c>
      <c r="L323" s="14">
        <v>-65.843444693105965</v>
      </c>
    </row>
    <row r="324" spans="1:12" x14ac:dyDescent="0.15">
      <c r="A324" s="27" t="s">
        <v>17</v>
      </c>
      <c r="B324" s="15"/>
      <c r="C324" s="14">
        <v>-267.53740999999991</v>
      </c>
      <c r="D324" s="14">
        <v>-279.89215133240003</v>
      </c>
      <c r="E324" s="14">
        <v>-199.75689111741082</v>
      </c>
      <c r="F324" s="14">
        <v>-197.49531306032651</v>
      </c>
      <c r="G324" s="14">
        <v>-206.61591383040567</v>
      </c>
      <c r="H324" s="14">
        <v>-193.17715862630649</v>
      </c>
      <c r="I324" s="14">
        <v>-172.41661943218827</v>
      </c>
      <c r="J324" s="14">
        <v>-154.1746803663554</v>
      </c>
      <c r="K324" s="14">
        <v>-131.80709276160584</v>
      </c>
      <c r="L324" s="14">
        <v>-117.34727813393623</v>
      </c>
    </row>
    <row r="325" spans="1:12" x14ac:dyDescent="0.15">
      <c r="A325" s="27" t="s">
        <v>16</v>
      </c>
      <c r="B325" s="15"/>
      <c r="C325" s="14">
        <v>-402.40430000000015</v>
      </c>
      <c r="D325" s="14">
        <v>-327.46802195330008</v>
      </c>
      <c r="E325" s="14">
        <v>-236.5757890413517</v>
      </c>
      <c r="F325" s="14">
        <v>-213.34437967946633</v>
      </c>
      <c r="G325" s="14">
        <v>-208.22624529537075</v>
      </c>
      <c r="H325" s="14">
        <v>-212.02091552682219</v>
      </c>
      <c r="I325" s="14">
        <v>-190.62682360246063</v>
      </c>
      <c r="J325" s="14">
        <v>-172.59440156440283</v>
      </c>
      <c r="K325" s="14">
        <v>-154.57141209697124</v>
      </c>
      <c r="L325" s="14">
        <v>-132.99360702908265</v>
      </c>
    </row>
    <row r="326" spans="1:12" x14ac:dyDescent="0.15">
      <c r="A326" s="27" t="s">
        <v>15</v>
      </c>
      <c r="B326" s="15"/>
      <c r="C326" s="14">
        <v>-364.89734000000004</v>
      </c>
      <c r="D326" s="14">
        <v>-368.79704527859997</v>
      </c>
      <c r="E326" s="14">
        <v>-280.50779316455106</v>
      </c>
      <c r="F326" s="14">
        <v>-230.8964536451052</v>
      </c>
      <c r="G326" s="14">
        <v>-208.82572918461472</v>
      </c>
      <c r="H326" s="14">
        <v>-201.70351748557883</v>
      </c>
      <c r="I326" s="14">
        <v>-198.85319399757941</v>
      </c>
      <c r="J326" s="14">
        <v>-182.28898071505552</v>
      </c>
      <c r="K326" s="14">
        <v>-166.22615402187677</v>
      </c>
      <c r="L326" s="14">
        <v>-145.40163256871307</v>
      </c>
    </row>
    <row r="327" spans="1:12" x14ac:dyDescent="0.15">
      <c r="A327" s="27" t="s">
        <v>14</v>
      </c>
      <c r="B327" s="15"/>
      <c r="C327" s="14">
        <v>-243.54054000000002</v>
      </c>
      <c r="D327" s="14">
        <v>-224.61144479279992</v>
      </c>
      <c r="E327" s="14">
        <v>-245.3206685104862</v>
      </c>
      <c r="F327" s="14">
        <v>-194.84109478908169</v>
      </c>
      <c r="G327" s="14">
        <v>-161.29397197217386</v>
      </c>
      <c r="H327" s="14">
        <v>-148.65096134356057</v>
      </c>
      <c r="I327" s="14">
        <v>-141.2944916998126</v>
      </c>
      <c r="J327" s="14">
        <v>-138.22602364043507</v>
      </c>
      <c r="K327" s="14">
        <v>-128.11891131559443</v>
      </c>
      <c r="L327" s="14">
        <v>-115.97584319950626</v>
      </c>
    </row>
    <row r="328" spans="1:12" x14ac:dyDescent="0.15">
      <c r="A328" s="27" t="s">
        <v>13</v>
      </c>
      <c r="B328" s="15"/>
      <c r="C328" s="14">
        <v>-57.560119999999984</v>
      </c>
      <c r="D328" s="14">
        <v>-105.69836922940003</v>
      </c>
      <c r="E328" s="14">
        <v>-85.560179794942755</v>
      </c>
      <c r="F328" s="14">
        <v>-102.35040704271482</v>
      </c>
      <c r="G328" s="14">
        <v>-79.807897366805378</v>
      </c>
      <c r="H328" s="14">
        <v>-62.235896237145433</v>
      </c>
      <c r="I328" s="14">
        <v>-55.485369100506396</v>
      </c>
      <c r="J328" s="14">
        <v>-48.294611978092753</v>
      </c>
      <c r="K328" s="14">
        <v>-42.693746798603712</v>
      </c>
      <c r="L328" s="14">
        <v>-46.429242285200701</v>
      </c>
    </row>
    <row r="329" spans="1:12" x14ac:dyDescent="0.15">
      <c r="A329" s="27" t="s">
        <v>12</v>
      </c>
      <c r="B329" s="15"/>
      <c r="C329" s="14">
        <v>-12.062130000000014</v>
      </c>
      <c r="D329" s="14">
        <v>-66.493690726899999</v>
      </c>
      <c r="E329" s="14">
        <v>-42.859221448240682</v>
      </c>
      <c r="F329" s="14">
        <v>-20.607189975809344</v>
      </c>
      <c r="G329" s="14">
        <v>-27.596143365873743</v>
      </c>
      <c r="H329" s="14">
        <v>-14.781389924337065</v>
      </c>
      <c r="I329" s="14">
        <v>-13.70745594590889</v>
      </c>
      <c r="J329" s="14">
        <v>-12.401405424532964</v>
      </c>
      <c r="K329" s="14">
        <v>-8.8649918090001414</v>
      </c>
      <c r="L329" s="14">
        <v>-7.0982282860770223</v>
      </c>
    </row>
    <row r="330" spans="1:12" x14ac:dyDescent="0.15">
      <c r="A330" s="27" t="s">
        <v>11</v>
      </c>
      <c r="B330" s="15"/>
      <c r="C330" s="14">
        <v>170.65259000000006</v>
      </c>
      <c r="D330" s="14">
        <v>33.990814904200001</v>
      </c>
      <c r="E330" s="14">
        <v>39.058810757516724</v>
      </c>
      <c r="F330" s="14">
        <v>50.388973292138907</v>
      </c>
      <c r="G330" s="14">
        <v>73.460135146199974</v>
      </c>
      <c r="H330" s="14">
        <v>71.75683685360282</v>
      </c>
      <c r="I330" s="14">
        <v>62.215941526140213</v>
      </c>
      <c r="J330" s="14">
        <v>49.607642576609877</v>
      </c>
      <c r="K330" s="14">
        <v>45.257017772260227</v>
      </c>
      <c r="L330" s="14">
        <v>44.016407752335887</v>
      </c>
    </row>
    <row r="331" spans="1:12" x14ac:dyDescent="0.15">
      <c r="A331" s="27" t="s">
        <v>10</v>
      </c>
      <c r="B331" s="15"/>
      <c r="C331" s="14">
        <v>-261.68126999999993</v>
      </c>
      <c r="D331" s="14">
        <v>-197.27019487370006</v>
      </c>
      <c r="E331" s="14">
        <v>-216.93081453656876</v>
      </c>
      <c r="F331" s="14">
        <v>-179.82870905533065</v>
      </c>
      <c r="G331" s="14">
        <v>-177.8657406425487</v>
      </c>
      <c r="H331" s="14">
        <v>-164.10870443957592</v>
      </c>
      <c r="I331" s="14">
        <v>-180.63474121069376</v>
      </c>
      <c r="J331" s="14">
        <v>-149.88852733870038</v>
      </c>
      <c r="K331" s="14">
        <v>-130.19625746954446</v>
      </c>
      <c r="L331" s="14">
        <v>-112.8569007079748</v>
      </c>
    </row>
    <row r="332" spans="1:12" x14ac:dyDescent="0.15">
      <c r="A332" s="27" t="s">
        <v>9</v>
      </c>
      <c r="B332" s="15"/>
      <c r="C332" s="14">
        <v>-334.01416999999987</v>
      </c>
      <c r="D332" s="14">
        <v>-313.45769041520003</v>
      </c>
      <c r="E332" s="14">
        <v>-244.97380938424931</v>
      </c>
      <c r="F332" s="14">
        <v>-306.09506104801375</v>
      </c>
      <c r="G332" s="14">
        <v>-248.52472229332545</v>
      </c>
      <c r="H332" s="14">
        <v>-241.95324984594762</v>
      </c>
      <c r="I332" s="14">
        <v>-245.96887843562945</v>
      </c>
      <c r="J332" s="14">
        <v>-272.23922032871832</v>
      </c>
      <c r="K332" s="14">
        <v>-221.4537934640087</v>
      </c>
      <c r="L332" s="14">
        <v>-184.42233100283858</v>
      </c>
    </row>
    <row r="333" spans="1:12" x14ac:dyDescent="0.15">
      <c r="A333" s="27" t="s">
        <v>8</v>
      </c>
      <c r="B333" s="15"/>
      <c r="C333" s="14">
        <v>-429.74817999999999</v>
      </c>
      <c r="D333" s="14">
        <v>-340.24814559700013</v>
      </c>
      <c r="E333" s="14">
        <v>-393.99156892641105</v>
      </c>
      <c r="F333" s="14">
        <v>-290.79514620919258</v>
      </c>
      <c r="G333" s="14">
        <v>-413.24815933434269</v>
      </c>
      <c r="H333" s="14">
        <v>-326.46615764917073</v>
      </c>
      <c r="I333" s="14">
        <v>-339.87013544742734</v>
      </c>
      <c r="J333" s="14">
        <v>-338.16731768976052</v>
      </c>
      <c r="K333" s="14">
        <v>-364.6767635514683</v>
      </c>
      <c r="L333" s="14">
        <v>-302.2874422588871</v>
      </c>
    </row>
    <row r="334" spans="1:12" x14ac:dyDescent="0.15">
      <c r="A334" s="27" t="s">
        <v>7</v>
      </c>
      <c r="B334" s="15"/>
      <c r="C334" s="14">
        <v>-558.28972999999996</v>
      </c>
      <c r="D334" s="14">
        <v>-463.12363136660025</v>
      </c>
      <c r="E334" s="14">
        <v>-484.31662305306276</v>
      </c>
      <c r="F334" s="14">
        <v>-588.40528960223878</v>
      </c>
      <c r="G334" s="14">
        <v>-421.24407389509224</v>
      </c>
      <c r="H334" s="14">
        <v>-622.65043919170603</v>
      </c>
      <c r="I334" s="14">
        <v>-554.84766134730512</v>
      </c>
      <c r="J334" s="14">
        <v>-582.81534443917292</v>
      </c>
      <c r="K334" s="14">
        <v>-588.62397010151881</v>
      </c>
      <c r="L334" s="14">
        <v>-628.16477700535472</v>
      </c>
    </row>
    <row r="335" spans="1:12" x14ac:dyDescent="0.15">
      <c r="A335" s="27" t="s">
        <v>6</v>
      </c>
      <c r="B335" s="15"/>
      <c r="C335" s="14">
        <v>1480.6675199999997</v>
      </c>
      <c r="D335" s="14">
        <v>1777.7618419678997</v>
      </c>
      <c r="E335" s="14">
        <v>1762.1118297533669</v>
      </c>
      <c r="F335" s="14">
        <v>1329.8712297873078</v>
      </c>
      <c r="G335" s="14">
        <v>1321.9999199431638</v>
      </c>
      <c r="H335" s="14">
        <v>2352.6495679510344</v>
      </c>
      <c r="I335" s="14">
        <v>2390.8952292575277</v>
      </c>
      <c r="J335" s="14">
        <v>2294.9067414066826</v>
      </c>
      <c r="K335" s="14">
        <v>2282.9919867512604</v>
      </c>
      <c r="L335" s="14">
        <v>2294.7418954370805</v>
      </c>
    </row>
    <row r="336" spans="1:12" x14ac:dyDescent="0.15">
      <c r="A336" s="27" t="s">
        <v>35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x14ac:dyDescent="0.15">
      <c r="A337" s="27" t="s">
        <v>34</v>
      </c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x14ac:dyDescent="0.15">
      <c r="A338" s="27" t="s">
        <v>33</v>
      </c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x14ac:dyDescent="0.15">
      <c r="A339" s="27" t="s">
        <v>32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x14ac:dyDescent="0.15">
      <c r="A340" s="27"/>
    </row>
    <row r="341" spans="1:12" x14ac:dyDescent="0.15">
      <c r="A341" s="27" t="s">
        <v>76</v>
      </c>
    </row>
    <row r="342" spans="1:12" x14ac:dyDescent="0.15">
      <c r="A342" s="27"/>
    </row>
    <row r="343" spans="1:12" x14ac:dyDescent="0.15">
      <c r="A343" s="27" t="s">
        <v>27</v>
      </c>
    </row>
    <row r="344" spans="1:12" x14ac:dyDescent="0.15">
      <c r="A344" s="27"/>
      <c r="B344" s="4"/>
      <c r="C344" s="10">
        <v>2015</v>
      </c>
      <c r="D344" s="10">
        <v>2020</v>
      </c>
      <c r="E344" s="10">
        <v>2025</v>
      </c>
      <c r="F344" s="10">
        <v>2030</v>
      </c>
      <c r="G344" s="10">
        <v>2035</v>
      </c>
      <c r="H344" s="10">
        <v>2040</v>
      </c>
      <c r="I344" s="10">
        <v>2045</v>
      </c>
      <c r="J344" s="10">
        <v>2050</v>
      </c>
      <c r="K344" s="10">
        <v>2055</v>
      </c>
      <c r="L344" s="10">
        <v>2060</v>
      </c>
    </row>
    <row r="345" spans="1:12" x14ac:dyDescent="0.15">
      <c r="A345" s="27" t="s">
        <v>23</v>
      </c>
      <c r="C345" s="8">
        <v>0.99907000000000001</v>
      </c>
      <c r="D345" s="8">
        <v>0.99919000000000002</v>
      </c>
      <c r="E345" s="8">
        <v>0.99927999999999995</v>
      </c>
      <c r="F345" s="8">
        <v>0.99934999999999996</v>
      </c>
      <c r="G345" s="8">
        <v>0.99941999999999998</v>
      </c>
      <c r="H345" s="8">
        <v>0.99946999999999997</v>
      </c>
      <c r="I345" s="7">
        <v>0.99946999999999997</v>
      </c>
      <c r="J345" s="7">
        <v>0.99946999999999997</v>
      </c>
      <c r="K345" s="7">
        <v>0.99946999999999997</v>
      </c>
      <c r="L345" s="7">
        <v>0.99946999999999997</v>
      </c>
    </row>
    <row r="346" spans="1:12" x14ac:dyDescent="0.15">
      <c r="A346" s="27" t="s">
        <v>22</v>
      </c>
      <c r="C346" s="8">
        <v>0.99965000000000004</v>
      </c>
      <c r="D346" s="8">
        <v>0.99970000000000003</v>
      </c>
      <c r="E346" s="8">
        <v>0.99973000000000001</v>
      </c>
      <c r="F346" s="8">
        <v>0.99975000000000003</v>
      </c>
      <c r="G346" s="8">
        <v>0.99977000000000005</v>
      </c>
      <c r="H346" s="8">
        <v>0.99978</v>
      </c>
      <c r="I346" s="7">
        <v>0.99978</v>
      </c>
      <c r="J346" s="7">
        <v>0.99978</v>
      </c>
      <c r="K346" s="7">
        <v>0.99978</v>
      </c>
      <c r="L346" s="7">
        <v>0.99978</v>
      </c>
    </row>
    <row r="347" spans="1:12" x14ac:dyDescent="0.15">
      <c r="A347" s="27" t="s">
        <v>21</v>
      </c>
      <c r="C347" s="8">
        <v>0.99905999999999995</v>
      </c>
      <c r="D347" s="8">
        <v>0.99914999999999998</v>
      </c>
      <c r="E347" s="8">
        <v>0.99922</v>
      </c>
      <c r="F347" s="8">
        <v>0.99927999999999995</v>
      </c>
      <c r="G347" s="8">
        <v>0.99933000000000005</v>
      </c>
      <c r="H347" s="8">
        <v>0.99938000000000005</v>
      </c>
      <c r="I347" s="7">
        <v>0.99938000000000005</v>
      </c>
      <c r="J347" s="7">
        <v>0.99938000000000005</v>
      </c>
      <c r="K347" s="7">
        <v>0.99938000000000005</v>
      </c>
      <c r="L347" s="7">
        <v>0.99938000000000005</v>
      </c>
    </row>
    <row r="348" spans="1:12" x14ac:dyDescent="0.15">
      <c r="A348" s="27" t="s">
        <v>20</v>
      </c>
      <c r="C348" s="8">
        <v>0.99770000000000003</v>
      </c>
      <c r="D348" s="8">
        <v>0.99787000000000003</v>
      </c>
      <c r="E348" s="8">
        <v>0.998</v>
      </c>
      <c r="F348" s="8">
        <v>0.99811000000000005</v>
      </c>
      <c r="G348" s="8">
        <v>0.99821000000000004</v>
      </c>
      <c r="H348" s="8">
        <v>0.99829000000000001</v>
      </c>
      <c r="I348" s="7">
        <v>0.99829000000000001</v>
      </c>
      <c r="J348" s="7">
        <v>0.99829000000000001</v>
      </c>
      <c r="K348" s="7">
        <v>0.99829000000000001</v>
      </c>
      <c r="L348" s="7">
        <v>0.99829000000000001</v>
      </c>
    </row>
    <row r="349" spans="1:12" x14ac:dyDescent="0.15">
      <c r="A349" s="27" t="s">
        <v>19</v>
      </c>
      <c r="C349" s="8">
        <v>0.99683999999999995</v>
      </c>
      <c r="D349" s="8">
        <v>0.997</v>
      </c>
      <c r="E349" s="8">
        <v>0.99712999999999996</v>
      </c>
      <c r="F349" s="8">
        <v>0.99724999999999997</v>
      </c>
      <c r="G349" s="8">
        <v>0.99734999999999996</v>
      </c>
      <c r="H349" s="8">
        <v>0.99744999999999995</v>
      </c>
      <c r="I349" s="7">
        <v>0.99744999999999995</v>
      </c>
      <c r="J349" s="7">
        <v>0.99744999999999995</v>
      </c>
      <c r="K349" s="7">
        <v>0.99744999999999995</v>
      </c>
      <c r="L349" s="7">
        <v>0.99744999999999995</v>
      </c>
    </row>
    <row r="350" spans="1:12" x14ac:dyDescent="0.15">
      <c r="A350" s="27" t="s">
        <v>18</v>
      </c>
      <c r="C350" s="8">
        <v>0.99624999999999997</v>
      </c>
      <c r="D350" s="8">
        <v>0.99643999999999999</v>
      </c>
      <c r="E350" s="8">
        <v>0.99658999999999998</v>
      </c>
      <c r="F350" s="8">
        <v>0.99673</v>
      </c>
      <c r="G350" s="8">
        <v>0.99685999999999997</v>
      </c>
      <c r="H350" s="8">
        <v>0.99697999999999998</v>
      </c>
      <c r="I350" s="7">
        <v>0.99697999999999998</v>
      </c>
      <c r="J350" s="7">
        <v>0.99697999999999998</v>
      </c>
      <c r="K350" s="7">
        <v>0.99697999999999998</v>
      </c>
      <c r="L350" s="7">
        <v>0.99697999999999998</v>
      </c>
    </row>
    <row r="351" spans="1:12" x14ac:dyDescent="0.15">
      <c r="A351" s="27" t="s">
        <v>17</v>
      </c>
      <c r="C351" s="8">
        <v>0.99567000000000005</v>
      </c>
      <c r="D351" s="8">
        <v>0.99590000000000001</v>
      </c>
      <c r="E351" s="8">
        <v>0.99607000000000001</v>
      </c>
      <c r="F351" s="8">
        <v>0.99624000000000001</v>
      </c>
      <c r="G351" s="8">
        <v>0.99638000000000004</v>
      </c>
      <c r="H351" s="8">
        <v>0.99651000000000001</v>
      </c>
      <c r="I351" s="7">
        <v>0.99651000000000001</v>
      </c>
      <c r="J351" s="7">
        <v>0.99651000000000001</v>
      </c>
      <c r="K351" s="7">
        <v>0.99651000000000001</v>
      </c>
      <c r="L351" s="7">
        <v>0.99651000000000001</v>
      </c>
    </row>
    <row r="352" spans="1:12" x14ac:dyDescent="0.15">
      <c r="A352" s="27" t="s">
        <v>16</v>
      </c>
      <c r="C352" s="8">
        <v>0.99361999999999995</v>
      </c>
      <c r="D352" s="8">
        <v>0.99397000000000002</v>
      </c>
      <c r="E352" s="8">
        <v>0.99426000000000003</v>
      </c>
      <c r="F352" s="8">
        <v>0.99450000000000005</v>
      </c>
      <c r="G352" s="8">
        <v>0.99473</v>
      </c>
      <c r="H352" s="8">
        <v>0.99492999999999998</v>
      </c>
      <c r="I352" s="7">
        <v>0.99492999999999998</v>
      </c>
      <c r="J352" s="7">
        <v>0.99492999999999998</v>
      </c>
      <c r="K352" s="7">
        <v>0.99492999999999998</v>
      </c>
      <c r="L352" s="7">
        <v>0.99492999999999998</v>
      </c>
    </row>
    <row r="353" spans="1:12" x14ac:dyDescent="0.15">
      <c r="A353" s="27" t="s">
        <v>15</v>
      </c>
      <c r="C353" s="8">
        <v>0.99090999999999996</v>
      </c>
      <c r="D353" s="8">
        <v>0.99139999999999995</v>
      </c>
      <c r="E353" s="8">
        <v>0.99178999999999995</v>
      </c>
      <c r="F353" s="8">
        <v>0.99212999999999996</v>
      </c>
      <c r="G353" s="8">
        <v>0.99241999999999997</v>
      </c>
      <c r="H353" s="8">
        <v>0.99267000000000005</v>
      </c>
      <c r="I353" s="7">
        <v>0.99267000000000005</v>
      </c>
      <c r="J353" s="7">
        <v>0.99267000000000005</v>
      </c>
      <c r="K353" s="7">
        <v>0.99267000000000005</v>
      </c>
      <c r="L353" s="7">
        <v>0.99267000000000005</v>
      </c>
    </row>
    <row r="354" spans="1:12" x14ac:dyDescent="0.15">
      <c r="A354" s="27" t="s">
        <v>14</v>
      </c>
      <c r="C354" s="8">
        <v>0.98680000000000001</v>
      </c>
      <c r="D354" s="8">
        <v>0.98745000000000005</v>
      </c>
      <c r="E354" s="8">
        <v>0.98794000000000004</v>
      </c>
      <c r="F354" s="8">
        <v>0.98834999999999995</v>
      </c>
      <c r="G354" s="8">
        <v>0.98868999999999996</v>
      </c>
      <c r="H354" s="8">
        <v>0.98897000000000002</v>
      </c>
      <c r="I354" s="7">
        <v>0.98897000000000002</v>
      </c>
      <c r="J354" s="7">
        <v>0.98897000000000002</v>
      </c>
      <c r="K354" s="7">
        <v>0.98897000000000002</v>
      </c>
      <c r="L354" s="7">
        <v>0.98897000000000002</v>
      </c>
    </row>
    <row r="355" spans="1:12" x14ac:dyDescent="0.15">
      <c r="A355" s="27" t="s">
        <v>13</v>
      </c>
      <c r="C355" s="8">
        <v>0.97850000000000004</v>
      </c>
      <c r="D355" s="8">
        <v>0.97958000000000001</v>
      </c>
      <c r="E355" s="8">
        <v>0.98040000000000005</v>
      </c>
      <c r="F355" s="8">
        <v>0.98107999999999995</v>
      </c>
      <c r="G355" s="8">
        <v>0.98165999999999998</v>
      </c>
      <c r="H355" s="8">
        <v>0.98214999999999997</v>
      </c>
      <c r="I355" s="7">
        <v>0.98214999999999997</v>
      </c>
      <c r="J355" s="7">
        <v>0.98214999999999997</v>
      </c>
      <c r="K355" s="7">
        <v>0.98214999999999997</v>
      </c>
      <c r="L355" s="7">
        <v>0.98214999999999997</v>
      </c>
    </row>
    <row r="356" spans="1:12" x14ac:dyDescent="0.15">
      <c r="A356" s="27" t="s">
        <v>12</v>
      </c>
      <c r="C356" s="8">
        <v>0.96448999999999996</v>
      </c>
      <c r="D356" s="8">
        <v>0.96628999999999998</v>
      </c>
      <c r="E356" s="8">
        <v>0.96767999999999998</v>
      </c>
      <c r="F356" s="8">
        <v>0.96889000000000003</v>
      </c>
      <c r="G356" s="8">
        <v>0.96994000000000002</v>
      </c>
      <c r="H356" s="8">
        <v>0.97085999999999995</v>
      </c>
      <c r="I356" s="7">
        <v>0.97085999999999995</v>
      </c>
      <c r="J356" s="7">
        <v>0.97085999999999995</v>
      </c>
      <c r="K356" s="7">
        <v>0.97085999999999995</v>
      </c>
      <c r="L356" s="7">
        <v>0.97085999999999995</v>
      </c>
    </row>
    <row r="357" spans="1:12" x14ac:dyDescent="0.15">
      <c r="A357" s="27" t="s">
        <v>11</v>
      </c>
      <c r="C357" s="8">
        <v>0.94657904361856016</v>
      </c>
      <c r="D357" s="8">
        <v>0.94922442321123379</v>
      </c>
      <c r="E357" s="8">
        <v>0.95126254195388293</v>
      </c>
      <c r="F357" s="8">
        <v>0.95299378707972959</v>
      </c>
      <c r="G357" s="8">
        <v>0.95459231481952778</v>
      </c>
      <c r="H357" s="8">
        <v>0.95601407165015651</v>
      </c>
      <c r="I357" s="7">
        <v>0.95607713407780692</v>
      </c>
      <c r="J357" s="7">
        <v>0.95606824210343222</v>
      </c>
      <c r="K357" s="7">
        <v>0.9560833364028033</v>
      </c>
      <c r="L357" s="7">
        <v>0.95600576521771363</v>
      </c>
    </row>
    <row r="358" spans="1:12" x14ac:dyDescent="0.15">
      <c r="A358" s="27" t="s">
        <v>10</v>
      </c>
      <c r="C358" s="8">
        <v>0.91878924183139388</v>
      </c>
      <c r="D358" s="8">
        <v>0.92312510034382289</v>
      </c>
      <c r="E358" s="8">
        <v>0.9264384528646592</v>
      </c>
      <c r="F358" s="8">
        <v>0.92927004260489454</v>
      </c>
      <c r="G358" s="8">
        <v>0.93162149292951557</v>
      </c>
      <c r="H358" s="8">
        <v>0.9337440789755489</v>
      </c>
      <c r="I358" s="7">
        <v>0.93374440443376261</v>
      </c>
      <c r="J358" s="7">
        <v>0.93378376675990171</v>
      </c>
      <c r="K358" s="7">
        <v>0.93373352992629199</v>
      </c>
      <c r="L358" s="7">
        <v>0.93383958044093007</v>
      </c>
    </row>
    <row r="359" spans="1:12" x14ac:dyDescent="0.15">
      <c r="A359" s="27" t="s">
        <v>9</v>
      </c>
      <c r="C359" s="8">
        <v>0.86230395125433401</v>
      </c>
      <c r="D359" s="8">
        <v>0.8708126395302187</v>
      </c>
      <c r="E359" s="8">
        <v>0.87754039604537704</v>
      </c>
      <c r="F359" s="8">
        <v>0.88339595049396058</v>
      </c>
      <c r="G359" s="8">
        <v>0.88843245910894031</v>
      </c>
      <c r="H359" s="8">
        <v>0.89268315764628114</v>
      </c>
      <c r="I359" s="7">
        <v>0.89273409080443766</v>
      </c>
      <c r="J359" s="7">
        <v>0.89274242285064442</v>
      </c>
      <c r="K359" s="7">
        <v>0.89278778729917652</v>
      </c>
      <c r="L359" s="7">
        <v>0.89269823428664208</v>
      </c>
    </row>
    <row r="360" spans="1:12" x14ac:dyDescent="0.15">
      <c r="A360" s="27" t="s">
        <v>8</v>
      </c>
      <c r="C360" s="8">
        <v>0.76820610805659406</v>
      </c>
      <c r="D360" s="8">
        <v>0.78207636445285755</v>
      </c>
      <c r="E360" s="8">
        <v>0.79324186232182381</v>
      </c>
      <c r="F360" s="8">
        <v>0.8032158348118974</v>
      </c>
      <c r="G360" s="8">
        <v>0.81215187281886714</v>
      </c>
      <c r="H360" s="8">
        <v>0.82004019852087584</v>
      </c>
      <c r="I360" s="7">
        <v>0.81988001588141213</v>
      </c>
      <c r="J360" s="7">
        <v>0.81995423165795644</v>
      </c>
      <c r="K360" s="7">
        <v>0.81996924460794818</v>
      </c>
      <c r="L360" s="7">
        <v>0.82002862523399744</v>
      </c>
    </row>
    <row r="361" spans="1:12" x14ac:dyDescent="0.15">
      <c r="A361" s="27" t="s">
        <v>7</v>
      </c>
      <c r="C361" s="8">
        <v>0.63299640041746386</v>
      </c>
      <c r="D361" s="8">
        <v>0.65269073217381135</v>
      </c>
      <c r="E361" s="8">
        <v>0.66832586921182002</v>
      </c>
      <c r="F361" s="8">
        <v>0.68228993603122223</v>
      </c>
      <c r="G361" s="8">
        <v>0.69518873763807076</v>
      </c>
      <c r="H361" s="8">
        <v>0.70692351345549254</v>
      </c>
      <c r="I361" s="7">
        <v>0.70698051593508682</v>
      </c>
      <c r="J361" s="7">
        <v>0.70673406595265731</v>
      </c>
      <c r="K361" s="7">
        <v>0.70658902061968154</v>
      </c>
      <c r="L361" s="7">
        <v>0.70653696258105003</v>
      </c>
    </row>
    <row r="362" spans="1:12" x14ac:dyDescent="0.15">
      <c r="A362" s="27" t="s">
        <v>6</v>
      </c>
      <c r="C362" s="8">
        <v>0.3665649895721419</v>
      </c>
      <c r="D362" s="8">
        <v>0.3841916831824771</v>
      </c>
      <c r="E362" s="8">
        <v>0.39890209180896441</v>
      </c>
      <c r="F362" s="8">
        <v>0.41239183613190644</v>
      </c>
      <c r="G362" s="8">
        <v>0.42488204679321639</v>
      </c>
      <c r="H362" s="8">
        <v>0.43669710557602848</v>
      </c>
      <c r="I362" s="7">
        <v>0.43689280065965064</v>
      </c>
      <c r="J362" s="7">
        <v>0.43695339596993699</v>
      </c>
      <c r="K362" s="7">
        <v>0.43666167938123557</v>
      </c>
      <c r="L362" s="7">
        <v>0.43634300509035417</v>
      </c>
    </row>
    <row r="363" spans="1:12" x14ac:dyDescent="0.15">
      <c r="A363" s="27"/>
      <c r="C363" s="9"/>
      <c r="D363" s="9"/>
      <c r="E363" s="9"/>
      <c r="F363" s="9"/>
      <c r="G363" s="9"/>
      <c r="H363" s="9"/>
      <c r="I363" s="9"/>
      <c r="J363" s="9"/>
      <c r="K363" s="9"/>
      <c r="L363" s="9"/>
    </row>
    <row r="364" spans="1:12" x14ac:dyDescent="0.15">
      <c r="A364" s="27" t="s">
        <v>26</v>
      </c>
      <c r="C364" s="9"/>
      <c r="D364" s="9"/>
      <c r="E364" s="9"/>
      <c r="F364" s="9"/>
      <c r="G364" s="9"/>
      <c r="H364" s="9"/>
      <c r="I364" s="9"/>
      <c r="J364" s="9"/>
      <c r="K364" s="9"/>
      <c r="L364" s="9"/>
    </row>
    <row r="365" spans="1:12" x14ac:dyDescent="0.15">
      <c r="A365" s="27"/>
      <c r="B365" s="4"/>
      <c r="C365" s="10">
        <v>2015</v>
      </c>
      <c r="D365" s="10">
        <v>2020</v>
      </c>
      <c r="E365" s="10">
        <v>2025</v>
      </c>
      <c r="F365" s="10">
        <v>2030</v>
      </c>
      <c r="G365" s="10">
        <v>2035</v>
      </c>
      <c r="H365" s="10">
        <v>2040</v>
      </c>
      <c r="I365" s="10">
        <v>2045</v>
      </c>
      <c r="J365" s="10">
        <v>2050</v>
      </c>
      <c r="K365" s="10">
        <v>2055</v>
      </c>
      <c r="L365" s="10">
        <v>2060</v>
      </c>
    </row>
    <row r="366" spans="1:12" x14ac:dyDescent="0.15">
      <c r="A366" s="27" t="s">
        <v>23</v>
      </c>
      <c r="C366" s="8">
        <v>0.99939999999999996</v>
      </c>
      <c r="D366" s="8">
        <v>0.99948000000000004</v>
      </c>
      <c r="E366" s="8">
        <v>0.99953000000000003</v>
      </c>
      <c r="F366" s="8">
        <v>0.99956999999999996</v>
      </c>
      <c r="G366" s="8">
        <v>0.99960000000000004</v>
      </c>
      <c r="H366" s="8">
        <v>0.99963000000000002</v>
      </c>
      <c r="I366" s="7">
        <v>0.99963000000000002</v>
      </c>
      <c r="J366" s="7">
        <v>0.99963000000000002</v>
      </c>
      <c r="K366" s="7">
        <v>0.99963000000000002</v>
      </c>
      <c r="L366" s="7">
        <v>0.99963000000000002</v>
      </c>
    </row>
    <row r="367" spans="1:12" x14ac:dyDescent="0.15">
      <c r="A367" s="27" t="s">
        <v>22</v>
      </c>
      <c r="C367" s="8">
        <v>0.99985000000000002</v>
      </c>
      <c r="D367" s="8">
        <v>0.99985999999999997</v>
      </c>
      <c r="E367" s="8">
        <v>0.99987000000000004</v>
      </c>
      <c r="F367" s="8">
        <v>0.99987999999999999</v>
      </c>
      <c r="G367" s="8">
        <v>0.99987999999999999</v>
      </c>
      <c r="H367" s="8">
        <v>0.99987999999999999</v>
      </c>
      <c r="I367" s="7">
        <v>0.99987999999999999</v>
      </c>
      <c r="J367" s="7">
        <v>0.99987999999999999</v>
      </c>
      <c r="K367" s="7">
        <v>0.99987999999999999</v>
      </c>
      <c r="L367" s="7">
        <v>0.99987999999999999</v>
      </c>
    </row>
    <row r="368" spans="1:12" x14ac:dyDescent="0.15">
      <c r="A368" s="27" t="s">
        <v>21</v>
      </c>
      <c r="C368" s="8">
        <v>0.99946999999999997</v>
      </c>
      <c r="D368" s="8">
        <v>0.99951000000000001</v>
      </c>
      <c r="E368" s="8">
        <v>0.99953999999999998</v>
      </c>
      <c r="F368" s="8">
        <v>0.99956999999999996</v>
      </c>
      <c r="G368" s="8">
        <v>0.99958999999999998</v>
      </c>
      <c r="H368" s="8">
        <v>0.99961</v>
      </c>
      <c r="I368" s="7">
        <v>0.99961</v>
      </c>
      <c r="J368" s="7">
        <v>0.99961</v>
      </c>
      <c r="K368" s="7">
        <v>0.99961</v>
      </c>
      <c r="L368" s="7">
        <v>0.99961</v>
      </c>
    </row>
    <row r="369" spans="1:12" x14ac:dyDescent="0.15">
      <c r="A369" s="27" t="s">
        <v>20</v>
      </c>
      <c r="C369" s="8">
        <v>0.99870999999999999</v>
      </c>
      <c r="D369" s="8">
        <v>0.99878999999999996</v>
      </c>
      <c r="E369" s="8">
        <v>0.99885000000000002</v>
      </c>
      <c r="F369" s="8">
        <v>0.99890999999999996</v>
      </c>
      <c r="G369" s="8">
        <v>0.99895999999999996</v>
      </c>
      <c r="H369" s="8">
        <v>0.99900999999999995</v>
      </c>
      <c r="I369" s="7">
        <v>0.99900999999999995</v>
      </c>
      <c r="J369" s="7">
        <v>0.99900999999999995</v>
      </c>
      <c r="K369" s="7">
        <v>0.99900999999999995</v>
      </c>
      <c r="L369" s="7">
        <v>0.99900999999999995</v>
      </c>
    </row>
    <row r="370" spans="1:12" x14ac:dyDescent="0.15">
      <c r="A370" s="27" t="s">
        <v>19</v>
      </c>
      <c r="C370" s="8">
        <v>0.99836999999999998</v>
      </c>
      <c r="D370" s="8">
        <v>0.99846000000000001</v>
      </c>
      <c r="E370" s="8">
        <v>0.99853999999999998</v>
      </c>
      <c r="F370" s="8">
        <v>0.99861</v>
      </c>
      <c r="G370" s="8">
        <v>0.99866999999999995</v>
      </c>
      <c r="H370" s="8">
        <v>0.99873000000000001</v>
      </c>
      <c r="I370" s="7">
        <v>0.99873000000000001</v>
      </c>
      <c r="J370" s="7">
        <v>0.99873000000000001</v>
      </c>
      <c r="K370" s="7">
        <v>0.99873000000000001</v>
      </c>
      <c r="L370" s="7">
        <v>0.99873000000000001</v>
      </c>
    </row>
    <row r="371" spans="1:12" x14ac:dyDescent="0.15">
      <c r="A371" s="27" t="s">
        <v>18</v>
      </c>
      <c r="C371" s="8">
        <v>0.99836000000000003</v>
      </c>
      <c r="D371" s="8">
        <v>0.99844999999999995</v>
      </c>
      <c r="E371" s="8">
        <v>0.99851999999999996</v>
      </c>
      <c r="F371" s="8">
        <v>0.99858000000000002</v>
      </c>
      <c r="G371" s="8">
        <v>0.99863999999999997</v>
      </c>
      <c r="H371" s="8">
        <v>0.99868000000000001</v>
      </c>
      <c r="I371" s="7">
        <v>0.99868000000000001</v>
      </c>
      <c r="J371" s="7">
        <v>0.99868000000000001</v>
      </c>
      <c r="K371" s="7">
        <v>0.99868000000000001</v>
      </c>
      <c r="L371" s="7">
        <v>0.99868000000000001</v>
      </c>
    </row>
    <row r="372" spans="1:12" x14ac:dyDescent="0.15">
      <c r="A372" s="27" t="s">
        <v>17</v>
      </c>
      <c r="C372" s="8">
        <v>0.99790999999999996</v>
      </c>
      <c r="D372" s="8">
        <v>0.99802999999999997</v>
      </c>
      <c r="E372" s="8">
        <v>0.99812000000000001</v>
      </c>
      <c r="F372" s="8">
        <v>0.99819000000000002</v>
      </c>
      <c r="G372" s="8">
        <v>0.99824999999999997</v>
      </c>
      <c r="H372" s="8">
        <v>0.99831000000000003</v>
      </c>
      <c r="I372" s="7">
        <v>0.99831000000000003</v>
      </c>
      <c r="J372" s="7">
        <v>0.99831000000000003</v>
      </c>
      <c r="K372" s="7">
        <v>0.99831000000000003</v>
      </c>
      <c r="L372" s="7">
        <v>0.99831000000000003</v>
      </c>
    </row>
    <row r="373" spans="1:12" x14ac:dyDescent="0.15">
      <c r="A373" s="27" t="s">
        <v>16</v>
      </c>
      <c r="C373" s="8">
        <v>0.99651000000000001</v>
      </c>
      <c r="D373" s="8">
        <v>0.99672000000000005</v>
      </c>
      <c r="E373" s="8">
        <v>0.99687999999999999</v>
      </c>
      <c r="F373" s="8">
        <v>0.99702000000000002</v>
      </c>
      <c r="G373" s="8">
        <v>0.99714999999999998</v>
      </c>
      <c r="H373" s="8">
        <v>0.99726000000000004</v>
      </c>
      <c r="I373" s="7">
        <v>0.99726000000000004</v>
      </c>
      <c r="J373" s="7">
        <v>0.99726000000000004</v>
      </c>
      <c r="K373" s="7">
        <v>0.99726000000000004</v>
      </c>
      <c r="L373" s="7">
        <v>0.99726000000000004</v>
      </c>
    </row>
    <row r="374" spans="1:12" x14ac:dyDescent="0.15">
      <c r="A374" s="27" t="s">
        <v>15</v>
      </c>
      <c r="C374" s="8">
        <v>0.99470999999999998</v>
      </c>
      <c r="D374" s="8">
        <v>0.99502000000000002</v>
      </c>
      <c r="E374" s="8">
        <v>0.99528000000000005</v>
      </c>
      <c r="F374" s="8">
        <v>0.99550000000000005</v>
      </c>
      <c r="G374" s="8">
        <v>0.99570000000000003</v>
      </c>
      <c r="H374" s="8">
        <v>0.99587999999999999</v>
      </c>
      <c r="I374" s="7">
        <v>0.99587999999999999</v>
      </c>
      <c r="J374" s="7">
        <v>0.99587999999999999</v>
      </c>
      <c r="K374" s="7">
        <v>0.99587999999999999</v>
      </c>
      <c r="L374" s="7">
        <v>0.99587999999999999</v>
      </c>
    </row>
    <row r="375" spans="1:12" x14ac:dyDescent="0.15">
      <c r="A375" s="27" t="s">
        <v>14</v>
      </c>
      <c r="C375" s="8">
        <v>0.99282999999999999</v>
      </c>
      <c r="D375" s="8">
        <v>0.99321999999999999</v>
      </c>
      <c r="E375" s="8">
        <v>0.99351999999999996</v>
      </c>
      <c r="F375" s="8">
        <v>0.99378</v>
      </c>
      <c r="G375" s="8">
        <v>0.99399999999999999</v>
      </c>
      <c r="H375" s="8">
        <v>0.99419000000000002</v>
      </c>
      <c r="I375" s="7">
        <v>0.99419000000000002</v>
      </c>
      <c r="J375" s="7">
        <v>0.99419000000000002</v>
      </c>
      <c r="K375" s="7">
        <v>0.99419000000000002</v>
      </c>
      <c r="L375" s="7">
        <v>0.99419000000000002</v>
      </c>
    </row>
    <row r="376" spans="1:12" x14ac:dyDescent="0.15">
      <c r="A376" s="27" t="s">
        <v>13</v>
      </c>
      <c r="C376" s="8">
        <v>0.99007000000000001</v>
      </c>
      <c r="D376" s="8">
        <v>0.99056999999999995</v>
      </c>
      <c r="E376" s="8">
        <v>0.99094000000000004</v>
      </c>
      <c r="F376" s="8">
        <v>0.99124999999999996</v>
      </c>
      <c r="G376" s="8">
        <v>0.99151</v>
      </c>
      <c r="H376" s="8">
        <v>0.99173</v>
      </c>
      <c r="I376" s="7">
        <v>0.99173</v>
      </c>
      <c r="J376" s="7">
        <v>0.99173</v>
      </c>
      <c r="K376" s="7">
        <v>0.99173</v>
      </c>
      <c r="L376" s="7">
        <v>0.99173</v>
      </c>
    </row>
    <row r="377" spans="1:12" x14ac:dyDescent="0.15">
      <c r="A377" s="27" t="s">
        <v>12</v>
      </c>
      <c r="C377" s="8">
        <v>0.98494999999999999</v>
      </c>
      <c r="D377" s="8">
        <v>0.98570999999999998</v>
      </c>
      <c r="E377" s="8">
        <v>0.98631000000000002</v>
      </c>
      <c r="F377" s="8">
        <v>0.98682999999999998</v>
      </c>
      <c r="G377" s="8">
        <v>0.98726999999999998</v>
      </c>
      <c r="H377" s="8">
        <v>0.98765999999999998</v>
      </c>
      <c r="I377" s="7">
        <v>0.98765999999999998</v>
      </c>
      <c r="J377" s="7">
        <v>0.98765999999999998</v>
      </c>
      <c r="K377" s="7">
        <v>0.98765999999999998</v>
      </c>
      <c r="L377" s="7">
        <v>0.98765999999999998</v>
      </c>
    </row>
    <row r="378" spans="1:12" x14ac:dyDescent="0.15">
      <c r="A378" s="27" t="s">
        <v>11</v>
      </c>
      <c r="C378" s="8">
        <v>0.97777566035715247</v>
      </c>
      <c r="D378" s="8">
        <v>0.97898874504626843</v>
      </c>
      <c r="E378" s="8">
        <v>0.97990472681169571</v>
      </c>
      <c r="F378" s="8">
        <v>0.98066497788890805</v>
      </c>
      <c r="G378" s="8">
        <v>0.98134206066497276</v>
      </c>
      <c r="H378" s="8">
        <v>0.98194399618117612</v>
      </c>
      <c r="I378" s="7">
        <v>0.98194840529464011</v>
      </c>
      <c r="J378" s="7">
        <v>0.98195198300966191</v>
      </c>
      <c r="K378" s="7">
        <v>0.98197031908808508</v>
      </c>
      <c r="L378" s="7">
        <v>0.98197037927696174</v>
      </c>
    </row>
    <row r="379" spans="1:12" x14ac:dyDescent="0.15">
      <c r="A379" s="27" t="s">
        <v>10</v>
      </c>
      <c r="C379" s="8">
        <v>0.96420068877069298</v>
      </c>
      <c r="D379" s="8">
        <v>0.96633864955522264</v>
      </c>
      <c r="E379" s="8">
        <v>0.96803084155893926</v>
      </c>
      <c r="F379" s="8">
        <v>0.9694279692384512</v>
      </c>
      <c r="G379" s="8">
        <v>0.97055966352539635</v>
      </c>
      <c r="H379" s="8">
        <v>0.9715965936605524</v>
      </c>
      <c r="I379" s="7">
        <v>0.97158876040073894</v>
      </c>
      <c r="J379" s="7">
        <v>0.97159992781184967</v>
      </c>
      <c r="K379" s="7">
        <v>0.97161984713019223</v>
      </c>
      <c r="L379" s="7">
        <v>0.97160677179249166</v>
      </c>
    </row>
    <row r="380" spans="1:12" x14ac:dyDescent="0.15">
      <c r="A380" s="27" t="s">
        <v>9</v>
      </c>
      <c r="C380" s="8">
        <v>0.93563342173928588</v>
      </c>
      <c r="D380" s="8">
        <v>0.93979451093057298</v>
      </c>
      <c r="E380" s="8">
        <v>0.94320149638280437</v>
      </c>
      <c r="F380" s="8">
        <v>0.94617017163205552</v>
      </c>
      <c r="G380" s="8">
        <v>0.94862860986284736</v>
      </c>
      <c r="H380" s="8">
        <v>0.95065243488367335</v>
      </c>
      <c r="I380" s="7">
        <v>0.95051720357636338</v>
      </c>
      <c r="J380" s="7">
        <v>0.95048931634437916</v>
      </c>
      <c r="K380" s="7">
        <v>0.95052252600302944</v>
      </c>
      <c r="L380" s="7">
        <v>0.95054119385196856</v>
      </c>
    </row>
    <row r="381" spans="1:12" x14ac:dyDescent="0.15">
      <c r="A381" s="27" t="s">
        <v>8</v>
      </c>
      <c r="C381" s="8">
        <v>0.87949455259147813</v>
      </c>
      <c r="D381" s="8">
        <v>0.88792958229335295</v>
      </c>
      <c r="E381" s="8">
        <v>0.89442799410434459</v>
      </c>
      <c r="F381" s="8">
        <v>0.90036977236691507</v>
      </c>
      <c r="G381" s="8">
        <v>0.90570462539003649</v>
      </c>
      <c r="H381" s="8">
        <v>0.91027555367400947</v>
      </c>
      <c r="I381" s="7">
        <v>0.9099676514082965</v>
      </c>
      <c r="J381" s="7">
        <v>0.90964425246273795</v>
      </c>
      <c r="K381" s="7">
        <v>0.90948381984445559</v>
      </c>
      <c r="L381" s="7">
        <v>0.90949590470832808</v>
      </c>
    </row>
    <row r="382" spans="1:12" x14ac:dyDescent="0.15">
      <c r="A382" s="27" t="s">
        <v>7</v>
      </c>
      <c r="C382" s="8">
        <v>0.77833315018053972</v>
      </c>
      <c r="D382" s="8">
        <v>0.79439137245782987</v>
      </c>
      <c r="E382" s="8">
        <v>0.80695810925974021</v>
      </c>
      <c r="F382" s="8">
        <v>0.81784414216840795</v>
      </c>
      <c r="G382" s="8">
        <v>0.82791535261041682</v>
      </c>
      <c r="H382" s="8">
        <v>0.83687816549381733</v>
      </c>
      <c r="I382" s="7">
        <v>0.83674717581950553</v>
      </c>
      <c r="J382" s="7">
        <v>0.83628900657498562</v>
      </c>
      <c r="K382" s="7">
        <v>0.8358962898773582</v>
      </c>
      <c r="L382" s="7">
        <v>0.83576264803268363</v>
      </c>
    </row>
    <row r="383" spans="1:12" x14ac:dyDescent="0.15">
      <c r="A383" s="27" t="s">
        <v>6</v>
      </c>
      <c r="C383" s="8">
        <v>0.47288302765412726</v>
      </c>
      <c r="D383" s="8">
        <v>0.49038336518495229</v>
      </c>
      <c r="E383" s="8">
        <v>0.5048209834341939</v>
      </c>
      <c r="F383" s="8">
        <v>0.51802364136026813</v>
      </c>
      <c r="G383" s="8">
        <v>0.53010549494757164</v>
      </c>
      <c r="H383" s="8">
        <v>0.54141278390312086</v>
      </c>
      <c r="I383" s="7">
        <v>0.54169988968663207</v>
      </c>
      <c r="J383" s="7">
        <v>0.54186852795551532</v>
      </c>
      <c r="K383" s="7">
        <v>0.54180788819508607</v>
      </c>
      <c r="L383" s="7">
        <v>0.5416917354330979</v>
      </c>
    </row>
    <row r="384" spans="1:12" x14ac:dyDescent="0.15">
      <c r="A384" s="27"/>
    </row>
    <row r="385" spans="1:12" x14ac:dyDescent="0.15">
      <c r="A385" s="27" t="s">
        <v>25</v>
      </c>
    </row>
    <row r="386" spans="1:12" x14ac:dyDescent="0.15">
      <c r="A386" s="27"/>
      <c r="B386" s="4"/>
      <c r="C386" s="10">
        <v>2015</v>
      </c>
      <c r="D386" s="10">
        <v>2020</v>
      </c>
      <c r="E386" s="10">
        <v>2025</v>
      </c>
      <c r="F386" s="10">
        <v>2030</v>
      </c>
      <c r="G386" s="10">
        <v>2035</v>
      </c>
      <c r="H386" s="10">
        <v>2040</v>
      </c>
      <c r="I386" s="10">
        <v>2045</v>
      </c>
      <c r="J386" s="10">
        <v>2050</v>
      </c>
      <c r="K386" s="10">
        <v>2055</v>
      </c>
      <c r="L386" s="10">
        <v>2060</v>
      </c>
    </row>
    <row r="387" spans="1:12" x14ac:dyDescent="0.15">
      <c r="A387" s="29" t="s">
        <v>23</v>
      </c>
      <c r="C387" s="8">
        <v>1.984645528945124E-3</v>
      </c>
      <c r="D387" s="8">
        <v>-3.5887031280554763E-3</v>
      </c>
      <c r="E387" s="8">
        <v>-2.9910065169163813E-3</v>
      </c>
      <c r="F387" s="8">
        <v>-2.9132114605954704E-3</v>
      </c>
      <c r="G387" s="8">
        <v>-2.9214417403222409E-3</v>
      </c>
      <c r="H387" s="8">
        <v>-3.0388319960570915E-3</v>
      </c>
      <c r="I387" s="7">
        <v>-3.075472242590532E-3</v>
      </c>
      <c r="J387" s="7">
        <v>-3.0606041388619642E-3</v>
      </c>
      <c r="K387" s="7">
        <v>-3.0576615697348727E-3</v>
      </c>
      <c r="L387" s="7">
        <v>-3.0468023982846465E-3</v>
      </c>
    </row>
    <row r="388" spans="1:12" x14ac:dyDescent="0.15">
      <c r="A388" s="29" t="s">
        <v>22</v>
      </c>
      <c r="C388" s="8">
        <v>-1.7366635195505012E-3</v>
      </c>
      <c r="D388" s="8">
        <v>-3.294413329961797E-3</v>
      </c>
      <c r="E388" s="8">
        <v>-2.4317576922162107E-3</v>
      </c>
      <c r="F388" s="8">
        <v>-2.2486933064755975E-3</v>
      </c>
      <c r="G388" s="8">
        <v>-2.2023961014078627E-3</v>
      </c>
      <c r="H388" s="8">
        <v>-2.2356657322560318E-3</v>
      </c>
      <c r="I388" s="7">
        <v>-2.1732433925646072E-3</v>
      </c>
      <c r="J388" s="7">
        <v>-2.0990917526454052E-3</v>
      </c>
      <c r="K388" s="7">
        <v>-2.0076928828125303E-3</v>
      </c>
      <c r="L388" s="7">
        <v>-1.9372639639017766E-3</v>
      </c>
    </row>
    <row r="389" spans="1:12" x14ac:dyDescent="0.15">
      <c r="A389" s="29" t="s">
        <v>21</v>
      </c>
      <c r="C389" s="8">
        <v>-3.2396335713207214E-2</v>
      </c>
      <c r="D389" s="8">
        <v>-2.3549131211203257E-2</v>
      </c>
      <c r="E389" s="8">
        <v>-2.2807518816721512E-2</v>
      </c>
      <c r="F389" s="8">
        <v>-2.2431151764822528E-2</v>
      </c>
      <c r="G389" s="8">
        <v>-2.214128992567304E-2</v>
      </c>
      <c r="H389" s="8">
        <v>-2.2047239593956457E-2</v>
      </c>
      <c r="I389" s="7">
        <v>-2.1836904466443513E-2</v>
      </c>
      <c r="J389" s="7">
        <v>-2.1593403227547332E-2</v>
      </c>
      <c r="K389" s="7">
        <v>-2.1425558032571589E-2</v>
      </c>
      <c r="L389" s="7">
        <v>-2.1273357823229078E-2</v>
      </c>
    </row>
    <row r="390" spans="1:12" x14ac:dyDescent="0.15">
      <c r="A390" s="29" t="s">
        <v>20</v>
      </c>
      <c r="C390" s="8">
        <v>-6.3324471955533104E-2</v>
      </c>
      <c r="D390" s="8">
        <v>-3.5875056786824476E-2</v>
      </c>
      <c r="E390" s="8">
        <v>-3.3654760368976952E-2</v>
      </c>
      <c r="F390" s="8">
        <v>-3.2035498228393224E-2</v>
      </c>
      <c r="G390" s="8">
        <v>-3.1776581102441921E-2</v>
      </c>
      <c r="H390" s="8">
        <v>-3.1175399185623575E-2</v>
      </c>
      <c r="I390" s="7">
        <v>-3.0221657468235866E-2</v>
      </c>
      <c r="J390" s="7">
        <v>-2.9257165059467023E-2</v>
      </c>
      <c r="K390" s="7">
        <v>-2.8342526725752121E-2</v>
      </c>
      <c r="L390" s="7">
        <v>-2.7614205092090099E-2</v>
      </c>
    </row>
    <row r="391" spans="1:12" x14ac:dyDescent="0.15">
      <c r="A391" s="29" t="s">
        <v>19</v>
      </c>
      <c r="C391" s="8">
        <v>6.7436564895885301E-2</v>
      </c>
      <c r="D391" s="8">
        <v>5.7968282339017914E-2</v>
      </c>
      <c r="E391" s="8">
        <v>5.6583860679971246E-2</v>
      </c>
      <c r="F391" s="8">
        <v>5.6983013855239524E-2</v>
      </c>
      <c r="G391" s="8">
        <v>5.8868507425925441E-2</v>
      </c>
      <c r="H391" s="8">
        <v>5.9165517069778524E-2</v>
      </c>
      <c r="I391" s="7">
        <v>5.9464025125797119E-2</v>
      </c>
      <c r="J391" s="7">
        <v>5.9752656018808907E-2</v>
      </c>
      <c r="K391" s="7">
        <v>6.013823516171362E-2</v>
      </c>
      <c r="L391" s="7">
        <v>6.0536832493325927E-2</v>
      </c>
    </row>
    <row r="392" spans="1:12" x14ac:dyDescent="0.15">
      <c r="A392" s="29" t="s">
        <v>18</v>
      </c>
      <c r="C392" s="8">
        <v>1.2531208022297154E-2</v>
      </c>
      <c r="D392" s="8">
        <v>1.0585801499589573E-2</v>
      </c>
      <c r="E392" s="8">
        <v>1.1709095414763643E-2</v>
      </c>
      <c r="F392" s="8">
        <v>1.111061543122289E-2</v>
      </c>
      <c r="G392" s="8">
        <v>1.0950716374264447E-2</v>
      </c>
      <c r="H392" s="8">
        <v>1.1238003625786029E-2</v>
      </c>
      <c r="I392" s="7">
        <v>1.1922025362356864E-2</v>
      </c>
      <c r="J392" s="7">
        <v>1.2135360089460296E-2</v>
      </c>
      <c r="K392" s="7">
        <v>1.2306344330483379E-2</v>
      </c>
      <c r="L392" s="7">
        <v>1.260424235596185E-2</v>
      </c>
    </row>
    <row r="393" spans="1:12" x14ac:dyDescent="0.15">
      <c r="A393" s="29" t="s">
        <v>17</v>
      </c>
      <c r="C393" s="8">
        <v>5.2284387425658458E-3</v>
      </c>
      <c r="D393" s="8">
        <v>1.0281878040911665E-3</v>
      </c>
      <c r="E393" s="8">
        <v>1.8103879315256829E-3</v>
      </c>
      <c r="F393" s="8">
        <v>1.8102602388327103E-3</v>
      </c>
      <c r="G393" s="8">
        <v>1.3606375630408304E-3</v>
      </c>
      <c r="H393" s="8">
        <v>9.4402841595807557E-4</v>
      </c>
      <c r="I393" s="7">
        <v>8.1026659499437931E-4</v>
      </c>
      <c r="J393" s="7">
        <v>1.3379139554589004E-3</v>
      </c>
      <c r="K393" s="7">
        <v>1.4064779150707455E-3</v>
      </c>
      <c r="L393" s="7">
        <v>1.4520380119541318E-3</v>
      </c>
    </row>
    <row r="394" spans="1:12" x14ac:dyDescent="0.15">
      <c r="A394" s="29" t="s">
        <v>16</v>
      </c>
      <c r="C394" s="8">
        <v>-5.169320992015762E-5</v>
      </c>
      <c r="D394" s="8">
        <v>-2.0340594708141459E-3</v>
      </c>
      <c r="E394" s="8">
        <v>-1.375139707097349E-3</v>
      </c>
      <c r="F394" s="8">
        <v>-1.7161259854748762E-3</v>
      </c>
      <c r="G394" s="8">
        <v>-1.8771286707848619E-3</v>
      </c>
      <c r="H394" s="8">
        <v>-2.073016233545109E-3</v>
      </c>
      <c r="I394" s="7">
        <v>-2.0054042994901915E-3</v>
      </c>
      <c r="J394" s="7">
        <v>-1.9193024370255606E-3</v>
      </c>
      <c r="K394" s="7">
        <v>-1.7705175065716116E-3</v>
      </c>
      <c r="L394" s="7">
        <v>-1.6973010228397453E-3</v>
      </c>
    </row>
    <row r="395" spans="1:12" x14ac:dyDescent="0.15">
      <c r="A395" s="29" t="s">
        <v>15</v>
      </c>
      <c r="C395" s="8">
        <v>-9.2712242525989507E-4</v>
      </c>
      <c r="D395" s="8">
        <v>-2.2514122955651292E-3</v>
      </c>
      <c r="E395" s="8">
        <v>-2.1855810528248663E-3</v>
      </c>
      <c r="F395" s="8">
        <v>-2.2237607405357061E-3</v>
      </c>
      <c r="G395" s="8">
        <v>-2.5313710627365275E-3</v>
      </c>
      <c r="H395" s="8">
        <v>-2.3938919110840476E-3</v>
      </c>
      <c r="I395" s="7">
        <v>-2.1570116703497908E-3</v>
      </c>
      <c r="J395" s="7">
        <v>-2.0577409948415804E-3</v>
      </c>
      <c r="K395" s="7">
        <v>-2.0730713433020783E-3</v>
      </c>
      <c r="L395" s="7">
        <v>-1.9518720005622142E-3</v>
      </c>
    </row>
    <row r="396" spans="1:12" x14ac:dyDescent="0.15">
      <c r="A396" s="29" t="s">
        <v>14</v>
      </c>
      <c r="C396" s="8">
        <v>-5.4518261854067411E-3</v>
      </c>
      <c r="D396" s="8">
        <v>-4.7585939729921306E-3</v>
      </c>
      <c r="E396" s="8">
        <v>-4.9419454787087164E-3</v>
      </c>
      <c r="F396" s="8">
        <v>-5.0557875413529173E-3</v>
      </c>
      <c r="G396" s="8">
        <v>-4.9310033812330753E-3</v>
      </c>
      <c r="H396" s="8">
        <v>-4.9756663173147562E-3</v>
      </c>
      <c r="I396" s="7">
        <v>-4.8658036861062969E-3</v>
      </c>
      <c r="J396" s="7">
        <v>-4.6491882543930581E-3</v>
      </c>
      <c r="K396" s="7">
        <v>-4.8324728673540757E-3</v>
      </c>
      <c r="L396" s="7">
        <v>-4.8276309538088516E-3</v>
      </c>
    </row>
    <row r="397" spans="1:12" x14ac:dyDescent="0.15">
      <c r="A397" s="29" t="s">
        <v>13</v>
      </c>
      <c r="C397" s="8">
        <v>-2.6315914247853471E-3</v>
      </c>
      <c r="D397" s="8">
        <v>-3.2311362432102591E-3</v>
      </c>
      <c r="E397" s="8">
        <v>-2.6715359680419119E-3</v>
      </c>
      <c r="F397" s="8">
        <v>-2.9810692784150252E-3</v>
      </c>
      <c r="G397" s="8">
        <v>-2.9507904279236228E-3</v>
      </c>
      <c r="H397" s="8">
        <v>-2.7896048336536789E-3</v>
      </c>
      <c r="I397" s="7">
        <v>-2.740350015929865E-3</v>
      </c>
      <c r="J397" s="7">
        <v>-2.5533134965907501E-3</v>
      </c>
      <c r="K397" s="7">
        <v>-2.3901288871983318E-3</v>
      </c>
      <c r="L397" s="7">
        <v>-2.466573659050654E-3</v>
      </c>
    </row>
    <row r="398" spans="1:12" x14ac:dyDescent="0.15">
      <c r="A398" s="29" t="s">
        <v>12</v>
      </c>
      <c r="C398" s="8">
        <v>-4.1072953441920156E-3</v>
      </c>
      <c r="D398" s="8">
        <v>-4.6919842777478271E-3</v>
      </c>
      <c r="E398" s="8">
        <v>-4.2378515161539546E-3</v>
      </c>
      <c r="F398" s="8">
        <v>-3.7884434966549098E-3</v>
      </c>
      <c r="G398" s="8">
        <v>-4.2372046161200461E-3</v>
      </c>
      <c r="H398" s="8">
        <v>-4.1234905190814727E-3</v>
      </c>
      <c r="I398" s="7">
        <v>-4.1835751712026815E-3</v>
      </c>
      <c r="J398" s="7">
        <v>-4.1604218816778905E-3</v>
      </c>
      <c r="K398" s="7">
        <v>-3.8882062506776257E-3</v>
      </c>
      <c r="L398" s="7">
        <v>-3.7880598572156633E-3</v>
      </c>
    </row>
    <row r="399" spans="1:12" x14ac:dyDescent="0.15">
      <c r="A399" s="29" t="s">
        <v>11</v>
      </c>
      <c r="C399" s="8">
        <v>1.1494169355736063E-3</v>
      </c>
      <c r="D399" s="8">
        <v>-1.5262488184906383E-3</v>
      </c>
      <c r="E399" s="8">
        <v>-1.0338897468859256E-3</v>
      </c>
      <c r="F399" s="8">
        <v>-8.7838641049313849E-4</v>
      </c>
      <c r="G399" s="8">
        <v>-4.9013741370277188E-4</v>
      </c>
      <c r="H399" s="8">
        <v>-1.1069134797985524E-3</v>
      </c>
      <c r="I399" s="7">
        <v>-1.1661912583204677E-3</v>
      </c>
      <c r="J399" s="7">
        <v>-1.2507976702255438E-3</v>
      </c>
      <c r="K399" s="7">
        <v>-1.2186304057621145E-3</v>
      </c>
      <c r="L399" s="7">
        <v>-1.07569671059289E-3</v>
      </c>
    </row>
    <row r="400" spans="1:12" x14ac:dyDescent="0.15">
      <c r="A400" s="29" t="s">
        <v>10</v>
      </c>
      <c r="C400" s="8">
        <v>-1.0306292663922621E-3</v>
      </c>
      <c r="D400" s="8">
        <v>-6.7771510919239532E-5</v>
      </c>
      <c r="E400" s="8">
        <v>-1.6743952969167286E-3</v>
      </c>
      <c r="F400" s="8">
        <v>-1.2619246658090314E-3</v>
      </c>
      <c r="G400" s="8">
        <v>-1.0572354687796381E-3</v>
      </c>
      <c r="H400" s="8">
        <v>-5.1864685770248488E-4</v>
      </c>
      <c r="I400" s="7">
        <v>-5.1018112425671707E-4</v>
      </c>
      <c r="J400" s="7">
        <v>-5.2098542127590626E-4</v>
      </c>
      <c r="K400" s="7">
        <v>-5.7869313396136134E-4</v>
      </c>
      <c r="L400" s="7">
        <v>-6.0056921461648909E-4</v>
      </c>
    </row>
    <row r="401" spans="1:12" x14ac:dyDescent="0.15">
      <c r="A401" s="29" t="s">
        <v>9</v>
      </c>
      <c r="C401" s="8">
        <v>-1.5523599836834588E-3</v>
      </c>
      <c r="D401" s="8">
        <v>-2.8324822513458403E-3</v>
      </c>
      <c r="E401" s="8">
        <v>2.8266168146649806E-4</v>
      </c>
      <c r="F401" s="8">
        <v>-2.7110048691074713E-3</v>
      </c>
      <c r="G401" s="8">
        <v>-1.9430384917771618E-3</v>
      </c>
      <c r="H401" s="8">
        <v>-1.6693156618064297E-3</v>
      </c>
      <c r="I401" s="7">
        <v>-1.6370484330690777E-3</v>
      </c>
      <c r="J401" s="7">
        <v>-1.6778133350572196E-3</v>
      </c>
      <c r="K401" s="7">
        <v>-1.698415544495769E-3</v>
      </c>
      <c r="L401" s="7">
        <v>-1.9311499042082077E-3</v>
      </c>
    </row>
    <row r="402" spans="1:12" x14ac:dyDescent="0.15">
      <c r="A402" s="29" t="s">
        <v>8</v>
      </c>
      <c r="C402" s="8">
        <v>-3.6491014832734652E-3</v>
      </c>
      <c r="D402" s="8">
        <v>-4.0020076202692493E-3</v>
      </c>
      <c r="E402" s="8">
        <v>-5.8272133975517636E-3</v>
      </c>
      <c r="F402" s="8">
        <v>-1.4610006934864582E-3</v>
      </c>
      <c r="G402" s="8">
        <v>-6.2277870878445982E-3</v>
      </c>
      <c r="H402" s="8">
        <v>-4.8476009653052477E-3</v>
      </c>
      <c r="I402" s="7">
        <v>-4.9768692575310235E-3</v>
      </c>
      <c r="J402" s="7">
        <v>-4.7741644600456752E-3</v>
      </c>
      <c r="K402" s="7">
        <v>-4.7268848923258666E-3</v>
      </c>
      <c r="L402" s="7">
        <v>-4.8111704048697237E-3</v>
      </c>
    </row>
    <row r="403" spans="1:12" x14ac:dyDescent="0.15">
      <c r="A403" s="29" t="s">
        <v>7</v>
      </c>
      <c r="C403" s="8">
        <v>-1.7873487563054454E-3</v>
      </c>
      <c r="D403" s="8">
        <v>-2.6068360721595739E-3</v>
      </c>
      <c r="E403" s="8">
        <v>-4.2736672257228945E-3</v>
      </c>
      <c r="F403" s="8">
        <v>-6.538005012237196E-3</v>
      </c>
      <c r="G403" s="8">
        <v>-6.7943173051764776E-4</v>
      </c>
      <c r="H403" s="8">
        <v>-7.244023630825709E-3</v>
      </c>
      <c r="I403" s="7">
        <v>-7.5306849228472302E-3</v>
      </c>
      <c r="J403" s="7">
        <v>-7.8120990602226709E-3</v>
      </c>
      <c r="K403" s="7">
        <v>-7.9775936389619873E-3</v>
      </c>
      <c r="L403" s="7">
        <v>-8.1167811288830518E-3</v>
      </c>
    </row>
    <row r="404" spans="1:12" x14ac:dyDescent="0.15">
      <c r="A404" s="29" t="s">
        <v>6</v>
      </c>
      <c r="C404" s="8">
        <v>2.9929349048852933E-2</v>
      </c>
      <c r="D404" s="8">
        <v>3.1436177027873165E-2</v>
      </c>
      <c r="E404" s="8">
        <v>2.5230246774270437E-2</v>
      </c>
      <c r="F404" s="8">
        <v>1.7908011570987026E-2</v>
      </c>
      <c r="G404" s="8">
        <v>1.5445107059723861E-2</v>
      </c>
      <c r="H404" s="8">
        <v>2.4258579685320924E-2</v>
      </c>
      <c r="I404" s="7">
        <v>2.432305563627982E-2</v>
      </c>
      <c r="J404" s="7">
        <v>2.4376861216390978E-2</v>
      </c>
      <c r="K404" s="7">
        <v>2.4348928025741162E-2</v>
      </c>
      <c r="L404" s="7">
        <v>2.425991522510005E-2</v>
      </c>
    </row>
    <row r="405" spans="1:12" x14ac:dyDescent="0.15">
      <c r="A405" s="29"/>
      <c r="C405" s="9"/>
      <c r="D405" s="9"/>
      <c r="E405" s="9"/>
      <c r="F405" s="9"/>
      <c r="G405" s="9"/>
      <c r="H405" s="9"/>
      <c r="I405" s="9"/>
      <c r="J405" s="9"/>
      <c r="K405" s="9"/>
      <c r="L405" s="9"/>
    </row>
    <row r="406" spans="1:12" x14ac:dyDescent="0.15">
      <c r="A406" s="29" t="s">
        <v>24</v>
      </c>
      <c r="C406" s="9"/>
      <c r="D406" s="9"/>
      <c r="E406" s="9"/>
      <c r="F406" s="9"/>
      <c r="G406" s="9"/>
      <c r="H406" s="9"/>
      <c r="I406" s="9"/>
      <c r="J406" s="9"/>
      <c r="K406" s="9"/>
      <c r="L406" s="9"/>
    </row>
    <row r="407" spans="1:12" x14ac:dyDescent="0.15">
      <c r="A407" s="29"/>
      <c r="B407" s="4"/>
      <c r="C407" s="10">
        <v>2015</v>
      </c>
      <c r="D407" s="10">
        <v>2020</v>
      </c>
      <c r="E407" s="10">
        <v>2025</v>
      </c>
      <c r="F407" s="10">
        <v>2030</v>
      </c>
      <c r="G407" s="10">
        <v>2035</v>
      </c>
      <c r="H407" s="10">
        <v>2040</v>
      </c>
      <c r="I407" s="10">
        <v>2045</v>
      </c>
      <c r="J407" s="10">
        <v>2050</v>
      </c>
      <c r="K407" s="10">
        <v>2055</v>
      </c>
      <c r="L407" s="10">
        <v>2060</v>
      </c>
    </row>
    <row r="408" spans="1:12" x14ac:dyDescent="0.15">
      <c r="A408" s="29" t="s">
        <v>23</v>
      </c>
      <c r="C408" s="8">
        <v>-2.4188866680510835E-3</v>
      </c>
      <c r="D408" s="8">
        <v>-5.7742211292654538E-3</v>
      </c>
      <c r="E408" s="8">
        <v>-5.277119150510776E-3</v>
      </c>
      <c r="F408" s="8">
        <v>-5.1310902400372267E-3</v>
      </c>
      <c r="G408" s="8">
        <v>-5.0666029211480119E-3</v>
      </c>
      <c r="H408" s="8">
        <v>-5.1278820296598296E-3</v>
      </c>
      <c r="I408" s="7">
        <v>-5.0923975046391883E-3</v>
      </c>
      <c r="J408" s="7">
        <v>-5.0483627224771786E-3</v>
      </c>
      <c r="K408" s="7">
        <v>-4.987039512973932E-3</v>
      </c>
      <c r="L408" s="7">
        <v>-4.9449531498283574E-3</v>
      </c>
    </row>
    <row r="409" spans="1:12" x14ac:dyDescent="0.15">
      <c r="A409" s="29" t="s">
        <v>22</v>
      </c>
      <c r="C409" s="8">
        <v>-6.2232519774557951E-3</v>
      </c>
      <c r="D409" s="8">
        <v>-6.5221449565769467E-3</v>
      </c>
      <c r="E409" s="8">
        <v>-5.6769218397814871E-3</v>
      </c>
      <c r="F409" s="8">
        <v>-5.4427652741005717E-3</v>
      </c>
      <c r="G409" s="8">
        <v>-5.4032680509668472E-3</v>
      </c>
      <c r="H409" s="8">
        <v>-5.442468400304129E-3</v>
      </c>
      <c r="I409" s="7">
        <v>-5.4128390678787911E-3</v>
      </c>
      <c r="J409" s="7">
        <v>-5.3782562154900768E-3</v>
      </c>
      <c r="K409" s="7">
        <v>-5.343375330746798E-3</v>
      </c>
      <c r="L409" s="7">
        <v>-5.3236187843436816E-3</v>
      </c>
    </row>
    <row r="410" spans="1:12" x14ac:dyDescent="0.15">
      <c r="A410" s="29" t="s">
        <v>21</v>
      </c>
      <c r="C410" s="8">
        <v>-2.5449453237082413E-2</v>
      </c>
      <c r="D410" s="8">
        <v>-1.7391244973549515E-2</v>
      </c>
      <c r="E410" s="8">
        <v>-1.6573796383867728E-2</v>
      </c>
      <c r="F410" s="8">
        <v>-1.6054429768057998E-2</v>
      </c>
      <c r="G410" s="8">
        <v>-1.5634907103511432E-2</v>
      </c>
      <c r="H410" s="8">
        <v>-1.5537080442824713E-2</v>
      </c>
      <c r="I410" s="7">
        <v>-1.5153246789815509E-2</v>
      </c>
      <c r="J410" s="7">
        <v>-1.4785425966340665E-2</v>
      </c>
      <c r="K410" s="7">
        <v>-1.4516468156039682E-2</v>
      </c>
      <c r="L410" s="7">
        <v>-1.4194364814663756E-2</v>
      </c>
    </row>
    <row r="411" spans="1:12" x14ac:dyDescent="0.15">
      <c r="A411" s="29" t="s">
        <v>20</v>
      </c>
      <c r="C411" s="8">
        <v>-4.4480109717142717E-2</v>
      </c>
      <c r="D411" s="8">
        <v>-1.9527526676033202E-2</v>
      </c>
      <c r="E411" s="8">
        <v>-1.6791834707959887E-2</v>
      </c>
      <c r="F411" s="8">
        <v>-1.5418989121846142E-2</v>
      </c>
      <c r="G411" s="8">
        <v>-1.4815213427724218E-2</v>
      </c>
      <c r="H411" s="8">
        <v>-1.4378005497253609E-2</v>
      </c>
      <c r="I411" s="7">
        <v>-1.3627275777227374E-2</v>
      </c>
      <c r="J411" s="7">
        <v>-1.2784618820734001E-2</v>
      </c>
      <c r="K411" s="7">
        <v>-1.1963640652324751E-2</v>
      </c>
      <c r="L411" s="7">
        <v>-1.1326093925619172E-2</v>
      </c>
    </row>
    <row r="412" spans="1:12" x14ac:dyDescent="0.15">
      <c r="A412" s="29" t="s">
        <v>19</v>
      </c>
      <c r="C412" s="8">
        <v>3.1202503244947173E-3</v>
      </c>
      <c r="D412" s="8">
        <v>1.2127097267194744E-2</v>
      </c>
      <c r="E412" s="8">
        <v>1.3439638379146851E-2</v>
      </c>
      <c r="F412" s="8">
        <v>1.4221637089809258E-2</v>
      </c>
      <c r="G412" s="8">
        <v>1.4718555591172126E-2</v>
      </c>
      <c r="H412" s="8">
        <v>1.5016521604175792E-2</v>
      </c>
      <c r="I412" s="7">
        <v>1.5185282208707167E-2</v>
      </c>
      <c r="J412" s="7">
        <v>1.5366123481873885E-2</v>
      </c>
      <c r="K412" s="7">
        <v>1.5666713706757426E-2</v>
      </c>
      <c r="L412" s="7">
        <v>1.603477186573617E-2</v>
      </c>
    </row>
    <row r="413" spans="1:12" x14ac:dyDescent="0.15">
      <c r="A413" s="29" t="s">
        <v>18</v>
      </c>
      <c r="C413" s="8">
        <v>-8.0987677903404439E-3</v>
      </c>
      <c r="D413" s="8">
        <v>-5.8381743332121105E-3</v>
      </c>
      <c r="E413" s="8">
        <v>-3.5889306333243966E-3</v>
      </c>
      <c r="F413" s="8">
        <v>-3.7053624410657276E-3</v>
      </c>
      <c r="G413" s="8">
        <v>-3.7270037740545939E-3</v>
      </c>
      <c r="H413" s="8">
        <v>-3.789823247118755E-3</v>
      </c>
      <c r="I413" s="7">
        <v>-3.1991552107662716E-3</v>
      </c>
      <c r="J413" s="7">
        <v>-2.98590758883474E-3</v>
      </c>
      <c r="K413" s="7">
        <v>-2.7867610384451585E-3</v>
      </c>
      <c r="L413" s="7">
        <v>-2.5120473464755929E-3</v>
      </c>
    </row>
    <row r="414" spans="1:12" x14ac:dyDescent="0.15">
      <c r="A414" s="29" t="s">
        <v>17</v>
      </c>
      <c r="C414" s="8">
        <v>-4.8180631393170996E-3</v>
      </c>
      <c r="D414" s="8">
        <v>-5.9070150483159388E-3</v>
      </c>
      <c r="E414" s="8">
        <v>-4.6575249749811467E-3</v>
      </c>
      <c r="F414" s="8">
        <v>-4.7646739012726464E-3</v>
      </c>
      <c r="G414" s="8">
        <v>-4.8996301273627075E-3</v>
      </c>
      <c r="H414" s="8">
        <v>-4.8386916163291353E-3</v>
      </c>
      <c r="I414" s="7">
        <v>-4.6366436010330681E-3</v>
      </c>
      <c r="J414" s="7">
        <v>-4.5130482699813641E-3</v>
      </c>
      <c r="K414" s="7">
        <v>-4.3926433948956282E-3</v>
      </c>
      <c r="L414" s="7">
        <v>-4.3031361206780907E-3</v>
      </c>
    </row>
    <row r="415" spans="1:12" x14ac:dyDescent="0.15">
      <c r="A415" s="29" t="s">
        <v>16</v>
      </c>
      <c r="C415" s="8">
        <v>-5.9618984828730612E-3</v>
      </c>
      <c r="D415" s="8">
        <v>-5.9383721301213685E-3</v>
      </c>
      <c r="E415" s="8">
        <v>-5.0324809894938946E-3</v>
      </c>
      <c r="F415" s="8">
        <v>-5.0070642099981884E-3</v>
      </c>
      <c r="G415" s="8">
        <v>-5.0568099225801327E-3</v>
      </c>
      <c r="H415" s="8">
        <v>-5.0614596114043247E-3</v>
      </c>
      <c r="I415" s="7">
        <v>-4.806189081091124E-3</v>
      </c>
      <c r="J415" s="7">
        <v>-4.6709761357777461E-3</v>
      </c>
      <c r="K415" s="7">
        <v>-4.552903401780709E-3</v>
      </c>
      <c r="L415" s="7">
        <v>-4.4593099234956253E-3</v>
      </c>
    </row>
    <row r="416" spans="1:12" x14ac:dyDescent="0.15">
      <c r="A416" s="29" t="s">
        <v>15</v>
      </c>
      <c r="C416" s="8">
        <v>-6.0476546729204307E-3</v>
      </c>
      <c r="D416" s="8">
        <v>-5.5161215425203773E-3</v>
      </c>
      <c r="E416" s="8">
        <v>-5.1341139028410979E-3</v>
      </c>
      <c r="F416" s="8">
        <v>-4.9520406042485657E-3</v>
      </c>
      <c r="G416" s="8">
        <v>-4.9404740857559868E-3</v>
      </c>
      <c r="H416" s="8">
        <v>-4.937443793512508E-3</v>
      </c>
      <c r="I416" s="7">
        <v>-4.7844393919620407E-3</v>
      </c>
      <c r="J416" s="7">
        <v>-4.6309165389948892E-3</v>
      </c>
      <c r="K416" s="7">
        <v>-4.532218428374494E-3</v>
      </c>
      <c r="L416" s="7">
        <v>-4.3142709613000268E-3</v>
      </c>
    </row>
    <row r="417" spans="1:12" x14ac:dyDescent="0.15">
      <c r="A417" s="29" t="s">
        <v>14</v>
      </c>
      <c r="C417" s="8">
        <v>-4.1391005965431098E-3</v>
      </c>
      <c r="D417" s="8">
        <v>-3.7653051192862181E-3</v>
      </c>
      <c r="E417" s="8">
        <v>-3.7081990015903161E-3</v>
      </c>
      <c r="F417" s="8">
        <v>-3.6016536072379841E-3</v>
      </c>
      <c r="G417" s="8">
        <v>-3.4922840755133955E-3</v>
      </c>
      <c r="H417" s="8">
        <v>-3.549638160175372E-3</v>
      </c>
      <c r="I417" s="7">
        <v>-3.4903215976639047E-3</v>
      </c>
      <c r="J417" s="7">
        <v>-3.3556199704394582E-3</v>
      </c>
      <c r="K417" s="7">
        <v>-3.2834996797272546E-3</v>
      </c>
      <c r="L417" s="7">
        <v>-3.1897230391390008E-3</v>
      </c>
    </row>
    <row r="418" spans="1:12" x14ac:dyDescent="0.15">
      <c r="A418" s="29" t="s">
        <v>13</v>
      </c>
      <c r="C418" s="8">
        <v>-1.0231455081943898E-3</v>
      </c>
      <c r="D418" s="8">
        <v>-1.8169478699865075E-3</v>
      </c>
      <c r="E418" s="8">
        <v>-1.4495862749051411E-3</v>
      </c>
      <c r="F418" s="8">
        <v>-1.5630246958821107E-3</v>
      </c>
      <c r="G418" s="8">
        <v>-1.489888694918272E-3</v>
      </c>
      <c r="H418" s="8">
        <v>-1.3604247107197524E-3</v>
      </c>
      <c r="I418" s="7">
        <v>-1.3374539054793707E-3</v>
      </c>
      <c r="J418" s="7">
        <v>-1.2041951460496963E-3</v>
      </c>
      <c r="K418" s="7">
        <v>-1.0460348607470951E-3</v>
      </c>
      <c r="L418" s="7">
        <v>-1.2008331194328713E-3</v>
      </c>
    </row>
    <row r="419" spans="1:12" x14ac:dyDescent="0.15">
      <c r="A419" s="29" t="s">
        <v>12</v>
      </c>
      <c r="C419" s="8">
        <v>-1.9034748851962338E-4</v>
      </c>
      <c r="D419" s="8">
        <v>-1.195031310789092E-3</v>
      </c>
      <c r="E419" s="8">
        <v>-7.4512754964045429E-4</v>
      </c>
      <c r="F419" s="8">
        <v>-3.5284142191041042E-4</v>
      </c>
      <c r="G419" s="8">
        <v>-4.2582073327284488E-4</v>
      </c>
      <c r="H419" s="8">
        <v>-2.787271104135238E-4</v>
      </c>
      <c r="I419" s="7">
        <v>-3.0254719615111815E-4</v>
      </c>
      <c r="J419" s="7">
        <v>-3.018310304302484E-4</v>
      </c>
      <c r="K419" s="7">
        <v>-2.2315711375505448E-4</v>
      </c>
      <c r="L419" s="7">
        <v>-1.7554833594673284E-4</v>
      </c>
    </row>
    <row r="420" spans="1:12" x14ac:dyDescent="0.15">
      <c r="A420" s="29" t="s">
        <v>11</v>
      </c>
      <c r="C420" s="8">
        <v>2.2844447270488079E-3</v>
      </c>
      <c r="D420" s="8">
        <v>5.446963642209235E-4</v>
      </c>
      <c r="E420" s="8">
        <v>7.1300986322704661E-4</v>
      </c>
      <c r="F420" s="8">
        <v>8.8886670068242114E-4</v>
      </c>
      <c r="G420" s="8">
        <v>1.2750448983131694E-3</v>
      </c>
      <c r="H420" s="8">
        <v>1.1220006622280393E-3</v>
      </c>
      <c r="I420" s="7">
        <v>1.1881758766306191E-3</v>
      </c>
      <c r="J420" s="7">
        <v>1.1089461417760195E-3</v>
      </c>
      <c r="K420" s="7">
        <v>1.1155889134135679E-3</v>
      </c>
      <c r="L420" s="7">
        <v>1.1221157699216203E-3</v>
      </c>
    </row>
    <row r="421" spans="1:12" x14ac:dyDescent="0.15">
      <c r="A421" s="29" t="s">
        <v>10</v>
      </c>
      <c r="C421" s="8">
        <v>-4.1178521747340579E-3</v>
      </c>
      <c r="D421" s="8">
        <v>-2.694489734389913E-3</v>
      </c>
      <c r="E421" s="8">
        <v>-3.5489091297518792E-3</v>
      </c>
      <c r="F421" s="8">
        <v>-3.3476173036565398E-3</v>
      </c>
      <c r="G421" s="8">
        <v>-3.1965338215081403E-3</v>
      </c>
      <c r="H421" s="8">
        <v>-2.898818683147997E-3</v>
      </c>
      <c r="I421" s="7">
        <v>-2.8730847287559238E-3</v>
      </c>
      <c r="J421" s="7">
        <v>-2.9116125970976119E-3</v>
      </c>
      <c r="K421" s="7">
        <v>-2.960601328521583E-3</v>
      </c>
      <c r="L421" s="7">
        <v>-2.8297945494977646E-3</v>
      </c>
    </row>
    <row r="422" spans="1:12" x14ac:dyDescent="0.15">
      <c r="A422" s="29" t="s">
        <v>9</v>
      </c>
      <c r="C422" s="8">
        <v>-5.9694422203953219E-3</v>
      </c>
      <c r="D422" s="8">
        <v>-5.1376952112615398E-3</v>
      </c>
      <c r="E422" s="8">
        <v>-3.4723062467887709E-3</v>
      </c>
      <c r="F422" s="8">
        <v>-5.1920140386813038E-3</v>
      </c>
      <c r="G422" s="8">
        <v>-4.7888708528042679E-3</v>
      </c>
      <c r="H422" s="8">
        <v>-4.4949920507512059E-3</v>
      </c>
      <c r="I422" s="7">
        <v>-4.485194629138255E-3</v>
      </c>
      <c r="J422" s="7">
        <v>-4.4699381853210629E-3</v>
      </c>
      <c r="K422" s="7">
        <v>-4.4408311431233909E-3</v>
      </c>
      <c r="L422" s="7">
        <v>-4.3293620711118306E-3</v>
      </c>
    </row>
    <row r="423" spans="1:12" x14ac:dyDescent="0.15">
      <c r="A423" s="29" t="s">
        <v>8</v>
      </c>
      <c r="C423" s="8">
        <v>-8.2894157359720694E-3</v>
      </c>
      <c r="D423" s="8">
        <v>-6.5409167877676687E-3</v>
      </c>
      <c r="E423" s="8">
        <v>-6.9091426325538609E-3</v>
      </c>
      <c r="F423" s="8">
        <v>-4.3861431546016053E-3</v>
      </c>
      <c r="G423" s="8">
        <v>-7.4492220693776487E-3</v>
      </c>
      <c r="H423" s="8">
        <v>-6.6650503868973124E-3</v>
      </c>
      <c r="I423" s="7">
        <v>-6.6733985521481931E-3</v>
      </c>
      <c r="J423" s="7">
        <v>-6.51818877950751E-3</v>
      </c>
      <c r="K423" s="7">
        <v>-6.3293466830966153E-3</v>
      </c>
      <c r="L423" s="7">
        <v>-6.4072637562984942E-3</v>
      </c>
    </row>
    <row r="424" spans="1:12" x14ac:dyDescent="0.15">
      <c r="A424" s="29" t="s">
        <v>7</v>
      </c>
      <c r="C424" s="8">
        <v>-1.3262298793234512E-2</v>
      </c>
      <c r="D424" s="8">
        <v>-1.0253836530114175E-2</v>
      </c>
      <c r="E424" s="8">
        <v>-1.0563425444202384E-2</v>
      </c>
      <c r="F424" s="8">
        <v>-1.1626157758021116E-2</v>
      </c>
      <c r="G424" s="8">
        <v>-7.0913574704299263E-3</v>
      </c>
      <c r="H424" s="8">
        <v>-1.2495235733030605E-2</v>
      </c>
      <c r="I424" s="7">
        <v>-1.2535964644612218E-2</v>
      </c>
      <c r="J424" s="7">
        <v>-1.2668808997926296E-2</v>
      </c>
      <c r="K424" s="7">
        <v>-1.2562754393425869E-2</v>
      </c>
      <c r="L424" s="7">
        <v>-1.2071530495463886E-2</v>
      </c>
    </row>
    <row r="425" spans="1:12" x14ac:dyDescent="0.15">
      <c r="A425" s="29" t="s">
        <v>6</v>
      </c>
      <c r="C425" s="8">
        <v>3.4150598980556765E-2</v>
      </c>
      <c r="D425" s="8">
        <v>3.2806159711793376E-2</v>
      </c>
      <c r="E425" s="8">
        <v>2.7633234580260367E-2</v>
      </c>
      <c r="F425" s="8">
        <v>1.8872278141005006E-2</v>
      </c>
      <c r="G425" s="8">
        <v>1.6811537102889716E-2</v>
      </c>
      <c r="H425" s="8">
        <v>2.5637321926027374E-2</v>
      </c>
      <c r="I425" s="7">
        <v>2.5676496001226748E-2</v>
      </c>
      <c r="J425" s="7">
        <v>2.5695433508618432E-2</v>
      </c>
      <c r="K425" s="7">
        <v>2.5773228665428825E-2</v>
      </c>
      <c r="L425" s="7">
        <v>2.582616904558915E-2</v>
      </c>
    </row>
    <row r="426" spans="1:12" x14ac:dyDescent="0.15">
      <c r="A426" s="27"/>
    </row>
    <row r="427" spans="1:12" x14ac:dyDescent="0.15">
      <c r="A427" s="27" t="s">
        <v>5</v>
      </c>
    </row>
    <row r="428" spans="1:12" x14ac:dyDescent="0.15">
      <c r="A428" s="27"/>
      <c r="C428" s="4">
        <v>2015</v>
      </c>
      <c r="D428" s="4">
        <v>2020</v>
      </c>
      <c r="E428" s="4">
        <v>2025</v>
      </c>
      <c r="F428" s="4">
        <v>2030</v>
      </c>
      <c r="G428" s="4">
        <v>2035</v>
      </c>
      <c r="H428" s="4">
        <v>2040</v>
      </c>
      <c r="I428" s="4">
        <v>2045</v>
      </c>
      <c r="J428" s="4">
        <v>2050</v>
      </c>
      <c r="K428" s="4">
        <v>2055</v>
      </c>
      <c r="L428" s="4">
        <v>2060</v>
      </c>
    </row>
    <row r="429" spans="1:12" x14ac:dyDescent="0.15">
      <c r="A429" s="27"/>
      <c r="C429" s="6"/>
      <c r="D429" s="6"/>
      <c r="E429" s="6"/>
      <c r="F429" s="6"/>
      <c r="G429" s="6"/>
      <c r="H429" s="6"/>
      <c r="I429" s="5"/>
      <c r="J429" s="5"/>
      <c r="K429" s="5"/>
      <c r="L429" s="5"/>
    </row>
    <row r="430" spans="1:12" x14ac:dyDescent="0.15">
      <c r="A430" s="27"/>
    </row>
    <row r="431" spans="1:12" x14ac:dyDescent="0.15">
      <c r="A431" s="27" t="s">
        <v>4</v>
      </c>
    </row>
    <row r="432" spans="1:12" x14ac:dyDescent="0.15">
      <c r="A432" s="27"/>
      <c r="C432" s="4">
        <v>2015</v>
      </c>
      <c r="D432" s="4">
        <v>2020</v>
      </c>
      <c r="E432" s="4">
        <v>2025</v>
      </c>
      <c r="F432" s="4">
        <v>2030</v>
      </c>
      <c r="G432" s="4">
        <v>2035</v>
      </c>
      <c r="H432" s="4">
        <v>2040</v>
      </c>
      <c r="I432" s="4">
        <v>2045</v>
      </c>
      <c r="J432" s="4">
        <v>2050</v>
      </c>
      <c r="K432" s="4">
        <v>2055</v>
      </c>
      <c r="L432" s="4">
        <v>2060</v>
      </c>
    </row>
    <row r="433" spans="1:12" x14ac:dyDescent="0.15">
      <c r="A433" s="27"/>
      <c r="C433" s="3"/>
      <c r="D433" s="3"/>
      <c r="E433" s="3"/>
      <c r="F433" s="3"/>
      <c r="G433" s="3"/>
      <c r="H433" s="3"/>
      <c r="I433" s="2"/>
      <c r="J433" s="2"/>
      <c r="K433" s="2"/>
      <c r="L433" s="2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433"/>
  <sheetViews>
    <sheetView zoomScale="75" zoomScaleNormal="75" workbookViewId="0">
      <selection activeCell="J16" sqref="J16"/>
    </sheetView>
  </sheetViews>
  <sheetFormatPr defaultRowHeight="13.5" x14ac:dyDescent="0.15"/>
  <cols>
    <col min="1" max="1" width="30.625" style="1" customWidth="1"/>
    <col min="2" max="8" width="10.625" style="1" customWidth="1"/>
    <col min="9" max="16384" width="9" style="1"/>
  </cols>
  <sheetData>
    <row r="1" spans="1:8" x14ac:dyDescent="0.15">
      <c r="A1" s="21" t="s">
        <v>59</v>
      </c>
      <c r="B1" s="20" t="s">
        <v>1</v>
      </c>
      <c r="C1" s="20" t="s">
        <v>0</v>
      </c>
      <c r="D1" s="20" t="s">
        <v>2</v>
      </c>
      <c r="E1" s="20" t="s">
        <v>3</v>
      </c>
    </row>
    <row r="2" spans="1:8" x14ac:dyDescent="0.15">
      <c r="A2" s="21"/>
      <c r="B2" s="20" t="s">
        <v>161</v>
      </c>
      <c r="C2" s="20" t="s">
        <v>162</v>
      </c>
      <c r="D2" s="20" t="s">
        <v>163</v>
      </c>
      <c r="E2" s="20" t="s">
        <v>164</v>
      </c>
    </row>
    <row r="3" spans="1:8" x14ac:dyDescent="0.15">
      <c r="A3" s="23"/>
      <c r="B3" s="20"/>
      <c r="C3" s="20"/>
    </row>
    <row r="4" spans="1:8" x14ac:dyDescent="0.15">
      <c r="A4" s="23" t="s">
        <v>61</v>
      </c>
      <c r="B4" s="20"/>
      <c r="C4" s="20"/>
    </row>
    <row r="5" spans="1:8" x14ac:dyDescent="0.15">
      <c r="A5" s="22"/>
    </row>
    <row r="6" spans="1:8" x14ac:dyDescent="0.15">
      <c r="A6" s="27" t="s">
        <v>62</v>
      </c>
    </row>
    <row r="7" spans="1:8" x14ac:dyDescent="0.15">
      <c r="A7" s="27"/>
      <c r="B7" s="4">
        <v>2010</v>
      </c>
      <c r="C7" s="4">
        <v>2015</v>
      </c>
      <c r="D7" s="4">
        <v>2020</v>
      </c>
      <c r="E7" s="4">
        <v>2025</v>
      </c>
      <c r="F7" s="4">
        <v>2030</v>
      </c>
      <c r="G7" s="4">
        <v>2035</v>
      </c>
      <c r="H7" s="4">
        <v>2040</v>
      </c>
    </row>
    <row r="8" spans="1:8" x14ac:dyDescent="0.15">
      <c r="A8" s="27" t="s">
        <v>63</v>
      </c>
      <c r="B8" s="25"/>
      <c r="C8" s="24">
        <v>1.4685983353680379</v>
      </c>
      <c r="D8" s="24">
        <v>1.4391584802528277</v>
      </c>
      <c r="E8" s="24">
        <v>1.4148885185471818</v>
      </c>
      <c r="F8" s="24">
        <v>1.4186224159705716</v>
      </c>
      <c r="G8" s="24">
        <v>1.4237707673784583</v>
      </c>
      <c r="H8" s="24">
        <v>1.4271696928616202</v>
      </c>
    </row>
    <row r="9" spans="1:8" x14ac:dyDescent="0.15">
      <c r="A9" s="27" t="s">
        <v>64</v>
      </c>
      <c r="B9" s="25"/>
      <c r="C9" s="24"/>
      <c r="D9" s="24"/>
      <c r="E9" s="24"/>
      <c r="F9" s="24"/>
      <c r="G9" s="24"/>
      <c r="H9" s="24"/>
    </row>
    <row r="10" spans="1:8" x14ac:dyDescent="0.15">
      <c r="A10" s="27" t="s">
        <v>65</v>
      </c>
      <c r="B10" s="25"/>
      <c r="C10" s="24">
        <v>7.1947607676961063</v>
      </c>
      <c r="D10" s="24">
        <v>7.5523847561175685</v>
      </c>
      <c r="E10" s="24">
        <v>7.4377580298639945</v>
      </c>
      <c r="F10" s="24">
        <v>7.2586745332081408</v>
      </c>
      <c r="G10" s="24">
        <v>7.1011985051083046</v>
      </c>
      <c r="H10" s="24">
        <v>7.0783072182329638</v>
      </c>
    </row>
    <row r="11" spans="1:8" x14ac:dyDescent="0.15">
      <c r="A11" s="27" t="s">
        <v>66</v>
      </c>
      <c r="B11" s="25"/>
      <c r="C11" s="24">
        <v>0.20412052364019184</v>
      </c>
      <c r="D11" s="24">
        <v>0.19055682764137291</v>
      </c>
      <c r="E11" s="24">
        <v>0.19023051205297872</v>
      </c>
      <c r="F11" s="24">
        <v>0.1954382180218209</v>
      </c>
      <c r="G11" s="24">
        <v>0.20049724935224064</v>
      </c>
      <c r="H11" s="24">
        <v>0.20162584765823435</v>
      </c>
    </row>
    <row r="12" spans="1:8" x14ac:dyDescent="0.15">
      <c r="A12" s="27" t="s">
        <v>67</v>
      </c>
      <c r="B12" s="25"/>
      <c r="C12" s="24"/>
      <c r="D12" s="24"/>
      <c r="E12" s="24"/>
      <c r="F12" s="24"/>
      <c r="G12" s="24"/>
      <c r="H12" s="24"/>
    </row>
    <row r="13" spans="1:8" x14ac:dyDescent="0.15">
      <c r="A13" s="28"/>
      <c r="B13" s="19"/>
      <c r="C13" s="19"/>
      <c r="D13" s="19"/>
      <c r="E13" s="19"/>
      <c r="F13" s="19"/>
      <c r="G13" s="19"/>
      <c r="H13" s="19"/>
    </row>
    <row r="14" spans="1:8" x14ac:dyDescent="0.15">
      <c r="A14" s="28" t="s">
        <v>68</v>
      </c>
      <c r="B14" s="19"/>
      <c r="C14" s="19"/>
      <c r="D14" s="19"/>
      <c r="E14" s="19"/>
      <c r="F14" s="19"/>
      <c r="G14" s="19"/>
      <c r="H14" s="19"/>
    </row>
    <row r="15" spans="1:8" x14ac:dyDescent="0.15">
      <c r="A15" s="27"/>
      <c r="B15" s="4">
        <v>2010</v>
      </c>
      <c r="C15" s="4">
        <v>2015</v>
      </c>
      <c r="D15" s="4">
        <v>2020</v>
      </c>
      <c r="E15" s="4">
        <v>2025</v>
      </c>
      <c r="F15" s="4">
        <v>2030</v>
      </c>
      <c r="G15" s="4">
        <v>2035</v>
      </c>
      <c r="H15" s="4">
        <v>2040</v>
      </c>
    </row>
    <row r="16" spans="1:8" x14ac:dyDescent="0.15">
      <c r="A16" s="27" t="s">
        <v>69</v>
      </c>
      <c r="B16" s="18">
        <v>1854694</v>
      </c>
      <c r="C16" s="18">
        <v>1821237.4799529654</v>
      </c>
      <c r="D16" s="18">
        <v>1768239.2490695252</v>
      </c>
      <c r="E16" s="18">
        <v>1703707.6406025151</v>
      </c>
      <c r="F16" s="18">
        <v>1632893.2563767894</v>
      </c>
      <c r="G16" s="18">
        <v>1557592.6883901434</v>
      </c>
      <c r="H16" s="18">
        <v>1478281.7120997137</v>
      </c>
    </row>
    <row r="17" spans="1:8" x14ac:dyDescent="0.15">
      <c r="A17" s="27" t="s">
        <v>70</v>
      </c>
      <c r="B17" s="17">
        <v>1</v>
      </c>
      <c r="C17" s="17">
        <v>0.98196116445783799</v>
      </c>
      <c r="D17" s="17">
        <v>0.95338597583726759</v>
      </c>
      <c r="E17" s="17">
        <v>0.91859230719596607</v>
      </c>
      <c r="F17" s="17">
        <v>0.88041113864432052</v>
      </c>
      <c r="G17" s="17">
        <v>0.8398111431805696</v>
      </c>
      <c r="H17" s="17">
        <v>0.79704884584719293</v>
      </c>
    </row>
    <row r="18" spans="1:8" x14ac:dyDescent="0.15">
      <c r="A18" s="27"/>
    </row>
    <row r="19" spans="1:8" x14ac:dyDescent="0.15">
      <c r="A19" s="27" t="s">
        <v>71</v>
      </c>
    </row>
    <row r="20" spans="1:8" x14ac:dyDescent="0.15">
      <c r="A20" s="27" t="s">
        <v>58</v>
      </c>
      <c r="B20" s="4">
        <v>2010</v>
      </c>
      <c r="C20" s="4">
        <v>2015</v>
      </c>
      <c r="D20" s="4">
        <v>2020</v>
      </c>
      <c r="E20" s="4">
        <v>2025</v>
      </c>
      <c r="F20" s="4">
        <v>2030</v>
      </c>
      <c r="G20" s="4">
        <v>2035</v>
      </c>
      <c r="H20" s="4">
        <v>2040</v>
      </c>
    </row>
    <row r="21" spans="1:8" x14ac:dyDescent="0.15">
      <c r="A21" s="27" t="s">
        <v>55</v>
      </c>
      <c r="B21" s="16">
        <v>1854694</v>
      </c>
      <c r="C21" s="16">
        <v>1821237.4799529654</v>
      </c>
      <c r="D21" s="16">
        <v>1768239.2490695252</v>
      </c>
      <c r="E21" s="16">
        <v>1703707.6406025151</v>
      </c>
      <c r="F21" s="16">
        <v>1632893.2563767894</v>
      </c>
      <c r="G21" s="16">
        <v>1557592.6883901434</v>
      </c>
      <c r="H21" s="16">
        <v>1478281.7120997137</v>
      </c>
    </row>
    <row r="22" spans="1:8" x14ac:dyDescent="0.15">
      <c r="A22" s="27" t="s">
        <v>54</v>
      </c>
      <c r="B22" s="16">
        <v>78358</v>
      </c>
      <c r="C22" s="16">
        <v>72716.604192965606</v>
      </c>
      <c r="D22" s="16">
        <v>63464.034600438186</v>
      </c>
      <c r="E22" s="16">
        <v>57298.392376673757</v>
      </c>
      <c r="F22" s="16">
        <v>54459.930642474195</v>
      </c>
      <c r="G22" s="16">
        <v>52107.167149239751</v>
      </c>
      <c r="H22" s="16">
        <v>48934.810985324744</v>
      </c>
    </row>
    <row r="23" spans="1:8" x14ac:dyDescent="0.15">
      <c r="A23" s="27" t="s">
        <v>53</v>
      </c>
      <c r="B23" s="16">
        <v>84767</v>
      </c>
      <c r="C23" s="16">
        <v>78283.711160000021</v>
      </c>
      <c r="D23" s="16">
        <v>72083.867481375666</v>
      </c>
      <c r="E23" s="16">
        <v>62884.081878943151</v>
      </c>
      <c r="F23" s="16">
        <v>56753.416336915187</v>
      </c>
      <c r="G23" s="16">
        <v>53897.421678964762</v>
      </c>
      <c r="H23" s="16">
        <v>51500.666508864881</v>
      </c>
    </row>
    <row r="24" spans="1:8" x14ac:dyDescent="0.15">
      <c r="A24" s="27" t="s">
        <v>52</v>
      </c>
      <c r="B24" s="16">
        <v>90274</v>
      </c>
      <c r="C24" s="16">
        <v>84412.907939999975</v>
      </c>
      <c r="D24" s="16">
        <v>77664.147871942958</v>
      </c>
      <c r="E24" s="16">
        <v>71536.798227769352</v>
      </c>
      <c r="F24" s="16">
        <v>62400.571953830105</v>
      </c>
      <c r="G24" s="16">
        <v>56286.255772667093</v>
      </c>
      <c r="H24" s="16">
        <v>53412.528536276564</v>
      </c>
    </row>
    <row r="25" spans="1:8" x14ac:dyDescent="0.15">
      <c r="A25" s="27" t="s">
        <v>51</v>
      </c>
      <c r="B25" s="16">
        <v>88719</v>
      </c>
      <c r="C25" s="16">
        <v>87587.658410000033</v>
      </c>
      <c r="D25" s="16">
        <v>81662.589921729756</v>
      </c>
      <c r="E25" s="16">
        <v>74887.961796826901</v>
      </c>
      <c r="F25" s="16">
        <v>68866.434808249731</v>
      </c>
      <c r="G25" s="16">
        <v>59940.227030704977</v>
      </c>
      <c r="H25" s="16">
        <v>53921.278785688788</v>
      </c>
    </row>
    <row r="26" spans="1:8" x14ac:dyDescent="0.15">
      <c r="A26" s="27" t="s">
        <v>50</v>
      </c>
      <c r="B26" s="16">
        <v>87230</v>
      </c>
      <c r="C26" s="16">
        <v>83754.61063000001</v>
      </c>
      <c r="D26" s="16">
        <v>83593.779257965507</v>
      </c>
      <c r="E26" s="16">
        <v>77846.218273249411</v>
      </c>
      <c r="F26" s="16">
        <v>71399.307948503061</v>
      </c>
      <c r="G26" s="16">
        <v>65451.032379728313</v>
      </c>
      <c r="H26" s="16">
        <v>56841.903594639691</v>
      </c>
    </row>
    <row r="27" spans="1:8" x14ac:dyDescent="0.15">
      <c r="A27" s="27" t="s">
        <v>49</v>
      </c>
      <c r="B27" s="16">
        <v>99156</v>
      </c>
      <c r="C27" s="16">
        <v>90127.991999999998</v>
      </c>
      <c r="D27" s="16">
        <v>87389.761302329949</v>
      </c>
      <c r="E27" s="16">
        <v>87550.166413286439</v>
      </c>
      <c r="F27" s="16">
        <v>81828.58972499393</v>
      </c>
      <c r="G27" s="16">
        <v>75342.847682368534</v>
      </c>
      <c r="H27" s="16">
        <v>69123.271569136879</v>
      </c>
    </row>
    <row r="28" spans="1:8" x14ac:dyDescent="0.15">
      <c r="A28" s="27" t="s">
        <v>48</v>
      </c>
      <c r="B28" s="16">
        <v>114378</v>
      </c>
      <c r="C28" s="16">
        <v>99140.547139999981</v>
      </c>
      <c r="D28" s="16">
        <v>90077.497522938938</v>
      </c>
      <c r="E28" s="16">
        <v>87580.33797062462</v>
      </c>
      <c r="F28" s="16">
        <v>87774.002861657704</v>
      </c>
      <c r="G28" s="16">
        <v>82052.48636974828</v>
      </c>
      <c r="H28" s="16">
        <v>75524.673924437695</v>
      </c>
    </row>
    <row r="29" spans="1:8" x14ac:dyDescent="0.15">
      <c r="A29" s="27" t="s">
        <v>47</v>
      </c>
      <c r="B29" s="16">
        <v>138261</v>
      </c>
      <c r="C29" s="16">
        <v>114047.28219000003</v>
      </c>
      <c r="D29" s="16">
        <v>98399.912734907601</v>
      </c>
      <c r="E29" s="16">
        <v>89504.981087691558</v>
      </c>
      <c r="F29" s="16">
        <v>87021.398573346058</v>
      </c>
      <c r="G29" s="16">
        <v>87154.623044769251</v>
      </c>
      <c r="H29" s="16">
        <v>81404.640852318698</v>
      </c>
    </row>
    <row r="30" spans="1:8" x14ac:dyDescent="0.15">
      <c r="A30" s="27" t="s">
        <v>46</v>
      </c>
      <c r="B30" s="16">
        <v>122285</v>
      </c>
      <c r="C30" s="16">
        <v>137167.89588999999</v>
      </c>
      <c r="D30" s="16">
        <v>112771.37856550349</v>
      </c>
      <c r="E30" s="16">
        <v>97354.014778606332</v>
      </c>
      <c r="F30" s="16">
        <v>88520.920016685966</v>
      </c>
      <c r="G30" s="16">
        <v>86024.395108457567</v>
      </c>
      <c r="H30" s="16">
        <v>86105.931628819948</v>
      </c>
    </row>
    <row r="31" spans="1:8" x14ac:dyDescent="0.15">
      <c r="A31" s="27" t="s">
        <v>45</v>
      </c>
      <c r="B31" s="16">
        <v>118017</v>
      </c>
      <c r="C31" s="16">
        <v>120980.37922999999</v>
      </c>
      <c r="D31" s="16">
        <v>135387.10911139823</v>
      </c>
      <c r="E31" s="16">
        <v>111281.24251434565</v>
      </c>
      <c r="F31" s="16">
        <v>96068.722331352939</v>
      </c>
      <c r="G31" s="16">
        <v>87305.974884809475</v>
      </c>
      <c r="H31" s="16">
        <v>84828.162537150682</v>
      </c>
    </row>
    <row r="32" spans="1:8" x14ac:dyDescent="0.15">
      <c r="A32" s="27" t="s">
        <v>44</v>
      </c>
      <c r="B32" s="16">
        <v>111347</v>
      </c>
      <c r="C32" s="16">
        <v>116247.80606</v>
      </c>
      <c r="D32" s="16">
        <v>118999.45363524309</v>
      </c>
      <c r="E32" s="16">
        <v>133072.24621635952</v>
      </c>
      <c r="F32" s="16">
        <v>109352.03307237122</v>
      </c>
      <c r="G32" s="16">
        <v>94381.471228037291</v>
      </c>
      <c r="H32" s="16">
        <v>85724.916849753761</v>
      </c>
    </row>
    <row r="33" spans="1:8" x14ac:dyDescent="0.15">
      <c r="A33" s="27" t="s">
        <v>43</v>
      </c>
      <c r="B33" s="16">
        <v>124948</v>
      </c>
      <c r="C33" s="16">
        <v>109401.4127</v>
      </c>
      <c r="D33" s="16">
        <v>114034.01666984471</v>
      </c>
      <c r="E33" s="16">
        <v>116809.12773792978</v>
      </c>
      <c r="F33" s="16">
        <v>130592.46732901093</v>
      </c>
      <c r="G33" s="16">
        <v>107314.71779581651</v>
      </c>
      <c r="H33" s="16">
        <v>92626.890474037762</v>
      </c>
    </row>
    <row r="34" spans="1:8" x14ac:dyDescent="0.15">
      <c r="A34" s="27" t="s">
        <v>42</v>
      </c>
      <c r="B34" s="16">
        <v>146598</v>
      </c>
      <c r="C34" s="16">
        <v>121542.64099000001</v>
      </c>
      <c r="D34" s="16">
        <v>106282.1925476867</v>
      </c>
      <c r="E34" s="16">
        <v>110885.55726057704</v>
      </c>
      <c r="F34" s="16">
        <v>113713.69084705523</v>
      </c>
      <c r="G34" s="16">
        <v>127093.17613346926</v>
      </c>
      <c r="H34" s="16">
        <v>104463.77508123133</v>
      </c>
    </row>
    <row r="35" spans="1:8" x14ac:dyDescent="0.15">
      <c r="A35" s="27" t="s">
        <v>41</v>
      </c>
      <c r="B35" s="16">
        <v>122585</v>
      </c>
      <c r="C35" s="16">
        <v>141350.33536999999</v>
      </c>
      <c r="D35" s="16">
        <v>117088.42389093037</v>
      </c>
      <c r="E35" s="16">
        <v>102572.37566659797</v>
      </c>
      <c r="F35" s="16">
        <v>107156.79857984249</v>
      </c>
      <c r="G35" s="16">
        <v>110052.52922864832</v>
      </c>
      <c r="H35" s="16">
        <v>122981.57773089217</v>
      </c>
    </row>
    <row r="36" spans="1:8" x14ac:dyDescent="0.15">
      <c r="A36" s="27" t="s">
        <v>40</v>
      </c>
      <c r="B36" s="16">
        <v>104984</v>
      </c>
      <c r="C36" s="16">
        <v>115193.05931000001</v>
      </c>
      <c r="D36" s="16">
        <v>133275.70946454702</v>
      </c>
      <c r="E36" s="16">
        <v>110420.71631584709</v>
      </c>
      <c r="F36" s="16">
        <v>96969.278494142869</v>
      </c>
      <c r="G36" s="16">
        <v>101452.45245745062</v>
      </c>
      <c r="H36" s="16">
        <v>104366.58363214633</v>
      </c>
    </row>
    <row r="37" spans="1:8" x14ac:dyDescent="0.15">
      <c r="A37" s="27" t="s">
        <v>39</v>
      </c>
      <c r="B37" s="16">
        <v>92766</v>
      </c>
      <c r="C37" s="16">
        <v>94221.068830000004</v>
      </c>
      <c r="D37" s="16">
        <v>103755.97163590527</v>
      </c>
      <c r="E37" s="16">
        <v>121066.55659348718</v>
      </c>
      <c r="F37" s="16">
        <v>100335.13234704445</v>
      </c>
      <c r="G37" s="16">
        <v>88504.768086363183</v>
      </c>
      <c r="H37" s="16">
        <v>92855.337275188751</v>
      </c>
    </row>
    <row r="38" spans="1:8" x14ac:dyDescent="0.15">
      <c r="A38" s="27" t="s">
        <v>38</v>
      </c>
      <c r="B38" s="16">
        <v>70841</v>
      </c>
      <c r="C38" s="16">
        <v>76453.854289999988</v>
      </c>
      <c r="D38" s="16">
        <v>78377.490863606537</v>
      </c>
      <c r="E38" s="16">
        <v>86851.525111252995</v>
      </c>
      <c r="F38" s="16">
        <v>102859.78237673853</v>
      </c>
      <c r="G38" s="16">
        <v>85204.307527712881</v>
      </c>
      <c r="H38" s="16">
        <v>75778.373974933391</v>
      </c>
    </row>
    <row r="39" spans="1:8" x14ac:dyDescent="0.15">
      <c r="A39" s="27" t="s">
        <v>37</v>
      </c>
      <c r="B39" s="16">
        <v>38112</v>
      </c>
      <c r="C39" s="16">
        <v>50350.526750000005</v>
      </c>
      <c r="D39" s="16">
        <v>55431.602534071688</v>
      </c>
      <c r="E39" s="16">
        <v>57582.452012784372</v>
      </c>
      <c r="F39" s="16">
        <v>64485.739209539184</v>
      </c>
      <c r="G39" s="16">
        <v>78314.495420037289</v>
      </c>
      <c r="H39" s="16">
        <v>64659.457187767301</v>
      </c>
    </row>
    <row r="40" spans="1:8" x14ac:dyDescent="0.15">
      <c r="A40" s="27" t="s">
        <v>36</v>
      </c>
      <c r="B40" s="16">
        <v>21068</v>
      </c>
      <c r="C40" s="16">
        <v>28257.186870000005</v>
      </c>
      <c r="D40" s="16">
        <v>38500.309457159397</v>
      </c>
      <c r="E40" s="16">
        <v>46722.888369661865</v>
      </c>
      <c r="F40" s="16">
        <v>52335.038923035368</v>
      </c>
      <c r="G40" s="16">
        <v>59712.339411150489</v>
      </c>
      <c r="H40" s="16">
        <v>73226.93097110455</v>
      </c>
    </row>
    <row r="41" spans="1:8" x14ac:dyDescent="0.15">
      <c r="A41" s="27" t="s">
        <v>35</v>
      </c>
      <c r="B41" s="16">
        <v>253399</v>
      </c>
      <c r="C41" s="16">
        <v>235413.22329296559</v>
      </c>
      <c r="D41" s="16">
        <v>213212.0499537568</v>
      </c>
      <c r="E41" s="16">
        <v>191719.27248338627</v>
      </c>
      <c r="F41" s="16">
        <v>173613.91893321948</v>
      </c>
      <c r="G41" s="16">
        <v>162290.84460087161</v>
      </c>
      <c r="H41" s="16">
        <v>153848.0060304662</v>
      </c>
    </row>
    <row r="42" spans="1:8" x14ac:dyDescent="0.15">
      <c r="A42" s="27" t="s">
        <v>34</v>
      </c>
      <c r="B42" s="16">
        <v>1150939</v>
      </c>
      <c r="C42" s="16">
        <v>1079998.2252400001</v>
      </c>
      <c r="D42" s="16">
        <v>1028597.691269548</v>
      </c>
      <c r="E42" s="16">
        <v>986771.85404949728</v>
      </c>
      <c r="F42" s="16">
        <v>935137.56751322676</v>
      </c>
      <c r="G42" s="16">
        <v>872060.95165790932</v>
      </c>
      <c r="H42" s="16">
        <v>790565.44529721525</v>
      </c>
    </row>
    <row r="43" spans="1:8" x14ac:dyDescent="0.15">
      <c r="A43" s="27" t="s">
        <v>33</v>
      </c>
      <c r="B43" s="16">
        <v>450356</v>
      </c>
      <c r="C43" s="16">
        <v>505826.03142000001</v>
      </c>
      <c r="D43" s="16">
        <v>526429.50784622028</v>
      </c>
      <c r="E43" s="16">
        <v>525216.51406963146</v>
      </c>
      <c r="F43" s="16">
        <v>524141.76993034285</v>
      </c>
      <c r="G43" s="16">
        <v>523240.89213136281</v>
      </c>
      <c r="H43" s="16">
        <v>533868.26077203255</v>
      </c>
    </row>
    <row r="44" spans="1:8" x14ac:dyDescent="0.15">
      <c r="A44" s="27" t="s">
        <v>32</v>
      </c>
      <c r="B44" s="16">
        <v>222787</v>
      </c>
      <c r="C44" s="16">
        <v>249282.63674000002</v>
      </c>
      <c r="D44" s="16">
        <v>276065.37449074292</v>
      </c>
      <c r="E44" s="16">
        <v>312223.42208718642</v>
      </c>
      <c r="F44" s="16">
        <v>320015.69285635755</v>
      </c>
      <c r="G44" s="16">
        <v>311735.91044526384</v>
      </c>
      <c r="H44" s="16">
        <v>306520.09940899396</v>
      </c>
    </row>
    <row r="45" spans="1:8" x14ac:dyDescent="0.15">
      <c r="A45" s="27"/>
      <c r="B45" s="12"/>
      <c r="C45" s="12"/>
      <c r="D45" s="12"/>
      <c r="E45" s="12"/>
      <c r="F45" s="12"/>
      <c r="G45" s="12"/>
      <c r="H45" s="12"/>
    </row>
    <row r="46" spans="1:8" x14ac:dyDescent="0.15">
      <c r="A46" s="27" t="s">
        <v>57</v>
      </c>
      <c r="B46" s="4">
        <v>2010</v>
      </c>
      <c r="C46" s="4">
        <v>2015</v>
      </c>
      <c r="D46" s="4">
        <v>2020</v>
      </c>
      <c r="E46" s="4">
        <v>2025</v>
      </c>
      <c r="F46" s="4">
        <v>2030</v>
      </c>
      <c r="G46" s="4">
        <v>2035</v>
      </c>
      <c r="H46" s="4">
        <v>2040</v>
      </c>
    </row>
    <row r="47" spans="1:8" x14ac:dyDescent="0.15">
      <c r="A47" s="27" t="s">
        <v>55</v>
      </c>
      <c r="B47" s="13">
        <v>903394</v>
      </c>
      <c r="C47" s="13">
        <v>888291.47463812423</v>
      </c>
      <c r="D47" s="13">
        <v>862621.15396441694</v>
      </c>
      <c r="E47" s="13">
        <v>831188.66684188531</v>
      </c>
      <c r="F47" s="13">
        <v>796837.8805458307</v>
      </c>
      <c r="G47" s="13">
        <v>760566.34829501563</v>
      </c>
      <c r="H47" s="13">
        <v>722892.42984988529</v>
      </c>
    </row>
    <row r="48" spans="1:8" x14ac:dyDescent="0.15">
      <c r="A48" s="27" t="s">
        <v>54</v>
      </c>
      <c r="B48" s="15">
        <v>39834</v>
      </c>
      <c r="C48" s="14">
        <v>37315.891378124266</v>
      </c>
      <c r="D48" s="14">
        <v>32566.257287663993</v>
      </c>
      <c r="E48" s="14">
        <v>29402.388298448946</v>
      </c>
      <c r="F48" s="14">
        <v>27945.845616926883</v>
      </c>
      <c r="G48" s="14">
        <v>26738.53659946383</v>
      </c>
      <c r="H48" s="14">
        <v>25111.817467324279</v>
      </c>
    </row>
    <row r="49" spans="1:8" x14ac:dyDescent="0.15">
      <c r="A49" s="27" t="s">
        <v>53</v>
      </c>
      <c r="B49" s="15">
        <v>43426</v>
      </c>
      <c r="C49" s="14">
        <v>39876.010750000001</v>
      </c>
      <c r="D49" s="14">
        <v>37046.821137333165</v>
      </c>
      <c r="E49" s="14">
        <v>32326.625196635352</v>
      </c>
      <c r="F49" s="14">
        <v>29176.576444345166</v>
      </c>
      <c r="G49" s="14">
        <v>27710.256748802531</v>
      </c>
      <c r="H49" s="14">
        <v>26479.682358354486</v>
      </c>
    </row>
    <row r="50" spans="1:8" x14ac:dyDescent="0.15">
      <c r="A50" s="27" t="s">
        <v>52</v>
      </c>
      <c r="B50" s="15">
        <v>46361</v>
      </c>
      <c r="C50" s="14">
        <v>43335.384549999988</v>
      </c>
      <c r="D50" s="14">
        <v>39648.314168626355</v>
      </c>
      <c r="E50" s="14">
        <v>36856.925666296665</v>
      </c>
      <c r="F50" s="14">
        <v>32162.103151194387</v>
      </c>
      <c r="G50" s="14">
        <v>29018.502037512135</v>
      </c>
      <c r="H50" s="14">
        <v>27543.984818874902</v>
      </c>
    </row>
    <row r="51" spans="1:8" x14ac:dyDescent="0.15">
      <c r="A51" s="27" t="s">
        <v>51</v>
      </c>
      <c r="B51" s="15">
        <v>45517</v>
      </c>
      <c r="C51" s="14">
        <v>44815.494140000003</v>
      </c>
      <c r="D51" s="14">
        <v>41715.867879794881</v>
      </c>
      <c r="E51" s="14">
        <v>38011.707486012354</v>
      </c>
      <c r="F51" s="14">
        <v>35261.863119327696</v>
      </c>
      <c r="G51" s="14">
        <v>30681.297092972556</v>
      </c>
      <c r="H51" s="14">
        <v>27589.36071124101</v>
      </c>
    </row>
    <row r="52" spans="1:8" x14ac:dyDescent="0.15">
      <c r="A52" s="27" t="s">
        <v>50</v>
      </c>
      <c r="B52" s="15">
        <v>44086</v>
      </c>
      <c r="C52" s="14">
        <v>42529.970910000011</v>
      </c>
      <c r="D52" s="14">
        <v>42217.221205490292</v>
      </c>
      <c r="E52" s="14">
        <v>39164.305337413614</v>
      </c>
      <c r="F52" s="14">
        <v>35661.745677087099</v>
      </c>
      <c r="G52" s="14">
        <v>32926.939538098137</v>
      </c>
      <c r="H52" s="14">
        <v>28557.826528234109</v>
      </c>
    </row>
    <row r="53" spans="1:8" x14ac:dyDescent="0.15">
      <c r="A53" s="27" t="s">
        <v>49</v>
      </c>
      <c r="B53" s="15">
        <v>51307</v>
      </c>
      <c r="C53" s="14">
        <v>46919.696640000009</v>
      </c>
      <c r="D53" s="14">
        <v>45648.11026732115</v>
      </c>
      <c r="E53" s="14">
        <v>45535.194632745115</v>
      </c>
      <c r="F53" s="14">
        <v>42462.314468836215</v>
      </c>
      <c r="G53" s="14">
        <v>38927.850795829203</v>
      </c>
      <c r="H53" s="14">
        <v>35988.632353315588</v>
      </c>
    </row>
    <row r="54" spans="1:8" x14ac:dyDescent="0.15">
      <c r="A54" s="27" t="s">
        <v>48</v>
      </c>
      <c r="B54" s="15">
        <v>58850</v>
      </c>
      <c r="C54" s="14">
        <v>51757.53744</v>
      </c>
      <c r="D54" s="14">
        <v>47354.309921013119</v>
      </c>
      <c r="E54" s="14">
        <v>46210.019367127861</v>
      </c>
      <c r="F54" s="14">
        <v>46133.547457373577</v>
      </c>
      <c r="G54" s="14">
        <v>43050.417438611497</v>
      </c>
      <c r="H54" s="14">
        <v>39480.656679895132</v>
      </c>
    </row>
    <row r="55" spans="1:8" x14ac:dyDescent="0.15">
      <c r="A55" s="27" t="s">
        <v>47</v>
      </c>
      <c r="B55" s="15">
        <v>70765</v>
      </c>
      <c r="C55" s="14">
        <v>58902.873120000018</v>
      </c>
      <c r="D55" s="14">
        <v>51550.613712476348</v>
      </c>
      <c r="E55" s="14">
        <v>47223.660095374449</v>
      </c>
      <c r="F55" s="14">
        <v>46104.549544146219</v>
      </c>
      <c r="G55" s="14">
        <v>45997.61319334586</v>
      </c>
      <c r="H55" s="14">
        <v>42873.81946345426</v>
      </c>
    </row>
    <row r="56" spans="1:8" x14ac:dyDescent="0.15">
      <c r="A56" s="27" t="s">
        <v>46</v>
      </c>
      <c r="B56" s="15">
        <v>61948</v>
      </c>
      <c r="C56" s="14">
        <v>70309.86122999998</v>
      </c>
      <c r="D56" s="14">
        <v>58317.826650485309</v>
      </c>
      <c r="E56" s="14">
        <v>51074.392651391267</v>
      </c>
      <c r="F56" s="14">
        <v>46767.82275443196</v>
      </c>
      <c r="G56" s="14">
        <v>45645.394415593764</v>
      </c>
      <c r="H56" s="14">
        <v>45509.032908578716</v>
      </c>
    </row>
    <row r="57" spans="1:8" x14ac:dyDescent="0.15">
      <c r="A57" s="27" t="s">
        <v>45</v>
      </c>
      <c r="B57" s="15">
        <v>59178</v>
      </c>
      <c r="C57" s="14">
        <v>61327.459299999988</v>
      </c>
      <c r="D57" s="14">
        <v>69432.890182294403</v>
      </c>
      <c r="E57" s="14">
        <v>57580.585472805164</v>
      </c>
      <c r="F57" s="14">
        <v>50432.052275203605</v>
      </c>
      <c r="G57" s="14">
        <v>46152.388169667385</v>
      </c>
      <c r="H57" s="14">
        <v>45049.454233805685</v>
      </c>
    </row>
    <row r="58" spans="1:8" x14ac:dyDescent="0.15">
      <c r="A58" s="27" t="s">
        <v>44</v>
      </c>
      <c r="B58" s="15">
        <v>55089</v>
      </c>
      <c r="C58" s="14">
        <v>58074.222230000007</v>
      </c>
      <c r="D58" s="14">
        <v>60099.54695302988</v>
      </c>
      <c r="E58" s="14">
        <v>67978.931915280831</v>
      </c>
      <c r="F58" s="14">
        <v>56351.6797361551</v>
      </c>
      <c r="G58" s="14">
        <v>49344.443916856901</v>
      </c>
      <c r="H58" s="14">
        <v>45129.842459858388</v>
      </c>
    </row>
    <row r="59" spans="1:8" x14ac:dyDescent="0.15">
      <c r="A59" s="27" t="s">
        <v>43</v>
      </c>
      <c r="B59" s="15">
        <v>61579</v>
      </c>
      <c r="C59" s="14">
        <v>53759.614760000004</v>
      </c>
      <c r="D59" s="14">
        <v>56585.943580515457</v>
      </c>
      <c r="E59" s="14">
        <v>58617.347543287142</v>
      </c>
      <c r="F59" s="14">
        <v>66288.671996029923</v>
      </c>
      <c r="G59" s="14">
        <v>54955.566586519351</v>
      </c>
      <c r="H59" s="14">
        <v>48133.047369570959</v>
      </c>
    </row>
    <row r="60" spans="1:8" x14ac:dyDescent="0.15">
      <c r="A60" s="27" t="s">
        <v>42</v>
      </c>
      <c r="B60" s="15">
        <v>71896</v>
      </c>
      <c r="C60" s="14">
        <v>59139.406569999999</v>
      </c>
      <c r="D60" s="14">
        <v>51548.062290910166</v>
      </c>
      <c r="E60" s="14">
        <v>54317.842869397005</v>
      </c>
      <c r="F60" s="14">
        <v>56352.114918511521</v>
      </c>
      <c r="G60" s="14">
        <v>63696.417324247384</v>
      </c>
      <c r="H60" s="14">
        <v>52821.670942322758</v>
      </c>
    </row>
    <row r="61" spans="1:8" x14ac:dyDescent="0.15">
      <c r="A61" s="27" t="s">
        <v>41</v>
      </c>
      <c r="B61" s="15">
        <v>59037</v>
      </c>
      <c r="C61" s="14">
        <v>68137.885400000014</v>
      </c>
      <c r="D61" s="14">
        <v>55970.694614184009</v>
      </c>
      <c r="E61" s="14">
        <v>48904.770820046302</v>
      </c>
      <c r="F61" s="14">
        <v>51630.14253863733</v>
      </c>
      <c r="G61" s="14">
        <v>53670.455324922252</v>
      </c>
      <c r="H61" s="14">
        <v>60651.916037764808</v>
      </c>
    </row>
    <row r="62" spans="1:8" x14ac:dyDescent="0.15">
      <c r="A62" s="27" t="s">
        <v>40</v>
      </c>
      <c r="B62" s="15">
        <v>49030</v>
      </c>
      <c r="C62" s="14">
        <v>54181.715210000009</v>
      </c>
      <c r="D62" s="14">
        <v>62850.680711061214</v>
      </c>
      <c r="E62" s="14">
        <v>51653.478228646331</v>
      </c>
      <c r="F62" s="14">
        <v>45295.243415323217</v>
      </c>
      <c r="G62" s="14">
        <v>47941.520288266154</v>
      </c>
      <c r="H62" s="14">
        <v>49977.154146985748</v>
      </c>
    </row>
    <row r="63" spans="1:8" x14ac:dyDescent="0.15">
      <c r="A63" s="27" t="s">
        <v>39</v>
      </c>
      <c r="B63" s="15">
        <v>40923</v>
      </c>
      <c r="C63" s="14">
        <v>42202.650519999988</v>
      </c>
      <c r="D63" s="14">
        <v>46914.590256911797</v>
      </c>
      <c r="E63" s="14">
        <v>55103.452595919116</v>
      </c>
      <c r="F63" s="14">
        <v>45322.911864110902</v>
      </c>
      <c r="G63" s="14">
        <v>40010.753271815687</v>
      </c>
      <c r="H63" s="14">
        <v>42544.776154854844</v>
      </c>
    </row>
    <row r="64" spans="1:8" x14ac:dyDescent="0.15">
      <c r="A64" s="27" t="s">
        <v>38</v>
      </c>
      <c r="B64" s="15">
        <v>28745</v>
      </c>
      <c r="C64" s="14">
        <v>31287.966379999991</v>
      </c>
      <c r="D64" s="14">
        <v>32722.618662338609</v>
      </c>
      <c r="E64" s="14">
        <v>36711.203352394179</v>
      </c>
      <c r="F64" s="14">
        <v>44046.055398814322</v>
      </c>
      <c r="G64" s="14">
        <v>36214.158885000717</v>
      </c>
      <c r="H64" s="14">
        <v>32352.10850539379</v>
      </c>
    </row>
    <row r="65" spans="1:8" x14ac:dyDescent="0.15">
      <c r="A65" s="27" t="s">
        <v>37</v>
      </c>
      <c r="B65" s="15">
        <v>11330</v>
      </c>
      <c r="C65" s="14">
        <v>18144.104190000005</v>
      </c>
      <c r="D65" s="14">
        <v>20282.052340856124</v>
      </c>
      <c r="E65" s="14">
        <v>21608.431795483801</v>
      </c>
      <c r="F65" s="14">
        <v>24587.845400501137</v>
      </c>
      <c r="G65" s="14">
        <v>30510.26399320062</v>
      </c>
      <c r="H65" s="14">
        <v>25015.515672472313</v>
      </c>
    </row>
    <row r="66" spans="1:8" x14ac:dyDescent="0.15">
      <c r="A66" s="27" t="s">
        <v>36</v>
      </c>
      <c r="B66" s="15">
        <v>4493</v>
      </c>
      <c r="C66" s="14">
        <v>6273.7299200000007</v>
      </c>
      <c r="D66" s="14">
        <v>10148.732142110599</v>
      </c>
      <c r="E66" s="14">
        <v>12907.403517179817</v>
      </c>
      <c r="F66" s="14">
        <v>14854.794768874561</v>
      </c>
      <c r="G66" s="14">
        <v>17373.572674289702</v>
      </c>
      <c r="H66" s="14">
        <v>22082.131037583538</v>
      </c>
    </row>
    <row r="67" spans="1:8" x14ac:dyDescent="0.15">
      <c r="A67" s="27" t="s">
        <v>35</v>
      </c>
      <c r="B67" s="13">
        <v>129621</v>
      </c>
      <c r="C67" s="13">
        <v>120527.28667812425</v>
      </c>
      <c r="D67" s="13">
        <v>109261.39259362352</v>
      </c>
      <c r="E67" s="13">
        <v>98585.939161380957</v>
      </c>
      <c r="F67" s="13">
        <v>89284.52521246644</v>
      </c>
      <c r="G67" s="13">
        <v>83467.295385778503</v>
      </c>
      <c r="H67" s="13">
        <v>79135.484644553668</v>
      </c>
    </row>
    <row r="68" spans="1:8" x14ac:dyDescent="0.15">
      <c r="A68" s="27" t="s">
        <v>34</v>
      </c>
      <c r="B68" s="13">
        <v>580215</v>
      </c>
      <c r="C68" s="13">
        <v>547536.13634000008</v>
      </c>
      <c r="D68" s="13">
        <v>524470.39264333108</v>
      </c>
      <c r="E68" s="13">
        <v>505713.9873708348</v>
      </c>
      <c r="F68" s="13">
        <v>481816.36194710288</v>
      </c>
      <c r="G68" s="13">
        <v>451378.32847174205</v>
      </c>
      <c r="H68" s="13">
        <v>411133.3436502766</v>
      </c>
    </row>
    <row r="69" spans="1:8" x14ac:dyDescent="0.15">
      <c r="A69" s="27" t="s">
        <v>33</v>
      </c>
      <c r="B69" s="13">
        <v>193558</v>
      </c>
      <c r="C69" s="13">
        <v>220228.05162000004</v>
      </c>
      <c r="D69" s="13">
        <v>228889.36872746234</v>
      </c>
      <c r="E69" s="13">
        <v>226888.74030966958</v>
      </c>
      <c r="F69" s="13">
        <v>225736.99338626146</v>
      </c>
      <c r="G69" s="13">
        <v>225720.72443749511</v>
      </c>
      <c r="H69" s="13">
        <v>232623.60155505504</v>
      </c>
    </row>
    <row r="70" spans="1:8" x14ac:dyDescent="0.15">
      <c r="A70" s="27" t="s">
        <v>32</v>
      </c>
      <c r="B70" s="13">
        <v>85491</v>
      </c>
      <c r="C70" s="13">
        <v>97908.451009999975</v>
      </c>
      <c r="D70" s="13">
        <v>110067.99340221714</v>
      </c>
      <c r="E70" s="13">
        <v>126330.49126097692</v>
      </c>
      <c r="F70" s="13">
        <v>128811.60743230092</v>
      </c>
      <c r="G70" s="13">
        <v>124108.74882430671</v>
      </c>
      <c r="H70" s="13">
        <v>121994.5313703045</v>
      </c>
    </row>
    <row r="71" spans="1:8" x14ac:dyDescent="0.15">
      <c r="A71" s="27"/>
      <c r="B71" s="12"/>
      <c r="C71" s="12"/>
      <c r="D71" s="12"/>
      <c r="E71" s="12"/>
      <c r="F71" s="12"/>
      <c r="G71" s="12"/>
      <c r="H71" s="12"/>
    </row>
    <row r="72" spans="1:8" x14ac:dyDescent="0.15">
      <c r="A72" s="27" t="s">
        <v>56</v>
      </c>
      <c r="B72" s="4">
        <v>2010</v>
      </c>
      <c r="C72" s="4">
        <v>2015</v>
      </c>
      <c r="D72" s="4">
        <v>2020</v>
      </c>
      <c r="E72" s="4">
        <v>2025</v>
      </c>
      <c r="F72" s="4">
        <v>2030</v>
      </c>
      <c r="G72" s="4">
        <v>2035</v>
      </c>
      <c r="H72" s="4">
        <v>2040</v>
      </c>
    </row>
    <row r="73" spans="1:8" x14ac:dyDescent="0.15">
      <c r="A73" s="27" t="s">
        <v>55</v>
      </c>
      <c r="B73" s="13">
        <v>951300</v>
      </c>
      <c r="C73" s="13">
        <v>932946.00531484128</v>
      </c>
      <c r="D73" s="13">
        <v>905618.09510510834</v>
      </c>
      <c r="E73" s="13">
        <v>872518.97376062977</v>
      </c>
      <c r="F73" s="13">
        <v>836055.37583095836</v>
      </c>
      <c r="G73" s="13">
        <v>797026.34009512805</v>
      </c>
      <c r="H73" s="13">
        <v>755389.28224982845</v>
      </c>
    </row>
    <row r="74" spans="1:8" x14ac:dyDescent="0.15">
      <c r="A74" s="27" t="s">
        <v>54</v>
      </c>
      <c r="B74" s="15">
        <v>38524</v>
      </c>
      <c r="C74" s="14">
        <v>35400.712814841347</v>
      </c>
      <c r="D74" s="14">
        <v>30897.777312774197</v>
      </c>
      <c r="E74" s="14">
        <v>27896.004078224807</v>
      </c>
      <c r="F74" s="14">
        <v>26514.085025547309</v>
      </c>
      <c r="G74" s="14">
        <v>25368.63054977592</v>
      </c>
      <c r="H74" s="14">
        <v>23822.993518000469</v>
      </c>
    </row>
    <row r="75" spans="1:8" x14ac:dyDescent="0.15">
      <c r="A75" s="27" t="s">
        <v>53</v>
      </c>
      <c r="B75" s="15">
        <v>41341</v>
      </c>
      <c r="C75" s="14">
        <v>38407.700410000019</v>
      </c>
      <c r="D75" s="14">
        <v>35037.046344042508</v>
      </c>
      <c r="E75" s="14">
        <v>30557.456682307795</v>
      </c>
      <c r="F75" s="14">
        <v>27576.83989257002</v>
      </c>
      <c r="G75" s="14">
        <v>26187.164930162235</v>
      </c>
      <c r="H75" s="14">
        <v>25020.984150510394</v>
      </c>
    </row>
    <row r="76" spans="1:8" x14ac:dyDescent="0.15">
      <c r="A76" s="27" t="s">
        <v>52</v>
      </c>
      <c r="B76" s="15">
        <v>43913</v>
      </c>
      <c r="C76" s="14">
        <v>41077.523389999988</v>
      </c>
      <c r="D76" s="14">
        <v>38015.83370331661</v>
      </c>
      <c r="E76" s="14">
        <v>34679.872561472679</v>
      </c>
      <c r="F76" s="14">
        <v>30238.468802635718</v>
      </c>
      <c r="G76" s="14">
        <v>27267.753735154958</v>
      </c>
      <c r="H76" s="14">
        <v>25868.543717401662</v>
      </c>
    </row>
    <row r="77" spans="1:8" x14ac:dyDescent="0.15">
      <c r="A77" s="27" t="s">
        <v>51</v>
      </c>
      <c r="B77" s="15">
        <v>43202</v>
      </c>
      <c r="C77" s="14">
        <v>42772.164270000023</v>
      </c>
      <c r="D77" s="14">
        <v>39946.722041934881</v>
      </c>
      <c r="E77" s="14">
        <v>36876.254310814547</v>
      </c>
      <c r="F77" s="14">
        <v>33604.571688922035</v>
      </c>
      <c r="G77" s="14">
        <v>29258.929937732424</v>
      </c>
      <c r="H77" s="14">
        <v>26331.918074447782</v>
      </c>
    </row>
    <row r="78" spans="1:8" x14ac:dyDescent="0.15">
      <c r="A78" s="27" t="s">
        <v>50</v>
      </c>
      <c r="B78" s="15">
        <v>43144</v>
      </c>
      <c r="C78" s="14">
        <v>41224.639720000006</v>
      </c>
      <c r="D78" s="14">
        <v>41376.558052475208</v>
      </c>
      <c r="E78" s="14">
        <v>38681.912935835797</v>
      </c>
      <c r="F78" s="14">
        <v>35737.562271415962</v>
      </c>
      <c r="G78" s="14">
        <v>32524.092841630176</v>
      </c>
      <c r="H78" s="14">
        <v>28284.077066405582</v>
      </c>
    </row>
    <row r="79" spans="1:8" x14ac:dyDescent="0.15">
      <c r="A79" s="27" t="s">
        <v>49</v>
      </c>
      <c r="B79" s="15">
        <v>47849</v>
      </c>
      <c r="C79" s="14">
        <v>43208.295359999996</v>
      </c>
      <c r="D79" s="14">
        <v>41741.651035008799</v>
      </c>
      <c r="E79" s="14">
        <v>42014.971780541324</v>
      </c>
      <c r="F79" s="14">
        <v>39366.275256157714</v>
      </c>
      <c r="G79" s="14">
        <v>36414.996886539331</v>
      </c>
      <c r="H79" s="14">
        <v>33134.639215821291</v>
      </c>
    </row>
    <row r="80" spans="1:8" x14ac:dyDescent="0.15">
      <c r="A80" s="27" t="s">
        <v>48</v>
      </c>
      <c r="B80" s="15">
        <v>55528</v>
      </c>
      <c r="C80" s="14">
        <v>47383.009699999988</v>
      </c>
      <c r="D80" s="14">
        <v>42723.187601925827</v>
      </c>
      <c r="E80" s="14">
        <v>41370.318603496758</v>
      </c>
      <c r="F80" s="14">
        <v>41640.455404284119</v>
      </c>
      <c r="G80" s="14">
        <v>39002.068931136782</v>
      </c>
      <c r="H80" s="14">
        <v>36044.017244542571</v>
      </c>
    </row>
    <row r="81" spans="1:8" x14ac:dyDescent="0.15">
      <c r="A81" s="27" t="s">
        <v>47</v>
      </c>
      <c r="B81" s="15">
        <v>67496</v>
      </c>
      <c r="C81" s="14">
        <v>55144.409070000009</v>
      </c>
      <c r="D81" s="14">
        <v>46849.299022431253</v>
      </c>
      <c r="E81" s="14">
        <v>42281.320992317109</v>
      </c>
      <c r="F81" s="14">
        <v>40916.849029199831</v>
      </c>
      <c r="G81" s="14">
        <v>41157.009851423391</v>
      </c>
      <c r="H81" s="14">
        <v>38530.821388864431</v>
      </c>
    </row>
    <row r="82" spans="1:8" x14ac:dyDescent="0.15">
      <c r="A82" s="27" t="s">
        <v>46</v>
      </c>
      <c r="B82" s="15">
        <v>60337</v>
      </c>
      <c r="C82" s="14">
        <v>66858.03465999999</v>
      </c>
      <c r="D82" s="14">
        <v>54453.551915018186</v>
      </c>
      <c r="E82" s="14">
        <v>46279.622127215058</v>
      </c>
      <c r="F82" s="14">
        <v>41753.097262254007</v>
      </c>
      <c r="G82" s="14">
        <v>40379.000692863803</v>
      </c>
      <c r="H82" s="14">
        <v>40596.898720241232</v>
      </c>
    </row>
    <row r="83" spans="1:8" x14ac:dyDescent="0.15">
      <c r="A83" s="27" t="s">
        <v>45</v>
      </c>
      <c r="B83" s="15">
        <v>58839</v>
      </c>
      <c r="C83" s="14">
        <v>59652.919930000011</v>
      </c>
      <c r="D83" s="14">
        <v>65954.218929103808</v>
      </c>
      <c r="E83" s="14">
        <v>53700.657041540479</v>
      </c>
      <c r="F83" s="14">
        <v>45636.670056149327</v>
      </c>
      <c r="G83" s="14">
        <v>41153.58671514209</v>
      </c>
      <c r="H83" s="14">
        <v>39778.708303344996</v>
      </c>
    </row>
    <row r="84" spans="1:8" x14ac:dyDescent="0.15">
      <c r="A84" s="27" t="s">
        <v>44</v>
      </c>
      <c r="B84" s="15">
        <v>56258</v>
      </c>
      <c r="C84" s="14">
        <v>58173.583829999996</v>
      </c>
      <c r="D84" s="14">
        <v>58899.906682213208</v>
      </c>
      <c r="E84" s="14">
        <v>65093.314301078695</v>
      </c>
      <c r="F84" s="14">
        <v>53000.353336216125</v>
      </c>
      <c r="G84" s="14">
        <v>45037.027311180398</v>
      </c>
      <c r="H84" s="14">
        <v>40595.074389895381</v>
      </c>
    </row>
    <row r="85" spans="1:8" x14ac:dyDescent="0.15">
      <c r="A85" s="27" t="s">
        <v>43</v>
      </c>
      <c r="B85" s="15">
        <v>63369</v>
      </c>
      <c r="C85" s="14">
        <v>55641.797939999997</v>
      </c>
      <c r="D85" s="14">
        <v>57448.073089329249</v>
      </c>
      <c r="E85" s="14">
        <v>58191.780194642648</v>
      </c>
      <c r="F85" s="14">
        <v>64303.795332981012</v>
      </c>
      <c r="G85" s="14">
        <v>52359.151209297161</v>
      </c>
      <c r="H85" s="14">
        <v>44493.843104466796</v>
      </c>
    </row>
    <row r="86" spans="1:8" x14ac:dyDescent="0.15">
      <c r="A86" s="27" t="s">
        <v>42</v>
      </c>
      <c r="B86" s="15">
        <v>74702</v>
      </c>
      <c r="C86" s="14">
        <v>62403.234420000023</v>
      </c>
      <c r="D86" s="14">
        <v>54734.130256776538</v>
      </c>
      <c r="E86" s="14">
        <v>56567.71439118003</v>
      </c>
      <c r="F86" s="14">
        <v>57361.575928543709</v>
      </c>
      <c r="G86" s="14">
        <v>63396.758809221872</v>
      </c>
      <c r="H86" s="14">
        <v>51642.104138908573</v>
      </c>
    </row>
    <row r="87" spans="1:8" x14ac:dyDescent="0.15">
      <c r="A87" s="27" t="s">
        <v>41</v>
      </c>
      <c r="B87" s="15">
        <v>63548</v>
      </c>
      <c r="C87" s="14">
        <v>73212.449969999987</v>
      </c>
      <c r="D87" s="14">
        <v>61117.729276746351</v>
      </c>
      <c r="E87" s="14">
        <v>53667.604846551672</v>
      </c>
      <c r="F87" s="14">
        <v>55526.656041205169</v>
      </c>
      <c r="G87" s="14">
        <v>56382.073903726057</v>
      </c>
      <c r="H87" s="14">
        <v>62329.661693127353</v>
      </c>
    </row>
    <row r="88" spans="1:8" x14ac:dyDescent="0.15">
      <c r="A88" s="27" t="s">
        <v>40</v>
      </c>
      <c r="B88" s="15">
        <v>55954</v>
      </c>
      <c r="C88" s="14">
        <v>61011.344100000009</v>
      </c>
      <c r="D88" s="14">
        <v>70425.028753485807</v>
      </c>
      <c r="E88" s="14">
        <v>58767.238087200756</v>
      </c>
      <c r="F88" s="14">
        <v>51674.035078819645</v>
      </c>
      <c r="G88" s="14">
        <v>53510.932169184467</v>
      </c>
      <c r="H88" s="14">
        <v>54389.429485160574</v>
      </c>
    </row>
    <row r="89" spans="1:8" x14ac:dyDescent="0.15">
      <c r="A89" s="27" t="s">
        <v>39</v>
      </c>
      <c r="B89" s="15">
        <v>51843</v>
      </c>
      <c r="C89" s="14">
        <v>52018.418310000008</v>
      </c>
      <c r="D89" s="14">
        <v>56841.381378993465</v>
      </c>
      <c r="E89" s="14">
        <v>65963.103997568076</v>
      </c>
      <c r="F89" s="14">
        <v>55012.220482933539</v>
      </c>
      <c r="G89" s="14">
        <v>48494.014814547496</v>
      </c>
      <c r="H89" s="14">
        <v>50310.561120333907</v>
      </c>
    </row>
    <row r="90" spans="1:8" x14ac:dyDescent="0.15">
      <c r="A90" s="27" t="s">
        <v>38</v>
      </c>
      <c r="B90" s="15">
        <v>42096</v>
      </c>
      <c r="C90" s="14">
        <v>45165.887910000005</v>
      </c>
      <c r="D90" s="14">
        <v>45654.872201267935</v>
      </c>
      <c r="E90" s="14">
        <v>50140.321758858823</v>
      </c>
      <c r="F90" s="14">
        <v>58813.726977924205</v>
      </c>
      <c r="G90" s="14">
        <v>48990.148642712164</v>
      </c>
      <c r="H90" s="14">
        <v>43426.265469539598</v>
      </c>
    </row>
    <row r="91" spans="1:8" x14ac:dyDescent="0.15">
      <c r="A91" s="27" t="s">
        <v>37</v>
      </c>
      <c r="B91" s="15">
        <v>26782</v>
      </c>
      <c r="C91" s="14">
        <v>32206.422560000003</v>
      </c>
      <c r="D91" s="14">
        <v>35149.55019321556</v>
      </c>
      <c r="E91" s="14">
        <v>35974.020217300575</v>
      </c>
      <c r="F91" s="14">
        <v>39897.893809038047</v>
      </c>
      <c r="G91" s="14">
        <v>47804.231426836668</v>
      </c>
      <c r="H91" s="14">
        <v>39643.941515294988</v>
      </c>
    </row>
    <row r="92" spans="1:8" x14ac:dyDescent="0.15">
      <c r="A92" s="27" t="s">
        <v>36</v>
      </c>
      <c r="B92" s="15">
        <v>16575</v>
      </c>
      <c r="C92" s="14">
        <v>21983.456950000003</v>
      </c>
      <c r="D92" s="14">
        <v>28351.577315048798</v>
      </c>
      <c r="E92" s="14">
        <v>33815.484852482048</v>
      </c>
      <c r="F92" s="14">
        <v>37480.244154160806</v>
      </c>
      <c r="G92" s="14">
        <v>42338.766736860787</v>
      </c>
      <c r="H92" s="14">
        <v>51144.799933521012</v>
      </c>
    </row>
    <row r="93" spans="1:8" x14ac:dyDescent="0.15">
      <c r="A93" s="27" t="s">
        <v>35</v>
      </c>
      <c r="B93" s="13">
        <v>123778</v>
      </c>
      <c r="C93" s="13">
        <v>114885.93661484135</v>
      </c>
      <c r="D93" s="13">
        <v>103950.65736013331</v>
      </c>
      <c r="E93" s="13">
        <v>93133.333322005288</v>
      </c>
      <c r="F93" s="13">
        <v>84329.393720753054</v>
      </c>
      <c r="G93" s="13">
        <v>78823.54921509311</v>
      </c>
      <c r="H93" s="13">
        <v>74712.521385912522</v>
      </c>
    </row>
    <row r="94" spans="1:8" x14ac:dyDescent="0.15">
      <c r="A94" s="27" t="s">
        <v>34</v>
      </c>
      <c r="B94" s="13">
        <v>570724</v>
      </c>
      <c r="C94" s="13">
        <v>532462.08890000009</v>
      </c>
      <c r="D94" s="13">
        <v>504127.29862621694</v>
      </c>
      <c r="E94" s="13">
        <v>481057.86667866242</v>
      </c>
      <c r="F94" s="13">
        <v>453321.20556612383</v>
      </c>
      <c r="G94" s="13">
        <v>420682.62318616745</v>
      </c>
      <c r="H94" s="13">
        <v>379432.10164693859</v>
      </c>
    </row>
    <row r="95" spans="1:8" x14ac:dyDescent="0.15">
      <c r="A95" s="27" t="s">
        <v>33</v>
      </c>
      <c r="B95" s="13">
        <v>256798</v>
      </c>
      <c r="C95" s="13">
        <v>285597.97980000003</v>
      </c>
      <c r="D95" s="13">
        <v>297540.13911875786</v>
      </c>
      <c r="E95" s="13">
        <v>298327.77375996194</v>
      </c>
      <c r="F95" s="13">
        <v>298404.7765440814</v>
      </c>
      <c r="G95" s="13">
        <v>297520.16769386764</v>
      </c>
      <c r="H95" s="13">
        <v>301244.65921697742</v>
      </c>
    </row>
    <row r="96" spans="1:8" x14ac:dyDescent="0.15">
      <c r="A96" s="27" t="s">
        <v>32</v>
      </c>
      <c r="B96" s="13">
        <v>137296</v>
      </c>
      <c r="C96" s="13">
        <v>151374.18573000003</v>
      </c>
      <c r="D96" s="13">
        <v>165997.38108852578</v>
      </c>
      <c r="E96" s="13">
        <v>185892.93082620951</v>
      </c>
      <c r="F96" s="13">
        <v>191204.0854240566</v>
      </c>
      <c r="G96" s="13">
        <v>187627.16162095711</v>
      </c>
      <c r="H96" s="13">
        <v>184525.5680386895</v>
      </c>
    </row>
    <row r="97" spans="1:8" x14ac:dyDescent="0.15">
      <c r="A97" s="27"/>
      <c r="B97" s="12"/>
      <c r="C97" s="12"/>
      <c r="D97" s="12"/>
      <c r="E97" s="12"/>
      <c r="F97" s="12"/>
      <c r="G97" s="12"/>
      <c r="H97" s="12"/>
    </row>
    <row r="98" spans="1:8" x14ac:dyDescent="0.15">
      <c r="A98" s="27"/>
      <c r="B98" s="4">
        <v>2010</v>
      </c>
      <c r="C98" s="4">
        <v>2015</v>
      </c>
      <c r="D98" s="4">
        <v>2020</v>
      </c>
      <c r="E98" s="4">
        <v>2025</v>
      </c>
      <c r="F98" s="4">
        <v>2030</v>
      </c>
      <c r="G98" s="4">
        <v>2035</v>
      </c>
      <c r="H98" s="4">
        <v>2040</v>
      </c>
    </row>
    <row r="99" spans="1:8" x14ac:dyDescent="0.15">
      <c r="A99" s="27" t="s">
        <v>31</v>
      </c>
      <c r="B99" s="11">
        <v>0.13662577222981256</v>
      </c>
      <c r="C99" s="11">
        <v>0.12926003658734569</v>
      </c>
      <c r="D99" s="11">
        <v>0.12057873393883338</v>
      </c>
      <c r="E99" s="11">
        <v>0.11253061729275622</v>
      </c>
      <c r="F99" s="11">
        <v>0.10632288317391284</v>
      </c>
      <c r="G99" s="11">
        <v>0.10419337854532947</v>
      </c>
      <c r="H99" s="11">
        <v>0.10407218378690784</v>
      </c>
    </row>
    <row r="100" spans="1:8" x14ac:dyDescent="0.15">
      <c r="A100" s="27" t="s">
        <v>30</v>
      </c>
      <c r="B100" s="11">
        <v>0.62055465753380346</v>
      </c>
      <c r="C100" s="11">
        <v>0.59300241573542167</v>
      </c>
      <c r="D100" s="11">
        <v>0.58170730675207671</v>
      </c>
      <c r="E100" s="11">
        <v>0.57919083681547967</v>
      </c>
      <c r="F100" s="11">
        <v>0.57268750658459711</v>
      </c>
      <c r="G100" s="11">
        <v>0.55987740450889745</v>
      </c>
      <c r="H100" s="11">
        <v>0.53478673166721125</v>
      </c>
    </row>
    <row r="101" spans="1:8" x14ac:dyDescent="0.15">
      <c r="A101" s="27" t="s">
        <v>29</v>
      </c>
      <c r="B101" s="11">
        <v>0.24281957023638401</v>
      </c>
      <c r="C101" s="11">
        <v>0.2777375476772328</v>
      </c>
      <c r="D101" s="11">
        <v>0.29771395930908989</v>
      </c>
      <c r="E101" s="11">
        <v>0.30827854589176401</v>
      </c>
      <c r="F101" s="11">
        <v>0.32098961024148986</v>
      </c>
      <c r="G101" s="11">
        <v>0.33592921694577332</v>
      </c>
      <c r="H101" s="11">
        <v>0.36114108454588106</v>
      </c>
    </row>
    <row r="102" spans="1:8" x14ac:dyDescent="0.15">
      <c r="A102" s="27" t="s">
        <v>28</v>
      </c>
      <c r="B102" s="11">
        <v>0.12012062367161376</v>
      </c>
      <c r="C102" s="11">
        <v>0.1368754154710444</v>
      </c>
      <c r="D102" s="11">
        <v>0.15612444675459658</v>
      </c>
      <c r="E102" s="11">
        <v>0.18326115035603691</v>
      </c>
      <c r="F102" s="11">
        <v>0.19598077927422958</v>
      </c>
      <c r="G102" s="11">
        <v>0.20013955687443538</v>
      </c>
      <c r="H102" s="11">
        <v>0.20734890846591114</v>
      </c>
    </row>
    <row r="103" spans="1:8" x14ac:dyDescent="0.15">
      <c r="A103" s="27"/>
    </row>
    <row r="104" spans="1:8" x14ac:dyDescent="0.15">
      <c r="A104" s="27" t="s">
        <v>72</v>
      </c>
    </row>
    <row r="105" spans="1:8" x14ac:dyDescent="0.15">
      <c r="A105" s="27" t="s">
        <v>58</v>
      </c>
      <c r="B105" s="4">
        <v>2010</v>
      </c>
      <c r="C105" s="4">
        <v>2015</v>
      </c>
      <c r="D105" s="4">
        <v>2020</v>
      </c>
      <c r="E105" s="4">
        <v>2025</v>
      </c>
      <c r="F105" s="4">
        <v>2030</v>
      </c>
      <c r="G105" s="4">
        <v>2035</v>
      </c>
      <c r="H105" s="4">
        <v>2040</v>
      </c>
    </row>
    <row r="106" spans="1:8" x14ac:dyDescent="0.15">
      <c r="A106" s="27" t="s">
        <v>55</v>
      </c>
      <c r="B106" s="15"/>
      <c r="C106" s="13">
        <v>-33456.520047034312</v>
      </c>
      <c r="D106" s="13">
        <v>-52998.230883440636</v>
      </c>
      <c r="E106" s="13">
        <v>-64531.608467010061</v>
      </c>
      <c r="F106" s="13">
        <v>-70814.38422572588</v>
      </c>
      <c r="G106" s="13">
        <v>-75300.56798664527</v>
      </c>
      <c r="H106" s="13">
        <v>-79310.976290429942</v>
      </c>
    </row>
    <row r="107" spans="1:8" x14ac:dyDescent="0.15">
      <c r="A107" s="27" t="s">
        <v>54</v>
      </c>
      <c r="B107" s="15"/>
      <c r="C107" s="13">
        <v>-5641.395807034387</v>
      </c>
      <c r="D107" s="13">
        <v>-9252.5695925274231</v>
      </c>
      <c r="E107" s="13">
        <v>-6165.6422237644365</v>
      </c>
      <c r="F107" s="13">
        <v>-2838.4617341995618</v>
      </c>
      <c r="G107" s="13">
        <v>-2352.7634932344408</v>
      </c>
      <c r="H107" s="13">
        <v>-3172.356163915003</v>
      </c>
    </row>
    <row r="108" spans="1:8" x14ac:dyDescent="0.15">
      <c r="A108" s="27" t="s">
        <v>53</v>
      </c>
      <c r="B108" s="15"/>
      <c r="C108" s="13">
        <v>-6483.2888399999792</v>
      </c>
      <c r="D108" s="13">
        <v>-6199.8436786243474</v>
      </c>
      <c r="E108" s="13">
        <v>-9199.7856024325265</v>
      </c>
      <c r="F108" s="13">
        <v>-6130.6655420279603</v>
      </c>
      <c r="G108" s="13">
        <v>-2855.9946579504212</v>
      </c>
      <c r="H108" s="13">
        <v>-2396.7551700998847</v>
      </c>
    </row>
    <row r="109" spans="1:8" x14ac:dyDescent="0.15">
      <c r="A109" s="27" t="s">
        <v>52</v>
      </c>
      <c r="B109" s="15"/>
      <c r="C109" s="13">
        <v>-5861.0920600000245</v>
      </c>
      <c r="D109" s="13">
        <v>-6748.7600680570104</v>
      </c>
      <c r="E109" s="13">
        <v>-6127.3496441736206</v>
      </c>
      <c r="F109" s="13">
        <v>-9136.226273939239</v>
      </c>
      <c r="G109" s="13">
        <v>-6114.3161811630125</v>
      </c>
      <c r="H109" s="13">
        <v>-2873.7272363905286</v>
      </c>
    </row>
    <row r="110" spans="1:8" x14ac:dyDescent="0.15">
      <c r="A110" s="27" t="s">
        <v>51</v>
      </c>
      <c r="B110" s="15"/>
      <c r="C110" s="13">
        <v>-1131.3415899999745</v>
      </c>
      <c r="D110" s="13">
        <v>-5925.0684882702626</v>
      </c>
      <c r="E110" s="13">
        <v>-6774.6281249028616</v>
      </c>
      <c r="F110" s="13">
        <v>-6021.5269885771704</v>
      </c>
      <c r="G110" s="13">
        <v>-8926.2077775447506</v>
      </c>
      <c r="H110" s="13">
        <v>-6018.9482450161886</v>
      </c>
    </row>
    <row r="111" spans="1:8" x14ac:dyDescent="0.15">
      <c r="A111" s="27" t="s">
        <v>50</v>
      </c>
      <c r="B111" s="15"/>
      <c r="C111" s="13">
        <v>-3475.3893699999826</v>
      </c>
      <c r="D111" s="13">
        <v>-160.8313720345177</v>
      </c>
      <c r="E111" s="13">
        <v>-5747.5609847160886</v>
      </c>
      <c r="F111" s="13">
        <v>-6446.9103247463499</v>
      </c>
      <c r="G111" s="13">
        <v>-5948.2755687747485</v>
      </c>
      <c r="H111" s="13">
        <v>-8609.128785088622</v>
      </c>
    </row>
    <row r="112" spans="1:8" x14ac:dyDescent="0.15">
      <c r="A112" s="27" t="s">
        <v>49</v>
      </c>
      <c r="B112" s="15"/>
      <c r="C112" s="13">
        <v>-9028.0079999999944</v>
      </c>
      <c r="D112" s="13">
        <v>-2738.2306976700565</v>
      </c>
      <c r="E112" s="13">
        <v>160.40511095648981</v>
      </c>
      <c r="F112" s="13">
        <v>-5721.5766882925091</v>
      </c>
      <c r="G112" s="13">
        <v>-6485.7420426253957</v>
      </c>
      <c r="H112" s="13">
        <v>-6219.5761132316547</v>
      </c>
    </row>
    <row r="113" spans="1:8" x14ac:dyDescent="0.15">
      <c r="A113" s="27" t="s">
        <v>48</v>
      </c>
      <c r="B113" s="15"/>
      <c r="C113" s="13">
        <v>-15237.452860000012</v>
      </c>
      <c r="D113" s="13">
        <v>-9063.0496170610422</v>
      </c>
      <c r="E113" s="13">
        <v>-2497.159552314326</v>
      </c>
      <c r="F113" s="13">
        <v>193.66489103307686</v>
      </c>
      <c r="G113" s="13">
        <v>-5721.5164919094168</v>
      </c>
      <c r="H113" s="13">
        <v>-6527.8124453105775</v>
      </c>
    </row>
    <row r="114" spans="1:8" x14ac:dyDescent="0.15">
      <c r="A114" s="27" t="s">
        <v>47</v>
      </c>
      <c r="B114" s="15"/>
      <c r="C114" s="13">
        <v>-24213.717809999973</v>
      </c>
      <c r="D114" s="13">
        <v>-15647.369455092427</v>
      </c>
      <c r="E114" s="13">
        <v>-8894.9316472160426</v>
      </c>
      <c r="F114" s="13">
        <v>-2483.5825143455077</v>
      </c>
      <c r="G114" s="13">
        <v>133.22447142320016</v>
      </c>
      <c r="H114" s="13">
        <v>-5749.9821924505595</v>
      </c>
    </row>
    <row r="115" spans="1:8" x14ac:dyDescent="0.15">
      <c r="A115" s="27" t="s">
        <v>46</v>
      </c>
      <c r="B115" s="15"/>
      <c r="C115" s="13">
        <v>14882.895889999971</v>
      </c>
      <c r="D115" s="13">
        <v>-24396.517324496475</v>
      </c>
      <c r="E115" s="13">
        <v>-15417.363786897171</v>
      </c>
      <c r="F115" s="13">
        <v>-8833.094761920358</v>
      </c>
      <c r="G115" s="13">
        <v>-2496.524908228399</v>
      </c>
      <c r="H115" s="13">
        <v>81.536520362380543</v>
      </c>
    </row>
    <row r="116" spans="1:8" x14ac:dyDescent="0.15">
      <c r="A116" s="27" t="s">
        <v>45</v>
      </c>
      <c r="B116" s="15"/>
      <c r="C116" s="13">
        <v>2963.3792299999986</v>
      </c>
      <c r="D116" s="13">
        <v>14406.729881398212</v>
      </c>
      <c r="E116" s="13">
        <v>-24105.866597052569</v>
      </c>
      <c r="F116" s="13">
        <v>-15212.52018299271</v>
      </c>
      <c r="G116" s="13">
        <v>-8762.747446543457</v>
      </c>
      <c r="H116" s="13">
        <v>-2477.8123476587934</v>
      </c>
    </row>
    <row r="117" spans="1:8" x14ac:dyDescent="0.15">
      <c r="A117" s="27" t="s">
        <v>44</v>
      </c>
      <c r="B117" s="15"/>
      <c r="C117" s="13">
        <v>4900.8060600000026</v>
      </c>
      <c r="D117" s="13">
        <v>2751.6475752430852</v>
      </c>
      <c r="E117" s="13">
        <v>14072.792581116439</v>
      </c>
      <c r="F117" s="13">
        <v>-23720.213143988301</v>
      </c>
      <c r="G117" s="13">
        <v>-14970.561844333926</v>
      </c>
      <c r="H117" s="13">
        <v>-8656.5543782835302</v>
      </c>
    </row>
    <row r="118" spans="1:8" x14ac:dyDescent="0.15">
      <c r="A118" s="27" t="s">
        <v>43</v>
      </c>
      <c r="B118" s="15"/>
      <c r="C118" s="13">
        <v>-15546.587299999999</v>
      </c>
      <c r="D118" s="13">
        <v>4632.6039698447057</v>
      </c>
      <c r="E118" s="13">
        <v>2775.1110680850834</v>
      </c>
      <c r="F118" s="13">
        <v>13783.339591081145</v>
      </c>
      <c r="G118" s="13">
        <v>-23277.749533194423</v>
      </c>
      <c r="H118" s="13">
        <v>-14687.827321778757</v>
      </c>
    </row>
    <row r="119" spans="1:8" x14ac:dyDescent="0.15">
      <c r="A119" s="27" t="s">
        <v>42</v>
      </c>
      <c r="B119" s="15"/>
      <c r="C119" s="13">
        <v>-25055.359009999978</v>
      </c>
      <c r="D119" s="13">
        <v>-15260.448442313318</v>
      </c>
      <c r="E119" s="13">
        <v>4603.3647128903322</v>
      </c>
      <c r="F119" s="13">
        <v>2828.133586478194</v>
      </c>
      <c r="G119" s="13">
        <v>13379.485286414027</v>
      </c>
      <c r="H119" s="13">
        <v>-22629.401052237925</v>
      </c>
    </row>
    <row r="120" spans="1:8" x14ac:dyDescent="0.15">
      <c r="A120" s="27" t="s">
        <v>41</v>
      </c>
      <c r="B120" s="15"/>
      <c r="C120" s="13">
        <v>18765.335370000001</v>
      </c>
      <c r="D120" s="13">
        <v>-24261.91147906964</v>
      </c>
      <c r="E120" s="13">
        <v>-14516.048224332386</v>
      </c>
      <c r="F120" s="13">
        <v>4584.4229132445253</v>
      </c>
      <c r="G120" s="13">
        <v>2895.7306488058093</v>
      </c>
      <c r="H120" s="13">
        <v>12929.048502243852</v>
      </c>
    </row>
    <row r="121" spans="1:8" x14ac:dyDescent="0.15">
      <c r="A121" s="27" t="s">
        <v>40</v>
      </c>
      <c r="B121" s="15"/>
      <c r="C121" s="13">
        <v>10209.059310000019</v>
      </c>
      <c r="D121" s="13">
        <v>18082.650154547002</v>
      </c>
      <c r="E121" s="13">
        <v>-22854.993148699934</v>
      </c>
      <c r="F121" s="13">
        <v>-13451.437821704225</v>
      </c>
      <c r="G121" s="13">
        <v>4483.1739633077595</v>
      </c>
      <c r="H121" s="13">
        <v>2914.1311746956999</v>
      </c>
    </row>
    <row r="122" spans="1:8" x14ac:dyDescent="0.15">
      <c r="A122" s="27" t="s">
        <v>39</v>
      </c>
      <c r="B122" s="15"/>
      <c r="C122" s="13">
        <v>1455.0688299999965</v>
      </c>
      <c r="D122" s="13">
        <v>9534.9028059052653</v>
      </c>
      <c r="E122" s="13">
        <v>17310.58495758193</v>
      </c>
      <c r="F122" s="13">
        <v>-20731.424246442752</v>
      </c>
      <c r="G122" s="13">
        <v>-11830.364260681257</v>
      </c>
      <c r="H122" s="13">
        <v>4350.5691888255678</v>
      </c>
    </row>
    <row r="123" spans="1:8" x14ac:dyDescent="0.15">
      <c r="A123" s="27" t="s">
        <v>38</v>
      </c>
      <c r="B123" s="15"/>
      <c r="C123" s="13">
        <v>5612.8542899999957</v>
      </c>
      <c r="D123" s="13">
        <v>1923.6365736065491</v>
      </c>
      <c r="E123" s="13">
        <v>8474.0342476464575</v>
      </c>
      <c r="F123" s="13">
        <v>16008.257265485525</v>
      </c>
      <c r="G123" s="13">
        <v>-17655.474849025646</v>
      </c>
      <c r="H123" s="13">
        <v>-9425.9335527794938</v>
      </c>
    </row>
    <row r="124" spans="1:8" x14ac:dyDescent="0.15">
      <c r="A124" s="27" t="s">
        <v>37</v>
      </c>
      <c r="B124" s="15"/>
      <c r="C124" s="13">
        <v>12238.526750000008</v>
      </c>
      <c r="D124" s="13">
        <v>5081.075784071676</v>
      </c>
      <c r="E124" s="13">
        <v>2150.8494787126911</v>
      </c>
      <c r="F124" s="13">
        <v>6903.287196754809</v>
      </c>
      <c r="G124" s="13">
        <v>13828.756210498104</v>
      </c>
      <c r="H124" s="13">
        <v>-13655.038232269988</v>
      </c>
    </row>
    <row r="125" spans="1:8" x14ac:dyDescent="0.15">
      <c r="A125" s="27" t="s">
        <v>36</v>
      </c>
      <c r="B125" s="15"/>
      <c r="C125" s="13">
        <v>7189.1868700000041</v>
      </c>
      <c r="D125" s="13">
        <v>10243.122587159392</v>
      </c>
      <c r="E125" s="13">
        <v>8222.5789125024676</v>
      </c>
      <c r="F125" s="13">
        <v>5612.1505533735017</v>
      </c>
      <c r="G125" s="13">
        <v>7377.3004881151228</v>
      </c>
      <c r="H125" s="13">
        <v>13514.59155995406</v>
      </c>
    </row>
    <row r="126" spans="1:8" x14ac:dyDescent="0.15">
      <c r="A126" s="27" t="s">
        <v>35</v>
      </c>
      <c r="B126" s="15"/>
      <c r="C126" s="13">
        <v>-17985.776707034391</v>
      </c>
      <c r="D126" s="13">
        <v>-22201.173339208781</v>
      </c>
      <c r="E126" s="13">
        <v>-21492.777470370584</v>
      </c>
      <c r="F126" s="13">
        <v>-18105.353550166761</v>
      </c>
      <c r="G126" s="13">
        <v>-11323.074332347875</v>
      </c>
      <c r="H126" s="13">
        <v>-8442.8385704054162</v>
      </c>
    </row>
    <row r="127" spans="1:8" x14ac:dyDescent="0.15">
      <c r="A127" s="27" t="s">
        <v>34</v>
      </c>
      <c r="B127" s="15"/>
      <c r="C127" s="13">
        <v>-70940.774759999942</v>
      </c>
      <c r="D127" s="13">
        <v>-51400.533970452096</v>
      </c>
      <c r="E127" s="13">
        <v>-41825.837220050715</v>
      </c>
      <c r="F127" s="13">
        <v>-51634.286536270491</v>
      </c>
      <c r="G127" s="13">
        <v>-63076.615855317286</v>
      </c>
      <c r="H127" s="13">
        <v>-81495.506360694228</v>
      </c>
    </row>
    <row r="128" spans="1:8" x14ac:dyDescent="0.15">
      <c r="A128" s="27" t="s">
        <v>33</v>
      </c>
      <c r="B128" s="15"/>
      <c r="C128" s="13">
        <v>55470.031420000028</v>
      </c>
      <c r="D128" s="13">
        <v>20603.476426220244</v>
      </c>
      <c r="E128" s="13">
        <v>-1212.9937765887735</v>
      </c>
      <c r="F128" s="13">
        <v>-1074.7441392886158</v>
      </c>
      <c r="G128" s="13">
        <v>-900.8777989801074</v>
      </c>
      <c r="H128" s="13">
        <v>10627.368640669698</v>
      </c>
    </row>
    <row r="129" spans="1:8" x14ac:dyDescent="0.15">
      <c r="A129" s="27" t="s">
        <v>32</v>
      </c>
      <c r="B129" s="15"/>
      <c r="C129" s="13">
        <v>26495.636740000005</v>
      </c>
      <c r="D129" s="13">
        <v>26782.737750742883</v>
      </c>
      <c r="E129" s="13">
        <v>36158.047596443546</v>
      </c>
      <c r="F129" s="13">
        <v>7792.2707691710839</v>
      </c>
      <c r="G129" s="13">
        <v>-8279.7824110936763</v>
      </c>
      <c r="H129" s="13">
        <v>-5215.8110362698535</v>
      </c>
    </row>
    <row r="130" spans="1:8" x14ac:dyDescent="0.15">
      <c r="A130" s="27"/>
      <c r="B130" s="12"/>
      <c r="C130" s="12"/>
      <c r="D130" s="12"/>
      <c r="E130" s="12"/>
      <c r="F130" s="12"/>
      <c r="G130" s="12"/>
      <c r="H130" s="12"/>
    </row>
    <row r="131" spans="1:8" x14ac:dyDescent="0.15">
      <c r="A131" s="27" t="s">
        <v>57</v>
      </c>
      <c r="B131" s="4">
        <v>2010</v>
      </c>
      <c r="C131" s="4">
        <v>2015</v>
      </c>
      <c r="D131" s="4">
        <v>2020</v>
      </c>
      <c r="E131" s="4">
        <v>2025</v>
      </c>
      <c r="F131" s="4">
        <v>2030</v>
      </c>
      <c r="G131" s="4">
        <v>2035</v>
      </c>
      <c r="H131" s="4">
        <v>2040</v>
      </c>
    </row>
    <row r="132" spans="1:8" x14ac:dyDescent="0.15">
      <c r="A132" s="27" t="s">
        <v>55</v>
      </c>
      <c r="B132" s="15"/>
      <c r="C132" s="13">
        <v>-15102.525361875716</v>
      </c>
      <c r="D132" s="13">
        <v>-25670.320673707411</v>
      </c>
      <c r="E132" s="13">
        <v>-31432.487122531555</v>
      </c>
      <c r="F132" s="13">
        <v>-34350.786296054488</v>
      </c>
      <c r="G132" s="13">
        <v>-36271.532250815158</v>
      </c>
      <c r="H132" s="13">
        <v>-37673.918445130359</v>
      </c>
    </row>
    <row r="133" spans="1:8" x14ac:dyDescent="0.15">
      <c r="A133" s="27" t="s">
        <v>54</v>
      </c>
      <c r="B133" s="15"/>
      <c r="C133" s="26">
        <v>-2518.1086218757337</v>
      </c>
      <c r="D133" s="26">
        <v>-4749.634090460273</v>
      </c>
      <c r="E133" s="26">
        <v>-3163.8689892150469</v>
      </c>
      <c r="F133" s="26">
        <v>-1456.5426815220635</v>
      </c>
      <c r="G133" s="26">
        <v>-1207.3090174630524</v>
      </c>
      <c r="H133" s="26">
        <v>-1626.7191321395512</v>
      </c>
    </row>
    <row r="134" spans="1:8" x14ac:dyDescent="0.15">
      <c r="A134" s="27" t="s">
        <v>53</v>
      </c>
      <c r="B134" s="15"/>
      <c r="C134" s="26">
        <v>-3549.9892499999987</v>
      </c>
      <c r="D134" s="26">
        <v>-2829.1896126668362</v>
      </c>
      <c r="E134" s="26">
        <v>-4720.1959406978131</v>
      </c>
      <c r="F134" s="26">
        <v>-3150.0487522901858</v>
      </c>
      <c r="G134" s="26">
        <v>-1466.3196955426356</v>
      </c>
      <c r="H134" s="26">
        <v>-1230.5743904480441</v>
      </c>
    </row>
    <row r="135" spans="1:8" x14ac:dyDescent="0.15">
      <c r="A135" s="27" t="s">
        <v>52</v>
      </c>
      <c r="B135" s="15"/>
      <c r="C135" s="26">
        <v>-3025.6154500000121</v>
      </c>
      <c r="D135" s="26">
        <v>-3687.0703813736327</v>
      </c>
      <c r="E135" s="26">
        <v>-2791.3885023296898</v>
      </c>
      <c r="F135" s="26">
        <v>-4694.822515102278</v>
      </c>
      <c r="G135" s="26">
        <v>-3143.6011136822526</v>
      </c>
      <c r="H135" s="26">
        <v>-1474.5172186372329</v>
      </c>
    </row>
    <row r="136" spans="1:8" x14ac:dyDescent="0.15">
      <c r="A136" s="27" t="s">
        <v>51</v>
      </c>
      <c r="B136" s="15"/>
      <c r="C136" s="26">
        <v>-701.50585999999748</v>
      </c>
      <c r="D136" s="26">
        <v>-3099.6262602051211</v>
      </c>
      <c r="E136" s="26">
        <v>-3704.1603937825275</v>
      </c>
      <c r="F136" s="26">
        <v>-2749.8443666846579</v>
      </c>
      <c r="G136" s="26">
        <v>-4580.5660263551399</v>
      </c>
      <c r="H136" s="26">
        <v>-3091.9363817315461</v>
      </c>
    </row>
    <row r="137" spans="1:8" x14ac:dyDescent="0.15">
      <c r="A137" s="27" t="s">
        <v>50</v>
      </c>
      <c r="B137" s="15"/>
      <c r="C137" s="26">
        <v>-1556.0290899999891</v>
      </c>
      <c r="D137" s="26">
        <v>-312.74970450971887</v>
      </c>
      <c r="E137" s="26">
        <v>-3052.9158680766777</v>
      </c>
      <c r="F137" s="26">
        <v>-3502.5596603265149</v>
      </c>
      <c r="G137" s="26">
        <v>-2734.8061389889626</v>
      </c>
      <c r="H137" s="26">
        <v>-4369.1130098640278</v>
      </c>
    </row>
    <row r="138" spans="1:8" x14ac:dyDescent="0.15">
      <c r="A138" s="27" t="s">
        <v>49</v>
      </c>
      <c r="B138" s="15"/>
      <c r="C138" s="26">
        <v>-4387.3033599999908</v>
      </c>
      <c r="D138" s="26">
        <v>-1271.5863726788593</v>
      </c>
      <c r="E138" s="26">
        <v>-112.91563457603479</v>
      </c>
      <c r="F138" s="26">
        <v>-3072.8801639088997</v>
      </c>
      <c r="G138" s="26">
        <v>-3534.4636730070124</v>
      </c>
      <c r="H138" s="26">
        <v>-2939.2184425136147</v>
      </c>
    </row>
    <row r="139" spans="1:8" x14ac:dyDescent="0.15">
      <c r="A139" s="27" t="s">
        <v>48</v>
      </c>
      <c r="B139" s="15"/>
      <c r="C139" s="26">
        <v>-7092.4625599999999</v>
      </c>
      <c r="D139" s="26">
        <v>-4403.2275189868815</v>
      </c>
      <c r="E139" s="26">
        <v>-1144.2905538852574</v>
      </c>
      <c r="F139" s="26">
        <v>-76.471909754283843</v>
      </c>
      <c r="G139" s="26">
        <v>-3083.13001876208</v>
      </c>
      <c r="H139" s="26">
        <v>-3569.7607587163657</v>
      </c>
    </row>
    <row r="140" spans="1:8" x14ac:dyDescent="0.15">
      <c r="A140" s="27" t="s">
        <v>47</v>
      </c>
      <c r="B140" s="15"/>
      <c r="C140" s="26">
        <v>-11862.126879999982</v>
      </c>
      <c r="D140" s="26">
        <v>-7352.2594075236702</v>
      </c>
      <c r="E140" s="26">
        <v>-4326.953617101899</v>
      </c>
      <c r="F140" s="26">
        <v>-1119.1105512282302</v>
      </c>
      <c r="G140" s="26">
        <v>-106.93635080035892</v>
      </c>
      <c r="H140" s="26">
        <v>-3123.7937298916004</v>
      </c>
    </row>
    <row r="141" spans="1:8" x14ac:dyDescent="0.15">
      <c r="A141" s="27" t="s">
        <v>46</v>
      </c>
      <c r="B141" s="15"/>
      <c r="C141" s="26">
        <v>8361.8612299999804</v>
      </c>
      <c r="D141" s="26">
        <v>-11992.034579514671</v>
      </c>
      <c r="E141" s="26">
        <v>-7243.4339990940425</v>
      </c>
      <c r="F141" s="26">
        <v>-4306.5698969593068</v>
      </c>
      <c r="G141" s="26">
        <v>-1122.4283388381955</v>
      </c>
      <c r="H141" s="26">
        <v>-136.36150701504812</v>
      </c>
    </row>
    <row r="142" spans="1:8" x14ac:dyDescent="0.15">
      <c r="A142" s="27" t="s">
        <v>45</v>
      </c>
      <c r="B142" s="15"/>
      <c r="C142" s="26">
        <v>2149.4592999999877</v>
      </c>
      <c r="D142" s="26">
        <v>8105.4308822944149</v>
      </c>
      <c r="E142" s="26">
        <v>-11852.304709489239</v>
      </c>
      <c r="F142" s="26">
        <v>-7148.5331976015586</v>
      </c>
      <c r="G142" s="26">
        <v>-4279.6641055362197</v>
      </c>
      <c r="H142" s="26">
        <v>-1102.9339358616999</v>
      </c>
    </row>
    <row r="143" spans="1:8" x14ac:dyDescent="0.15">
      <c r="A143" s="27" t="s">
        <v>44</v>
      </c>
      <c r="B143" s="15"/>
      <c r="C143" s="26">
        <v>2985.2222300000067</v>
      </c>
      <c r="D143" s="26">
        <v>2025.324723029873</v>
      </c>
      <c r="E143" s="26">
        <v>7879.3849622509515</v>
      </c>
      <c r="F143" s="26">
        <v>-11627.252179125731</v>
      </c>
      <c r="G143" s="26">
        <v>-7007.2358192981992</v>
      </c>
      <c r="H143" s="26">
        <v>-4214.6014569985127</v>
      </c>
    </row>
    <row r="144" spans="1:8" x14ac:dyDescent="0.15">
      <c r="A144" s="27" t="s">
        <v>43</v>
      </c>
      <c r="B144" s="15"/>
      <c r="C144" s="26">
        <v>-7819.385239999996</v>
      </c>
      <c r="D144" s="26">
        <v>2826.3288205154531</v>
      </c>
      <c r="E144" s="26">
        <v>2031.4039627716847</v>
      </c>
      <c r="F144" s="26">
        <v>7671.3244527427814</v>
      </c>
      <c r="G144" s="26">
        <v>-11333.105409510572</v>
      </c>
      <c r="H144" s="26">
        <v>-6822.5192169483926</v>
      </c>
    </row>
    <row r="145" spans="1:8" x14ac:dyDescent="0.15">
      <c r="A145" s="27" t="s">
        <v>42</v>
      </c>
      <c r="B145" s="15"/>
      <c r="C145" s="26">
        <v>-12756.593430000001</v>
      </c>
      <c r="D145" s="26">
        <v>-7591.3442790898334</v>
      </c>
      <c r="E145" s="26">
        <v>2769.7805784868397</v>
      </c>
      <c r="F145" s="26">
        <v>2034.2720491145155</v>
      </c>
      <c r="G145" s="26">
        <v>7344.3024057358634</v>
      </c>
      <c r="H145" s="26">
        <v>-10874.746381924626</v>
      </c>
    </row>
    <row r="146" spans="1:8" x14ac:dyDescent="0.15">
      <c r="A146" s="27" t="s">
        <v>41</v>
      </c>
      <c r="B146" s="15"/>
      <c r="C146" s="26">
        <v>9100.8854000000138</v>
      </c>
      <c r="D146" s="26">
        <v>-12167.190785816005</v>
      </c>
      <c r="E146" s="26">
        <v>-7065.9237941377069</v>
      </c>
      <c r="F146" s="26">
        <v>2725.3717185910282</v>
      </c>
      <c r="G146" s="26">
        <v>2040.3127862849215</v>
      </c>
      <c r="H146" s="26">
        <v>6981.4607128425559</v>
      </c>
    </row>
    <row r="147" spans="1:8" x14ac:dyDescent="0.15">
      <c r="A147" s="27" t="s">
        <v>40</v>
      </c>
      <c r="B147" s="15"/>
      <c r="C147" s="26">
        <v>5151.7152100000094</v>
      </c>
      <c r="D147" s="26">
        <v>8668.9655010612041</v>
      </c>
      <c r="E147" s="26">
        <v>-11197.202482414883</v>
      </c>
      <c r="F147" s="26">
        <v>-6358.2348133231135</v>
      </c>
      <c r="G147" s="26">
        <v>2646.2768729429372</v>
      </c>
      <c r="H147" s="26">
        <v>2035.6338587195933</v>
      </c>
    </row>
    <row r="148" spans="1:8" x14ac:dyDescent="0.15">
      <c r="A148" s="27" t="s">
        <v>39</v>
      </c>
      <c r="B148" s="15"/>
      <c r="C148" s="26">
        <v>1279.6505199999883</v>
      </c>
      <c r="D148" s="26">
        <v>4711.9397369118087</v>
      </c>
      <c r="E148" s="26">
        <v>8188.862339007319</v>
      </c>
      <c r="F148" s="26">
        <v>-9780.5407318082143</v>
      </c>
      <c r="G148" s="26">
        <v>-5312.1585922952145</v>
      </c>
      <c r="H148" s="26">
        <v>2534.022883039157</v>
      </c>
    </row>
    <row r="149" spans="1:8" x14ac:dyDescent="0.15">
      <c r="A149" s="27" t="s">
        <v>38</v>
      </c>
      <c r="B149" s="15"/>
      <c r="C149" s="26">
        <v>2542.9663799999907</v>
      </c>
      <c r="D149" s="26">
        <v>1434.6522823386185</v>
      </c>
      <c r="E149" s="26">
        <v>3988.5846900555698</v>
      </c>
      <c r="F149" s="26">
        <v>7334.8520464201429</v>
      </c>
      <c r="G149" s="26">
        <v>-7831.8965138136045</v>
      </c>
      <c r="H149" s="26">
        <v>-3862.0503796069279</v>
      </c>
    </row>
    <row r="150" spans="1:8" x14ac:dyDescent="0.15">
      <c r="A150" s="27" t="s">
        <v>37</v>
      </c>
      <c r="B150" s="15"/>
      <c r="C150" s="26">
        <v>6814.1041900000055</v>
      </c>
      <c r="D150" s="26">
        <v>2137.9481508561184</v>
      </c>
      <c r="E150" s="26">
        <v>1326.3794546276768</v>
      </c>
      <c r="F150" s="26">
        <v>2979.4136050173365</v>
      </c>
      <c r="G150" s="26">
        <v>5922.4185926994833</v>
      </c>
      <c r="H150" s="26">
        <v>-5494.7483207283076</v>
      </c>
    </row>
    <row r="151" spans="1:8" x14ac:dyDescent="0.15">
      <c r="A151" s="27" t="s">
        <v>36</v>
      </c>
      <c r="B151" s="15"/>
      <c r="C151" s="26">
        <v>1780.7299200000007</v>
      </c>
      <c r="D151" s="26">
        <v>3875.0022221105983</v>
      </c>
      <c r="E151" s="26">
        <v>2758.6713750692179</v>
      </c>
      <c r="F151" s="26">
        <v>1947.3912516947439</v>
      </c>
      <c r="G151" s="26">
        <v>2518.7779054151415</v>
      </c>
      <c r="H151" s="26">
        <v>4708.558363293836</v>
      </c>
    </row>
    <row r="152" spans="1:8" x14ac:dyDescent="0.15">
      <c r="A152" s="27" t="s">
        <v>35</v>
      </c>
      <c r="B152" s="15"/>
      <c r="C152" s="13">
        <v>-9093.7133218757444</v>
      </c>
      <c r="D152" s="13">
        <v>-11265.894084500742</v>
      </c>
      <c r="E152" s="13">
        <v>-10675.45343224255</v>
      </c>
      <c r="F152" s="13">
        <v>-9301.4139489145273</v>
      </c>
      <c r="G152" s="13">
        <v>-5817.2298266879407</v>
      </c>
      <c r="H152" s="13">
        <v>-4331.8107412248282</v>
      </c>
    </row>
    <row r="153" spans="1:8" x14ac:dyDescent="0.15">
      <c r="A153" s="27" t="s">
        <v>34</v>
      </c>
      <c r="B153" s="15"/>
      <c r="C153" s="13">
        <v>-32678.863659999981</v>
      </c>
      <c r="D153" s="13">
        <v>-23065.743696669015</v>
      </c>
      <c r="E153" s="13">
        <v>-18756.405272496202</v>
      </c>
      <c r="F153" s="13">
        <v>-23897.625423731886</v>
      </c>
      <c r="G153" s="13">
        <v>-30438.033475360877</v>
      </c>
      <c r="H153" s="13">
        <v>-40244.984821465434</v>
      </c>
    </row>
    <row r="154" spans="1:8" x14ac:dyDescent="0.15">
      <c r="A154" s="27" t="s">
        <v>33</v>
      </c>
      <c r="B154" s="15"/>
      <c r="C154" s="13">
        <v>26670.051620000009</v>
      </c>
      <c r="D154" s="13">
        <v>8661.3171074623424</v>
      </c>
      <c r="E154" s="13">
        <v>-2000.6284177928064</v>
      </c>
      <c r="F154" s="13">
        <v>-1151.7469234080763</v>
      </c>
      <c r="G154" s="13">
        <v>-16.268948766335598</v>
      </c>
      <c r="H154" s="13">
        <v>6902.8771175599068</v>
      </c>
    </row>
    <row r="155" spans="1:8" x14ac:dyDescent="0.15">
      <c r="A155" s="27" t="s">
        <v>32</v>
      </c>
      <c r="B155" s="15"/>
      <c r="C155" s="13">
        <v>12417.451009999986</v>
      </c>
      <c r="D155" s="13">
        <v>12159.542392217143</v>
      </c>
      <c r="E155" s="13">
        <v>16262.497858759783</v>
      </c>
      <c r="F155" s="13">
        <v>2481.116171324009</v>
      </c>
      <c r="G155" s="13">
        <v>-4702.8586079941942</v>
      </c>
      <c r="H155" s="13">
        <v>-2114.2174540022424</v>
      </c>
    </row>
    <row r="156" spans="1:8" x14ac:dyDescent="0.15">
      <c r="A156" s="27"/>
      <c r="B156" s="12"/>
      <c r="C156" s="12"/>
      <c r="D156" s="12"/>
      <c r="E156" s="12"/>
      <c r="F156" s="12"/>
      <c r="G156" s="12"/>
      <c r="H156" s="12"/>
    </row>
    <row r="157" spans="1:8" x14ac:dyDescent="0.15">
      <c r="A157" s="27" t="s">
        <v>56</v>
      </c>
      <c r="B157" s="4">
        <v>2010</v>
      </c>
      <c r="C157" s="4">
        <v>2015</v>
      </c>
      <c r="D157" s="4">
        <v>2020</v>
      </c>
      <c r="E157" s="4">
        <v>2025</v>
      </c>
      <c r="F157" s="4">
        <v>2030</v>
      </c>
      <c r="G157" s="4">
        <v>2035</v>
      </c>
      <c r="H157" s="4">
        <v>2040</v>
      </c>
    </row>
    <row r="158" spans="1:8" x14ac:dyDescent="0.15">
      <c r="A158" s="27" t="s">
        <v>55</v>
      </c>
      <c r="B158" s="15"/>
      <c r="C158" s="13">
        <v>-18353.994685158592</v>
      </c>
      <c r="D158" s="13">
        <v>-27327.910209733214</v>
      </c>
      <c r="E158" s="13">
        <v>-33099.12134447851</v>
      </c>
      <c r="F158" s="13">
        <v>-36463.597929671378</v>
      </c>
      <c r="G158" s="13">
        <v>-39029.035735830119</v>
      </c>
      <c r="H158" s="13">
        <v>-41637.057845299591</v>
      </c>
    </row>
    <row r="159" spans="1:8" x14ac:dyDescent="0.15">
      <c r="A159" s="27" t="s">
        <v>54</v>
      </c>
      <c r="B159" s="15"/>
      <c r="C159" s="26">
        <v>-3123.2871851586533</v>
      </c>
      <c r="D159" s="26">
        <v>-4502.9355020671501</v>
      </c>
      <c r="E159" s="26">
        <v>-3001.7732345493896</v>
      </c>
      <c r="F159" s="26">
        <v>-1381.9190526774983</v>
      </c>
      <c r="G159" s="26">
        <v>-1145.4544757713884</v>
      </c>
      <c r="H159" s="26">
        <v>-1545.6370317754518</v>
      </c>
    </row>
    <row r="160" spans="1:8" x14ac:dyDescent="0.15">
      <c r="A160" s="27" t="s">
        <v>53</v>
      </c>
      <c r="B160" s="15"/>
      <c r="C160" s="26">
        <v>-2933.2995899999805</v>
      </c>
      <c r="D160" s="26">
        <v>-3370.6540659575112</v>
      </c>
      <c r="E160" s="26">
        <v>-4479.5896617347134</v>
      </c>
      <c r="F160" s="26">
        <v>-2980.6167897377745</v>
      </c>
      <c r="G160" s="26">
        <v>-1389.6749624077856</v>
      </c>
      <c r="H160" s="26">
        <v>-1166.1807796518406</v>
      </c>
    </row>
    <row r="161" spans="1:8" x14ac:dyDescent="0.15">
      <c r="A161" s="27" t="s">
        <v>52</v>
      </c>
      <c r="B161" s="15"/>
      <c r="C161" s="26">
        <v>-2835.4766100000124</v>
      </c>
      <c r="D161" s="26">
        <v>-3061.6896866833777</v>
      </c>
      <c r="E161" s="26">
        <v>-3335.9611418439308</v>
      </c>
      <c r="F161" s="26">
        <v>-4441.4037588369611</v>
      </c>
      <c r="G161" s="26">
        <v>-2970.7150674807599</v>
      </c>
      <c r="H161" s="26">
        <v>-1399.2100177532957</v>
      </c>
    </row>
    <row r="162" spans="1:8" x14ac:dyDescent="0.15">
      <c r="A162" s="27" t="s">
        <v>51</v>
      </c>
      <c r="B162" s="15"/>
      <c r="C162" s="26">
        <v>-429.83572999997705</v>
      </c>
      <c r="D162" s="26">
        <v>-2825.4422280651415</v>
      </c>
      <c r="E162" s="26">
        <v>-3070.4677311203341</v>
      </c>
      <c r="F162" s="26">
        <v>-3271.6826218925125</v>
      </c>
      <c r="G162" s="26">
        <v>-4345.6417511896107</v>
      </c>
      <c r="H162" s="26">
        <v>-2927.0118632846425</v>
      </c>
    </row>
    <row r="163" spans="1:8" x14ac:dyDescent="0.15">
      <c r="A163" s="27" t="s">
        <v>50</v>
      </c>
      <c r="B163" s="15"/>
      <c r="C163" s="26">
        <v>-1919.3602799999935</v>
      </c>
      <c r="D163" s="26">
        <v>151.91833247520117</v>
      </c>
      <c r="E163" s="26">
        <v>-2694.6451166394108</v>
      </c>
      <c r="F163" s="26">
        <v>-2944.3506644198351</v>
      </c>
      <c r="G163" s="26">
        <v>-3213.4694297857859</v>
      </c>
      <c r="H163" s="26">
        <v>-4240.0157752245941</v>
      </c>
    </row>
    <row r="164" spans="1:8" x14ac:dyDescent="0.15">
      <c r="A164" s="27" t="s">
        <v>49</v>
      </c>
      <c r="B164" s="15"/>
      <c r="C164" s="26">
        <v>-4640.7046400000036</v>
      </c>
      <c r="D164" s="26">
        <v>-1466.6443249911972</v>
      </c>
      <c r="E164" s="26">
        <v>273.3207455325246</v>
      </c>
      <c r="F164" s="26">
        <v>-2648.6965243836094</v>
      </c>
      <c r="G164" s="26">
        <v>-2951.2783696183833</v>
      </c>
      <c r="H164" s="26">
        <v>-3280.35767071804</v>
      </c>
    </row>
    <row r="165" spans="1:8" x14ac:dyDescent="0.15">
      <c r="A165" s="27" t="s">
        <v>48</v>
      </c>
      <c r="B165" s="15"/>
      <c r="C165" s="26">
        <v>-8144.9903000000122</v>
      </c>
      <c r="D165" s="26">
        <v>-4659.8220980741607</v>
      </c>
      <c r="E165" s="26">
        <v>-1352.8689984290686</v>
      </c>
      <c r="F165" s="26">
        <v>270.1368007873607</v>
      </c>
      <c r="G165" s="26">
        <v>-2638.3864731473368</v>
      </c>
      <c r="H165" s="26">
        <v>-2958.0516865942118</v>
      </c>
    </row>
    <row r="166" spans="1:8" x14ac:dyDescent="0.15">
      <c r="A166" s="27" t="s">
        <v>47</v>
      </c>
      <c r="B166" s="15"/>
      <c r="C166" s="26">
        <v>-12351.590929999991</v>
      </c>
      <c r="D166" s="26">
        <v>-8295.1100475687563</v>
      </c>
      <c r="E166" s="26">
        <v>-4567.9780301141436</v>
      </c>
      <c r="F166" s="26">
        <v>-1364.4719631172775</v>
      </c>
      <c r="G166" s="26">
        <v>240.16082222355908</v>
      </c>
      <c r="H166" s="26">
        <v>-2626.1884625589591</v>
      </c>
    </row>
    <row r="167" spans="1:8" x14ac:dyDescent="0.15">
      <c r="A167" s="27" t="s">
        <v>46</v>
      </c>
      <c r="B167" s="15"/>
      <c r="C167" s="26">
        <v>6521.0346599999903</v>
      </c>
      <c r="D167" s="26">
        <v>-12404.482744981804</v>
      </c>
      <c r="E167" s="26">
        <v>-8173.9297878031284</v>
      </c>
      <c r="F167" s="26">
        <v>-4526.5248649610512</v>
      </c>
      <c r="G167" s="26">
        <v>-1374.0965693902035</v>
      </c>
      <c r="H167" s="26">
        <v>217.89802737742866</v>
      </c>
    </row>
    <row r="168" spans="1:8" x14ac:dyDescent="0.15">
      <c r="A168" s="27" t="s">
        <v>45</v>
      </c>
      <c r="B168" s="15"/>
      <c r="C168" s="26">
        <v>813.91993000001094</v>
      </c>
      <c r="D168" s="26">
        <v>6301.2989991037975</v>
      </c>
      <c r="E168" s="26">
        <v>-12253.56188756333</v>
      </c>
      <c r="F168" s="26">
        <v>-8063.9869853911514</v>
      </c>
      <c r="G168" s="26">
        <v>-4483.0833410072373</v>
      </c>
      <c r="H168" s="26">
        <v>-1374.8784117970936</v>
      </c>
    </row>
    <row r="169" spans="1:8" x14ac:dyDescent="0.15">
      <c r="A169" s="27" t="s">
        <v>44</v>
      </c>
      <c r="B169" s="15"/>
      <c r="C169" s="26">
        <v>1915.5838299999959</v>
      </c>
      <c r="D169" s="26">
        <v>726.32285221321217</v>
      </c>
      <c r="E169" s="26">
        <v>6193.4076188654872</v>
      </c>
      <c r="F169" s="26">
        <v>-12092.96096486257</v>
      </c>
      <c r="G169" s="26">
        <v>-7963.3260250357271</v>
      </c>
      <c r="H169" s="26">
        <v>-4441.9529212850175</v>
      </c>
    </row>
    <row r="170" spans="1:8" x14ac:dyDescent="0.15">
      <c r="A170" s="27" t="s">
        <v>43</v>
      </c>
      <c r="B170" s="15"/>
      <c r="C170" s="26">
        <v>-7727.2020600000033</v>
      </c>
      <c r="D170" s="26">
        <v>1806.2751493292526</v>
      </c>
      <c r="E170" s="26">
        <v>743.70710531339864</v>
      </c>
      <c r="F170" s="26">
        <v>6112.0151383383636</v>
      </c>
      <c r="G170" s="26">
        <v>-11944.644123683851</v>
      </c>
      <c r="H170" s="26">
        <v>-7865.3081048303648</v>
      </c>
    </row>
    <row r="171" spans="1:8" x14ac:dyDescent="0.15">
      <c r="A171" s="27" t="s">
        <v>42</v>
      </c>
      <c r="B171" s="15"/>
      <c r="C171" s="26">
        <v>-12298.765579999977</v>
      </c>
      <c r="D171" s="26">
        <v>-7669.1041632234846</v>
      </c>
      <c r="E171" s="26">
        <v>1833.5841344034925</v>
      </c>
      <c r="F171" s="26">
        <v>793.86153736367851</v>
      </c>
      <c r="G171" s="26">
        <v>6035.1828806781632</v>
      </c>
      <c r="H171" s="26">
        <v>-11754.654670313299</v>
      </c>
    </row>
    <row r="172" spans="1:8" x14ac:dyDescent="0.15">
      <c r="A172" s="27" t="s">
        <v>41</v>
      </c>
      <c r="B172" s="15"/>
      <c r="C172" s="26">
        <v>9664.4499699999869</v>
      </c>
      <c r="D172" s="26">
        <v>-12094.720693253636</v>
      </c>
      <c r="E172" s="26">
        <v>-7450.124430194679</v>
      </c>
      <c r="F172" s="26">
        <v>1859.0511946534971</v>
      </c>
      <c r="G172" s="26">
        <v>855.41786252088787</v>
      </c>
      <c r="H172" s="26">
        <v>5947.5877894012956</v>
      </c>
    </row>
    <row r="173" spans="1:8" x14ac:dyDescent="0.15">
      <c r="A173" s="27" t="s">
        <v>40</v>
      </c>
      <c r="B173" s="15"/>
      <c r="C173" s="26">
        <v>5057.3441000000093</v>
      </c>
      <c r="D173" s="26">
        <v>9413.6846534857978</v>
      </c>
      <c r="E173" s="26">
        <v>-11657.790666285051</v>
      </c>
      <c r="F173" s="26">
        <v>-7093.2030083811114</v>
      </c>
      <c r="G173" s="26">
        <v>1836.8970903648224</v>
      </c>
      <c r="H173" s="26">
        <v>878.49731597610662</v>
      </c>
    </row>
    <row r="174" spans="1:8" x14ac:dyDescent="0.15">
      <c r="A174" s="27" t="s">
        <v>39</v>
      </c>
      <c r="B174" s="15"/>
      <c r="C174" s="26">
        <v>175.4183100000082</v>
      </c>
      <c r="D174" s="26">
        <v>4822.9630689934565</v>
      </c>
      <c r="E174" s="26">
        <v>9121.7226185746113</v>
      </c>
      <c r="F174" s="26">
        <v>-10950.883514634537</v>
      </c>
      <c r="G174" s="26">
        <v>-6518.2056683860428</v>
      </c>
      <c r="H174" s="26">
        <v>1816.5463057864108</v>
      </c>
    </row>
    <row r="175" spans="1:8" x14ac:dyDescent="0.15">
      <c r="A175" s="27" t="s">
        <v>38</v>
      </c>
      <c r="B175" s="15"/>
      <c r="C175" s="26">
        <v>3069.8879100000049</v>
      </c>
      <c r="D175" s="26">
        <v>488.98429126793053</v>
      </c>
      <c r="E175" s="26">
        <v>4485.4495575908877</v>
      </c>
      <c r="F175" s="26">
        <v>8673.405219065382</v>
      </c>
      <c r="G175" s="26">
        <v>-9823.5783352120416</v>
      </c>
      <c r="H175" s="26">
        <v>-5563.8831731725659</v>
      </c>
    </row>
    <row r="176" spans="1:8" x14ac:dyDescent="0.15">
      <c r="A176" s="27" t="s">
        <v>37</v>
      </c>
      <c r="B176" s="15"/>
      <c r="C176" s="26">
        <v>5424.4225600000027</v>
      </c>
      <c r="D176" s="26">
        <v>2943.1276332155576</v>
      </c>
      <c r="E176" s="26">
        <v>824.4700240850143</v>
      </c>
      <c r="F176" s="26">
        <v>3923.8735917374725</v>
      </c>
      <c r="G176" s="26">
        <v>7906.3376177986211</v>
      </c>
      <c r="H176" s="26">
        <v>-8160.2899115416803</v>
      </c>
    </row>
    <row r="177" spans="1:8" x14ac:dyDescent="0.15">
      <c r="A177" s="27" t="s">
        <v>36</v>
      </c>
      <c r="B177" s="15"/>
      <c r="C177" s="26">
        <v>5408.4569500000034</v>
      </c>
      <c r="D177" s="26">
        <v>6368.1203650487951</v>
      </c>
      <c r="E177" s="26">
        <v>5463.9075374332497</v>
      </c>
      <c r="F177" s="26">
        <v>3664.7593016787578</v>
      </c>
      <c r="G177" s="26">
        <v>4858.5225826999813</v>
      </c>
      <c r="H177" s="26">
        <v>8806.0331966602243</v>
      </c>
    </row>
    <row r="178" spans="1:8" x14ac:dyDescent="0.15">
      <c r="A178" s="27" t="s">
        <v>35</v>
      </c>
      <c r="B178" s="15"/>
      <c r="C178" s="13">
        <v>-8892.0633851586463</v>
      </c>
      <c r="D178" s="13">
        <v>-10935.279254708039</v>
      </c>
      <c r="E178" s="13">
        <v>-10817.324038128034</v>
      </c>
      <c r="F178" s="13">
        <v>-8803.9396012522338</v>
      </c>
      <c r="G178" s="13">
        <v>-5505.8445056599339</v>
      </c>
      <c r="H178" s="13">
        <v>-4111.027829180588</v>
      </c>
    </row>
    <row r="179" spans="1:8" x14ac:dyDescent="0.15">
      <c r="A179" s="27" t="s">
        <v>34</v>
      </c>
      <c r="B179" s="15"/>
      <c r="C179" s="13">
        <v>-38261.911099999961</v>
      </c>
      <c r="D179" s="13">
        <v>-28334.790273783081</v>
      </c>
      <c r="E179" s="13">
        <v>-23069.431947554513</v>
      </c>
      <c r="F179" s="13">
        <v>-27736.661112538604</v>
      </c>
      <c r="G179" s="13">
        <v>-32638.582379956417</v>
      </c>
      <c r="H179" s="13">
        <v>-41250.521539228794</v>
      </c>
    </row>
    <row r="180" spans="1:8" x14ac:dyDescent="0.15">
      <c r="A180" s="27" t="s">
        <v>33</v>
      </c>
      <c r="B180" s="15"/>
      <c r="C180" s="13">
        <v>28799.979800000016</v>
      </c>
      <c r="D180" s="13">
        <v>11942.159318757902</v>
      </c>
      <c r="E180" s="13">
        <v>787.63464120403296</v>
      </c>
      <c r="F180" s="13">
        <v>77.002784119460557</v>
      </c>
      <c r="G180" s="13">
        <v>-884.6088502137718</v>
      </c>
      <c r="H180" s="13">
        <v>3724.4915231097912</v>
      </c>
    </row>
    <row r="181" spans="1:8" x14ac:dyDescent="0.15">
      <c r="A181" s="27" t="s">
        <v>32</v>
      </c>
      <c r="B181" s="15"/>
      <c r="C181" s="13">
        <v>14078.185730000019</v>
      </c>
      <c r="D181" s="13">
        <v>14623.19535852574</v>
      </c>
      <c r="E181" s="13">
        <v>19895.549737683763</v>
      </c>
      <c r="F181" s="13">
        <v>5311.1545978470749</v>
      </c>
      <c r="G181" s="13">
        <v>-3576.923803099482</v>
      </c>
      <c r="H181" s="13">
        <v>-3101.5935822676111</v>
      </c>
    </row>
    <row r="182" spans="1:8" x14ac:dyDescent="0.15">
      <c r="A182" s="27"/>
    </row>
    <row r="183" spans="1:8" x14ac:dyDescent="0.15">
      <c r="A183" s="27" t="s">
        <v>73</v>
      </c>
    </row>
    <row r="184" spans="1:8" x14ac:dyDescent="0.15">
      <c r="A184" s="27" t="s">
        <v>58</v>
      </c>
      <c r="B184" s="4">
        <v>2010</v>
      </c>
      <c r="C184" s="4">
        <v>2015</v>
      </c>
      <c r="D184" s="4">
        <v>2020</v>
      </c>
      <c r="E184" s="4">
        <v>2025</v>
      </c>
      <c r="F184" s="4">
        <v>2030</v>
      </c>
      <c r="G184" s="4">
        <v>2035</v>
      </c>
      <c r="H184" s="4">
        <v>2040</v>
      </c>
    </row>
    <row r="185" spans="1:8" x14ac:dyDescent="0.15">
      <c r="A185" s="27" t="s">
        <v>55</v>
      </c>
      <c r="B185" s="15"/>
      <c r="C185" s="13">
        <v>-27513.498217034405</v>
      </c>
      <c r="D185" s="13">
        <v>-45048.228363551316</v>
      </c>
      <c r="E185" s="13">
        <v>-56842.053125990322</v>
      </c>
      <c r="F185" s="13">
        <v>-62845.349666661852</v>
      </c>
      <c r="G185" s="13">
        <v>-67423.603121054548</v>
      </c>
      <c r="H185" s="13">
        <v>-72123.081480545166</v>
      </c>
    </row>
    <row r="186" spans="1:8" x14ac:dyDescent="0.15">
      <c r="A186" s="27" t="s">
        <v>74</v>
      </c>
      <c r="B186" s="15"/>
      <c r="C186" s="13">
        <v>72716.604192965606</v>
      </c>
      <c r="D186" s="13">
        <v>63464.034600438186</v>
      </c>
      <c r="E186" s="13">
        <v>57298.392376673757</v>
      </c>
      <c r="F186" s="13">
        <v>54459.930642474195</v>
      </c>
      <c r="G186" s="13">
        <v>52107.167149239751</v>
      </c>
      <c r="H186" s="13">
        <v>48934.810985324744</v>
      </c>
    </row>
    <row r="187" spans="1:8" x14ac:dyDescent="0.15">
      <c r="A187" s="27" t="s">
        <v>23</v>
      </c>
      <c r="B187" s="15"/>
      <c r="C187" s="13">
        <v>-60.160020000001182</v>
      </c>
      <c r="D187" s="13">
        <v>-48.634242679996063</v>
      </c>
      <c r="E187" s="13">
        <v>-37.969660584122778</v>
      </c>
      <c r="F187" s="13">
        <v>-31.106834147630813</v>
      </c>
      <c r="G187" s="13">
        <v>-26.814224468036056</v>
      </c>
      <c r="H187" s="13">
        <v>-23.557817701133263</v>
      </c>
    </row>
    <row r="188" spans="1:8" x14ac:dyDescent="0.15">
      <c r="A188" s="27" t="s">
        <v>22</v>
      </c>
      <c r="B188" s="15"/>
      <c r="C188" s="13">
        <v>-21.400249999997644</v>
      </c>
      <c r="D188" s="13">
        <v>-17.339881282399794</v>
      </c>
      <c r="E188" s="13">
        <v>-14.557457731803922</v>
      </c>
      <c r="F188" s="13">
        <v>-11.748551101035158</v>
      </c>
      <c r="G188" s="13">
        <v>-10.019833369306653</v>
      </c>
      <c r="H188" s="13">
        <v>-9.2387162763562038</v>
      </c>
    </row>
    <row r="189" spans="1:8" x14ac:dyDescent="0.15">
      <c r="A189" s="27" t="s">
        <v>21</v>
      </c>
      <c r="B189" s="15"/>
      <c r="C189" s="13">
        <v>-66.853230000003748</v>
      </c>
      <c r="D189" s="13">
        <v>-56.963063328600356</v>
      </c>
      <c r="E189" s="13">
        <v>-48.41296855505491</v>
      </c>
      <c r="F189" s="13">
        <v>-41.449331681170285</v>
      </c>
      <c r="G189" s="13">
        <v>-33.946381320379871</v>
      </c>
      <c r="H189" s="13">
        <v>-28.625895219966665</v>
      </c>
    </row>
    <row r="190" spans="1:8" x14ac:dyDescent="0.15">
      <c r="A190" s="27" t="s">
        <v>20</v>
      </c>
      <c r="B190" s="15"/>
      <c r="C190" s="13">
        <v>-160.41967999999915</v>
      </c>
      <c r="D190" s="13">
        <v>-147.21132128490029</v>
      </c>
      <c r="E190" s="13">
        <v>-129.37046610781431</v>
      </c>
      <c r="F190" s="13">
        <v>-112.03724434735051</v>
      </c>
      <c r="G190" s="13">
        <v>-98.067489540075414</v>
      </c>
      <c r="H190" s="13">
        <v>-81.431358667339225</v>
      </c>
    </row>
    <row r="191" spans="1:8" x14ac:dyDescent="0.15">
      <c r="A191" s="27" t="s">
        <v>19</v>
      </c>
      <c r="B191" s="15"/>
      <c r="C191" s="13">
        <v>-209.63648000000319</v>
      </c>
      <c r="D191" s="13">
        <v>-191.07585789879951</v>
      </c>
      <c r="E191" s="13">
        <v>-181.5731996163733</v>
      </c>
      <c r="F191" s="13">
        <v>-161.46969865870045</v>
      </c>
      <c r="G191" s="13">
        <v>-142.03458386526739</v>
      </c>
      <c r="H191" s="13">
        <v>-125.2692937310221</v>
      </c>
    </row>
    <row r="192" spans="1:8" x14ac:dyDescent="0.15">
      <c r="A192" s="27" t="s">
        <v>18</v>
      </c>
      <c r="B192" s="15"/>
      <c r="C192" s="13">
        <v>-270.87361000000038</v>
      </c>
      <c r="D192" s="13">
        <v>-234.00697784640261</v>
      </c>
      <c r="E192" s="13">
        <v>-217.43769954338086</v>
      </c>
      <c r="F192" s="13">
        <v>-208.56134637744407</v>
      </c>
      <c r="G192" s="13">
        <v>-186.86980178052264</v>
      </c>
      <c r="H192" s="13">
        <v>-165.62990529363651</v>
      </c>
    </row>
    <row r="193" spans="1:8" x14ac:dyDescent="0.15">
      <c r="A193" s="27" t="s">
        <v>17</v>
      </c>
      <c r="B193" s="15"/>
      <c r="C193" s="13">
        <v>-370.87401999999878</v>
      </c>
      <c r="D193" s="13">
        <v>-305.55043261300096</v>
      </c>
      <c r="E193" s="13">
        <v>-266.42203068120125</v>
      </c>
      <c r="F193" s="13">
        <v>-248.6299494927284</v>
      </c>
      <c r="G193" s="13">
        <v>-239.87423875318882</v>
      </c>
      <c r="H193" s="13">
        <v>-216.1594533543738</v>
      </c>
    </row>
    <row r="194" spans="1:8" x14ac:dyDescent="0.15">
      <c r="A194" s="27" t="s">
        <v>16</v>
      </c>
      <c r="B194" s="15"/>
      <c r="C194" s="13">
        <v>-687.0417400000033</v>
      </c>
      <c r="D194" s="13">
        <v>-536.05798666319606</v>
      </c>
      <c r="E194" s="13">
        <v>-442.07033565959841</v>
      </c>
      <c r="F194" s="13">
        <v>-385.72846708166139</v>
      </c>
      <c r="G194" s="13">
        <v>-359.58399583087078</v>
      </c>
      <c r="H194" s="13">
        <v>-345.9781058831631</v>
      </c>
    </row>
    <row r="195" spans="1:8" x14ac:dyDescent="0.15">
      <c r="A195" s="27" t="s">
        <v>15</v>
      </c>
      <c r="B195" s="15"/>
      <c r="C195" s="13">
        <v>-882.29005000000336</v>
      </c>
      <c r="D195" s="13">
        <v>-937.61781918480256</v>
      </c>
      <c r="E195" s="13">
        <v>-735.81012183937025</v>
      </c>
      <c r="F195" s="13">
        <v>-610.21376973891688</v>
      </c>
      <c r="G195" s="13">
        <v>-534.03841470628686</v>
      </c>
      <c r="H195" s="13">
        <v>-500.94222392089938</v>
      </c>
    </row>
    <row r="196" spans="1:8" x14ac:dyDescent="0.15">
      <c r="A196" s="27" t="s">
        <v>14</v>
      </c>
      <c r="B196" s="15"/>
      <c r="C196" s="13">
        <v>-1203.0252300000002</v>
      </c>
      <c r="D196" s="13">
        <v>-1174.1064113403975</v>
      </c>
      <c r="E196" s="13">
        <v>-1264.7439942590634</v>
      </c>
      <c r="F196" s="13">
        <v>-1004.8319075565652</v>
      </c>
      <c r="G196" s="13">
        <v>-844.20653156945082</v>
      </c>
      <c r="H196" s="13">
        <v>-748.16318032640515</v>
      </c>
    </row>
    <row r="197" spans="1:8" x14ac:dyDescent="0.15">
      <c r="A197" s="27" t="s">
        <v>13</v>
      </c>
      <c r="B197" s="15"/>
      <c r="C197" s="13">
        <v>-1743.0554399999978</v>
      </c>
      <c r="D197" s="13">
        <v>-1734.4525134535029</v>
      </c>
      <c r="E197" s="13">
        <v>-1711.5842748202319</v>
      </c>
      <c r="F197" s="13">
        <v>-1855.7278919715573</v>
      </c>
      <c r="G197" s="13">
        <v>-1483.4628061855601</v>
      </c>
      <c r="H197" s="13">
        <v>-1253.2545397793592</v>
      </c>
    </row>
    <row r="198" spans="1:8" x14ac:dyDescent="0.15">
      <c r="A198" s="27" t="s">
        <v>12</v>
      </c>
      <c r="B198" s="15"/>
      <c r="C198" s="13">
        <v>-3140.3737400000036</v>
      </c>
      <c r="D198" s="13">
        <v>-2607.3579061222022</v>
      </c>
      <c r="E198" s="13">
        <v>-2615.3218171151771</v>
      </c>
      <c r="F198" s="13">
        <v>-2589.9714272351052</v>
      </c>
      <c r="G198" s="13">
        <v>-2811.2247947895075</v>
      </c>
      <c r="H198" s="13">
        <v>-2247.5171362539045</v>
      </c>
    </row>
    <row r="199" spans="1:8" x14ac:dyDescent="0.15">
      <c r="A199" s="27" t="s">
        <v>11</v>
      </c>
      <c r="B199" s="15"/>
      <c r="C199" s="13">
        <v>-5500.9556999999986</v>
      </c>
      <c r="D199" s="13">
        <v>-4314.0077478731992</v>
      </c>
      <c r="E199" s="13">
        <v>-3612.0859548454819</v>
      </c>
      <c r="F199" s="13">
        <v>-3646.8866161984097</v>
      </c>
      <c r="G199" s="13">
        <v>-3629.1414076780466</v>
      </c>
      <c r="H199" s="13">
        <v>-3946.7978609358915</v>
      </c>
    </row>
    <row r="200" spans="1:8" x14ac:dyDescent="0.15">
      <c r="A200" s="27" t="s">
        <v>10</v>
      </c>
      <c r="B200" s="15"/>
      <c r="C200" s="13">
        <v>-7069.4141599999994</v>
      </c>
      <c r="D200" s="13">
        <v>-7702.5230382699965</v>
      </c>
      <c r="E200" s="13">
        <v>-6070.6352638260023</v>
      </c>
      <c r="F200" s="13">
        <v>-5098.8014275209343</v>
      </c>
      <c r="G200" s="13">
        <v>-5163.815449056282</v>
      </c>
      <c r="H200" s="13">
        <v>-5155.9442128348637</v>
      </c>
    </row>
    <row r="201" spans="1:8" x14ac:dyDescent="0.15">
      <c r="A201" s="27" t="s">
        <v>9</v>
      </c>
      <c r="B201" s="15"/>
      <c r="C201" s="13">
        <v>-10352.80479</v>
      </c>
      <c r="D201" s="13">
        <v>-10672.810584028899</v>
      </c>
      <c r="E201" s="13">
        <v>-11695.36649305082</v>
      </c>
      <c r="F201" s="13">
        <v>-9184.2103675503768</v>
      </c>
      <c r="G201" s="13">
        <v>-7705.2059507130307</v>
      </c>
      <c r="H201" s="13">
        <v>-7781.7913607769478</v>
      </c>
    </row>
    <row r="202" spans="1:8" x14ac:dyDescent="0.15">
      <c r="A202" s="27" t="s">
        <v>8</v>
      </c>
      <c r="B202" s="15"/>
      <c r="C202" s="13">
        <v>-15733.065350000001</v>
      </c>
      <c r="D202" s="13">
        <v>-15026.680899484698</v>
      </c>
      <c r="E202" s="13">
        <v>-15699.406042343784</v>
      </c>
      <c r="F202" s="13">
        <v>-17412.057306175979</v>
      </c>
      <c r="G202" s="13">
        <v>-13697.188209543363</v>
      </c>
      <c r="H202" s="13">
        <v>-11546.593956943652</v>
      </c>
    </row>
    <row r="203" spans="1:8" x14ac:dyDescent="0.15">
      <c r="A203" s="27" t="s">
        <v>7</v>
      </c>
      <c r="B203" s="15"/>
      <c r="C203" s="13">
        <v>-19880.80618</v>
      </c>
      <c r="D203" s="13">
        <v>-20153.096920106796</v>
      </c>
      <c r="E203" s="13">
        <v>-19664.891072700448</v>
      </c>
      <c r="F203" s="13">
        <v>-20792.914792635376</v>
      </c>
      <c r="G203" s="13">
        <v>-23540.0168702101</v>
      </c>
      <c r="H203" s="13">
        <v>-18597.698511286497</v>
      </c>
    </row>
    <row r="204" spans="1:8" x14ac:dyDescent="0.15">
      <c r="A204" s="27" t="s">
        <v>6</v>
      </c>
      <c r="B204" s="15"/>
      <c r="C204" s="13">
        <v>-32877.052739999999</v>
      </c>
      <c r="D204" s="13">
        <v>-42652.769360527709</v>
      </c>
      <c r="E204" s="13">
        <v>-49732.786649384347</v>
      </c>
      <c r="F204" s="13">
        <v>-53908.933379665104</v>
      </c>
      <c r="G204" s="13">
        <v>-59025.259286915025</v>
      </c>
      <c r="H204" s="13">
        <v>-68283.298936684499</v>
      </c>
    </row>
    <row r="205" spans="1:8" x14ac:dyDescent="0.15">
      <c r="A205" s="27" t="s">
        <v>35</v>
      </c>
      <c r="B205" s="15"/>
      <c r="C205" s="13"/>
      <c r="D205" s="13"/>
      <c r="E205" s="13"/>
      <c r="F205" s="13"/>
      <c r="G205" s="13"/>
      <c r="H205" s="13"/>
    </row>
    <row r="206" spans="1:8" x14ac:dyDescent="0.15">
      <c r="A206" s="27" t="s">
        <v>34</v>
      </c>
      <c r="B206" s="15"/>
      <c r="C206" s="13"/>
      <c r="D206" s="13"/>
      <c r="E206" s="13"/>
      <c r="F206" s="13"/>
      <c r="G206" s="13"/>
      <c r="H206" s="13"/>
    </row>
    <row r="207" spans="1:8" x14ac:dyDescent="0.15">
      <c r="A207" s="27" t="s">
        <v>33</v>
      </c>
      <c r="B207" s="15"/>
      <c r="C207" s="13"/>
      <c r="D207" s="13"/>
      <c r="E207" s="13"/>
      <c r="F207" s="13"/>
      <c r="G207" s="13"/>
      <c r="H207" s="13"/>
    </row>
    <row r="208" spans="1:8" x14ac:dyDescent="0.15">
      <c r="A208" s="27" t="s">
        <v>32</v>
      </c>
      <c r="B208" s="15"/>
      <c r="C208" s="13"/>
      <c r="D208" s="13"/>
      <c r="E208" s="13"/>
      <c r="F208" s="13"/>
      <c r="G208" s="13"/>
      <c r="H208" s="13"/>
    </row>
    <row r="209" spans="1:8" x14ac:dyDescent="0.15">
      <c r="A209" s="27"/>
      <c r="B209" s="12"/>
      <c r="C209" s="12"/>
      <c r="D209" s="12"/>
      <c r="E209" s="12"/>
      <c r="F209" s="12"/>
      <c r="G209" s="12"/>
      <c r="H209" s="12"/>
    </row>
    <row r="210" spans="1:8" x14ac:dyDescent="0.15">
      <c r="A210" s="27" t="s">
        <v>57</v>
      </c>
      <c r="B210" s="4">
        <v>2010</v>
      </c>
      <c r="C210" s="4">
        <v>2015</v>
      </c>
      <c r="D210" s="4">
        <v>2020</v>
      </c>
      <c r="E210" s="4">
        <v>2025</v>
      </c>
      <c r="F210" s="4">
        <v>2030</v>
      </c>
      <c r="G210" s="4">
        <v>2035</v>
      </c>
      <c r="H210" s="4">
        <v>2040</v>
      </c>
    </row>
    <row r="211" spans="1:8" x14ac:dyDescent="0.15">
      <c r="A211" s="27" t="s">
        <v>55</v>
      </c>
      <c r="B211" s="13"/>
      <c r="C211" s="13">
        <v>-14082.468661875733</v>
      </c>
      <c r="D211" s="13">
        <v>-23183.458786450385</v>
      </c>
      <c r="E211" s="13">
        <v>-28995.320795067975</v>
      </c>
      <c r="F211" s="13">
        <v>-31869.518926080607</v>
      </c>
      <c r="G211" s="13">
        <v>-33714.178185222227</v>
      </c>
      <c r="H211" s="13">
        <v>-35166.591655620017</v>
      </c>
    </row>
    <row r="212" spans="1:8" x14ac:dyDescent="0.15">
      <c r="A212" s="27" t="s">
        <v>74</v>
      </c>
      <c r="B212" s="15"/>
      <c r="C212" s="14">
        <v>37315.891378124266</v>
      </c>
      <c r="D212" s="14">
        <v>32566.257287663993</v>
      </c>
      <c r="E212" s="14">
        <v>29402.388298448946</v>
      </c>
      <c r="F212" s="14">
        <v>27945.845616926883</v>
      </c>
      <c r="G212" s="14">
        <v>26738.53659946383</v>
      </c>
      <c r="H212" s="14">
        <v>25111.817467324279</v>
      </c>
    </row>
    <row r="213" spans="1:8" x14ac:dyDescent="0.15">
      <c r="A213" s="27" t="s">
        <v>23</v>
      </c>
      <c r="B213" s="15"/>
      <c r="C213" s="14">
        <v>-37.04561999999946</v>
      </c>
      <c r="D213" s="14">
        <v>-30.225872016279808</v>
      </c>
      <c r="E213" s="14">
        <v>-23.447705247119831</v>
      </c>
      <c r="F213" s="14">
        <v>-19.111552393992984</v>
      </c>
      <c r="G213" s="14">
        <v>-16.208590457818293</v>
      </c>
      <c r="H213" s="14">
        <v>-14.171424397716642</v>
      </c>
    </row>
    <row r="214" spans="1:8" x14ac:dyDescent="0.15">
      <c r="A214" s="27" t="s">
        <v>22</v>
      </c>
      <c r="B214" s="15"/>
      <c r="C214" s="14">
        <v>-15.199099999998325</v>
      </c>
      <c r="D214" s="14">
        <v>-11.962803224998684</v>
      </c>
      <c r="E214" s="14">
        <v>-10.002641707079677</v>
      </c>
      <c r="F214" s="14">
        <v>-8.081656299157947</v>
      </c>
      <c r="G214" s="14">
        <v>-6.7106125821980021</v>
      </c>
      <c r="H214" s="14">
        <v>-6.0962564847365019</v>
      </c>
    </row>
    <row r="215" spans="1:8" x14ac:dyDescent="0.15">
      <c r="A215" s="27" t="s">
        <v>21</v>
      </c>
      <c r="B215" s="15"/>
      <c r="C215" s="14">
        <v>-43.579340000002418</v>
      </c>
      <c r="D215" s="14">
        <v>-36.835076867500753</v>
      </c>
      <c r="E215" s="14">
        <v>-30.925685051528667</v>
      </c>
      <c r="F215" s="14">
        <v>-26.536986479735596</v>
      </c>
      <c r="G215" s="14">
        <v>-21.548609111298582</v>
      </c>
      <c r="H215" s="14">
        <v>-17.991471263256191</v>
      </c>
    </row>
    <row r="216" spans="1:8" x14ac:dyDescent="0.15">
      <c r="A216" s="27" t="s">
        <v>20</v>
      </c>
      <c r="B216" s="15"/>
      <c r="C216" s="14">
        <v>-104.68909999999856</v>
      </c>
      <c r="D216" s="14">
        <v>-95.457002518198408</v>
      </c>
      <c r="E216" s="14">
        <v>-83.431735759589813</v>
      </c>
      <c r="F216" s="14">
        <v>-71.842127148561332</v>
      </c>
      <c r="G216" s="14">
        <v>-63.118734983595111</v>
      </c>
      <c r="H216" s="14">
        <v>-52.465018028982769</v>
      </c>
    </row>
    <row r="217" spans="1:8" x14ac:dyDescent="0.15">
      <c r="A217" s="27" t="s">
        <v>19</v>
      </c>
      <c r="B217" s="15"/>
      <c r="C217" s="14">
        <v>-139.31176000000229</v>
      </c>
      <c r="D217" s="14">
        <v>-127.58991273000009</v>
      </c>
      <c r="E217" s="14">
        <v>-121.16342485975881</v>
      </c>
      <c r="F217" s="14">
        <v>-107.7018396778886</v>
      </c>
      <c r="G217" s="14">
        <v>-94.503626044282257</v>
      </c>
      <c r="H217" s="14">
        <v>-83.963695822152005</v>
      </c>
    </row>
    <row r="218" spans="1:8" x14ac:dyDescent="0.15">
      <c r="A218" s="27" t="s">
        <v>18</v>
      </c>
      <c r="B218" s="15"/>
      <c r="C218" s="14">
        <v>-192.40125000000157</v>
      </c>
      <c r="D218" s="14">
        <v>-167.0341200384004</v>
      </c>
      <c r="E218" s="14">
        <v>-155.66005601156627</v>
      </c>
      <c r="F218" s="14">
        <v>-148.90008644907635</v>
      </c>
      <c r="G218" s="14">
        <v>-133.33166743214704</v>
      </c>
      <c r="H218" s="14">
        <v>-117.56210940340506</v>
      </c>
    </row>
    <row r="219" spans="1:8" x14ac:dyDescent="0.15">
      <c r="A219" s="27" t="s">
        <v>17</v>
      </c>
      <c r="B219" s="15"/>
      <c r="C219" s="14">
        <v>-254.82049999999674</v>
      </c>
      <c r="D219" s="14">
        <v>-212.20590350399962</v>
      </c>
      <c r="E219" s="14">
        <v>-186.10243798958103</v>
      </c>
      <c r="F219" s="14">
        <v>-173.74967282040012</v>
      </c>
      <c r="G219" s="14">
        <v>-167.00344179569038</v>
      </c>
      <c r="H219" s="14">
        <v>-150.24595686075386</v>
      </c>
    </row>
    <row r="220" spans="1:8" x14ac:dyDescent="0.15">
      <c r="A220" s="27" t="s">
        <v>16</v>
      </c>
      <c r="B220" s="15"/>
      <c r="C220" s="14">
        <v>-451.48070000000376</v>
      </c>
      <c r="D220" s="14">
        <v>-355.18432491359886</v>
      </c>
      <c r="E220" s="14">
        <v>-295.90052270961235</v>
      </c>
      <c r="F220" s="14">
        <v>-259.73013052455713</v>
      </c>
      <c r="G220" s="14">
        <v>-242.97097609765041</v>
      </c>
      <c r="H220" s="14">
        <v>-233.20789889026443</v>
      </c>
    </row>
    <row r="221" spans="1:8" x14ac:dyDescent="0.15">
      <c r="A221" s="27" t="s">
        <v>15</v>
      </c>
      <c r="B221" s="15"/>
      <c r="C221" s="14">
        <v>-563.10732000000246</v>
      </c>
      <c r="D221" s="14">
        <v>-604.66480657800355</v>
      </c>
      <c r="E221" s="14">
        <v>-478.78935680048738</v>
      </c>
      <c r="F221" s="14">
        <v>-401.95547016645145</v>
      </c>
      <c r="G221" s="14">
        <v>-354.50009647859588</v>
      </c>
      <c r="H221" s="14">
        <v>-334.58074106629994</v>
      </c>
    </row>
    <row r="222" spans="1:8" x14ac:dyDescent="0.15">
      <c r="A222" s="27" t="s">
        <v>14</v>
      </c>
      <c r="B222" s="15"/>
      <c r="C222" s="14">
        <v>-781.14959999999951</v>
      </c>
      <c r="D222" s="14">
        <v>-769.65961421499696</v>
      </c>
      <c r="E222" s="14">
        <v>-837.36065559846782</v>
      </c>
      <c r="F222" s="14">
        <v>-670.81382075818328</v>
      </c>
      <c r="G222" s="14">
        <v>-570.38651123255477</v>
      </c>
      <c r="H222" s="14">
        <v>-509.0608415114304</v>
      </c>
    </row>
    <row r="223" spans="1:8" x14ac:dyDescent="0.15">
      <c r="A223" s="27" t="s">
        <v>13</v>
      </c>
      <c r="B223" s="15"/>
      <c r="C223" s="14">
        <v>-1184.4134999999983</v>
      </c>
      <c r="D223" s="14">
        <v>-1185.8756179365998</v>
      </c>
      <c r="E223" s="14">
        <v>-1177.9511202793826</v>
      </c>
      <c r="F223" s="14">
        <v>-1286.1613918371163</v>
      </c>
      <c r="G223" s="14">
        <v>-1033.4898063610856</v>
      </c>
      <c r="H223" s="14">
        <v>-880.79832391589741</v>
      </c>
    </row>
    <row r="224" spans="1:8" x14ac:dyDescent="0.15">
      <c r="A224" s="27" t="s">
        <v>12</v>
      </c>
      <c r="B224" s="15"/>
      <c r="C224" s="14">
        <v>-2186.6702900000032</v>
      </c>
      <c r="D224" s="14">
        <v>-1812.236613559601</v>
      </c>
      <c r="E224" s="14">
        <v>-1828.8576965222605</v>
      </c>
      <c r="F224" s="14">
        <v>-1823.5856820716606</v>
      </c>
      <c r="G224" s="14">
        <v>-1992.6374802006578</v>
      </c>
      <c r="H224" s="14">
        <v>-1601.4052103311767</v>
      </c>
    </row>
    <row r="225" spans="1:8" x14ac:dyDescent="0.15">
      <c r="A225" s="27" t="s">
        <v>11</v>
      </c>
      <c r="B225" s="15"/>
      <c r="C225" s="14">
        <v>-3840.7530799999986</v>
      </c>
      <c r="D225" s="14">
        <v>-3002.8374795370983</v>
      </c>
      <c r="E225" s="14">
        <v>-2512.2376471551056</v>
      </c>
      <c r="F225" s="14">
        <v>-2553.2082074928935</v>
      </c>
      <c r="G225" s="14">
        <v>-2558.986986841539</v>
      </c>
      <c r="H225" s="14">
        <v>-2802.1541824846254</v>
      </c>
    </row>
    <row r="226" spans="1:8" x14ac:dyDescent="0.15">
      <c r="A226" s="27" t="s">
        <v>10</v>
      </c>
      <c r="B226" s="15"/>
      <c r="C226" s="14">
        <v>-4794.4395299999996</v>
      </c>
      <c r="D226" s="14">
        <v>-5238.093102909098</v>
      </c>
      <c r="E226" s="14">
        <v>-4116.8655205391988</v>
      </c>
      <c r="F226" s="14">
        <v>-3458.2671491524984</v>
      </c>
      <c r="G226" s="14">
        <v>-3529.4369193398961</v>
      </c>
      <c r="H226" s="14">
        <v>-3554.9684372145698</v>
      </c>
    </row>
    <row r="227" spans="1:8" x14ac:dyDescent="0.15">
      <c r="A227" s="27" t="s">
        <v>9</v>
      </c>
      <c r="B227" s="15"/>
      <c r="C227" s="14">
        <v>-6751.2372700000005</v>
      </c>
      <c r="D227" s="14">
        <v>-6999.5927737052998</v>
      </c>
      <c r="E227" s="14">
        <v>-7695.7357434441328</v>
      </c>
      <c r="F227" s="14">
        <v>-6021.4176693717982</v>
      </c>
      <c r="G227" s="14">
        <v>-5051.4713603771861</v>
      </c>
      <c r="H227" s="14">
        <v>-5142.3574677332435</v>
      </c>
    </row>
    <row r="228" spans="1:8" x14ac:dyDescent="0.15">
      <c r="A228" s="27" t="s">
        <v>8</v>
      </c>
      <c r="B228" s="15"/>
      <c r="C228" s="14">
        <v>-9485.7014400000007</v>
      </c>
      <c r="D228" s="14">
        <v>-9196.955031043899</v>
      </c>
      <c r="E228" s="14">
        <v>-9698.9724958117076</v>
      </c>
      <c r="F228" s="14">
        <v>-10841.263463870904</v>
      </c>
      <c r="G228" s="14">
        <v>-8511.0618523638132</v>
      </c>
      <c r="H228" s="14">
        <v>-7197.2108022735847</v>
      </c>
    </row>
    <row r="229" spans="1:8" x14ac:dyDescent="0.15">
      <c r="A229" s="27" t="s">
        <v>7</v>
      </c>
      <c r="B229" s="15"/>
      <c r="C229" s="14">
        <v>-10549.518470000001</v>
      </c>
      <c r="D229" s="14">
        <v>-10866.600695208201</v>
      </c>
      <c r="E229" s="14">
        <v>-10852.759467599906</v>
      </c>
      <c r="F229" s="14">
        <v>-11662.559653947063</v>
      </c>
      <c r="G229" s="14">
        <v>-13424.008794176298</v>
      </c>
      <c r="H229" s="14">
        <v>-10611.622934930574</v>
      </c>
    </row>
    <row r="230" spans="1:8" x14ac:dyDescent="0.15">
      <c r="A230" s="27" t="s">
        <v>6</v>
      </c>
      <c r="B230" s="15"/>
      <c r="C230" s="14">
        <v>-10022.842169999998</v>
      </c>
      <c r="D230" s="14">
        <v>-15036.705323608601</v>
      </c>
      <c r="E230" s="14">
        <v>-18291.545180430432</v>
      </c>
      <c r="F230" s="14">
        <v>-20280.477982545555</v>
      </c>
      <c r="G230" s="14">
        <v>-22681.338718809751</v>
      </c>
      <c r="H230" s="14">
        <v>-26968.546350331628</v>
      </c>
    </row>
    <row r="231" spans="1:8" x14ac:dyDescent="0.15">
      <c r="A231" s="27" t="s">
        <v>35</v>
      </c>
      <c r="B231" s="13"/>
      <c r="C231" s="13"/>
      <c r="D231" s="13"/>
      <c r="E231" s="13"/>
      <c r="F231" s="13"/>
      <c r="G231" s="13"/>
      <c r="H231" s="13"/>
    </row>
    <row r="232" spans="1:8" x14ac:dyDescent="0.15">
      <c r="A232" s="27" t="s">
        <v>34</v>
      </c>
      <c r="B232" s="13"/>
      <c r="C232" s="13"/>
      <c r="D232" s="13"/>
      <c r="E232" s="13"/>
      <c r="F232" s="13"/>
      <c r="G232" s="13"/>
      <c r="H232" s="13"/>
    </row>
    <row r="233" spans="1:8" x14ac:dyDescent="0.15">
      <c r="A233" s="27" t="s">
        <v>33</v>
      </c>
      <c r="B233" s="13"/>
      <c r="C233" s="13"/>
      <c r="D233" s="13"/>
      <c r="E233" s="13"/>
      <c r="F233" s="13"/>
      <c r="G233" s="13"/>
      <c r="H233" s="13"/>
    </row>
    <row r="234" spans="1:8" x14ac:dyDescent="0.15">
      <c r="A234" s="27" t="s">
        <v>32</v>
      </c>
      <c r="B234" s="13"/>
      <c r="C234" s="13"/>
      <c r="D234" s="13"/>
      <c r="E234" s="13"/>
      <c r="F234" s="13"/>
      <c r="G234" s="13"/>
      <c r="H234" s="13"/>
    </row>
    <row r="235" spans="1:8" x14ac:dyDescent="0.15">
      <c r="A235" s="27"/>
      <c r="B235" s="12"/>
      <c r="C235" s="12"/>
      <c r="D235" s="12"/>
      <c r="E235" s="12"/>
      <c r="F235" s="12"/>
      <c r="G235" s="12"/>
      <c r="H235" s="12"/>
    </row>
    <row r="236" spans="1:8" x14ac:dyDescent="0.15">
      <c r="A236" s="27" t="s">
        <v>56</v>
      </c>
      <c r="B236" s="4">
        <v>2010</v>
      </c>
      <c r="C236" s="4">
        <v>2015</v>
      </c>
      <c r="D236" s="4">
        <v>2020</v>
      </c>
      <c r="E236" s="4">
        <v>2025</v>
      </c>
      <c r="F236" s="4">
        <v>2030</v>
      </c>
      <c r="G236" s="4">
        <v>2035</v>
      </c>
      <c r="H236" s="4">
        <v>2040</v>
      </c>
    </row>
    <row r="237" spans="1:8" x14ac:dyDescent="0.15">
      <c r="A237" s="27" t="s">
        <v>55</v>
      </c>
      <c r="B237" s="13"/>
      <c r="C237" s="13">
        <v>-13431.029555158673</v>
      </c>
      <c r="D237" s="13">
        <v>-21864.769577100935</v>
      </c>
      <c r="E237" s="13">
        <v>-27846.732330922358</v>
      </c>
      <c r="F237" s="13">
        <v>-30975.830740581245</v>
      </c>
      <c r="G237" s="13">
        <v>-33709.424935832314</v>
      </c>
      <c r="H237" s="13">
        <v>-36956.489824925135</v>
      </c>
    </row>
    <row r="238" spans="1:8" x14ac:dyDescent="0.15">
      <c r="A238" s="27" t="s">
        <v>74</v>
      </c>
      <c r="B238" s="15"/>
      <c r="C238" s="14">
        <v>35400.712814841347</v>
      </c>
      <c r="D238" s="14">
        <v>30897.777312774197</v>
      </c>
      <c r="E238" s="14">
        <v>27896.004078224807</v>
      </c>
      <c r="F238" s="14">
        <v>26514.085025547309</v>
      </c>
      <c r="G238" s="14">
        <v>25368.63054977592</v>
      </c>
      <c r="H238" s="14">
        <v>23822.993518000469</v>
      </c>
    </row>
    <row r="239" spans="1:8" x14ac:dyDescent="0.15">
      <c r="A239" s="27" t="s">
        <v>23</v>
      </c>
      <c r="B239" s="15"/>
      <c r="C239" s="14">
        <v>-23.114400000001726</v>
      </c>
      <c r="D239" s="14">
        <v>-18.408370663716259</v>
      </c>
      <c r="E239" s="14">
        <v>-14.52195533700295</v>
      </c>
      <c r="F239" s="14">
        <v>-11.995281753637832</v>
      </c>
      <c r="G239" s="14">
        <v>-10.605634010217763</v>
      </c>
      <c r="H239" s="14">
        <v>-9.3863933034166216</v>
      </c>
    </row>
    <row r="240" spans="1:8" x14ac:dyDescent="0.15">
      <c r="A240" s="27" t="s">
        <v>22</v>
      </c>
      <c r="B240" s="15"/>
      <c r="C240" s="14">
        <v>-6.2011499999993189</v>
      </c>
      <c r="D240" s="14">
        <v>-5.3770780574011114</v>
      </c>
      <c r="E240" s="14">
        <v>-4.5548160247242437</v>
      </c>
      <c r="F240" s="14">
        <v>-3.6668948018772114</v>
      </c>
      <c r="G240" s="14">
        <v>-3.3092207871086519</v>
      </c>
      <c r="H240" s="14">
        <v>-3.1424597916197023</v>
      </c>
    </row>
    <row r="241" spans="1:8" x14ac:dyDescent="0.15">
      <c r="A241" s="27" t="s">
        <v>21</v>
      </c>
      <c r="B241" s="15"/>
      <c r="C241" s="14">
        <v>-23.273890000001334</v>
      </c>
      <c r="D241" s="14">
        <v>-20.127986461099603</v>
      </c>
      <c r="E241" s="14">
        <v>-17.487283503526243</v>
      </c>
      <c r="F241" s="14">
        <v>-14.91234520143469</v>
      </c>
      <c r="G241" s="14">
        <v>-12.397772209081287</v>
      </c>
      <c r="H241" s="14">
        <v>-10.634423956710474</v>
      </c>
    </row>
    <row r="242" spans="1:8" x14ac:dyDescent="0.15">
      <c r="A242" s="27" t="s">
        <v>20</v>
      </c>
      <c r="B242" s="15"/>
      <c r="C242" s="14">
        <v>-55.730580000000593</v>
      </c>
      <c r="D242" s="14">
        <v>-51.754318766701893</v>
      </c>
      <c r="E242" s="14">
        <v>-45.938730348224482</v>
      </c>
      <c r="F242" s="14">
        <v>-40.195117198789184</v>
      </c>
      <c r="G242" s="14">
        <v>-34.948754556480303</v>
      </c>
      <c r="H242" s="14">
        <v>-28.966340638356456</v>
      </c>
    </row>
    <row r="243" spans="1:8" x14ac:dyDescent="0.15">
      <c r="A243" s="27" t="s">
        <v>19</v>
      </c>
      <c r="B243" s="15"/>
      <c r="C243" s="14">
        <v>-70.32472000000088</v>
      </c>
      <c r="D243" s="14">
        <v>-63.485945168799418</v>
      </c>
      <c r="E243" s="14">
        <v>-60.409774756614496</v>
      </c>
      <c r="F243" s="14">
        <v>-53.767858980811845</v>
      </c>
      <c r="G243" s="14">
        <v>-47.530957820985151</v>
      </c>
      <c r="H243" s="14">
        <v>-41.305597908870098</v>
      </c>
    </row>
    <row r="244" spans="1:8" x14ac:dyDescent="0.15">
      <c r="A244" s="27" t="s">
        <v>18</v>
      </c>
      <c r="B244" s="15"/>
      <c r="C244" s="14">
        <v>-78.472359999998801</v>
      </c>
      <c r="D244" s="14">
        <v>-66.972857808002203</v>
      </c>
      <c r="E244" s="14">
        <v>-61.777643531814583</v>
      </c>
      <c r="F244" s="14">
        <v>-59.661259928367727</v>
      </c>
      <c r="G244" s="14">
        <v>-53.538134348375593</v>
      </c>
      <c r="H244" s="14">
        <v>-48.067795890231466</v>
      </c>
    </row>
    <row r="245" spans="1:8" x14ac:dyDescent="0.15">
      <c r="A245" s="27" t="s">
        <v>17</v>
      </c>
      <c r="B245" s="15"/>
      <c r="C245" s="14">
        <v>-116.05352000000204</v>
      </c>
      <c r="D245" s="14">
        <v>-93.344529109001328</v>
      </c>
      <c r="E245" s="14">
        <v>-80.319592691620215</v>
      </c>
      <c r="F245" s="14">
        <v>-74.880276672328279</v>
      </c>
      <c r="G245" s="14">
        <v>-72.870796957498442</v>
      </c>
      <c r="H245" s="14">
        <v>-65.913496493619945</v>
      </c>
    </row>
    <row r="246" spans="1:8" x14ac:dyDescent="0.15">
      <c r="A246" s="27" t="s">
        <v>16</v>
      </c>
      <c r="B246" s="15"/>
      <c r="C246" s="14">
        <v>-235.56103999999951</v>
      </c>
      <c r="D246" s="14">
        <v>-180.8736617495972</v>
      </c>
      <c r="E246" s="14">
        <v>-146.16981294998607</v>
      </c>
      <c r="F246" s="14">
        <v>-125.99833655710424</v>
      </c>
      <c r="G246" s="14">
        <v>-116.61301973322037</v>
      </c>
      <c r="H246" s="14">
        <v>-112.77020699289868</v>
      </c>
    </row>
    <row r="247" spans="1:8" x14ac:dyDescent="0.15">
      <c r="A247" s="27" t="s">
        <v>15</v>
      </c>
      <c r="B247" s="15"/>
      <c r="C247" s="14">
        <v>-319.1827300000009</v>
      </c>
      <c r="D247" s="14">
        <v>-332.95301260679895</v>
      </c>
      <c r="E247" s="14">
        <v>-257.02076503888287</v>
      </c>
      <c r="F247" s="14">
        <v>-208.25829957246538</v>
      </c>
      <c r="G247" s="14">
        <v>-179.53831822769098</v>
      </c>
      <c r="H247" s="14">
        <v>-166.36148285459944</v>
      </c>
    </row>
    <row r="248" spans="1:8" x14ac:dyDescent="0.15">
      <c r="A248" s="27" t="s">
        <v>14</v>
      </c>
      <c r="B248" s="15"/>
      <c r="C248" s="14">
        <v>-421.87563000000063</v>
      </c>
      <c r="D248" s="14">
        <v>-404.44679712540045</v>
      </c>
      <c r="E248" s="14">
        <v>-427.3833386605956</v>
      </c>
      <c r="F248" s="14">
        <v>-334.01808679838189</v>
      </c>
      <c r="G248" s="14">
        <v>-273.82002033689611</v>
      </c>
      <c r="H248" s="14">
        <v>-239.10233881497476</v>
      </c>
    </row>
    <row r="249" spans="1:8" x14ac:dyDescent="0.15">
      <c r="A249" s="27" t="s">
        <v>13</v>
      </c>
      <c r="B249" s="15"/>
      <c r="C249" s="14">
        <v>-558.64193999999941</v>
      </c>
      <c r="D249" s="14">
        <v>-548.57689551690305</v>
      </c>
      <c r="E249" s="14">
        <v>-533.63315454084932</v>
      </c>
      <c r="F249" s="14">
        <v>-569.56650013444096</v>
      </c>
      <c r="G249" s="14">
        <v>-449.97299982447464</v>
      </c>
      <c r="H249" s="14">
        <v>-372.45621586346175</v>
      </c>
    </row>
    <row r="250" spans="1:8" x14ac:dyDescent="0.15">
      <c r="A250" s="27" t="s">
        <v>12</v>
      </c>
      <c r="B250" s="15"/>
      <c r="C250" s="14">
        <v>-953.70345000000066</v>
      </c>
      <c r="D250" s="14">
        <v>-795.12129256260118</v>
      </c>
      <c r="E250" s="14">
        <v>-786.46412059291663</v>
      </c>
      <c r="F250" s="14">
        <v>-766.38574516344454</v>
      </c>
      <c r="G250" s="14">
        <v>-818.58731458884984</v>
      </c>
      <c r="H250" s="14">
        <v>-646.11192592272766</v>
      </c>
    </row>
    <row r="251" spans="1:8" x14ac:dyDescent="0.15">
      <c r="A251" s="27" t="s">
        <v>11</v>
      </c>
      <c r="B251" s="15"/>
      <c r="C251" s="14">
        <v>-1660.2026199999998</v>
      </c>
      <c r="D251" s="14">
        <v>-1311.1702683361007</v>
      </c>
      <c r="E251" s="14">
        <v>-1099.8483076903763</v>
      </c>
      <c r="F251" s="14">
        <v>-1093.6784087055162</v>
      </c>
      <c r="G251" s="14">
        <v>-1070.1544208365078</v>
      </c>
      <c r="H251" s="14">
        <v>-1144.6436784512664</v>
      </c>
    </row>
    <row r="252" spans="1:8" x14ac:dyDescent="0.15">
      <c r="A252" s="27" t="s">
        <v>10</v>
      </c>
      <c r="B252" s="15"/>
      <c r="C252" s="14">
        <v>-2274.9746299999997</v>
      </c>
      <c r="D252" s="14">
        <v>-2464.4299353608985</v>
      </c>
      <c r="E252" s="14">
        <v>-1953.7697432868035</v>
      </c>
      <c r="F252" s="14">
        <v>-1640.5342783684357</v>
      </c>
      <c r="G252" s="14">
        <v>-1634.3785297163856</v>
      </c>
      <c r="H252" s="14">
        <v>-1600.9757756202937</v>
      </c>
    </row>
    <row r="253" spans="1:8" x14ac:dyDescent="0.15">
      <c r="A253" s="27" t="s">
        <v>9</v>
      </c>
      <c r="B253" s="15"/>
      <c r="C253" s="14">
        <v>-3601.5675200000001</v>
      </c>
      <c r="D253" s="14">
        <v>-3673.2178103236001</v>
      </c>
      <c r="E253" s="14">
        <v>-3999.6307496066884</v>
      </c>
      <c r="F253" s="14">
        <v>-3162.7926981785781</v>
      </c>
      <c r="G253" s="14">
        <v>-2653.7345903358446</v>
      </c>
      <c r="H253" s="14">
        <v>-2639.4338930437048</v>
      </c>
    </row>
    <row r="254" spans="1:8" x14ac:dyDescent="0.15">
      <c r="A254" s="27" t="s">
        <v>8</v>
      </c>
      <c r="B254" s="15"/>
      <c r="C254" s="14">
        <v>-6247.3639099999991</v>
      </c>
      <c r="D254" s="14">
        <v>-5829.7258684407989</v>
      </c>
      <c r="E254" s="14">
        <v>-6000.4335465320755</v>
      </c>
      <c r="F254" s="14">
        <v>-6570.7938423050746</v>
      </c>
      <c r="G254" s="14">
        <v>-5186.1263571795498</v>
      </c>
      <c r="H254" s="14">
        <v>-4349.3831546700667</v>
      </c>
    </row>
    <row r="255" spans="1:8" x14ac:dyDescent="0.15">
      <c r="A255" s="27" t="s">
        <v>7</v>
      </c>
      <c r="B255" s="15"/>
      <c r="C255" s="14">
        <v>-9331.2877099999987</v>
      </c>
      <c r="D255" s="14">
        <v>-9286.4962248985958</v>
      </c>
      <c r="E255" s="14">
        <v>-8812.1316051005397</v>
      </c>
      <c r="F255" s="14">
        <v>-9130.3551386883119</v>
      </c>
      <c r="G255" s="14">
        <v>-10116.008076033802</v>
      </c>
      <c r="H255" s="14">
        <v>-7986.0755763559237</v>
      </c>
    </row>
    <row r="256" spans="1:8" x14ac:dyDescent="0.15">
      <c r="A256" s="27" t="s">
        <v>6</v>
      </c>
      <c r="B256" s="15"/>
      <c r="C256" s="14">
        <v>-22854.210570000003</v>
      </c>
      <c r="D256" s="14">
        <v>-27616.06403691911</v>
      </c>
      <c r="E256" s="14">
        <v>-31441.241468953915</v>
      </c>
      <c r="F256" s="14">
        <v>-33628.455397119549</v>
      </c>
      <c r="G256" s="14">
        <v>-36343.92056810527</v>
      </c>
      <c r="H256" s="14">
        <v>-41314.752586352864</v>
      </c>
    </row>
    <row r="257" spans="1:8" x14ac:dyDescent="0.15">
      <c r="A257" s="27" t="s">
        <v>35</v>
      </c>
      <c r="B257" s="13"/>
      <c r="C257" s="13"/>
      <c r="D257" s="13"/>
      <c r="E257" s="13"/>
      <c r="F257" s="13"/>
      <c r="G257" s="13"/>
      <c r="H257" s="13"/>
    </row>
    <row r="258" spans="1:8" x14ac:dyDescent="0.15">
      <c r="A258" s="27" t="s">
        <v>34</v>
      </c>
      <c r="B258" s="13"/>
      <c r="C258" s="13"/>
      <c r="D258" s="13"/>
      <c r="E258" s="13"/>
      <c r="F258" s="13"/>
      <c r="G258" s="13"/>
      <c r="H258" s="13"/>
    </row>
    <row r="259" spans="1:8" x14ac:dyDescent="0.15">
      <c r="A259" s="27" t="s">
        <v>33</v>
      </c>
      <c r="B259" s="13"/>
      <c r="C259" s="13"/>
      <c r="D259" s="13"/>
      <c r="E259" s="13"/>
      <c r="F259" s="13"/>
      <c r="G259" s="13"/>
      <c r="H259" s="13"/>
    </row>
    <row r="260" spans="1:8" x14ac:dyDescent="0.15">
      <c r="A260" s="27" t="s">
        <v>32</v>
      </c>
      <c r="B260" s="13"/>
      <c r="C260" s="13"/>
      <c r="D260" s="13"/>
      <c r="E260" s="13"/>
      <c r="F260" s="13"/>
      <c r="G260" s="13"/>
      <c r="H260" s="13"/>
    </row>
    <row r="261" spans="1:8" x14ac:dyDescent="0.15">
      <c r="A261" s="27"/>
    </row>
    <row r="262" spans="1:8" x14ac:dyDescent="0.15">
      <c r="A262" s="27" t="s">
        <v>75</v>
      </c>
    </row>
    <row r="263" spans="1:8" x14ac:dyDescent="0.15">
      <c r="A263" s="27" t="s">
        <v>58</v>
      </c>
      <c r="B263" s="4">
        <v>2010</v>
      </c>
      <c r="C263" s="4">
        <v>2015</v>
      </c>
      <c r="D263" s="4">
        <v>2020</v>
      </c>
      <c r="E263" s="4">
        <v>2025</v>
      </c>
      <c r="F263" s="4">
        <v>2030</v>
      </c>
      <c r="G263" s="4">
        <v>2035</v>
      </c>
      <c r="H263" s="4">
        <v>2040</v>
      </c>
    </row>
    <row r="264" spans="1:8" x14ac:dyDescent="0.15">
      <c r="A264" s="27" t="s">
        <v>55</v>
      </c>
      <c r="B264" s="13"/>
      <c r="C264" s="13">
        <v>-5943.0218299999988</v>
      </c>
      <c r="D264" s="13">
        <v>-7950.0025198892608</v>
      </c>
      <c r="E264" s="13">
        <v>-7689.5553410196308</v>
      </c>
      <c r="F264" s="13">
        <v>-7969.0345590641446</v>
      </c>
      <c r="G264" s="13">
        <v>-7876.9648655906522</v>
      </c>
      <c r="H264" s="13">
        <v>-7187.8948098847968</v>
      </c>
    </row>
    <row r="265" spans="1:8" x14ac:dyDescent="0.15">
      <c r="A265" s="27" t="s">
        <v>74</v>
      </c>
      <c r="B265" s="13"/>
      <c r="C265" s="13"/>
      <c r="D265" s="13"/>
      <c r="E265" s="13"/>
      <c r="F265" s="13"/>
      <c r="G265" s="13"/>
      <c r="H265" s="13"/>
    </row>
    <row r="266" spans="1:8" x14ac:dyDescent="0.15">
      <c r="A266" s="27" t="s">
        <v>23</v>
      </c>
      <c r="B266" s="13"/>
      <c r="C266" s="13">
        <v>-14.128819999999862</v>
      </c>
      <c r="D266" s="13">
        <v>-584.10246890993676</v>
      </c>
      <c r="E266" s="13">
        <v>-541.98306091090274</v>
      </c>
      <c r="F266" s="13">
        <v>-513.86920561095133</v>
      </c>
      <c r="G266" s="13">
        <v>-535.69473904140307</v>
      </c>
      <c r="H266" s="13">
        <v>-582.94282267372432</v>
      </c>
    </row>
    <row r="267" spans="1:8" x14ac:dyDescent="0.15">
      <c r="A267" s="27" t="s">
        <v>22</v>
      </c>
      <c r="B267" s="13"/>
      <c r="C267" s="13">
        <v>-332.69181000000009</v>
      </c>
      <c r="D267" s="13">
        <v>-602.22340677464695</v>
      </c>
      <c r="E267" s="13">
        <v>-532.51179587451611</v>
      </c>
      <c r="F267" s="13">
        <v>-471.76137401202072</v>
      </c>
      <c r="G267" s="13">
        <v>-457.14073087878239</v>
      </c>
      <c r="H267" s="13">
        <v>-475.65442641184723</v>
      </c>
    </row>
    <row r="268" spans="1:8" x14ac:dyDescent="0.15">
      <c r="A268" s="27" t="s">
        <v>21</v>
      </c>
      <c r="B268" s="13"/>
      <c r="C268" s="13">
        <v>-2619.4883599999998</v>
      </c>
      <c r="D268" s="13">
        <v>-2693.3549549416439</v>
      </c>
      <c r="E268" s="13">
        <v>-2727.7731065609787</v>
      </c>
      <c r="F268" s="13">
        <v>-2628.9140878384378</v>
      </c>
      <c r="G268" s="13">
        <v>-2426.3985418047305</v>
      </c>
      <c r="H268" s="13">
        <v>-2336.3510917583462</v>
      </c>
    </row>
    <row r="269" spans="1:8" x14ac:dyDescent="0.15">
      <c r="A269" s="27" t="s">
        <v>20</v>
      </c>
      <c r="B269" s="13"/>
      <c r="C269" s="13">
        <v>-4803.9696899999999</v>
      </c>
      <c r="D269" s="13">
        <v>-3846.6678307495999</v>
      </c>
      <c r="E269" s="13">
        <v>-3687.0011823725308</v>
      </c>
      <c r="F269" s="13">
        <v>-3376.616603976513</v>
      </c>
      <c r="G269" s="13">
        <v>-3317.3349389813493</v>
      </c>
      <c r="H269" s="13">
        <v>-3016.8920773979635</v>
      </c>
    </row>
    <row r="270" spans="1:8" x14ac:dyDescent="0.15">
      <c r="A270" s="27" t="s">
        <v>19</v>
      </c>
      <c r="B270" s="13"/>
      <c r="C270" s="13">
        <v>3107.6284799999994</v>
      </c>
      <c r="D270" s="13">
        <v>3826.2265302287692</v>
      </c>
      <c r="E270" s="13">
        <v>4137.9603549373296</v>
      </c>
      <c r="F270" s="13">
        <v>4143.8411504032274</v>
      </c>
      <c r="G270" s="13">
        <v>4085.5743177307368</v>
      </c>
      <c r="H270" s="13">
        <v>3797.5084831395716</v>
      </c>
    </row>
    <row r="271" spans="1:8" x14ac:dyDescent="0.15">
      <c r="A271" s="27" t="s">
        <v>18</v>
      </c>
      <c r="B271" s="13"/>
      <c r="C271" s="13">
        <v>255.42075000000017</v>
      </c>
      <c r="D271" s="13">
        <v>183.5125007853465</v>
      </c>
      <c r="E271" s="13">
        <v>408.01436783804803</v>
      </c>
      <c r="F271" s="13">
        <v>432.39779474870289</v>
      </c>
      <c r="G271" s="13">
        <v>410.76644653487318</v>
      </c>
      <c r="H271" s="13">
        <v>347.45614736281556</v>
      </c>
    </row>
    <row r="272" spans="1:8" x14ac:dyDescent="0.15">
      <c r="A272" s="27" t="s">
        <v>17</v>
      </c>
      <c r="B272" s="13"/>
      <c r="C272" s="13">
        <v>40.156210000000101</v>
      </c>
      <c r="D272" s="13">
        <v>-435.08397247941519</v>
      </c>
      <c r="E272" s="13">
        <v>-306.09440456616824</v>
      </c>
      <c r="F272" s="13">
        <v>-310.30944778585967</v>
      </c>
      <c r="G272" s="13">
        <v>-379.50557813525239</v>
      </c>
      <c r="H272" s="13">
        <v>-431.68606407521713</v>
      </c>
    </row>
    <row r="273" spans="1:8" x14ac:dyDescent="0.15">
      <c r="A273" s="27" t="s">
        <v>16</v>
      </c>
      <c r="B273" s="13"/>
      <c r="C273" s="13">
        <v>-406.0623700000001</v>
      </c>
      <c r="D273" s="13">
        <v>-739.84563783332896</v>
      </c>
      <c r="E273" s="13">
        <v>-603.82762064166627</v>
      </c>
      <c r="F273" s="13">
        <v>-598.33260392393663</v>
      </c>
      <c r="G273" s="13">
        <v>-637.41946905758914</v>
      </c>
      <c r="H273" s="13">
        <v>-702.71331006615469</v>
      </c>
    </row>
    <row r="274" spans="1:8" x14ac:dyDescent="0.15">
      <c r="A274" s="27" t="s">
        <v>15</v>
      </c>
      <c r="B274" s="13"/>
      <c r="C274" s="13">
        <v>-422.33072000000004</v>
      </c>
      <c r="D274" s="13">
        <v>-843.16895941693713</v>
      </c>
      <c r="E274" s="13">
        <v>-754.32592931846523</v>
      </c>
      <c r="F274" s="13">
        <v>-675.07867751449498</v>
      </c>
      <c r="G274" s="13">
        <v>-680.90671717021735</v>
      </c>
      <c r="H274" s="13">
        <v>-695.29034738599705</v>
      </c>
    </row>
    <row r="275" spans="1:8" x14ac:dyDescent="0.15">
      <c r="A275" s="27" t="s">
        <v>14</v>
      </c>
      <c r="B275" s="13"/>
      <c r="C275" s="13">
        <v>-566.16871000000015</v>
      </c>
      <c r="D275" s="13">
        <v>-806.81918341650282</v>
      </c>
      <c r="E275" s="13">
        <v>-1050.1189007796636</v>
      </c>
      <c r="F275" s="13">
        <v>-924.37753441785412</v>
      </c>
      <c r="G275" s="13">
        <v>-843.04457174615823</v>
      </c>
      <c r="H275" s="13">
        <v>-832.89485472929141</v>
      </c>
    </row>
    <row r="276" spans="1:8" x14ac:dyDescent="0.15">
      <c r="A276" s="27" t="s">
        <v>13</v>
      </c>
      <c r="B276" s="13"/>
      <c r="C276" s="13">
        <v>-202.53185999999997</v>
      </c>
      <c r="D276" s="13">
        <v>-479.33687670178506</v>
      </c>
      <c r="E276" s="13">
        <v>-478.74162249307307</v>
      </c>
      <c r="F276" s="13">
        <v>-624.05099537703779</v>
      </c>
      <c r="G276" s="13">
        <v>-553.85247036916883</v>
      </c>
      <c r="H276" s="13">
        <v>-501.3262142201599</v>
      </c>
    </row>
    <row r="277" spans="1:8" x14ac:dyDescent="0.15">
      <c r="A277" s="27" t="s">
        <v>12</v>
      </c>
      <c r="B277" s="13"/>
      <c r="C277" s="13">
        <v>-264.98527000000013</v>
      </c>
      <c r="D277" s="13">
        <v>-511.86224619109601</v>
      </c>
      <c r="E277" s="13">
        <v>-533.13759215248047</v>
      </c>
      <c r="F277" s="13">
        <v>-505.46546363946385</v>
      </c>
      <c r="G277" s="13">
        <v>-688.06640075214261</v>
      </c>
      <c r="H277" s="13">
        <v>-603.42557833124386</v>
      </c>
    </row>
    <row r="278" spans="1:8" x14ac:dyDescent="0.15">
      <c r="A278" s="27" t="s">
        <v>11</v>
      </c>
      <c r="B278" s="13"/>
      <c r="C278" s="13">
        <v>253.29107000000005</v>
      </c>
      <c r="D278" s="13">
        <v>-140.20935119644497</v>
      </c>
      <c r="E278" s="13">
        <v>-97.73092624326506</v>
      </c>
      <c r="F278" s="13">
        <v>-81.872064536151868</v>
      </c>
      <c r="G278" s="13">
        <v>-32.020210728836631</v>
      </c>
      <c r="H278" s="13">
        <v>-164.80054164122245</v>
      </c>
    </row>
    <row r="279" spans="1:8" x14ac:dyDescent="0.15">
      <c r="A279" s="27" t="s">
        <v>10</v>
      </c>
      <c r="B279" s="13"/>
      <c r="C279" s="13">
        <v>-322.52652999999992</v>
      </c>
      <c r="D279" s="13">
        <v>-372.10286718301489</v>
      </c>
      <c r="E279" s="13">
        <v>-597.07231125725582</v>
      </c>
      <c r="F279" s="13">
        <v>-504.2957449341618</v>
      </c>
      <c r="G279" s="13">
        <v>-540.53067333558249</v>
      </c>
      <c r="H279" s="13">
        <v>-530.0013836671385</v>
      </c>
    </row>
    <row r="280" spans="1:8" x14ac:dyDescent="0.15">
      <c r="A280" s="27" t="s">
        <v>9</v>
      </c>
      <c r="B280" s="13"/>
      <c r="C280" s="13">
        <v>-410.12637999999987</v>
      </c>
      <c r="D280" s="13">
        <v>-764.27709006585394</v>
      </c>
      <c r="E280" s="13">
        <v>-513.78637800897093</v>
      </c>
      <c r="F280" s="13">
        <v>-901.3736012523085</v>
      </c>
      <c r="G280" s="13">
        <v>-759.30445706666126</v>
      </c>
      <c r="H280" s="13">
        <v>-815.32382148492843</v>
      </c>
    </row>
    <row r="281" spans="1:8" x14ac:dyDescent="0.15">
      <c r="A281" s="27" t="s">
        <v>8</v>
      </c>
      <c r="B281" s="13"/>
      <c r="C281" s="13">
        <v>-579.08036000000004</v>
      </c>
      <c r="D281" s="13">
        <v>-816.89706690875823</v>
      </c>
      <c r="E281" s="13">
        <v>-1205.0404823084632</v>
      </c>
      <c r="F281" s="13">
        <v>-794.71691057270061</v>
      </c>
      <c r="G281" s="13">
        <v>-1433.6366097881764</v>
      </c>
      <c r="H281" s="13">
        <v>-1179.8001544861334</v>
      </c>
    </row>
    <row r="282" spans="1:8" x14ac:dyDescent="0.15">
      <c r="A282" s="27" t="s">
        <v>7</v>
      </c>
      <c r="B282" s="13"/>
      <c r="C282" s="13">
        <v>-609.66706999999997</v>
      </c>
      <c r="D282" s="13">
        <v>-869.15483582151319</v>
      </c>
      <c r="E282" s="13">
        <v>-1130.1477781217291</v>
      </c>
      <c r="F282" s="13">
        <v>-1572.8711090784332</v>
      </c>
      <c r="G282" s="13">
        <v>-1005.270086491118</v>
      </c>
      <c r="H282" s="13">
        <v>-1947.1518286590781</v>
      </c>
    </row>
    <row r="283" spans="1:8" x14ac:dyDescent="0.15">
      <c r="A283" s="27" t="s">
        <v>6</v>
      </c>
      <c r="B283" s="13"/>
      <c r="C283" s="13">
        <v>1954.2396099999996</v>
      </c>
      <c r="D283" s="13">
        <v>2545.3651976870997</v>
      </c>
      <c r="E283" s="13">
        <v>2523.7630278151219</v>
      </c>
      <c r="F283" s="13">
        <v>1938.6319202542493</v>
      </c>
      <c r="G283" s="13">
        <v>1916.8205654909098</v>
      </c>
      <c r="H283" s="13">
        <v>3483.3950766012613</v>
      </c>
    </row>
    <row r="284" spans="1:8" x14ac:dyDescent="0.15">
      <c r="A284" s="27" t="s">
        <v>35</v>
      </c>
      <c r="B284" s="13"/>
      <c r="C284" s="13"/>
      <c r="D284" s="13"/>
      <c r="E284" s="13"/>
      <c r="F284" s="13"/>
      <c r="G284" s="13"/>
      <c r="H284" s="13"/>
    </row>
    <row r="285" spans="1:8" x14ac:dyDescent="0.15">
      <c r="A285" s="27" t="s">
        <v>34</v>
      </c>
      <c r="B285" s="13"/>
      <c r="C285" s="13"/>
      <c r="D285" s="13"/>
      <c r="E285" s="13"/>
      <c r="F285" s="13"/>
      <c r="G285" s="13"/>
      <c r="H285" s="13"/>
    </row>
    <row r="286" spans="1:8" x14ac:dyDescent="0.15">
      <c r="A286" s="27" t="s">
        <v>33</v>
      </c>
      <c r="B286" s="13"/>
      <c r="C286" s="13"/>
      <c r="D286" s="13"/>
      <c r="E286" s="13"/>
      <c r="F286" s="13"/>
      <c r="G286" s="13"/>
      <c r="H286" s="13"/>
    </row>
    <row r="287" spans="1:8" x14ac:dyDescent="0.15">
      <c r="A287" s="27" t="s">
        <v>32</v>
      </c>
      <c r="B287" s="13"/>
      <c r="C287" s="13"/>
      <c r="D287" s="13"/>
      <c r="E287" s="13"/>
      <c r="F287" s="13"/>
      <c r="G287" s="13"/>
      <c r="H287" s="13"/>
    </row>
    <row r="288" spans="1:8" x14ac:dyDescent="0.15">
      <c r="A288" s="27"/>
      <c r="B288" s="12"/>
      <c r="C288" s="12"/>
      <c r="D288" s="12"/>
      <c r="E288" s="12"/>
      <c r="F288" s="12"/>
      <c r="G288" s="12"/>
      <c r="H288" s="12"/>
    </row>
    <row r="289" spans="1:8" x14ac:dyDescent="0.15">
      <c r="A289" s="27" t="s">
        <v>57</v>
      </c>
      <c r="B289" s="4">
        <v>2010</v>
      </c>
      <c r="C289" s="4">
        <v>2015</v>
      </c>
      <c r="D289" s="4">
        <v>2020</v>
      </c>
      <c r="E289" s="4">
        <v>2025</v>
      </c>
      <c r="F289" s="4">
        <v>2030</v>
      </c>
      <c r="G289" s="4">
        <v>2035</v>
      </c>
      <c r="H289" s="4">
        <v>2040</v>
      </c>
    </row>
    <row r="290" spans="1:8" x14ac:dyDescent="0.15">
      <c r="A290" s="27" t="s">
        <v>55</v>
      </c>
      <c r="B290" s="13"/>
      <c r="C290" s="13">
        <v>-1020.0567000000015</v>
      </c>
      <c r="D290" s="13">
        <v>-2486.8618872570032</v>
      </c>
      <c r="E290" s="13">
        <v>-2437.1663274635398</v>
      </c>
      <c r="F290" s="13">
        <v>-2481.2673699739826</v>
      </c>
      <c r="G290" s="13">
        <v>-2557.3540655927859</v>
      </c>
      <c r="H290" s="13">
        <v>-2507.32678951035</v>
      </c>
    </row>
    <row r="291" spans="1:8" x14ac:dyDescent="0.15">
      <c r="A291" s="27" t="s">
        <v>74</v>
      </c>
      <c r="B291" s="15"/>
      <c r="C291" s="15"/>
      <c r="D291" s="15"/>
      <c r="E291" s="15"/>
      <c r="F291" s="15"/>
      <c r="G291" s="15"/>
      <c r="H291" s="15"/>
    </row>
    <row r="292" spans="1:8" x14ac:dyDescent="0.15">
      <c r="A292" s="27" t="s">
        <v>23</v>
      </c>
      <c r="B292" s="15"/>
      <c r="C292" s="14">
        <v>79.056370000000072</v>
      </c>
      <c r="D292" s="14">
        <v>-238.84436877480536</v>
      </c>
      <c r="E292" s="14">
        <v>-216.18438578152333</v>
      </c>
      <c r="F292" s="14">
        <v>-206.70030170980201</v>
      </c>
      <c r="G292" s="14">
        <v>-219.38027766652678</v>
      </c>
      <c r="H292" s="14">
        <v>-244.6828167116208</v>
      </c>
    </row>
    <row r="293" spans="1:8" x14ac:dyDescent="0.15">
      <c r="A293" s="27" t="s">
        <v>22</v>
      </c>
      <c r="B293" s="15"/>
      <c r="C293" s="14">
        <v>-75.416350000000065</v>
      </c>
      <c r="D293" s="14">
        <v>-215.73377814865498</v>
      </c>
      <c r="E293" s="14">
        <v>-179.89282932942342</v>
      </c>
      <c r="F293" s="14">
        <v>-156.44038914180544</v>
      </c>
      <c r="G293" s="14">
        <v>-151.36379425082413</v>
      </c>
      <c r="H293" s="14">
        <v>-160.17567344289904</v>
      </c>
    </row>
    <row r="294" spans="1:8" x14ac:dyDescent="0.15">
      <c r="A294" s="27" t="s">
        <v>21</v>
      </c>
      <c r="B294" s="15"/>
      <c r="C294" s="14">
        <v>-1501.9265199999998</v>
      </c>
      <c r="D294" s="14">
        <v>-1582.6815933376247</v>
      </c>
      <c r="E294" s="14">
        <v>-1605.6809975624662</v>
      </c>
      <c r="F294" s="14">
        <v>-1568.525560489235</v>
      </c>
      <c r="G294" s="14">
        <v>-1459.2574491105245</v>
      </c>
      <c r="H294" s="14">
        <v>-1411.1498550078791</v>
      </c>
    </row>
    <row r="295" spans="1:8" x14ac:dyDescent="0.15">
      <c r="A295" s="27" t="s">
        <v>20</v>
      </c>
      <c r="B295" s="15"/>
      <c r="C295" s="14">
        <v>-2882.3399900000004</v>
      </c>
      <c r="D295" s="14">
        <v>-2502.815931991498</v>
      </c>
      <c r="E295" s="14">
        <v>-2468.1308066216739</v>
      </c>
      <c r="F295" s="14">
        <v>-2278.1196817766945</v>
      </c>
      <c r="G295" s="14">
        <v>-2271.8048462459619</v>
      </c>
      <c r="H295" s="14">
        <v>-2071.0055467094762</v>
      </c>
    </row>
    <row r="296" spans="1:8" x14ac:dyDescent="0.15">
      <c r="A296" s="27" t="s">
        <v>19</v>
      </c>
      <c r="B296" s="15"/>
      <c r="C296" s="14">
        <v>2973.0083999999993</v>
      </c>
      <c r="D296" s="14">
        <v>3245.729270051158</v>
      </c>
      <c r="E296" s="14">
        <v>3439.1368521145769</v>
      </c>
      <c r="F296" s="14">
        <v>3405.710971100491</v>
      </c>
      <c r="G296" s="14">
        <v>3360.6087447863888</v>
      </c>
      <c r="H296" s="14">
        <v>3145.6565110395891</v>
      </c>
    </row>
    <row r="297" spans="1:8" x14ac:dyDescent="0.15">
      <c r="A297" s="27" t="s">
        <v>18</v>
      </c>
      <c r="B297" s="15"/>
      <c r="C297" s="14">
        <v>642.93869000000007</v>
      </c>
      <c r="D297" s="14">
        <v>601.64740105151748</v>
      </c>
      <c r="E297" s="14">
        <v>717.56915581828025</v>
      </c>
      <c r="F297" s="14">
        <v>747.25291107753276</v>
      </c>
      <c r="G297" s="14">
        <v>721.43463720743898</v>
      </c>
      <c r="H297" s="14">
        <v>670.3679934693331</v>
      </c>
    </row>
    <row r="298" spans="1:8" x14ac:dyDescent="0.15">
      <c r="A298" s="27" t="s">
        <v>17</v>
      </c>
      <c r="B298" s="15"/>
      <c r="C298" s="14">
        <v>307.69362000000001</v>
      </c>
      <c r="D298" s="14">
        <v>5.2821759803369837</v>
      </c>
      <c r="E298" s="14">
        <v>55.452612350925762</v>
      </c>
      <c r="F298" s="14">
        <v>68.279849838737917</v>
      </c>
      <c r="G298" s="14">
        <v>31.06917776798451</v>
      </c>
      <c r="H298" s="14">
        <v>-26.352018296475016</v>
      </c>
    </row>
    <row r="299" spans="1:8" x14ac:dyDescent="0.15">
      <c r="A299" s="27" t="s">
        <v>16</v>
      </c>
      <c r="B299" s="15"/>
      <c r="C299" s="14">
        <v>-3.6580699999999542</v>
      </c>
      <c r="D299" s="14">
        <v>-229.86214460109608</v>
      </c>
      <c r="E299" s="14">
        <v>-180.32053837546869</v>
      </c>
      <c r="F299" s="14">
        <v>-196.10721041793283</v>
      </c>
      <c r="G299" s="14">
        <v>-216.18415245478315</v>
      </c>
      <c r="H299" s="14">
        <v>-255.37238587688321</v>
      </c>
    </row>
    <row r="300" spans="1:8" x14ac:dyDescent="0.15">
      <c r="A300" s="27" t="s">
        <v>15</v>
      </c>
      <c r="B300" s="15"/>
      <c r="C300" s="14">
        <v>-57.433379999999978</v>
      </c>
      <c r="D300" s="14">
        <v>-272.306241127573</v>
      </c>
      <c r="E300" s="14">
        <v>-258.45182087964486</v>
      </c>
      <c r="F300" s="14">
        <v>-240.3849060212051</v>
      </c>
      <c r="G300" s="14">
        <v>-260.93448828598207</v>
      </c>
      <c r="H300" s="14">
        <v>-261.35944072177642</v>
      </c>
    </row>
    <row r="301" spans="1:8" x14ac:dyDescent="0.15">
      <c r="A301" s="27" t="s">
        <v>14</v>
      </c>
      <c r="B301" s="15"/>
      <c r="C301" s="14">
        <v>-322.62817000000013</v>
      </c>
      <c r="D301" s="14">
        <v>-458.25273275513092</v>
      </c>
      <c r="E301" s="14">
        <v>-616.59761141513081</v>
      </c>
      <c r="F301" s="14">
        <v>-558.09191589190243</v>
      </c>
      <c r="G301" s="14">
        <v>-517.22184711413331</v>
      </c>
      <c r="H301" s="14">
        <v>-513.48486829756598</v>
      </c>
    </row>
    <row r="302" spans="1:8" x14ac:dyDescent="0.15">
      <c r="A302" s="27" t="s">
        <v>13</v>
      </c>
      <c r="B302" s="15"/>
      <c r="C302" s="14">
        <v>-144.97173999999998</v>
      </c>
      <c r="D302" s="14">
        <v>-302.40303154794117</v>
      </c>
      <c r="E302" s="14">
        <v>-304.24828946334208</v>
      </c>
      <c r="F302" s="14">
        <v>-404.09852741378535</v>
      </c>
      <c r="G302" s="14">
        <v>-362.62334327465913</v>
      </c>
      <c r="H302" s="14">
        <v>-330.59822337004175</v>
      </c>
    </row>
    <row r="303" spans="1:8" x14ac:dyDescent="0.15">
      <c r="A303" s="27" t="s">
        <v>12</v>
      </c>
      <c r="B303" s="15"/>
      <c r="C303" s="14">
        <v>-252.9231400000001</v>
      </c>
      <c r="D303" s="14">
        <v>-399.31585553024399</v>
      </c>
      <c r="E303" s="14">
        <v>-439.2430145961697</v>
      </c>
      <c r="F303" s="14">
        <v>-441.6469427039778</v>
      </c>
      <c r="G303" s="14">
        <v>-599.61719158186122</v>
      </c>
      <c r="H303" s="14">
        <v>-532.49043386540404</v>
      </c>
    </row>
    <row r="304" spans="1:8" x14ac:dyDescent="0.15">
      <c r="A304" s="27" t="s">
        <v>11</v>
      </c>
      <c r="B304" s="15"/>
      <c r="C304" s="14">
        <v>82.638480000000001</v>
      </c>
      <c r="D304" s="14">
        <v>-165.87447627889398</v>
      </c>
      <c r="E304" s="14">
        <v>-131.05382370874224</v>
      </c>
      <c r="F304" s="14">
        <v>-134.49212326680157</v>
      </c>
      <c r="G304" s="14">
        <v>-122.67260674769716</v>
      </c>
      <c r="H304" s="14">
        <v>-242.34710399796791</v>
      </c>
    </row>
    <row r="305" spans="1:8" x14ac:dyDescent="0.15">
      <c r="A305" s="27" t="s">
        <v>10</v>
      </c>
      <c r="B305" s="15"/>
      <c r="C305" s="14">
        <v>-60.845259999999982</v>
      </c>
      <c r="D305" s="14">
        <v>-49.111586029706991</v>
      </c>
      <c r="E305" s="14">
        <v>-200.35086499846133</v>
      </c>
      <c r="F305" s="14">
        <v>-151.26025557059896</v>
      </c>
      <c r="G305" s="14">
        <v>-159.18533103128547</v>
      </c>
      <c r="H305" s="14">
        <v>-138.33274072193115</v>
      </c>
    </row>
    <row r="306" spans="1:8" x14ac:dyDescent="0.15">
      <c r="A306" s="27" t="s">
        <v>9</v>
      </c>
      <c r="B306" s="15"/>
      <c r="C306" s="14">
        <v>-76.11220999999999</v>
      </c>
      <c r="D306" s="14">
        <v>-267.53217938288805</v>
      </c>
      <c r="E306" s="14">
        <v>-51.492371697957978</v>
      </c>
      <c r="F306" s="14">
        <v>-309.14869516366252</v>
      </c>
      <c r="G306" s="14">
        <v>-233.01878313033629</v>
      </c>
      <c r="H306" s="14">
        <v>-254.38666567805953</v>
      </c>
    </row>
    <row r="307" spans="1:8" x14ac:dyDescent="0.15">
      <c r="A307" s="27" t="s">
        <v>8</v>
      </c>
      <c r="B307" s="15"/>
      <c r="C307" s="14">
        <v>-149.33218000000002</v>
      </c>
      <c r="D307" s="14">
        <v>-283.07682661749101</v>
      </c>
      <c r="E307" s="14">
        <v>-504.41440870592822</v>
      </c>
      <c r="F307" s="14">
        <v>-216.1337332338791</v>
      </c>
      <c r="G307" s="14">
        <v>-597.69112674636324</v>
      </c>
      <c r="H307" s="14">
        <v>-461.43396414831335</v>
      </c>
    </row>
    <row r="308" spans="1:8" x14ac:dyDescent="0.15">
      <c r="A308" s="27" t="s">
        <v>7</v>
      </c>
      <c r="B308" s="15"/>
      <c r="C308" s="14">
        <v>-51.377340000000025</v>
      </c>
      <c r="D308" s="14">
        <v>-139.31334393566803</v>
      </c>
      <c r="E308" s="14">
        <v>-261.42739925491321</v>
      </c>
      <c r="F308" s="14">
        <v>-460.798297945971</v>
      </c>
      <c r="G308" s="14">
        <v>-111.78261143740595</v>
      </c>
      <c r="H308" s="14">
        <v>-587.02027759782231</v>
      </c>
    </row>
    <row r="309" spans="1:8" x14ac:dyDescent="0.15">
      <c r="A309" s="27" t="s">
        <v>6</v>
      </c>
      <c r="B309" s="15"/>
      <c r="C309" s="14">
        <v>473.57208999999995</v>
      </c>
      <c r="D309" s="14">
        <v>767.60335571920007</v>
      </c>
      <c r="E309" s="14">
        <v>768.16421464352345</v>
      </c>
      <c r="F309" s="14">
        <v>619.43743875650966</v>
      </c>
      <c r="G309" s="14">
        <v>612.27122372374595</v>
      </c>
      <c r="H309" s="14">
        <v>1166.8407204248431</v>
      </c>
    </row>
    <row r="310" spans="1:8" x14ac:dyDescent="0.15">
      <c r="A310" s="27" t="s">
        <v>35</v>
      </c>
      <c r="B310" s="13"/>
      <c r="C310" s="13"/>
      <c r="D310" s="13"/>
      <c r="E310" s="13"/>
      <c r="F310" s="13"/>
      <c r="G310" s="13"/>
      <c r="H310" s="13"/>
    </row>
    <row r="311" spans="1:8" x14ac:dyDescent="0.15">
      <c r="A311" s="27" t="s">
        <v>34</v>
      </c>
      <c r="B311" s="13"/>
      <c r="C311" s="13"/>
      <c r="D311" s="13"/>
      <c r="E311" s="13"/>
      <c r="F311" s="13"/>
      <c r="G311" s="13"/>
      <c r="H311" s="13"/>
    </row>
    <row r="312" spans="1:8" x14ac:dyDescent="0.15">
      <c r="A312" s="27" t="s">
        <v>33</v>
      </c>
      <c r="B312" s="13"/>
      <c r="C312" s="13"/>
      <c r="D312" s="13"/>
      <c r="E312" s="13"/>
      <c r="F312" s="13"/>
      <c r="G312" s="13"/>
      <c r="H312" s="13"/>
    </row>
    <row r="313" spans="1:8" x14ac:dyDescent="0.15">
      <c r="A313" s="27" t="s">
        <v>32</v>
      </c>
      <c r="B313" s="13"/>
      <c r="C313" s="13"/>
      <c r="D313" s="13"/>
      <c r="E313" s="13"/>
      <c r="F313" s="13"/>
      <c r="G313" s="13"/>
      <c r="H313" s="13"/>
    </row>
    <row r="314" spans="1:8" x14ac:dyDescent="0.15">
      <c r="A314" s="27"/>
      <c r="B314" s="12"/>
      <c r="C314" s="12"/>
      <c r="D314" s="12"/>
      <c r="E314" s="12"/>
      <c r="F314" s="12"/>
      <c r="G314" s="12"/>
      <c r="H314" s="12"/>
    </row>
    <row r="315" spans="1:8" x14ac:dyDescent="0.15">
      <c r="A315" s="27" t="s">
        <v>56</v>
      </c>
      <c r="B315" s="4">
        <v>2010</v>
      </c>
      <c r="C315" s="4">
        <v>2015</v>
      </c>
      <c r="D315" s="4">
        <v>2020</v>
      </c>
      <c r="E315" s="4">
        <v>2025</v>
      </c>
      <c r="F315" s="4">
        <v>2030</v>
      </c>
      <c r="G315" s="4">
        <v>2035</v>
      </c>
      <c r="H315" s="4">
        <v>2040</v>
      </c>
    </row>
    <row r="316" spans="1:8" x14ac:dyDescent="0.15">
      <c r="A316" s="27" t="s">
        <v>55</v>
      </c>
      <c r="B316" s="13"/>
      <c r="C316" s="13">
        <v>-4922.9651299999996</v>
      </c>
      <c r="D316" s="13">
        <v>-5463.1406326322594</v>
      </c>
      <c r="E316" s="13">
        <v>-5252.3890135560887</v>
      </c>
      <c r="F316" s="13">
        <v>-5487.7671890901647</v>
      </c>
      <c r="G316" s="13">
        <v>-5319.6107999978631</v>
      </c>
      <c r="H316" s="13">
        <v>-4680.5680203744469</v>
      </c>
    </row>
    <row r="317" spans="1:8" x14ac:dyDescent="0.15">
      <c r="A317" s="27" t="s">
        <v>74</v>
      </c>
      <c r="B317" s="15"/>
      <c r="C317" s="15"/>
      <c r="D317" s="15"/>
      <c r="E317" s="15"/>
      <c r="F317" s="15"/>
      <c r="G317" s="15"/>
      <c r="H317" s="15"/>
    </row>
    <row r="318" spans="1:8" x14ac:dyDescent="0.15">
      <c r="A318" s="27" t="s">
        <v>23</v>
      </c>
      <c r="B318" s="15"/>
      <c r="C318" s="14">
        <v>-93.185189999999935</v>
      </c>
      <c r="D318" s="14">
        <v>-345.25810013513137</v>
      </c>
      <c r="E318" s="14">
        <v>-325.79867512937943</v>
      </c>
      <c r="F318" s="14">
        <v>-307.16890390114929</v>
      </c>
      <c r="G318" s="14">
        <v>-316.31446137487626</v>
      </c>
      <c r="H318" s="14">
        <v>-338.26000596210349</v>
      </c>
    </row>
    <row r="319" spans="1:8" x14ac:dyDescent="0.15">
      <c r="A319" s="27" t="s">
        <v>22</v>
      </c>
      <c r="B319" s="15"/>
      <c r="C319" s="14">
        <v>-257.27546000000001</v>
      </c>
      <c r="D319" s="14">
        <v>-386.48962862599194</v>
      </c>
      <c r="E319" s="14">
        <v>-352.61896654509275</v>
      </c>
      <c r="F319" s="14">
        <v>-315.32098487021528</v>
      </c>
      <c r="G319" s="14">
        <v>-305.77693662795826</v>
      </c>
      <c r="H319" s="14">
        <v>-315.47875296894819</v>
      </c>
    </row>
    <row r="320" spans="1:8" x14ac:dyDescent="0.15">
      <c r="A320" s="27" t="s">
        <v>21</v>
      </c>
      <c r="B320" s="15"/>
      <c r="C320" s="14">
        <v>-1117.5618400000001</v>
      </c>
      <c r="D320" s="14">
        <v>-1110.6733616040192</v>
      </c>
      <c r="E320" s="14">
        <v>-1122.0921089985122</v>
      </c>
      <c r="F320" s="14">
        <v>-1060.3885273492028</v>
      </c>
      <c r="G320" s="14">
        <v>-967.14109269420612</v>
      </c>
      <c r="H320" s="14">
        <v>-925.20123675046716</v>
      </c>
    </row>
    <row r="321" spans="1:8" x14ac:dyDescent="0.15">
      <c r="A321" s="27" t="s">
        <v>20</v>
      </c>
      <c r="B321" s="15"/>
      <c r="C321" s="14">
        <v>-1921.6296999999997</v>
      </c>
      <c r="D321" s="14">
        <v>-1343.8518987581019</v>
      </c>
      <c r="E321" s="14">
        <v>-1218.8703757508567</v>
      </c>
      <c r="F321" s="14">
        <v>-1098.4969221998183</v>
      </c>
      <c r="G321" s="14">
        <v>-1045.5300927353874</v>
      </c>
      <c r="H321" s="14">
        <v>-945.88653068848737</v>
      </c>
    </row>
    <row r="322" spans="1:8" x14ac:dyDescent="0.15">
      <c r="A322" s="27" t="s">
        <v>19</v>
      </c>
      <c r="B322" s="15"/>
      <c r="C322" s="14">
        <v>134.62008000000009</v>
      </c>
      <c r="D322" s="14">
        <v>580.49726017761111</v>
      </c>
      <c r="E322" s="14">
        <v>698.82350282275252</v>
      </c>
      <c r="F322" s="14">
        <v>738.13017930273634</v>
      </c>
      <c r="G322" s="14">
        <v>724.96557294434774</v>
      </c>
      <c r="H322" s="14">
        <v>651.85197209998262</v>
      </c>
    </row>
    <row r="323" spans="1:8" x14ac:dyDescent="0.15">
      <c r="A323" s="27" t="s">
        <v>18</v>
      </c>
      <c r="B323" s="15"/>
      <c r="C323" s="14">
        <v>-387.5179399999999</v>
      </c>
      <c r="D323" s="14">
        <v>-418.13490026617097</v>
      </c>
      <c r="E323" s="14">
        <v>-309.55478798023222</v>
      </c>
      <c r="F323" s="14">
        <v>-314.85511632882987</v>
      </c>
      <c r="G323" s="14">
        <v>-310.6681906725658</v>
      </c>
      <c r="H323" s="14">
        <v>-322.91184610651754</v>
      </c>
    </row>
    <row r="324" spans="1:8" x14ac:dyDescent="0.15">
      <c r="A324" s="27" t="s">
        <v>17</v>
      </c>
      <c r="B324" s="15"/>
      <c r="C324" s="14">
        <v>-267.53740999999991</v>
      </c>
      <c r="D324" s="14">
        <v>-440.3661484597522</v>
      </c>
      <c r="E324" s="14">
        <v>-361.54701691709403</v>
      </c>
      <c r="F324" s="14">
        <v>-378.58929762459758</v>
      </c>
      <c r="G324" s="14">
        <v>-410.57475590323691</v>
      </c>
      <c r="H324" s="14">
        <v>-405.33404577874211</v>
      </c>
    </row>
    <row r="325" spans="1:8" x14ac:dyDescent="0.15">
      <c r="A325" s="27" t="s">
        <v>16</v>
      </c>
      <c r="B325" s="15"/>
      <c r="C325" s="14">
        <v>-402.40430000000015</v>
      </c>
      <c r="D325" s="14">
        <v>-509.98349323223289</v>
      </c>
      <c r="E325" s="14">
        <v>-423.50708226619764</v>
      </c>
      <c r="F325" s="14">
        <v>-402.2253935060038</v>
      </c>
      <c r="G325" s="14">
        <v>-421.23531660280605</v>
      </c>
      <c r="H325" s="14">
        <v>-447.3409241892715</v>
      </c>
    </row>
    <row r="326" spans="1:8" x14ac:dyDescent="0.15">
      <c r="A326" s="27" t="s">
        <v>15</v>
      </c>
      <c r="B326" s="15"/>
      <c r="C326" s="14">
        <v>-364.89734000000004</v>
      </c>
      <c r="D326" s="14">
        <v>-570.86271828936412</v>
      </c>
      <c r="E326" s="14">
        <v>-495.87410843882037</v>
      </c>
      <c r="F326" s="14">
        <v>-434.69377149328989</v>
      </c>
      <c r="G326" s="14">
        <v>-419.97222888423528</v>
      </c>
      <c r="H326" s="14">
        <v>-433.93090666422063</v>
      </c>
    </row>
    <row r="327" spans="1:8" x14ac:dyDescent="0.15">
      <c r="A327" s="27" t="s">
        <v>14</v>
      </c>
      <c r="B327" s="15"/>
      <c r="C327" s="14">
        <v>-243.54054000000002</v>
      </c>
      <c r="D327" s="14">
        <v>-348.5664506613719</v>
      </c>
      <c r="E327" s="14">
        <v>-433.52128936453272</v>
      </c>
      <c r="F327" s="14">
        <v>-366.28561852595169</v>
      </c>
      <c r="G327" s="14">
        <v>-325.82272463202492</v>
      </c>
      <c r="H327" s="14">
        <v>-319.40998643172549</v>
      </c>
    </row>
    <row r="328" spans="1:8" x14ac:dyDescent="0.15">
      <c r="A328" s="27" t="s">
        <v>13</v>
      </c>
      <c r="B328" s="15"/>
      <c r="C328" s="14">
        <v>-57.560119999999984</v>
      </c>
      <c r="D328" s="14">
        <v>-176.93384515384392</v>
      </c>
      <c r="E328" s="14">
        <v>-174.49333302973099</v>
      </c>
      <c r="F328" s="14">
        <v>-219.95246796325245</v>
      </c>
      <c r="G328" s="14">
        <v>-191.22912709450966</v>
      </c>
      <c r="H328" s="14">
        <v>-170.72799085011815</v>
      </c>
    </row>
    <row r="329" spans="1:8" x14ac:dyDescent="0.15">
      <c r="A329" s="27" t="s">
        <v>12</v>
      </c>
      <c r="B329" s="15"/>
      <c r="C329" s="14">
        <v>-12.062130000000014</v>
      </c>
      <c r="D329" s="14">
        <v>-112.54639066085203</v>
      </c>
      <c r="E329" s="14">
        <v>-93.894577556310807</v>
      </c>
      <c r="F329" s="14">
        <v>-63.818520935486049</v>
      </c>
      <c r="G329" s="14">
        <v>-88.449209170281421</v>
      </c>
      <c r="H329" s="14">
        <v>-70.935144465839798</v>
      </c>
    </row>
    <row r="330" spans="1:8" x14ac:dyDescent="0.15">
      <c r="A330" s="27" t="s">
        <v>11</v>
      </c>
      <c r="B330" s="15"/>
      <c r="C330" s="14">
        <v>170.65259000000006</v>
      </c>
      <c r="D330" s="14">
        <v>25.665125082448995</v>
      </c>
      <c r="E330" s="14">
        <v>33.322897465477183</v>
      </c>
      <c r="F330" s="14">
        <v>52.620058730649703</v>
      </c>
      <c r="G330" s="14">
        <v>90.652396018860529</v>
      </c>
      <c r="H330" s="14">
        <v>77.546562356745454</v>
      </c>
    </row>
    <row r="331" spans="1:8" x14ac:dyDescent="0.15">
      <c r="A331" s="27" t="s">
        <v>10</v>
      </c>
      <c r="B331" s="15"/>
      <c r="C331" s="14">
        <v>-261.68126999999993</v>
      </c>
      <c r="D331" s="14">
        <v>-322.99128115330791</v>
      </c>
      <c r="E331" s="14">
        <v>-396.72144625879446</v>
      </c>
      <c r="F331" s="14">
        <v>-353.03548936356287</v>
      </c>
      <c r="G331" s="14">
        <v>-381.34534230429699</v>
      </c>
      <c r="H331" s="14">
        <v>-391.66864294520735</v>
      </c>
    </row>
    <row r="332" spans="1:8" x14ac:dyDescent="0.15">
      <c r="A332" s="27" t="s">
        <v>9</v>
      </c>
      <c r="B332" s="15"/>
      <c r="C332" s="14">
        <v>-334.01416999999987</v>
      </c>
      <c r="D332" s="14">
        <v>-496.74491068296589</v>
      </c>
      <c r="E332" s="14">
        <v>-462.29400631101294</v>
      </c>
      <c r="F332" s="14">
        <v>-592.22490608864598</v>
      </c>
      <c r="G332" s="14">
        <v>-526.285673936325</v>
      </c>
      <c r="H332" s="14">
        <v>-560.93715580686887</v>
      </c>
    </row>
    <row r="333" spans="1:8" x14ac:dyDescent="0.15">
      <c r="A333" s="27" t="s">
        <v>8</v>
      </c>
      <c r="B333" s="15"/>
      <c r="C333" s="14">
        <v>-429.74817999999999</v>
      </c>
      <c r="D333" s="14">
        <v>-533.82024029126728</v>
      </c>
      <c r="E333" s="14">
        <v>-700.62607360253503</v>
      </c>
      <c r="F333" s="14">
        <v>-578.58317733882154</v>
      </c>
      <c r="G333" s="14">
        <v>-835.94548304181319</v>
      </c>
      <c r="H333" s="14">
        <v>-718.36619033781994</v>
      </c>
    </row>
    <row r="334" spans="1:8" x14ac:dyDescent="0.15">
      <c r="A334" s="27" t="s">
        <v>7</v>
      </c>
      <c r="B334" s="15"/>
      <c r="C334" s="14">
        <v>-558.28972999999996</v>
      </c>
      <c r="D334" s="14">
        <v>-729.84149188584513</v>
      </c>
      <c r="E334" s="14">
        <v>-868.72037886681596</v>
      </c>
      <c r="F334" s="14">
        <v>-1112.0728111324622</v>
      </c>
      <c r="G334" s="14">
        <v>-893.48747505371205</v>
      </c>
      <c r="H334" s="14">
        <v>-1360.1315510612558</v>
      </c>
    </row>
    <row r="335" spans="1:8" x14ac:dyDescent="0.15">
      <c r="A335" s="27" t="s">
        <v>6</v>
      </c>
      <c r="B335" s="15"/>
      <c r="C335" s="14">
        <v>1480.6675199999997</v>
      </c>
      <c r="D335" s="14">
        <v>1777.7618419678997</v>
      </c>
      <c r="E335" s="14">
        <v>1755.5988131715983</v>
      </c>
      <c r="F335" s="14">
        <v>1319.1944814977396</v>
      </c>
      <c r="G335" s="14">
        <v>1304.5493417671639</v>
      </c>
      <c r="H335" s="14">
        <v>2316.5543561764184</v>
      </c>
    </row>
    <row r="336" spans="1:8" x14ac:dyDescent="0.15">
      <c r="A336" s="27" t="s">
        <v>35</v>
      </c>
      <c r="B336" s="13"/>
      <c r="C336" s="13"/>
      <c r="D336" s="13"/>
      <c r="E336" s="13"/>
      <c r="F336" s="13"/>
      <c r="G336" s="13"/>
      <c r="H336" s="13"/>
    </row>
    <row r="337" spans="1:8" x14ac:dyDescent="0.15">
      <c r="A337" s="27" t="s">
        <v>34</v>
      </c>
      <c r="B337" s="13"/>
      <c r="C337" s="13"/>
      <c r="D337" s="13"/>
      <c r="E337" s="13"/>
      <c r="F337" s="13"/>
      <c r="G337" s="13"/>
      <c r="H337" s="13"/>
    </row>
    <row r="338" spans="1:8" x14ac:dyDescent="0.15">
      <c r="A338" s="27" t="s">
        <v>33</v>
      </c>
      <c r="B338" s="13"/>
      <c r="C338" s="13"/>
      <c r="D338" s="13"/>
      <c r="E338" s="13"/>
      <c r="F338" s="13"/>
      <c r="G338" s="13"/>
      <c r="H338" s="13"/>
    </row>
    <row r="339" spans="1:8" x14ac:dyDescent="0.15">
      <c r="A339" s="27" t="s">
        <v>32</v>
      </c>
      <c r="B339" s="13"/>
      <c r="C339" s="13"/>
      <c r="D339" s="13"/>
      <c r="E339" s="13"/>
      <c r="F339" s="13"/>
      <c r="G339" s="13"/>
      <c r="H339" s="13"/>
    </row>
    <row r="340" spans="1:8" x14ac:dyDescent="0.15">
      <c r="A340" s="27"/>
    </row>
    <row r="341" spans="1:8" x14ac:dyDescent="0.15">
      <c r="A341" s="27" t="s">
        <v>76</v>
      </c>
    </row>
    <row r="342" spans="1:8" x14ac:dyDescent="0.15">
      <c r="A342" s="27"/>
    </row>
    <row r="343" spans="1:8" x14ac:dyDescent="0.15">
      <c r="A343" s="27" t="s">
        <v>27</v>
      </c>
    </row>
    <row r="344" spans="1:8" x14ac:dyDescent="0.15">
      <c r="A344" s="27"/>
      <c r="B344" s="4"/>
      <c r="C344" s="10">
        <v>2015</v>
      </c>
      <c r="D344" s="10">
        <v>2020</v>
      </c>
      <c r="E344" s="10">
        <v>2025</v>
      </c>
      <c r="F344" s="10">
        <v>2030</v>
      </c>
      <c r="G344" s="10">
        <v>2035</v>
      </c>
      <c r="H344" s="10">
        <v>2040</v>
      </c>
    </row>
    <row r="345" spans="1:8" x14ac:dyDescent="0.15">
      <c r="A345" s="27" t="s">
        <v>23</v>
      </c>
      <c r="C345" s="8">
        <v>0.99907000000000001</v>
      </c>
      <c r="D345" s="8">
        <v>0.99919000000000002</v>
      </c>
      <c r="E345" s="8">
        <v>0.99927999999999995</v>
      </c>
      <c r="F345" s="8">
        <v>0.99934999999999996</v>
      </c>
      <c r="G345" s="8">
        <v>0.99941999999999998</v>
      </c>
      <c r="H345" s="8">
        <v>0.99946999999999997</v>
      </c>
    </row>
    <row r="346" spans="1:8" x14ac:dyDescent="0.15">
      <c r="A346" s="27" t="s">
        <v>22</v>
      </c>
      <c r="C346" s="8">
        <v>0.99965000000000004</v>
      </c>
      <c r="D346" s="8">
        <v>0.99970000000000003</v>
      </c>
      <c r="E346" s="8">
        <v>0.99973000000000001</v>
      </c>
      <c r="F346" s="8">
        <v>0.99975000000000003</v>
      </c>
      <c r="G346" s="8">
        <v>0.99977000000000005</v>
      </c>
      <c r="H346" s="8">
        <v>0.99978</v>
      </c>
    </row>
    <row r="347" spans="1:8" x14ac:dyDescent="0.15">
      <c r="A347" s="27" t="s">
        <v>21</v>
      </c>
      <c r="C347" s="8">
        <v>0.99905999999999995</v>
      </c>
      <c r="D347" s="8">
        <v>0.99914999999999998</v>
      </c>
      <c r="E347" s="8">
        <v>0.99922</v>
      </c>
      <c r="F347" s="8">
        <v>0.99927999999999995</v>
      </c>
      <c r="G347" s="8">
        <v>0.99933000000000005</v>
      </c>
      <c r="H347" s="8">
        <v>0.99938000000000005</v>
      </c>
    </row>
    <row r="348" spans="1:8" x14ac:dyDescent="0.15">
      <c r="A348" s="27" t="s">
        <v>20</v>
      </c>
      <c r="C348" s="8">
        <v>0.99770000000000003</v>
      </c>
      <c r="D348" s="8">
        <v>0.99787000000000003</v>
      </c>
      <c r="E348" s="8">
        <v>0.998</v>
      </c>
      <c r="F348" s="8">
        <v>0.99811000000000005</v>
      </c>
      <c r="G348" s="8">
        <v>0.99821000000000004</v>
      </c>
      <c r="H348" s="8">
        <v>0.99829000000000001</v>
      </c>
    </row>
    <row r="349" spans="1:8" x14ac:dyDescent="0.15">
      <c r="A349" s="27" t="s">
        <v>19</v>
      </c>
      <c r="C349" s="8">
        <v>0.99683999999999995</v>
      </c>
      <c r="D349" s="8">
        <v>0.997</v>
      </c>
      <c r="E349" s="8">
        <v>0.99712999999999996</v>
      </c>
      <c r="F349" s="8">
        <v>0.99724999999999997</v>
      </c>
      <c r="G349" s="8">
        <v>0.99734999999999996</v>
      </c>
      <c r="H349" s="8">
        <v>0.99744999999999995</v>
      </c>
    </row>
    <row r="350" spans="1:8" x14ac:dyDescent="0.15">
      <c r="A350" s="27" t="s">
        <v>18</v>
      </c>
      <c r="C350" s="8">
        <v>0.99624999999999997</v>
      </c>
      <c r="D350" s="8">
        <v>0.99643999999999999</v>
      </c>
      <c r="E350" s="8">
        <v>0.99658999999999998</v>
      </c>
      <c r="F350" s="8">
        <v>0.99673</v>
      </c>
      <c r="G350" s="8">
        <v>0.99685999999999997</v>
      </c>
      <c r="H350" s="8">
        <v>0.99697999999999998</v>
      </c>
    </row>
    <row r="351" spans="1:8" x14ac:dyDescent="0.15">
      <c r="A351" s="27" t="s">
        <v>17</v>
      </c>
      <c r="C351" s="8">
        <v>0.99567000000000005</v>
      </c>
      <c r="D351" s="8">
        <v>0.99590000000000001</v>
      </c>
      <c r="E351" s="8">
        <v>0.99607000000000001</v>
      </c>
      <c r="F351" s="8">
        <v>0.99624000000000001</v>
      </c>
      <c r="G351" s="8">
        <v>0.99638000000000004</v>
      </c>
      <c r="H351" s="8">
        <v>0.99651000000000001</v>
      </c>
    </row>
    <row r="352" spans="1:8" x14ac:dyDescent="0.15">
      <c r="A352" s="27" t="s">
        <v>16</v>
      </c>
      <c r="C352" s="8">
        <v>0.99361999999999995</v>
      </c>
      <c r="D352" s="8">
        <v>0.99397000000000002</v>
      </c>
      <c r="E352" s="8">
        <v>0.99426000000000003</v>
      </c>
      <c r="F352" s="8">
        <v>0.99450000000000005</v>
      </c>
      <c r="G352" s="8">
        <v>0.99473</v>
      </c>
      <c r="H352" s="8">
        <v>0.99492999999999998</v>
      </c>
    </row>
    <row r="353" spans="1:8" x14ac:dyDescent="0.15">
      <c r="A353" s="27" t="s">
        <v>15</v>
      </c>
      <c r="C353" s="8">
        <v>0.99090999999999996</v>
      </c>
      <c r="D353" s="8">
        <v>0.99139999999999995</v>
      </c>
      <c r="E353" s="8">
        <v>0.99178999999999995</v>
      </c>
      <c r="F353" s="8">
        <v>0.99212999999999996</v>
      </c>
      <c r="G353" s="8">
        <v>0.99241999999999997</v>
      </c>
      <c r="H353" s="8">
        <v>0.99267000000000005</v>
      </c>
    </row>
    <row r="354" spans="1:8" x14ac:dyDescent="0.15">
      <c r="A354" s="27" t="s">
        <v>14</v>
      </c>
      <c r="C354" s="8">
        <v>0.98680000000000001</v>
      </c>
      <c r="D354" s="8">
        <v>0.98745000000000005</v>
      </c>
      <c r="E354" s="8">
        <v>0.98794000000000004</v>
      </c>
      <c r="F354" s="8">
        <v>0.98834999999999995</v>
      </c>
      <c r="G354" s="8">
        <v>0.98868999999999996</v>
      </c>
      <c r="H354" s="8">
        <v>0.98897000000000002</v>
      </c>
    </row>
    <row r="355" spans="1:8" x14ac:dyDescent="0.15">
      <c r="A355" s="27" t="s">
        <v>13</v>
      </c>
      <c r="C355" s="8">
        <v>0.97850000000000004</v>
      </c>
      <c r="D355" s="8">
        <v>0.97958000000000001</v>
      </c>
      <c r="E355" s="8">
        <v>0.98040000000000005</v>
      </c>
      <c r="F355" s="8">
        <v>0.98107999999999995</v>
      </c>
      <c r="G355" s="8">
        <v>0.98165999999999998</v>
      </c>
      <c r="H355" s="8">
        <v>0.98214999999999997</v>
      </c>
    </row>
    <row r="356" spans="1:8" x14ac:dyDescent="0.15">
      <c r="A356" s="27" t="s">
        <v>12</v>
      </c>
      <c r="C356" s="8">
        <v>0.96448999999999996</v>
      </c>
      <c r="D356" s="8">
        <v>0.96628999999999998</v>
      </c>
      <c r="E356" s="8">
        <v>0.96767999999999998</v>
      </c>
      <c r="F356" s="8">
        <v>0.96889000000000003</v>
      </c>
      <c r="G356" s="8">
        <v>0.96994000000000002</v>
      </c>
      <c r="H356" s="8">
        <v>0.97085999999999995</v>
      </c>
    </row>
    <row r="357" spans="1:8" x14ac:dyDescent="0.15">
      <c r="A357" s="27" t="s">
        <v>11</v>
      </c>
      <c r="C357" s="8">
        <v>0.94657904361856016</v>
      </c>
      <c r="D357" s="8">
        <v>0.94922442321123379</v>
      </c>
      <c r="E357" s="8">
        <v>0.95126416909762079</v>
      </c>
      <c r="F357" s="8">
        <v>0.95299503675740804</v>
      </c>
      <c r="G357" s="8">
        <v>0.95458933545720537</v>
      </c>
      <c r="H357" s="8">
        <v>0.95600766416390071</v>
      </c>
    </row>
    <row r="358" spans="1:8" x14ac:dyDescent="0.15">
      <c r="A358" s="27" t="s">
        <v>10</v>
      </c>
      <c r="C358" s="8">
        <v>0.91878924183139388</v>
      </c>
      <c r="D358" s="8">
        <v>0.92312510034382289</v>
      </c>
      <c r="E358" s="8">
        <v>0.92644605272602942</v>
      </c>
      <c r="F358" s="8">
        <v>0.9292856894907493</v>
      </c>
      <c r="G358" s="8">
        <v>0.93163999272907971</v>
      </c>
      <c r="H358" s="8">
        <v>0.93376302817457568</v>
      </c>
    </row>
    <row r="359" spans="1:8" x14ac:dyDescent="0.15">
      <c r="A359" s="27" t="s">
        <v>9</v>
      </c>
      <c r="C359" s="8">
        <v>0.86230395125433401</v>
      </c>
      <c r="D359" s="8">
        <v>0.8708126395302187</v>
      </c>
      <c r="E359" s="8">
        <v>0.87755525228400999</v>
      </c>
      <c r="F359" s="8">
        <v>0.8834266756883683</v>
      </c>
      <c r="G359" s="8">
        <v>0.88847678079442016</v>
      </c>
      <c r="H359" s="8">
        <v>0.8927368711544208</v>
      </c>
    </row>
    <row r="360" spans="1:8" x14ac:dyDescent="0.15">
      <c r="A360" s="27" t="s">
        <v>8</v>
      </c>
      <c r="C360" s="8">
        <v>0.76820610805659406</v>
      </c>
      <c r="D360" s="8">
        <v>0.78207636445285755</v>
      </c>
      <c r="E360" s="8">
        <v>0.79326319503807696</v>
      </c>
      <c r="F360" s="8">
        <v>0.80325618535427679</v>
      </c>
      <c r="G360" s="8">
        <v>0.8122128190288822</v>
      </c>
      <c r="H360" s="8">
        <v>0.8201180879205433</v>
      </c>
    </row>
    <row r="361" spans="1:8" x14ac:dyDescent="0.15">
      <c r="A361" s="27" t="s">
        <v>7</v>
      </c>
      <c r="C361" s="8">
        <v>0.63299640041746386</v>
      </c>
      <c r="D361" s="8">
        <v>0.65269073217381135</v>
      </c>
      <c r="E361" s="8">
        <v>0.66834074070940241</v>
      </c>
      <c r="F361" s="8">
        <v>0.68231606188451277</v>
      </c>
      <c r="G361" s="8">
        <v>0.69522790014613522</v>
      </c>
      <c r="H361" s="8">
        <v>0.70697585525517415</v>
      </c>
    </row>
    <row r="362" spans="1:8" x14ac:dyDescent="0.15">
      <c r="A362" s="27" t="s">
        <v>6</v>
      </c>
      <c r="C362" s="8">
        <v>0.3665649895721419</v>
      </c>
      <c r="D362" s="8">
        <v>0.3841916831824771</v>
      </c>
      <c r="E362" s="8">
        <v>0.3989131239561402</v>
      </c>
      <c r="F362" s="8">
        <v>0.41242975003114624</v>
      </c>
      <c r="G362" s="8">
        <v>0.42495384128925184</v>
      </c>
      <c r="H362" s="8">
        <v>0.43679228258997616</v>
      </c>
    </row>
    <row r="363" spans="1:8" x14ac:dyDescent="0.15">
      <c r="A363" s="27"/>
      <c r="C363" s="9"/>
      <c r="D363" s="9"/>
      <c r="E363" s="9"/>
      <c r="F363" s="9"/>
      <c r="G363" s="9"/>
      <c r="H363" s="9"/>
    </row>
    <row r="364" spans="1:8" x14ac:dyDescent="0.15">
      <c r="A364" s="27" t="s">
        <v>26</v>
      </c>
      <c r="C364" s="9"/>
      <c r="D364" s="9"/>
      <c r="E364" s="9"/>
      <c r="F364" s="9"/>
      <c r="G364" s="9"/>
      <c r="H364" s="9"/>
    </row>
    <row r="365" spans="1:8" x14ac:dyDescent="0.15">
      <c r="A365" s="27"/>
      <c r="B365" s="4"/>
      <c r="C365" s="10">
        <v>2015</v>
      </c>
      <c r="D365" s="10">
        <v>2020</v>
      </c>
      <c r="E365" s="10">
        <v>2025</v>
      </c>
      <c r="F365" s="10">
        <v>2030</v>
      </c>
      <c r="G365" s="10">
        <v>2035</v>
      </c>
      <c r="H365" s="10">
        <v>2040</v>
      </c>
    </row>
    <row r="366" spans="1:8" x14ac:dyDescent="0.15">
      <c r="A366" s="27" t="s">
        <v>23</v>
      </c>
      <c r="C366" s="8">
        <v>0.99939999999999996</v>
      </c>
      <c r="D366" s="8">
        <v>0.99948000000000004</v>
      </c>
      <c r="E366" s="8">
        <v>0.99953000000000003</v>
      </c>
      <c r="F366" s="8">
        <v>0.99956999999999996</v>
      </c>
      <c r="G366" s="8">
        <v>0.99960000000000004</v>
      </c>
      <c r="H366" s="8">
        <v>0.99963000000000002</v>
      </c>
    </row>
    <row r="367" spans="1:8" x14ac:dyDescent="0.15">
      <c r="A367" s="27" t="s">
        <v>22</v>
      </c>
      <c r="C367" s="8">
        <v>0.99985000000000002</v>
      </c>
      <c r="D367" s="8">
        <v>0.99985999999999997</v>
      </c>
      <c r="E367" s="8">
        <v>0.99987000000000004</v>
      </c>
      <c r="F367" s="8">
        <v>0.99987999999999999</v>
      </c>
      <c r="G367" s="8">
        <v>0.99987999999999999</v>
      </c>
      <c r="H367" s="8">
        <v>0.99987999999999999</v>
      </c>
    </row>
    <row r="368" spans="1:8" x14ac:dyDescent="0.15">
      <c r="A368" s="27" t="s">
        <v>21</v>
      </c>
      <c r="C368" s="8">
        <v>0.99946999999999997</v>
      </c>
      <c r="D368" s="8">
        <v>0.99951000000000001</v>
      </c>
      <c r="E368" s="8">
        <v>0.99953999999999998</v>
      </c>
      <c r="F368" s="8">
        <v>0.99956999999999996</v>
      </c>
      <c r="G368" s="8">
        <v>0.99958999999999998</v>
      </c>
      <c r="H368" s="8">
        <v>0.99961</v>
      </c>
    </row>
    <row r="369" spans="1:8" x14ac:dyDescent="0.15">
      <c r="A369" s="27" t="s">
        <v>20</v>
      </c>
      <c r="C369" s="8">
        <v>0.99870999999999999</v>
      </c>
      <c r="D369" s="8">
        <v>0.99878999999999996</v>
      </c>
      <c r="E369" s="8">
        <v>0.99885000000000002</v>
      </c>
      <c r="F369" s="8">
        <v>0.99890999999999996</v>
      </c>
      <c r="G369" s="8">
        <v>0.99895999999999996</v>
      </c>
      <c r="H369" s="8">
        <v>0.99900999999999995</v>
      </c>
    </row>
    <row r="370" spans="1:8" x14ac:dyDescent="0.15">
      <c r="A370" s="27" t="s">
        <v>19</v>
      </c>
      <c r="C370" s="8">
        <v>0.99836999999999998</v>
      </c>
      <c r="D370" s="8">
        <v>0.99846000000000001</v>
      </c>
      <c r="E370" s="8">
        <v>0.99853999999999998</v>
      </c>
      <c r="F370" s="8">
        <v>0.99861</v>
      </c>
      <c r="G370" s="8">
        <v>0.99866999999999995</v>
      </c>
      <c r="H370" s="8">
        <v>0.99873000000000001</v>
      </c>
    </row>
    <row r="371" spans="1:8" x14ac:dyDescent="0.15">
      <c r="A371" s="27" t="s">
        <v>18</v>
      </c>
      <c r="C371" s="8">
        <v>0.99836000000000003</v>
      </c>
      <c r="D371" s="8">
        <v>0.99844999999999995</v>
      </c>
      <c r="E371" s="8">
        <v>0.99851999999999996</v>
      </c>
      <c r="F371" s="8">
        <v>0.99858000000000002</v>
      </c>
      <c r="G371" s="8">
        <v>0.99863999999999997</v>
      </c>
      <c r="H371" s="8">
        <v>0.99868000000000001</v>
      </c>
    </row>
    <row r="372" spans="1:8" x14ac:dyDescent="0.15">
      <c r="A372" s="27" t="s">
        <v>17</v>
      </c>
      <c r="C372" s="8">
        <v>0.99790999999999996</v>
      </c>
      <c r="D372" s="8">
        <v>0.99802999999999997</v>
      </c>
      <c r="E372" s="8">
        <v>0.99812000000000001</v>
      </c>
      <c r="F372" s="8">
        <v>0.99819000000000002</v>
      </c>
      <c r="G372" s="8">
        <v>0.99824999999999997</v>
      </c>
      <c r="H372" s="8">
        <v>0.99831000000000003</v>
      </c>
    </row>
    <row r="373" spans="1:8" x14ac:dyDescent="0.15">
      <c r="A373" s="27" t="s">
        <v>16</v>
      </c>
      <c r="C373" s="8">
        <v>0.99651000000000001</v>
      </c>
      <c r="D373" s="8">
        <v>0.99672000000000005</v>
      </c>
      <c r="E373" s="8">
        <v>0.99687999999999999</v>
      </c>
      <c r="F373" s="8">
        <v>0.99702000000000002</v>
      </c>
      <c r="G373" s="8">
        <v>0.99714999999999998</v>
      </c>
      <c r="H373" s="8">
        <v>0.99726000000000004</v>
      </c>
    </row>
    <row r="374" spans="1:8" x14ac:dyDescent="0.15">
      <c r="A374" s="27" t="s">
        <v>15</v>
      </c>
      <c r="C374" s="8">
        <v>0.99470999999999998</v>
      </c>
      <c r="D374" s="8">
        <v>0.99502000000000002</v>
      </c>
      <c r="E374" s="8">
        <v>0.99528000000000005</v>
      </c>
      <c r="F374" s="8">
        <v>0.99550000000000005</v>
      </c>
      <c r="G374" s="8">
        <v>0.99570000000000003</v>
      </c>
      <c r="H374" s="8">
        <v>0.99587999999999999</v>
      </c>
    </row>
    <row r="375" spans="1:8" x14ac:dyDescent="0.15">
      <c r="A375" s="27" t="s">
        <v>14</v>
      </c>
      <c r="C375" s="8">
        <v>0.99282999999999999</v>
      </c>
      <c r="D375" s="8">
        <v>0.99321999999999999</v>
      </c>
      <c r="E375" s="8">
        <v>0.99351999999999996</v>
      </c>
      <c r="F375" s="8">
        <v>0.99378</v>
      </c>
      <c r="G375" s="8">
        <v>0.99399999999999999</v>
      </c>
      <c r="H375" s="8">
        <v>0.99419000000000002</v>
      </c>
    </row>
    <row r="376" spans="1:8" x14ac:dyDescent="0.15">
      <c r="A376" s="27" t="s">
        <v>13</v>
      </c>
      <c r="C376" s="8">
        <v>0.99007000000000001</v>
      </c>
      <c r="D376" s="8">
        <v>0.99056999999999995</v>
      </c>
      <c r="E376" s="8">
        <v>0.99094000000000004</v>
      </c>
      <c r="F376" s="8">
        <v>0.99124999999999996</v>
      </c>
      <c r="G376" s="8">
        <v>0.99151</v>
      </c>
      <c r="H376" s="8">
        <v>0.99173</v>
      </c>
    </row>
    <row r="377" spans="1:8" x14ac:dyDescent="0.15">
      <c r="A377" s="27" t="s">
        <v>12</v>
      </c>
      <c r="C377" s="8">
        <v>0.98494999999999999</v>
      </c>
      <c r="D377" s="8">
        <v>0.98570999999999998</v>
      </c>
      <c r="E377" s="8">
        <v>0.98631000000000002</v>
      </c>
      <c r="F377" s="8">
        <v>0.98682999999999998</v>
      </c>
      <c r="G377" s="8">
        <v>0.98726999999999998</v>
      </c>
      <c r="H377" s="8">
        <v>0.98765999999999998</v>
      </c>
    </row>
    <row r="378" spans="1:8" x14ac:dyDescent="0.15">
      <c r="A378" s="27" t="s">
        <v>11</v>
      </c>
      <c r="C378" s="8">
        <v>0.97777566035715247</v>
      </c>
      <c r="D378" s="8">
        <v>0.97898874504626843</v>
      </c>
      <c r="E378" s="8">
        <v>0.97990562191213026</v>
      </c>
      <c r="F378" s="8">
        <v>0.98066603149028697</v>
      </c>
      <c r="G378" s="8">
        <v>0.98134370606955401</v>
      </c>
      <c r="H378" s="8">
        <v>0.98194476026927791</v>
      </c>
    </row>
    <row r="379" spans="1:8" x14ac:dyDescent="0.15">
      <c r="A379" s="27" t="s">
        <v>10</v>
      </c>
      <c r="C379" s="8">
        <v>0.96420068877069298</v>
      </c>
      <c r="D379" s="8">
        <v>0.96633864955522264</v>
      </c>
      <c r="E379" s="8">
        <v>0.96803268435514078</v>
      </c>
      <c r="F379" s="8">
        <v>0.96943157267668068</v>
      </c>
      <c r="G379" s="8">
        <v>0.9705658750906313</v>
      </c>
      <c r="H379" s="8">
        <v>0.97160487962266151</v>
      </c>
    </row>
    <row r="380" spans="1:8" x14ac:dyDescent="0.15">
      <c r="A380" s="27" t="s">
        <v>9</v>
      </c>
      <c r="C380" s="8">
        <v>0.93563342173928588</v>
      </c>
      <c r="D380" s="8">
        <v>0.93979451093057298</v>
      </c>
      <c r="E380" s="8">
        <v>0.94320725429013441</v>
      </c>
      <c r="F380" s="8">
        <v>0.94618102192440079</v>
      </c>
      <c r="G380" s="8">
        <v>0.94864471902981762</v>
      </c>
      <c r="H380" s="8">
        <v>0.95067486612457697</v>
      </c>
    </row>
    <row r="381" spans="1:8" x14ac:dyDescent="0.15">
      <c r="A381" s="27" t="s">
        <v>8</v>
      </c>
      <c r="C381" s="8">
        <v>0.87949455259147813</v>
      </c>
      <c r="D381" s="8">
        <v>0.88792958229335295</v>
      </c>
      <c r="E381" s="8">
        <v>0.89443547287276837</v>
      </c>
      <c r="F381" s="8">
        <v>0.90038683075697401</v>
      </c>
      <c r="G381" s="8">
        <v>0.90572773991574396</v>
      </c>
      <c r="H381" s="8">
        <v>0.91031092865164642</v>
      </c>
    </row>
    <row r="382" spans="1:8" x14ac:dyDescent="0.15">
      <c r="A382" s="27" t="s">
        <v>7</v>
      </c>
      <c r="C382" s="8">
        <v>0.77833315018053972</v>
      </c>
      <c r="D382" s="8">
        <v>0.79439137245782987</v>
      </c>
      <c r="E382" s="8">
        <v>0.80698376361119661</v>
      </c>
      <c r="F382" s="8">
        <v>0.81790393802019912</v>
      </c>
      <c r="G382" s="8">
        <v>0.82799920025760554</v>
      </c>
      <c r="H382" s="8">
        <v>0.83698609215091779</v>
      </c>
    </row>
    <row r="383" spans="1:8" x14ac:dyDescent="0.15">
      <c r="A383" s="27" t="s">
        <v>6</v>
      </c>
      <c r="C383" s="8">
        <v>0.47288302765412726</v>
      </c>
      <c r="D383" s="8">
        <v>0.49038336518495229</v>
      </c>
      <c r="E383" s="8">
        <v>0.50487113059745292</v>
      </c>
      <c r="F383" s="8">
        <v>0.51814452096351149</v>
      </c>
      <c r="G383" s="8">
        <v>0.53030763566072769</v>
      </c>
      <c r="H383" s="8">
        <v>0.54167541098060334</v>
      </c>
    </row>
    <row r="384" spans="1:8" x14ac:dyDescent="0.15">
      <c r="A384" s="27"/>
    </row>
    <row r="385" spans="1:8" x14ac:dyDescent="0.15">
      <c r="A385" s="27" t="s">
        <v>25</v>
      </c>
    </row>
    <row r="386" spans="1:8" x14ac:dyDescent="0.15">
      <c r="A386" s="27"/>
      <c r="B386" s="4"/>
      <c r="C386" s="10">
        <v>2015</v>
      </c>
      <c r="D386" s="10">
        <v>2020</v>
      </c>
      <c r="E386" s="10">
        <v>2025</v>
      </c>
      <c r="F386" s="10">
        <v>2030</v>
      </c>
      <c r="G386" s="10">
        <v>2035</v>
      </c>
      <c r="H386" s="10">
        <v>2040</v>
      </c>
    </row>
    <row r="387" spans="1:8" x14ac:dyDescent="0.15">
      <c r="A387" s="29" t="s">
        <v>23</v>
      </c>
      <c r="C387" s="8">
        <v>1.984645528945124E-3</v>
      </c>
      <c r="D387" s="8">
        <v>-6.4006073539710035E-3</v>
      </c>
      <c r="E387" s="8">
        <v>-6.6382938595591504E-3</v>
      </c>
      <c r="F387" s="8">
        <v>-7.0300514234316802E-3</v>
      </c>
      <c r="G387" s="8">
        <v>-7.8501928577765952E-3</v>
      </c>
      <c r="H387" s="8">
        <v>-9.1509427152616594E-3</v>
      </c>
    </row>
    <row r="388" spans="1:8" x14ac:dyDescent="0.15">
      <c r="A388" s="29" t="s">
        <v>22</v>
      </c>
      <c r="C388" s="8">
        <v>-1.7366635195505012E-3</v>
      </c>
      <c r="D388" s="8">
        <v>-5.4101143542463048E-3</v>
      </c>
      <c r="E388" s="8">
        <v>-4.8558236255293753E-3</v>
      </c>
      <c r="F388" s="8">
        <v>-4.8393665651831853E-3</v>
      </c>
      <c r="G388" s="8">
        <v>-5.1878531581507938E-3</v>
      </c>
      <c r="H388" s="8">
        <v>-5.7803749310197522E-3</v>
      </c>
    </row>
    <row r="389" spans="1:8" x14ac:dyDescent="0.15">
      <c r="A389" s="29" t="s">
        <v>21</v>
      </c>
      <c r="C389" s="8">
        <v>-3.2396335713207214E-2</v>
      </c>
      <c r="D389" s="8">
        <v>-3.6521692602301488E-2</v>
      </c>
      <c r="E389" s="8">
        <v>-4.0498090050775447E-2</v>
      </c>
      <c r="F389" s="8">
        <v>-4.255714583171414E-2</v>
      </c>
      <c r="G389" s="8">
        <v>-4.5371953514685898E-2</v>
      </c>
      <c r="H389" s="8">
        <v>-4.862931426245537E-2</v>
      </c>
    </row>
    <row r="390" spans="1:8" x14ac:dyDescent="0.15">
      <c r="A390" s="29" t="s">
        <v>20</v>
      </c>
      <c r="C390" s="8">
        <v>-6.3324471955533104E-2</v>
      </c>
      <c r="D390" s="8">
        <v>-5.5847112254813085E-2</v>
      </c>
      <c r="E390" s="8">
        <v>-5.9165275279268854E-2</v>
      </c>
      <c r="F390" s="8">
        <v>-5.9932053371056872E-2</v>
      </c>
      <c r="G390" s="8">
        <v>-6.4426682122781617E-2</v>
      </c>
      <c r="H390" s="8">
        <v>-6.7500586446321814E-2</v>
      </c>
    </row>
    <row r="391" spans="1:8" x14ac:dyDescent="0.15">
      <c r="A391" s="29" t="s">
        <v>19</v>
      </c>
      <c r="C391" s="8">
        <v>6.7436564895885301E-2</v>
      </c>
      <c r="D391" s="8">
        <v>7.6316282391060711E-2</v>
      </c>
      <c r="E391" s="8">
        <v>8.1462890117157252E-2</v>
      </c>
      <c r="F391" s="8">
        <v>8.6959565394027799E-2</v>
      </c>
      <c r="G391" s="8">
        <v>9.4235676941232902E-2</v>
      </c>
      <c r="H391" s="8">
        <v>9.5534433359647813E-2</v>
      </c>
    </row>
    <row r="392" spans="1:8" x14ac:dyDescent="0.15">
      <c r="A392" s="29" t="s">
        <v>18</v>
      </c>
      <c r="C392" s="8">
        <v>1.2531208022297154E-2</v>
      </c>
      <c r="D392" s="8">
        <v>1.2822917540745578E-2</v>
      </c>
      <c r="E392" s="8">
        <v>1.571958075846084E-2</v>
      </c>
      <c r="F392" s="8">
        <v>1.6410447283784546E-2</v>
      </c>
      <c r="G392" s="8">
        <v>1.6989997983668827E-2</v>
      </c>
      <c r="H392" s="8">
        <v>1.7220781002920342E-2</v>
      </c>
    </row>
    <row r="393" spans="1:8" x14ac:dyDescent="0.15">
      <c r="A393" s="29" t="s">
        <v>17</v>
      </c>
      <c r="C393" s="8">
        <v>5.2284387425658458E-3</v>
      </c>
      <c r="D393" s="8">
        <v>1.0205616885193493E-4</v>
      </c>
      <c r="E393" s="8">
        <v>1.1710151080951362E-3</v>
      </c>
      <c r="F393" s="8">
        <v>1.4775983817766961E-3</v>
      </c>
      <c r="G393" s="8">
        <v>6.7346171019455581E-4</v>
      </c>
      <c r="H393" s="8">
        <v>-6.1211992506349428E-4</v>
      </c>
    </row>
    <row r="394" spans="1:8" x14ac:dyDescent="0.15">
      <c r="A394" s="29" t="s">
        <v>16</v>
      </c>
      <c r="C394" s="8">
        <v>-5.169320992015762E-5</v>
      </c>
      <c r="D394" s="8">
        <v>-3.9023927429279871E-3</v>
      </c>
      <c r="E394" s="8">
        <v>-3.4979319427932876E-3</v>
      </c>
      <c r="F394" s="8">
        <v>-4.1527321266896363E-3</v>
      </c>
      <c r="G394" s="8">
        <v>-4.6889982570544712E-3</v>
      </c>
      <c r="H394" s="8">
        <v>-5.5518616760277051E-3</v>
      </c>
    </row>
    <row r="395" spans="1:8" x14ac:dyDescent="0.15">
      <c r="A395" s="29" t="s">
        <v>15</v>
      </c>
      <c r="C395" s="8">
        <v>-9.2712242525989507E-4</v>
      </c>
      <c r="D395" s="8">
        <v>-3.8729452222469288E-3</v>
      </c>
      <c r="E395" s="8">
        <v>-4.4317807388230936E-3</v>
      </c>
      <c r="F395" s="8">
        <v>-4.7065641614566908E-3</v>
      </c>
      <c r="G395" s="8">
        <v>-5.5793593312242562E-3</v>
      </c>
      <c r="H395" s="8">
        <v>-5.7258666305332355E-3</v>
      </c>
    </row>
    <row r="396" spans="1:8" x14ac:dyDescent="0.15">
      <c r="A396" s="29" t="s">
        <v>14</v>
      </c>
      <c r="C396" s="8">
        <v>-5.4518261854067411E-3</v>
      </c>
      <c r="D396" s="8">
        <v>-7.4722275793859773E-3</v>
      </c>
      <c r="E396" s="8">
        <v>-8.8804831513749245E-3</v>
      </c>
      <c r="F396" s="8">
        <v>-9.6923626480922929E-3</v>
      </c>
      <c r="G396" s="8">
        <v>-1.0255815969806181E-2</v>
      </c>
      <c r="H396" s="8">
        <v>-1.1125856941787518E-2</v>
      </c>
    </row>
    <row r="397" spans="1:8" x14ac:dyDescent="0.15">
      <c r="A397" s="29" t="s">
        <v>13</v>
      </c>
      <c r="C397" s="8">
        <v>-2.6315914247853471E-3</v>
      </c>
      <c r="D397" s="8">
        <v>-5.2071817742179883E-3</v>
      </c>
      <c r="E397" s="8">
        <v>-5.0624057066706992E-3</v>
      </c>
      <c r="F397" s="8">
        <v>-5.9444671463416881E-3</v>
      </c>
      <c r="G397" s="8">
        <v>-6.4350050428399362E-3</v>
      </c>
      <c r="H397" s="8">
        <v>-6.6998064448164502E-3</v>
      </c>
    </row>
    <row r="398" spans="1:8" x14ac:dyDescent="0.15">
      <c r="A398" s="29" t="s">
        <v>12</v>
      </c>
      <c r="C398" s="8">
        <v>-4.1072953441920156E-3</v>
      </c>
      <c r="D398" s="8">
        <v>-7.4278035159462512E-3</v>
      </c>
      <c r="E398" s="8">
        <v>-7.7624050568526103E-3</v>
      </c>
      <c r="F398" s="8">
        <v>-7.5344068132362158E-3</v>
      </c>
      <c r="G398" s="8">
        <v>-9.0455453930012759E-3</v>
      </c>
      <c r="H398" s="8">
        <v>-9.6894721852622007E-3</v>
      </c>
    </row>
    <row r="399" spans="1:8" x14ac:dyDescent="0.15">
      <c r="A399" s="29" t="s">
        <v>11</v>
      </c>
      <c r="C399" s="8">
        <v>1.1494169355736063E-3</v>
      </c>
      <c r="D399" s="8">
        <v>-2.8048045440320349E-3</v>
      </c>
      <c r="E399" s="8">
        <v>-2.5423617859609031E-3</v>
      </c>
      <c r="F399" s="8">
        <v>-2.4760210671505739E-3</v>
      </c>
      <c r="G399" s="8">
        <v>-2.1768944595085557E-3</v>
      </c>
      <c r="H399" s="8">
        <v>-3.8047211158564386E-3</v>
      </c>
    </row>
    <row r="400" spans="1:8" x14ac:dyDescent="0.15">
      <c r="A400" s="29" t="s">
        <v>10</v>
      </c>
      <c r="C400" s="8">
        <v>-1.0306292663922621E-3</v>
      </c>
      <c r="D400" s="8">
        <v>-7.207676866019529E-4</v>
      </c>
      <c r="E400" s="8">
        <v>-3.5795672428136833E-3</v>
      </c>
      <c r="F400" s="8">
        <v>-3.0929550028398587E-3</v>
      </c>
      <c r="G400" s="8">
        <v>-3.0831859685872339E-3</v>
      </c>
      <c r="H400" s="8">
        <v>-2.5774467513730104E-3</v>
      </c>
    </row>
    <row r="401" spans="1:8" x14ac:dyDescent="0.15">
      <c r="A401" s="29" t="s">
        <v>9</v>
      </c>
      <c r="C401" s="8">
        <v>-1.5523599836834588E-3</v>
      </c>
      <c r="D401" s="8">
        <v>-4.9376838356994497E-3</v>
      </c>
      <c r="E401" s="8">
        <v>-8.1928105018750795E-4</v>
      </c>
      <c r="F401" s="8">
        <v>-5.9850508768296805E-3</v>
      </c>
      <c r="G401" s="8">
        <v>-5.1444426734553522E-3</v>
      </c>
      <c r="H401" s="8">
        <v>-5.3061868741013105E-3</v>
      </c>
    </row>
    <row r="402" spans="1:8" x14ac:dyDescent="0.15">
      <c r="A402" s="29" t="s">
        <v>8</v>
      </c>
      <c r="C402" s="8">
        <v>-3.6491014832734652E-3</v>
      </c>
      <c r="D402" s="8">
        <v>-6.7075603813874177E-3</v>
      </c>
      <c r="E402" s="8">
        <v>-1.0751759867104759E-2</v>
      </c>
      <c r="F402" s="8">
        <v>-3.9223265158866956E-3</v>
      </c>
      <c r="G402" s="8">
        <v>-1.3187394678841165E-2</v>
      </c>
      <c r="H402" s="8">
        <v>-1.1532748734159822E-2</v>
      </c>
    </row>
    <row r="403" spans="1:8" x14ac:dyDescent="0.15">
      <c r="A403" s="29" t="s">
        <v>7</v>
      </c>
      <c r="C403" s="8">
        <v>-1.7873487563054454E-3</v>
      </c>
      <c r="D403" s="8">
        <v>-4.4526174134705164E-3</v>
      </c>
      <c r="E403" s="8">
        <v>-7.9891955455202428E-3</v>
      </c>
      <c r="F403" s="8">
        <v>-1.2551980209494258E-2</v>
      </c>
      <c r="G403" s="8">
        <v>-2.5378574863349746E-3</v>
      </c>
      <c r="H403" s="8">
        <v>-1.6209689681373658E-2</v>
      </c>
    </row>
    <row r="404" spans="1:8" x14ac:dyDescent="0.15">
      <c r="A404" s="29" t="s">
        <v>6</v>
      </c>
      <c r="C404" s="8">
        <v>2.9929349048852933E-2</v>
      </c>
      <c r="D404" s="8">
        <v>3.1436177027873165E-2</v>
      </c>
      <c r="E404" s="8">
        <v>2.5242997434834269E-2</v>
      </c>
      <c r="F404" s="8">
        <v>1.7946471036997976E-2</v>
      </c>
      <c r="G404" s="8">
        <v>1.5523079111705342E-2</v>
      </c>
      <c r="H404" s="8">
        <v>2.4368154300740148E-2</v>
      </c>
    </row>
    <row r="405" spans="1:8" x14ac:dyDescent="0.15">
      <c r="A405" s="29"/>
      <c r="C405" s="9"/>
      <c r="D405" s="9"/>
      <c r="E405" s="9"/>
      <c r="F405" s="9"/>
      <c r="G405" s="9"/>
      <c r="H405" s="9"/>
    </row>
    <row r="406" spans="1:8" x14ac:dyDescent="0.15">
      <c r="A406" s="29" t="s">
        <v>24</v>
      </c>
      <c r="C406" s="9"/>
      <c r="D406" s="9"/>
      <c r="E406" s="9"/>
      <c r="F406" s="9"/>
      <c r="G406" s="9"/>
      <c r="H406" s="9"/>
    </row>
    <row r="407" spans="1:8" x14ac:dyDescent="0.15">
      <c r="A407" s="29"/>
      <c r="B407" s="4"/>
      <c r="C407" s="10">
        <v>2015</v>
      </c>
      <c r="D407" s="10">
        <v>2020</v>
      </c>
      <c r="E407" s="10">
        <v>2025</v>
      </c>
      <c r="F407" s="10">
        <v>2030</v>
      </c>
      <c r="G407" s="10">
        <v>2035</v>
      </c>
      <c r="H407" s="10">
        <v>2040</v>
      </c>
    </row>
    <row r="408" spans="1:8" x14ac:dyDescent="0.15">
      <c r="A408" s="29" t="s">
        <v>23</v>
      </c>
      <c r="C408" s="8">
        <v>-2.4188866680510835E-3</v>
      </c>
      <c r="D408" s="8">
        <v>-9.7528572924776204E-3</v>
      </c>
      <c r="E408" s="8">
        <v>-1.0544404920501616E-2</v>
      </c>
      <c r="F408" s="8">
        <v>-1.1011215191960796E-2</v>
      </c>
      <c r="G408" s="8">
        <v>-1.1930053821208444E-2</v>
      </c>
      <c r="H408" s="8">
        <v>-1.3333790537033593E-2</v>
      </c>
    </row>
    <row r="409" spans="1:8" x14ac:dyDescent="0.15">
      <c r="A409" s="29" t="s">
        <v>22</v>
      </c>
      <c r="C409" s="8">
        <v>-6.2232519774557951E-3</v>
      </c>
      <c r="D409" s="8">
        <v>-1.0062816167076839E-2</v>
      </c>
      <c r="E409" s="8">
        <v>-1.0064175018709874E-2</v>
      </c>
      <c r="F409" s="8">
        <v>-1.0318953836651606E-2</v>
      </c>
      <c r="G409" s="8">
        <v>-1.1088178987119666E-2</v>
      </c>
      <c r="H409" s="8">
        <v>-1.2047075497110475E-2</v>
      </c>
    </row>
    <row r="410" spans="1:8" x14ac:dyDescent="0.15">
      <c r="A410" s="29" t="s">
        <v>21</v>
      </c>
      <c r="C410" s="8">
        <v>-2.5449453237082413E-2</v>
      </c>
      <c r="D410" s="8">
        <v>-2.7038469458321925E-2</v>
      </c>
      <c r="E410" s="8">
        <v>-2.9516440906059038E-2</v>
      </c>
      <c r="F410" s="8">
        <v>-3.0576482813470106E-2</v>
      </c>
      <c r="G410" s="8">
        <v>-3.1983798485520729E-2</v>
      </c>
      <c r="H410" s="8">
        <v>-3.3930232968095615E-2</v>
      </c>
    </row>
    <row r="411" spans="1:8" x14ac:dyDescent="0.15">
      <c r="A411" s="29" t="s">
        <v>20</v>
      </c>
      <c r="C411" s="8">
        <v>-4.4480109717142717E-2</v>
      </c>
      <c r="D411" s="8">
        <v>-3.1418842644365938E-2</v>
      </c>
      <c r="E411" s="8">
        <v>-3.0512400353433826E-2</v>
      </c>
      <c r="F411" s="8">
        <v>-2.9788733772715809E-2</v>
      </c>
      <c r="G411" s="8">
        <v>-3.1112733779614075E-2</v>
      </c>
      <c r="H411" s="8">
        <v>-3.2328131367123876E-2</v>
      </c>
    </row>
    <row r="412" spans="1:8" x14ac:dyDescent="0.15">
      <c r="A412" s="29" t="s">
        <v>19</v>
      </c>
      <c r="C412" s="8">
        <v>3.1202503244947173E-3</v>
      </c>
      <c r="D412" s="8">
        <v>1.408131797197938E-2</v>
      </c>
      <c r="E412" s="8">
        <v>1.6889358025780683E-2</v>
      </c>
      <c r="F412" s="8">
        <v>1.9082049549284722E-2</v>
      </c>
      <c r="G412" s="8">
        <v>2.0285814892421979E-2</v>
      </c>
      <c r="H412" s="8">
        <v>2.0042126163950232E-2</v>
      </c>
    </row>
    <row r="413" spans="1:8" x14ac:dyDescent="0.15">
      <c r="A413" s="29" t="s">
        <v>18</v>
      </c>
      <c r="C413" s="8">
        <v>-8.0987677903404439E-3</v>
      </c>
      <c r="D413" s="8">
        <v>-9.6771903816705203E-3</v>
      </c>
      <c r="E413" s="8">
        <v>-7.4159689495896571E-3</v>
      </c>
      <c r="F413" s="8">
        <v>-7.4938790384872006E-3</v>
      </c>
      <c r="G413" s="8">
        <v>-7.8917344516603906E-3</v>
      </c>
      <c r="H413" s="8">
        <v>-8.8675511112258458E-3</v>
      </c>
    </row>
    <row r="414" spans="1:8" x14ac:dyDescent="0.15">
      <c r="A414" s="29" t="s">
        <v>17</v>
      </c>
      <c r="C414" s="8">
        <v>-4.8180631393170996E-3</v>
      </c>
      <c r="D414" s="8">
        <v>-9.2937563748668392E-3</v>
      </c>
      <c r="E414" s="8">
        <v>-8.462547792215688E-3</v>
      </c>
      <c r="F414" s="8">
        <v>-9.1512299253261719E-3</v>
      </c>
      <c r="G414" s="8">
        <v>-9.8599967727777422E-3</v>
      </c>
      <c r="H414" s="8">
        <v>-1.0392629337033684E-2</v>
      </c>
    </row>
    <row r="415" spans="1:8" x14ac:dyDescent="0.15">
      <c r="A415" s="29" t="s">
        <v>16</v>
      </c>
      <c r="C415" s="8">
        <v>-5.9618984828730612E-3</v>
      </c>
      <c r="D415" s="8">
        <v>-9.2481450401411067E-3</v>
      </c>
      <c r="E415" s="8">
        <v>-9.0397741503757435E-3</v>
      </c>
      <c r="F415" s="8">
        <v>-9.5130753738534267E-3</v>
      </c>
      <c r="G415" s="8">
        <v>-1.0294910937599237E-2</v>
      </c>
      <c r="H415" s="8">
        <v>-1.0869130818885291E-2</v>
      </c>
    </row>
    <row r="416" spans="1:8" x14ac:dyDescent="0.15">
      <c r="A416" s="29" t="s">
        <v>15</v>
      </c>
      <c r="C416" s="8">
        <v>-6.0476546729204307E-3</v>
      </c>
      <c r="D416" s="8">
        <v>-8.5384310381307321E-3</v>
      </c>
      <c r="E416" s="8">
        <v>-9.1063684736800293E-3</v>
      </c>
      <c r="F416" s="8">
        <v>-9.3927683829912942E-3</v>
      </c>
      <c r="G416" s="8">
        <v>-1.005846886630617E-2</v>
      </c>
      <c r="H416" s="8">
        <v>-1.0746449867960932E-2</v>
      </c>
    </row>
    <row r="417" spans="1:8" x14ac:dyDescent="0.15">
      <c r="A417" s="29" t="s">
        <v>14</v>
      </c>
      <c r="C417" s="8">
        <v>-4.1391005965431098E-3</v>
      </c>
      <c r="D417" s="8">
        <v>-5.8432420587357465E-3</v>
      </c>
      <c r="E417" s="8">
        <v>-6.5730638070407282E-3</v>
      </c>
      <c r="F417" s="8">
        <v>-6.8208777826053255E-3</v>
      </c>
      <c r="G417" s="8">
        <v>-7.1394938375465853E-3</v>
      </c>
      <c r="H417" s="8">
        <v>-7.7614130851491854E-3</v>
      </c>
    </row>
    <row r="418" spans="1:8" x14ac:dyDescent="0.15">
      <c r="A418" s="29" t="s">
        <v>13</v>
      </c>
      <c r="C418" s="8">
        <v>-1.0231455081943898E-3</v>
      </c>
      <c r="D418" s="8">
        <v>-3.0414809180554473E-3</v>
      </c>
      <c r="E418" s="8">
        <v>-2.9625400592090422E-3</v>
      </c>
      <c r="F418" s="8">
        <v>-3.3790331668456385E-3</v>
      </c>
      <c r="G418" s="8">
        <v>-3.6080726836181156E-3</v>
      </c>
      <c r="H418" s="8">
        <v>-3.7908361417924911E-3</v>
      </c>
    </row>
    <row r="419" spans="1:8" x14ac:dyDescent="0.15">
      <c r="A419" s="29" t="s">
        <v>12</v>
      </c>
      <c r="C419" s="8">
        <v>-1.9034748851962338E-4</v>
      </c>
      <c r="D419" s="8">
        <v>-2.0226950750623432E-3</v>
      </c>
      <c r="E419" s="8">
        <v>-1.6344251862078791E-3</v>
      </c>
      <c r="F419" s="8">
        <v>-1.0966930504965272E-3</v>
      </c>
      <c r="G419" s="8">
        <v>-1.3754897158444453E-3</v>
      </c>
      <c r="H419" s="8">
        <v>-1.3547802595631877E-3</v>
      </c>
    </row>
    <row r="420" spans="1:8" x14ac:dyDescent="0.15">
      <c r="A420" s="29" t="s">
        <v>11</v>
      </c>
      <c r="C420" s="8">
        <v>2.2844447270488079E-3</v>
      </c>
      <c r="D420" s="8">
        <v>4.1127876336844826E-4</v>
      </c>
      <c r="E420" s="8">
        <v>6.088138663964891E-4</v>
      </c>
      <c r="F420" s="8">
        <v>9.3021362621739862E-4</v>
      </c>
      <c r="G420" s="8">
        <v>1.5803679475575735E-3</v>
      </c>
      <c r="H420" s="8">
        <v>1.2231944315971137E-3</v>
      </c>
    </row>
    <row r="421" spans="1:8" x14ac:dyDescent="0.15">
      <c r="A421" s="29" t="s">
        <v>10</v>
      </c>
      <c r="C421" s="8">
        <v>-4.1178521747340579E-3</v>
      </c>
      <c r="D421" s="8">
        <v>-4.4116988474727859E-3</v>
      </c>
      <c r="E421" s="8">
        <v>-6.4911025156449368E-3</v>
      </c>
      <c r="F421" s="8">
        <v>-6.5781860467403848E-3</v>
      </c>
      <c r="G421" s="8">
        <v>-6.8677887251360602E-3</v>
      </c>
      <c r="H421" s="8">
        <v>-6.9466874101508282E-3</v>
      </c>
    </row>
    <row r="422" spans="1:8" x14ac:dyDescent="0.15">
      <c r="A422" s="29" t="s">
        <v>9</v>
      </c>
      <c r="C422" s="8">
        <v>-5.9694422203953219E-3</v>
      </c>
      <c r="D422" s="8">
        <v>-8.141845061940961E-3</v>
      </c>
      <c r="E422" s="8">
        <v>-6.5643424574126415E-3</v>
      </c>
      <c r="F422" s="8">
        <v>-1.0077467060981889E-2</v>
      </c>
      <c r="G422" s="8">
        <v>-1.0184721845963236E-2</v>
      </c>
      <c r="H422" s="8">
        <v>-1.0482664626984349E-2</v>
      </c>
    </row>
    <row r="423" spans="1:8" x14ac:dyDescent="0.15">
      <c r="A423" s="29" t="s">
        <v>8</v>
      </c>
      <c r="C423" s="8">
        <v>-8.2894157359720694E-3</v>
      </c>
      <c r="D423" s="8">
        <v>-1.0262139019875693E-2</v>
      </c>
      <c r="E423" s="8">
        <v>-1.2325986044059465E-2</v>
      </c>
      <c r="F423" s="8">
        <v>-8.7713152091834969E-3</v>
      </c>
      <c r="G423" s="8">
        <v>-1.5195632455904027E-2</v>
      </c>
      <c r="H423" s="8">
        <v>-1.4813502100929795E-2</v>
      </c>
    </row>
    <row r="424" spans="1:8" x14ac:dyDescent="0.15">
      <c r="A424" s="29" t="s">
        <v>7</v>
      </c>
      <c r="C424" s="8">
        <v>-1.3262298793234512E-2</v>
      </c>
      <c r="D424" s="8">
        <v>-1.6159130832104237E-2</v>
      </c>
      <c r="E424" s="8">
        <v>-1.9027988404766352E-2</v>
      </c>
      <c r="F424" s="8">
        <v>-2.2179211702724674E-2</v>
      </c>
      <c r="G424" s="8">
        <v>-1.5191818661467986E-2</v>
      </c>
      <c r="H424" s="8">
        <v>-2.7763368529064275E-2</v>
      </c>
    </row>
    <row r="425" spans="1:8" x14ac:dyDescent="0.15">
      <c r="A425" s="29" t="s">
        <v>6</v>
      </c>
      <c r="C425" s="8">
        <v>3.4150598980556765E-2</v>
      </c>
      <c r="D425" s="8">
        <v>3.2806159711793376E-2</v>
      </c>
      <c r="E425" s="8">
        <v>2.7646734507873357E-2</v>
      </c>
      <c r="F425" s="8">
        <v>1.8902476528221187E-2</v>
      </c>
      <c r="G425" s="8">
        <v>1.685940468595418E-2</v>
      </c>
      <c r="H425" s="8">
        <v>2.5698661053736121E-2</v>
      </c>
    </row>
    <row r="426" spans="1:8" x14ac:dyDescent="0.15">
      <c r="A426" s="27"/>
    </row>
    <row r="427" spans="1:8" x14ac:dyDescent="0.15">
      <c r="A427" s="27" t="s">
        <v>5</v>
      </c>
    </row>
    <row r="428" spans="1:8" x14ac:dyDescent="0.15">
      <c r="A428" s="27"/>
      <c r="C428" s="4">
        <v>2015</v>
      </c>
      <c r="D428" s="4">
        <v>2020</v>
      </c>
      <c r="E428" s="4">
        <v>2025</v>
      </c>
      <c r="F428" s="4">
        <v>2030</v>
      </c>
      <c r="G428" s="4">
        <v>2035</v>
      </c>
      <c r="H428" s="4">
        <v>2040</v>
      </c>
    </row>
    <row r="429" spans="1:8" x14ac:dyDescent="0.15">
      <c r="A429" s="27"/>
      <c r="C429" s="6"/>
      <c r="D429" s="6"/>
      <c r="E429" s="6"/>
      <c r="F429" s="6"/>
      <c r="G429" s="6"/>
      <c r="H429" s="6"/>
    </row>
    <row r="430" spans="1:8" x14ac:dyDescent="0.15">
      <c r="A430" s="27"/>
    </row>
    <row r="431" spans="1:8" x14ac:dyDescent="0.15">
      <c r="A431" s="27" t="s">
        <v>4</v>
      </c>
    </row>
    <row r="432" spans="1:8" x14ac:dyDescent="0.15">
      <c r="A432" s="27"/>
      <c r="C432" s="4">
        <v>2015</v>
      </c>
      <c r="D432" s="4">
        <v>2020</v>
      </c>
      <c r="E432" s="4">
        <v>2025</v>
      </c>
      <c r="F432" s="4">
        <v>2030</v>
      </c>
      <c r="G432" s="4">
        <v>2035</v>
      </c>
      <c r="H432" s="4">
        <v>2040</v>
      </c>
    </row>
    <row r="433" spans="1:8" x14ac:dyDescent="0.15">
      <c r="A433" s="27"/>
      <c r="C433" s="3"/>
      <c r="D433" s="3"/>
      <c r="E433" s="3"/>
      <c r="F433" s="3"/>
      <c r="G433" s="3"/>
      <c r="H433" s="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図表Ⅰ-33関係＝9</vt:lpstr>
      <vt:lpstr>パターン１（社人研推計準拠）(計)</vt:lpstr>
      <vt:lpstr>パターン２（民間機関推計準拠）(計)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2014-08-13T06:39:04Z</dcterms:created>
  <dcterms:modified xsi:type="dcterms:W3CDTF">2015-03-25T23:36:54Z</dcterms:modified>
</cp:coreProperties>
</file>