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395" windowHeight="7380"/>
  </bookViews>
  <sheets>
    <sheet name="L－6" sheetId="1" r:id="rId1"/>
  </sheets>
  <calcPr calcId="145621"/>
</workbook>
</file>

<file path=xl/calcChain.xml><?xml version="1.0" encoding="utf-8"?>
<calcChain xmlns="http://schemas.openxmlformats.org/spreadsheetml/2006/main">
  <c r="AH22" i="1" l="1"/>
  <c r="AB21" i="1"/>
  <c r="AB22" i="1" s="1"/>
  <c r="V21" i="1"/>
  <c r="V22" i="1" s="1"/>
  <c r="P21" i="1"/>
  <c r="P22" i="1" s="1"/>
  <c r="J21" i="1"/>
  <c r="J22" i="1" s="1"/>
  <c r="AH20" i="1"/>
  <c r="AB20" i="1"/>
  <c r="V20" i="1"/>
  <c r="P20" i="1"/>
  <c r="J20" i="1"/>
  <c r="AH8" i="1"/>
  <c r="AB8" i="1"/>
  <c r="V8" i="1"/>
  <c r="P8" i="1"/>
  <c r="J8" i="1"/>
  <c r="AH7" i="1"/>
  <c r="AB7" i="1"/>
  <c r="V7" i="1"/>
  <c r="P7" i="1"/>
  <c r="J7" i="1"/>
</calcChain>
</file>

<file path=xl/sharedStrings.xml><?xml version="1.0" encoding="utf-8"?>
<sst xmlns="http://schemas.openxmlformats.org/spreadsheetml/2006/main" count="37" uniqueCount="37">
  <si>
    <t>区分</t>
    <rPh sb="0" eb="2">
      <t>クブン</t>
    </rPh>
    <phoneticPr fontId="3"/>
  </si>
  <si>
    <t>各年度末現在</t>
    <rPh sb="0" eb="4">
      <t>カクネンドマツ</t>
    </rPh>
    <rPh sb="4" eb="6">
      <t>ゲンザイ</t>
    </rPh>
    <phoneticPr fontId="2"/>
  </si>
  <si>
    <t>（Ａ）</t>
    <phoneticPr fontId="2"/>
  </si>
  <si>
    <t>（Ｂ）</t>
    <phoneticPr fontId="2"/>
  </si>
  <si>
    <t>掛金額(円)</t>
    <rPh sb="0" eb="1">
      <t>カ</t>
    </rPh>
    <rPh sb="1" eb="3">
      <t>キンガク</t>
    </rPh>
    <rPh sb="4" eb="5">
      <t>エン</t>
    </rPh>
    <phoneticPr fontId="2"/>
  </si>
  <si>
    <t>（Ｃ）</t>
    <phoneticPr fontId="2"/>
  </si>
  <si>
    <t>加入率(%)</t>
    <rPh sb="0" eb="2">
      <t>カニュウ</t>
    </rPh>
    <rPh sb="2" eb="3">
      <t>リツ</t>
    </rPh>
    <phoneticPr fontId="2"/>
  </si>
  <si>
    <t>（Ｂ/Ａ）</t>
    <phoneticPr fontId="2"/>
  </si>
  <si>
    <t>見舞金支給状況</t>
    <rPh sb="0" eb="2">
      <t>ミマイ</t>
    </rPh>
    <rPh sb="2" eb="3">
      <t>キン</t>
    </rPh>
    <rPh sb="3" eb="5">
      <t>シキュウ</t>
    </rPh>
    <rPh sb="5" eb="7">
      <t>ジョウキョウ</t>
    </rPh>
    <phoneticPr fontId="2"/>
  </si>
  <si>
    <t>追加金額(円)</t>
    <rPh sb="0" eb="2">
      <t>ツイカ</t>
    </rPh>
    <rPh sb="2" eb="4">
      <t>キンガク</t>
    </rPh>
    <rPh sb="5" eb="6">
      <t>エン</t>
    </rPh>
    <phoneticPr fontId="2"/>
  </si>
  <si>
    <t>ギプス固定加算(件)</t>
    <rPh sb="3" eb="5">
      <t>コテイ</t>
    </rPh>
    <rPh sb="5" eb="7">
      <t>カサン</t>
    </rPh>
    <rPh sb="8" eb="9">
      <t>ケン</t>
    </rPh>
    <phoneticPr fontId="2"/>
  </si>
  <si>
    <t>合計</t>
    <rPh sb="0" eb="2">
      <t>ゴウケイ</t>
    </rPh>
    <phoneticPr fontId="2"/>
  </si>
  <si>
    <t>金額(円)（Ｄ）</t>
    <rPh sb="0" eb="2">
      <t>キンガク</t>
    </rPh>
    <rPh sb="3" eb="4">
      <t>エン</t>
    </rPh>
    <phoneticPr fontId="2"/>
  </si>
  <si>
    <t>支給率(%)</t>
    <rPh sb="0" eb="3">
      <t>シキュウリツ</t>
    </rPh>
    <phoneticPr fontId="2"/>
  </si>
  <si>
    <t>（Ｄ/Ｃ）</t>
    <phoneticPr fontId="2"/>
  </si>
  <si>
    <t>資料 : 市民部戸籍住民課</t>
    <rPh sb="0" eb="2">
      <t>シリョウ</t>
    </rPh>
    <rPh sb="5" eb="7">
      <t>シミン</t>
    </rPh>
    <rPh sb="7" eb="8">
      <t>ブ</t>
    </rPh>
    <rPh sb="8" eb="10">
      <t>コセキ</t>
    </rPh>
    <rPh sb="10" eb="12">
      <t>ジュウミン</t>
    </rPh>
    <rPh sb="12" eb="13">
      <t>カ</t>
    </rPh>
    <phoneticPr fontId="3"/>
  </si>
  <si>
    <t>人口(人)</t>
    <rPh sb="0" eb="2">
      <t>ジンコウ</t>
    </rPh>
    <rPh sb="3" eb="4">
      <t>ニン</t>
    </rPh>
    <phoneticPr fontId="2"/>
  </si>
  <si>
    <t>加入者数(人)</t>
    <rPh sb="0" eb="3">
      <t>カニュウシャ</t>
    </rPh>
    <rPh sb="3" eb="4">
      <t>スウ</t>
    </rPh>
    <rPh sb="5" eb="6">
      <t>ニン</t>
    </rPh>
    <phoneticPr fontId="2"/>
  </si>
  <si>
    <t>Ｌ - ６　交通災害共済事業の状況</t>
    <rPh sb="6" eb="8">
      <t>コウツウ</t>
    </rPh>
    <rPh sb="8" eb="10">
      <t>サイガイ</t>
    </rPh>
    <rPh sb="10" eb="12">
      <t>キョウサイ</t>
    </rPh>
    <rPh sb="12" eb="14">
      <t>ジギョウ</t>
    </rPh>
    <rPh sb="15" eb="17">
      <t>ジョウキョウ</t>
    </rPh>
    <phoneticPr fontId="2"/>
  </si>
  <si>
    <t>　                         　  ＊ 平成24年度については、１級であるが見舞金支給金額20万円の事例が1件ある。</t>
    <rPh sb="31" eb="33">
      <t>ヘイセイ</t>
    </rPh>
    <rPh sb="35" eb="37">
      <t>ネンド</t>
    </rPh>
    <rPh sb="44" eb="45">
      <t>キュウ</t>
    </rPh>
    <rPh sb="49" eb="51">
      <t>ミマイ</t>
    </rPh>
    <rPh sb="51" eb="52">
      <t>キン</t>
    </rPh>
    <rPh sb="52" eb="54">
      <t>シキュウ</t>
    </rPh>
    <rPh sb="54" eb="56">
      <t>キンガク</t>
    </rPh>
    <rPh sb="58" eb="60">
      <t>マンエン</t>
    </rPh>
    <rPh sb="61" eb="63">
      <t>ジレイ</t>
    </rPh>
    <rPh sb="65" eb="66">
      <t>ケン</t>
    </rPh>
    <phoneticPr fontId="3"/>
  </si>
  <si>
    <t>　                          　 ＊ 平成26年度については、３級であるが見舞金支給金額9万円の事例が1件ある。</t>
    <rPh sb="31" eb="33">
      <t>ヘイセイ</t>
    </rPh>
    <rPh sb="35" eb="37">
      <t>ネンド</t>
    </rPh>
    <rPh sb="44" eb="45">
      <t>キュウ</t>
    </rPh>
    <rPh sb="49" eb="51">
      <t>ミマイ</t>
    </rPh>
    <rPh sb="51" eb="52">
      <t>キン</t>
    </rPh>
    <rPh sb="52" eb="54">
      <t>シキュウ</t>
    </rPh>
    <rPh sb="54" eb="56">
      <t>キンガク</t>
    </rPh>
    <rPh sb="57" eb="59">
      <t>マンエン</t>
    </rPh>
    <rPh sb="60" eb="62">
      <t>ジレイ</t>
    </rPh>
    <rPh sb="64" eb="65">
      <t>ケン</t>
    </rPh>
    <phoneticPr fontId="3"/>
  </si>
  <si>
    <t>１級(件)</t>
    <rPh sb="1" eb="2">
      <t>キュウ</t>
    </rPh>
    <rPh sb="3" eb="4">
      <t>ケン</t>
    </rPh>
    <phoneticPr fontId="2"/>
  </si>
  <si>
    <t>２級(件)</t>
    <rPh sb="1" eb="2">
      <t>キュウ</t>
    </rPh>
    <rPh sb="3" eb="4">
      <t>ケン</t>
    </rPh>
    <phoneticPr fontId="2"/>
  </si>
  <si>
    <t>３級(件)</t>
    <rPh sb="1" eb="2">
      <t>キュウ</t>
    </rPh>
    <rPh sb="3" eb="4">
      <t>ケン</t>
    </rPh>
    <phoneticPr fontId="2"/>
  </si>
  <si>
    <t>４級(件)</t>
    <rPh sb="1" eb="2">
      <t>キュウ</t>
    </rPh>
    <rPh sb="3" eb="4">
      <t>ケン</t>
    </rPh>
    <phoneticPr fontId="2"/>
  </si>
  <si>
    <t>５級(件)</t>
    <rPh sb="1" eb="2">
      <t>キュウ</t>
    </rPh>
    <rPh sb="3" eb="4">
      <t>ケン</t>
    </rPh>
    <phoneticPr fontId="2"/>
  </si>
  <si>
    <t>６級(件)</t>
    <rPh sb="1" eb="2">
      <t>キュウ</t>
    </rPh>
    <rPh sb="3" eb="4">
      <t>ケン</t>
    </rPh>
    <phoneticPr fontId="2"/>
  </si>
  <si>
    <t>７級(件)</t>
    <rPh sb="1" eb="2">
      <t>キュウ</t>
    </rPh>
    <rPh sb="3" eb="4">
      <t>ケン</t>
    </rPh>
    <phoneticPr fontId="2"/>
  </si>
  <si>
    <t>追加件数(件)</t>
    <rPh sb="0" eb="2">
      <t>ツイカ</t>
    </rPh>
    <rPh sb="2" eb="4">
      <t>ケンスウ</t>
    </rPh>
    <rPh sb="5" eb="6">
      <t>ケン</t>
    </rPh>
    <phoneticPr fontId="2"/>
  </si>
  <si>
    <t>支給者数(件)</t>
    <rPh sb="0" eb="2">
      <t>シキュウ</t>
    </rPh>
    <rPh sb="2" eb="3">
      <t>シャ</t>
    </rPh>
    <rPh sb="3" eb="4">
      <t>スウ</t>
    </rPh>
    <rPh sb="5" eb="6">
      <t>ケン</t>
    </rPh>
    <phoneticPr fontId="2"/>
  </si>
  <si>
    <t>　　　　　　　　　　加算件数：支給件数１級から７級の内数である。</t>
    <rPh sb="24" eb="25">
      <t>キュウ</t>
    </rPh>
    <rPh sb="26" eb="27">
      <t>ウチ</t>
    </rPh>
    <rPh sb="27" eb="28">
      <t>カズ</t>
    </rPh>
    <phoneticPr fontId="3"/>
  </si>
  <si>
    <t>　注１）見舞金額　　１級：100万円　　２級：80万円　　３級：12万円　　４級：7万円　　５級：4万円</t>
    <rPh sb="1" eb="2">
      <t>チュウ</t>
    </rPh>
    <rPh sb="4" eb="6">
      <t>ミマイ</t>
    </rPh>
    <rPh sb="6" eb="7">
      <t>キン</t>
    </rPh>
    <rPh sb="7" eb="8">
      <t>ガク</t>
    </rPh>
    <rPh sb="11" eb="12">
      <t>キュウ</t>
    </rPh>
    <rPh sb="16" eb="18">
      <t>マンエン</t>
    </rPh>
    <rPh sb="21" eb="22">
      <t>キュウ</t>
    </rPh>
    <rPh sb="25" eb="27">
      <t>マンエン</t>
    </rPh>
    <rPh sb="30" eb="31">
      <t>キュウ</t>
    </rPh>
    <rPh sb="34" eb="36">
      <t>マンエン</t>
    </rPh>
    <phoneticPr fontId="3"/>
  </si>
  <si>
    <t>　　２）災害程度　　１級：死亡　　２級：両眼失明等後遺障害等　　３級：治療120日以上　　４級：同60日以上　　</t>
    <rPh sb="4" eb="6">
      <t>サイガイ</t>
    </rPh>
    <rPh sb="6" eb="8">
      <t>テイド</t>
    </rPh>
    <rPh sb="11" eb="12">
      <t>キュウ</t>
    </rPh>
    <rPh sb="13" eb="15">
      <t>シボウ</t>
    </rPh>
    <rPh sb="18" eb="19">
      <t>キュウ</t>
    </rPh>
    <rPh sb="20" eb="22">
      <t>リョウガン</t>
    </rPh>
    <rPh sb="22" eb="25">
      <t>シツメイナド</t>
    </rPh>
    <rPh sb="25" eb="27">
      <t>コウイ</t>
    </rPh>
    <rPh sb="27" eb="29">
      <t>ショウガイ</t>
    </rPh>
    <rPh sb="29" eb="30">
      <t>ナド</t>
    </rPh>
    <rPh sb="33" eb="34">
      <t>キュウ</t>
    </rPh>
    <rPh sb="35" eb="37">
      <t>チリョウ</t>
    </rPh>
    <rPh sb="40" eb="43">
      <t>ニチイジョウ</t>
    </rPh>
    <phoneticPr fontId="3"/>
  </si>
  <si>
    <t>　　　　　　　　　　５級：同20日以上　　６級：同5日以上　　７級：同5日未満</t>
    <phoneticPr fontId="2"/>
  </si>
  <si>
    <t>　　　　　　　　　　６級：2万5千円　  ７級：2万円　　加算：1万円</t>
    <phoneticPr fontId="2"/>
  </si>
  <si>
    <t>　　　　　　　　　　加算：通院治療に限り、ギブス固定期間が30日以上ある場合</t>
    <rPh sb="10" eb="12">
      <t>カサン</t>
    </rPh>
    <rPh sb="13" eb="15">
      <t>ツウイン</t>
    </rPh>
    <rPh sb="15" eb="17">
      <t>チリョウ</t>
    </rPh>
    <rPh sb="18" eb="19">
      <t>カギ</t>
    </rPh>
    <rPh sb="24" eb="26">
      <t>コテイ</t>
    </rPh>
    <rPh sb="26" eb="28">
      <t>キカン</t>
    </rPh>
    <rPh sb="31" eb="34">
      <t>ニチイジョウ</t>
    </rPh>
    <rPh sb="36" eb="38">
      <t>バアイ</t>
    </rPh>
    <phoneticPr fontId="3"/>
  </si>
  <si>
    <t>平成24年度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</si>
</sst>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</numFmts>
  <fonts count="9" x14ac:knownFonts="1">
    <font>
      <sz val="11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/>
    <xf numFmtId="0" fontId="8" fillId="0" borderId="1" xfId="0" applyFont="1" applyBorder="1"/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4" fillId="0" borderId="9" xfId="0" applyFont="1" applyBorder="1" applyAlignment="1"/>
    <xf numFmtId="0" fontId="4" fillId="0" borderId="1" xfId="0" applyFont="1" applyBorder="1" applyAlignment="1">
      <alignment vertical="center"/>
    </xf>
    <xf numFmtId="0" fontId="4" fillId="0" borderId="10" xfId="0" applyFont="1" applyBorder="1" applyAlignme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76" fontId="6" fillId="0" borderId="1" xfId="0" applyNumberFormat="1" applyFont="1" applyBorder="1" applyAlignment="1"/>
    <xf numFmtId="176" fontId="7" fillId="0" borderId="1" xfId="0" applyNumberFormat="1" applyFont="1" applyBorder="1" applyAlignment="1"/>
    <xf numFmtId="41" fontId="6" fillId="0" borderId="0" xfId="0" applyNumberFormat="1" applyFont="1" applyBorder="1" applyAlignment="1"/>
    <xf numFmtId="41" fontId="7" fillId="0" borderId="0" xfId="0" applyNumberFormat="1" applyFont="1" applyBorder="1" applyAlignment="1"/>
    <xf numFmtId="0" fontId="4" fillId="0" borderId="0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41" fontId="6" fillId="0" borderId="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41" fontId="6" fillId="0" borderId="0" xfId="0" applyNumberFormat="1" applyFont="1" applyAlignment="1">
      <alignment horizontal="right"/>
    </xf>
    <xf numFmtId="177" fontId="6" fillId="0" borderId="0" xfId="0" applyNumberFormat="1" applyFont="1" applyBorder="1" applyAlignment="1"/>
    <xf numFmtId="177" fontId="7" fillId="0" borderId="0" xfId="0" applyNumberFormat="1" applyFont="1" applyBorder="1" applyAlignment="1"/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indent="2"/>
    </xf>
    <xf numFmtId="0" fontId="0" fillId="0" borderId="7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41" fontId="6" fillId="0" borderId="0" xfId="0" applyNumberFormat="1" applyFont="1"/>
    <xf numFmtId="41" fontId="6" fillId="0" borderId="5" xfId="0" applyNumberFormat="1" applyFont="1" applyBorder="1" applyAlignment="1"/>
    <xf numFmtId="41" fontId="7" fillId="0" borderId="5" xfId="0" applyNumberFormat="1" applyFont="1" applyBorder="1" applyAlignment="1"/>
    <xf numFmtId="41" fontId="6" fillId="0" borderId="5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1"/>
  <sheetViews>
    <sheetView tabSelected="1" zoomScaleNormal="100" workbookViewId="0">
      <selection activeCell="P8" sqref="P8:U8"/>
    </sheetView>
  </sheetViews>
  <sheetFormatPr defaultColWidth="2.25" defaultRowHeight="13.5" x14ac:dyDescent="0.15"/>
  <sheetData>
    <row r="1" spans="1:39" x14ac:dyDescent="0.15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</row>
    <row r="2" spans="1:39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</row>
    <row r="3" spans="1:39" ht="15" thickBot="1" x14ac:dyDescent="0.2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3" t="s">
        <v>1</v>
      </c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ht="26.25" customHeight="1" x14ac:dyDescent="0.15">
      <c r="A4" s="35" t="s">
        <v>0</v>
      </c>
      <c r="B4" s="36"/>
      <c r="C4" s="36"/>
      <c r="D4" s="36"/>
      <c r="E4" s="36"/>
      <c r="F4" s="36"/>
      <c r="G4" s="36"/>
      <c r="H4" s="36"/>
      <c r="I4" s="37"/>
      <c r="J4" s="38" t="s">
        <v>36</v>
      </c>
      <c r="K4" s="39"/>
      <c r="L4" s="39"/>
      <c r="M4" s="39"/>
      <c r="N4" s="39"/>
      <c r="O4" s="40"/>
      <c r="P4" s="38">
        <v>25</v>
      </c>
      <c r="Q4" s="39"/>
      <c r="R4" s="39"/>
      <c r="S4" s="39"/>
      <c r="T4" s="39"/>
      <c r="U4" s="40"/>
      <c r="V4" s="38">
        <v>26</v>
      </c>
      <c r="W4" s="39"/>
      <c r="X4" s="39"/>
      <c r="Y4" s="39"/>
      <c r="Z4" s="39"/>
      <c r="AA4" s="40"/>
      <c r="AB4" s="39">
        <v>27</v>
      </c>
      <c r="AC4" s="39"/>
      <c r="AD4" s="39"/>
      <c r="AE4" s="39"/>
      <c r="AF4" s="39"/>
      <c r="AG4" s="39"/>
      <c r="AH4" s="38">
        <v>28</v>
      </c>
      <c r="AI4" s="39"/>
      <c r="AJ4" s="39"/>
      <c r="AK4" s="39"/>
      <c r="AL4" s="39"/>
      <c r="AM4" s="39"/>
    </row>
    <row r="5" spans="1:39" ht="26.25" customHeight="1" x14ac:dyDescent="0.15">
      <c r="A5" s="43" t="s">
        <v>16</v>
      </c>
      <c r="B5" s="44"/>
      <c r="C5" s="44"/>
      <c r="D5" s="44"/>
      <c r="E5" s="4"/>
      <c r="F5" s="4"/>
      <c r="G5" s="11" t="s">
        <v>2</v>
      </c>
      <c r="H5" s="11"/>
      <c r="I5" s="12"/>
      <c r="J5" s="46">
        <v>341489</v>
      </c>
      <c r="K5" s="47"/>
      <c r="L5" s="47"/>
      <c r="M5" s="47"/>
      <c r="N5" s="47"/>
      <c r="O5" s="47"/>
      <c r="P5" s="46">
        <v>342343</v>
      </c>
      <c r="Q5" s="47"/>
      <c r="R5" s="47"/>
      <c r="S5" s="47"/>
      <c r="T5" s="47"/>
      <c r="U5" s="47"/>
      <c r="V5" s="46">
        <v>342031</v>
      </c>
      <c r="W5" s="47"/>
      <c r="X5" s="47"/>
      <c r="Y5" s="47"/>
      <c r="Z5" s="47"/>
      <c r="AA5" s="47"/>
      <c r="AB5" s="48">
        <v>342163</v>
      </c>
      <c r="AC5" s="48"/>
      <c r="AD5" s="48"/>
      <c r="AE5" s="48"/>
      <c r="AF5" s="48"/>
      <c r="AG5" s="48"/>
      <c r="AH5" s="48">
        <v>342154</v>
      </c>
      <c r="AI5" s="48"/>
      <c r="AJ5" s="48"/>
      <c r="AK5" s="48"/>
      <c r="AL5" s="48"/>
      <c r="AM5" s="48"/>
    </row>
    <row r="6" spans="1:39" ht="26.25" customHeight="1" x14ac:dyDescent="0.15">
      <c r="A6" s="41" t="s">
        <v>17</v>
      </c>
      <c r="B6" s="42"/>
      <c r="C6" s="42"/>
      <c r="D6" s="42"/>
      <c r="E6" s="42"/>
      <c r="F6" s="6"/>
      <c r="G6" s="5" t="s">
        <v>3</v>
      </c>
      <c r="H6" s="5"/>
      <c r="I6" s="13"/>
      <c r="J6" s="19">
        <v>83181</v>
      </c>
      <c r="K6" s="19"/>
      <c r="L6" s="19"/>
      <c r="M6" s="19"/>
      <c r="N6" s="19"/>
      <c r="O6" s="19"/>
      <c r="P6" s="19">
        <v>79025</v>
      </c>
      <c r="Q6" s="19"/>
      <c r="R6" s="19"/>
      <c r="S6" s="19"/>
      <c r="T6" s="19"/>
      <c r="U6" s="19"/>
      <c r="V6" s="28">
        <v>76953</v>
      </c>
      <c r="W6" s="28"/>
      <c r="X6" s="28"/>
      <c r="Y6" s="28"/>
      <c r="Z6" s="28"/>
      <c r="AA6" s="28"/>
      <c r="AB6" s="45">
        <v>74716</v>
      </c>
      <c r="AC6" s="45"/>
      <c r="AD6" s="45"/>
      <c r="AE6" s="45"/>
      <c r="AF6" s="45"/>
      <c r="AG6" s="45"/>
      <c r="AH6" s="45">
        <v>71731</v>
      </c>
      <c r="AI6" s="45"/>
      <c r="AJ6" s="45"/>
      <c r="AK6" s="45"/>
      <c r="AL6" s="45"/>
      <c r="AM6" s="45"/>
    </row>
    <row r="7" spans="1:39" ht="26.25" customHeight="1" x14ac:dyDescent="0.15">
      <c r="A7" s="5" t="s">
        <v>4</v>
      </c>
      <c r="B7" s="6"/>
      <c r="C7" s="6"/>
      <c r="D7" s="6"/>
      <c r="E7" s="6"/>
      <c r="F7" s="6"/>
      <c r="G7" s="5" t="s">
        <v>5</v>
      </c>
      <c r="H7" s="5"/>
      <c r="I7" s="13"/>
      <c r="J7" s="19">
        <f t="shared" ref="J7" si="0">+J6*500</f>
        <v>41590500</v>
      </c>
      <c r="K7" s="20"/>
      <c r="L7" s="20"/>
      <c r="M7" s="20"/>
      <c r="N7" s="20"/>
      <c r="O7" s="20"/>
      <c r="P7" s="19">
        <f t="shared" ref="P7" si="1">+P6*500</f>
        <v>39512500</v>
      </c>
      <c r="Q7" s="20"/>
      <c r="R7" s="20"/>
      <c r="S7" s="20"/>
      <c r="T7" s="20"/>
      <c r="U7" s="20"/>
      <c r="V7" s="19">
        <f t="shared" ref="V7" si="2">+V6*500</f>
        <v>38476500</v>
      </c>
      <c r="W7" s="20"/>
      <c r="X7" s="20"/>
      <c r="Y7" s="20"/>
      <c r="Z7" s="20"/>
      <c r="AA7" s="20"/>
      <c r="AB7" s="19">
        <f>+AB6*500</f>
        <v>37358000</v>
      </c>
      <c r="AC7" s="20"/>
      <c r="AD7" s="20"/>
      <c r="AE7" s="20"/>
      <c r="AF7" s="20"/>
      <c r="AG7" s="20"/>
      <c r="AH7" s="19">
        <f>+AH6*500</f>
        <v>35865500</v>
      </c>
      <c r="AI7" s="20"/>
      <c r="AJ7" s="20"/>
      <c r="AK7" s="20"/>
      <c r="AL7" s="20"/>
      <c r="AM7" s="20"/>
    </row>
    <row r="8" spans="1:39" ht="26.25" customHeight="1" x14ac:dyDescent="0.15">
      <c r="A8" s="5" t="s">
        <v>6</v>
      </c>
      <c r="B8" s="6"/>
      <c r="C8" s="6"/>
      <c r="D8" s="6"/>
      <c r="E8" s="6"/>
      <c r="F8" s="5" t="s">
        <v>7</v>
      </c>
      <c r="G8" s="7"/>
      <c r="H8" s="7"/>
      <c r="I8" s="8"/>
      <c r="J8" s="29">
        <f t="shared" ref="J8" si="3">+J6/J5*100</f>
        <v>24.358324865515435</v>
      </c>
      <c r="K8" s="30"/>
      <c r="L8" s="30"/>
      <c r="M8" s="30"/>
      <c r="N8" s="30"/>
      <c r="O8" s="30"/>
      <c r="P8" s="29">
        <f t="shared" ref="P8" si="4">+P6/P5*100</f>
        <v>23.083574076291907</v>
      </c>
      <c r="Q8" s="30"/>
      <c r="R8" s="30"/>
      <c r="S8" s="30"/>
      <c r="T8" s="30"/>
      <c r="U8" s="30"/>
      <c r="V8" s="29">
        <f t="shared" ref="V8" si="5">+V6/V5*100</f>
        <v>22.498837824641626</v>
      </c>
      <c r="W8" s="30"/>
      <c r="X8" s="30"/>
      <c r="Y8" s="30"/>
      <c r="Z8" s="30"/>
      <c r="AA8" s="30"/>
      <c r="AB8" s="29">
        <f>+AB6/AB5*100</f>
        <v>21.836376230042408</v>
      </c>
      <c r="AC8" s="30"/>
      <c r="AD8" s="30"/>
      <c r="AE8" s="30"/>
      <c r="AF8" s="30"/>
      <c r="AG8" s="30"/>
      <c r="AH8" s="29">
        <f>+AH6/AH5*100</f>
        <v>20.964536436809155</v>
      </c>
      <c r="AI8" s="30"/>
      <c r="AJ8" s="30"/>
      <c r="AK8" s="30"/>
      <c r="AL8" s="30"/>
      <c r="AM8" s="30"/>
    </row>
    <row r="9" spans="1:39" ht="26.25" customHeight="1" x14ac:dyDescent="0.15">
      <c r="A9" s="5" t="s">
        <v>8</v>
      </c>
      <c r="B9" s="6"/>
      <c r="C9" s="6"/>
      <c r="D9" s="6"/>
      <c r="E9" s="6"/>
      <c r="F9" s="6"/>
      <c r="G9" s="7"/>
      <c r="H9" s="7"/>
      <c r="I9" s="8"/>
      <c r="J9" s="19"/>
      <c r="K9" s="20"/>
      <c r="L9" s="20"/>
      <c r="M9" s="20"/>
      <c r="N9" s="20"/>
      <c r="O9" s="20"/>
      <c r="P9" s="19"/>
      <c r="Q9" s="20"/>
      <c r="R9" s="20"/>
      <c r="S9" s="20"/>
      <c r="T9" s="20"/>
      <c r="U9" s="20"/>
      <c r="V9" s="28"/>
      <c r="W9" s="28"/>
      <c r="X9" s="28"/>
      <c r="Y9" s="28"/>
      <c r="Z9" s="28"/>
      <c r="AA9" s="28"/>
      <c r="AB9" s="19"/>
      <c r="AC9" s="20"/>
      <c r="AD9" s="20"/>
      <c r="AE9" s="20"/>
      <c r="AF9" s="20"/>
      <c r="AG9" s="20"/>
      <c r="AH9" s="19"/>
      <c r="AI9" s="20"/>
      <c r="AJ9" s="20"/>
      <c r="AK9" s="20"/>
      <c r="AL9" s="20"/>
      <c r="AM9" s="20"/>
    </row>
    <row r="10" spans="1:39" ht="26.25" customHeight="1" x14ac:dyDescent="0.15">
      <c r="A10" s="5"/>
      <c r="B10" s="5" t="s">
        <v>21</v>
      </c>
      <c r="C10" s="6"/>
      <c r="D10" s="6"/>
      <c r="E10" s="6"/>
      <c r="F10" s="6"/>
      <c r="G10" s="7"/>
      <c r="H10" s="7"/>
      <c r="I10" s="8"/>
      <c r="J10" s="19">
        <v>6</v>
      </c>
      <c r="K10" s="20"/>
      <c r="L10" s="20"/>
      <c r="M10" s="20"/>
      <c r="N10" s="20"/>
      <c r="O10" s="20"/>
      <c r="P10" s="19">
        <v>1</v>
      </c>
      <c r="Q10" s="20"/>
      <c r="R10" s="20"/>
      <c r="S10" s="20"/>
      <c r="T10" s="20"/>
      <c r="U10" s="20"/>
      <c r="V10" s="28">
        <v>3</v>
      </c>
      <c r="W10" s="28"/>
      <c r="X10" s="28"/>
      <c r="Y10" s="28"/>
      <c r="Z10" s="28"/>
      <c r="AA10" s="28"/>
      <c r="AB10" s="28">
        <v>2</v>
      </c>
      <c r="AC10" s="28"/>
      <c r="AD10" s="28"/>
      <c r="AE10" s="28"/>
      <c r="AF10" s="28"/>
      <c r="AG10" s="28"/>
      <c r="AH10" s="28">
        <v>2</v>
      </c>
      <c r="AI10" s="28"/>
      <c r="AJ10" s="28"/>
      <c r="AK10" s="28"/>
      <c r="AL10" s="28"/>
      <c r="AM10" s="28"/>
    </row>
    <row r="11" spans="1:39" ht="26.25" customHeight="1" x14ac:dyDescent="0.15">
      <c r="A11" s="5"/>
      <c r="B11" s="5" t="s">
        <v>22</v>
      </c>
      <c r="C11" s="6"/>
      <c r="D11" s="6"/>
      <c r="E11" s="6"/>
      <c r="F11" s="6"/>
      <c r="G11" s="7"/>
      <c r="H11" s="7"/>
      <c r="I11" s="8"/>
      <c r="J11" s="19">
        <v>1</v>
      </c>
      <c r="K11" s="20"/>
      <c r="L11" s="20"/>
      <c r="M11" s="20"/>
      <c r="N11" s="20"/>
      <c r="O11" s="20"/>
      <c r="P11" s="19">
        <v>1</v>
      </c>
      <c r="Q11" s="20"/>
      <c r="R11" s="20"/>
      <c r="S11" s="20"/>
      <c r="T11" s="20"/>
      <c r="U11" s="20"/>
      <c r="V11" s="28">
        <v>4</v>
      </c>
      <c r="W11" s="28"/>
      <c r="X11" s="28"/>
      <c r="Y11" s="28"/>
      <c r="Z11" s="28"/>
      <c r="AA11" s="28"/>
      <c r="AB11" s="19">
        <v>0</v>
      </c>
      <c r="AC11" s="20"/>
      <c r="AD11" s="20"/>
      <c r="AE11" s="20"/>
      <c r="AF11" s="20"/>
      <c r="AG11" s="20"/>
      <c r="AH11" s="19">
        <v>1</v>
      </c>
      <c r="AI11" s="20"/>
      <c r="AJ11" s="20"/>
      <c r="AK11" s="20"/>
      <c r="AL11" s="20"/>
      <c r="AM11" s="20"/>
    </row>
    <row r="12" spans="1:39" ht="26.25" customHeight="1" x14ac:dyDescent="0.15">
      <c r="A12" s="5"/>
      <c r="B12" s="5" t="s">
        <v>23</v>
      </c>
      <c r="C12" s="6"/>
      <c r="D12" s="6"/>
      <c r="E12" s="6"/>
      <c r="F12" s="6"/>
      <c r="G12" s="7"/>
      <c r="H12" s="7"/>
      <c r="I12" s="8"/>
      <c r="J12" s="19">
        <v>50</v>
      </c>
      <c r="K12" s="20"/>
      <c r="L12" s="20"/>
      <c r="M12" s="20"/>
      <c r="N12" s="20"/>
      <c r="O12" s="20"/>
      <c r="P12" s="19">
        <v>65</v>
      </c>
      <c r="Q12" s="20"/>
      <c r="R12" s="20"/>
      <c r="S12" s="20"/>
      <c r="T12" s="20"/>
      <c r="U12" s="20"/>
      <c r="V12" s="28">
        <v>68</v>
      </c>
      <c r="W12" s="28"/>
      <c r="X12" s="28"/>
      <c r="Y12" s="28"/>
      <c r="Z12" s="28"/>
      <c r="AA12" s="28"/>
      <c r="AB12" s="28">
        <v>49</v>
      </c>
      <c r="AC12" s="28"/>
      <c r="AD12" s="28"/>
      <c r="AE12" s="28"/>
      <c r="AF12" s="28"/>
      <c r="AG12" s="28"/>
      <c r="AH12" s="28">
        <v>43</v>
      </c>
      <c r="AI12" s="28"/>
      <c r="AJ12" s="28"/>
      <c r="AK12" s="28"/>
      <c r="AL12" s="28"/>
      <c r="AM12" s="28"/>
    </row>
    <row r="13" spans="1:39" ht="26.25" customHeight="1" x14ac:dyDescent="0.15">
      <c r="A13" s="5"/>
      <c r="B13" s="5" t="s">
        <v>24</v>
      </c>
      <c r="C13" s="6"/>
      <c r="D13" s="6"/>
      <c r="E13" s="6"/>
      <c r="F13" s="6"/>
      <c r="G13" s="7"/>
      <c r="H13" s="7"/>
      <c r="I13" s="8"/>
      <c r="J13" s="19">
        <v>104</v>
      </c>
      <c r="K13" s="20"/>
      <c r="L13" s="20"/>
      <c r="M13" s="20"/>
      <c r="N13" s="20"/>
      <c r="O13" s="20"/>
      <c r="P13" s="19">
        <v>114</v>
      </c>
      <c r="Q13" s="20"/>
      <c r="R13" s="20"/>
      <c r="S13" s="20"/>
      <c r="T13" s="20"/>
      <c r="U13" s="20"/>
      <c r="V13" s="28">
        <v>122</v>
      </c>
      <c r="W13" s="28"/>
      <c r="X13" s="28"/>
      <c r="Y13" s="28"/>
      <c r="Z13" s="28"/>
      <c r="AA13" s="28"/>
      <c r="AB13" s="28">
        <v>106</v>
      </c>
      <c r="AC13" s="28"/>
      <c r="AD13" s="28"/>
      <c r="AE13" s="28"/>
      <c r="AF13" s="28"/>
      <c r="AG13" s="28"/>
      <c r="AH13" s="28">
        <v>95</v>
      </c>
      <c r="AI13" s="28"/>
      <c r="AJ13" s="28"/>
      <c r="AK13" s="28"/>
      <c r="AL13" s="28"/>
      <c r="AM13" s="28"/>
    </row>
    <row r="14" spans="1:39" ht="26.25" customHeight="1" x14ac:dyDescent="0.15">
      <c r="A14" s="5"/>
      <c r="B14" s="5" t="s">
        <v>25</v>
      </c>
      <c r="C14" s="6"/>
      <c r="D14" s="6"/>
      <c r="E14" s="6"/>
      <c r="F14" s="6"/>
      <c r="G14" s="7"/>
      <c r="H14" s="7"/>
      <c r="I14" s="8"/>
      <c r="J14" s="19">
        <v>183</v>
      </c>
      <c r="K14" s="20"/>
      <c r="L14" s="20"/>
      <c r="M14" s="20"/>
      <c r="N14" s="20"/>
      <c r="O14" s="20"/>
      <c r="P14" s="19">
        <v>175</v>
      </c>
      <c r="Q14" s="20"/>
      <c r="R14" s="20"/>
      <c r="S14" s="20"/>
      <c r="T14" s="20"/>
      <c r="U14" s="20"/>
      <c r="V14" s="28">
        <v>159</v>
      </c>
      <c r="W14" s="28"/>
      <c r="X14" s="28"/>
      <c r="Y14" s="28"/>
      <c r="Z14" s="28"/>
      <c r="AA14" s="28"/>
      <c r="AB14" s="28">
        <v>146</v>
      </c>
      <c r="AC14" s="28"/>
      <c r="AD14" s="28"/>
      <c r="AE14" s="28"/>
      <c r="AF14" s="28"/>
      <c r="AG14" s="28"/>
      <c r="AH14" s="28">
        <v>141</v>
      </c>
      <c r="AI14" s="28"/>
      <c r="AJ14" s="28"/>
      <c r="AK14" s="28"/>
      <c r="AL14" s="28"/>
      <c r="AM14" s="28"/>
    </row>
    <row r="15" spans="1:39" ht="26.25" customHeight="1" x14ac:dyDescent="0.15">
      <c r="A15" s="5"/>
      <c r="B15" s="5" t="s">
        <v>26</v>
      </c>
      <c r="C15" s="6"/>
      <c r="D15" s="6"/>
      <c r="E15" s="6"/>
      <c r="F15" s="6"/>
      <c r="G15" s="7"/>
      <c r="H15" s="7"/>
      <c r="I15" s="8"/>
      <c r="J15" s="19">
        <v>192</v>
      </c>
      <c r="K15" s="20"/>
      <c r="L15" s="20"/>
      <c r="M15" s="20"/>
      <c r="N15" s="20"/>
      <c r="O15" s="20"/>
      <c r="P15" s="19">
        <v>196</v>
      </c>
      <c r="Q15" s="20"/>
      <c r="R15" s="20"/>
      <c r="S15" s="20"/>
      <c r="T15" s="20"/>
      <c r="U15" s="20"/>
      <c r="V15" s="28">
        <v>184</v>
      </c>
      <c r="W15" s="28"/>
      <c r="X15" s="28"/>
      <c r="Y15" s="28"/>
      <c r="Z15" s="28"/>
      <c r="AA15" s="28"/>
      <c r="AB15" s="28">
        <v>172</v>
      </c>
      <c r="AC15" s="28"/>
      <c r="AD15" s="28"/>
      <c r="AE15" s="28"/>
      <c r="AF15" s="28"/>
      <c r="AG15" s="28"/>
      <c r="AH15" s="28">
        <v>143</v>
      </c>
      <c r="AI15" s="28"/>
      <c r="AJ15" s="28"/>
      <c r="AK15" s="28"/>
      <c r="AL15" s="28"/>
      <c r="AM15" s="28"/>
    </row>
    <row r="16" spans="1:39" ht="26.25" customHeight="1" x14ac:dyDescent="0.15">
      <c r="A16" s="5"/>
      <c r="B16" s="5" t="s">
        <v>27</v>
      </c>
      <c r="C16" s="6"/>
      <c r="D16" s="6"/>
      <c r="E16" s="6"/>
      <c r="F16" s="6"/>
      <c r="G16" s="7"/>
      <c r="H16" s="7"/>
      <c r="I16" s="8"/>
      <c r="J16" s="19">
        <v>193</v>
      </c>
      <c r="K16" s="20"/>
      <c r="L16" s="20"/>
      <c r="M16" s="20"/>
      <c r="N16" s="20"/>
      <c r="O16" s="20"/>
      <c r="P16" s="19">
        <v>176</v>
      </c>
      <c r="Q16" s="20"/>
      <c r="R16" s="20"/>
      <c r="S16" s="20"/>
      <c r="T16" s="20"/>
      <c r="U16" s="20"/>
      <c r="V16" s="28">
        <v>194</v>
      </c>
      <c r="W16" s="28"/>
      <c r="X16" s="28"/>
      <c r="Y16" s="28"/>
      <c r="Z16" s="28"/>
      <c r="AA16" s="28"/>
      <c r="AB16" s="28">
        <v>146</v>
      </c>
      <c r="AC16" s="28"/>
      <c r="AD16" s="28"/>
      <c r="AE16" s="28"/>
      <c r="AF16" s="28"/>
      <c r="AG16" s="28"/>
      <c r="AH16" s="28">
        <v>129</v>
      </c>
      <c r="AI16" s="28"/>
      <c r="AJ16" s="28"/>
      <c r="AK16" s="28"/>
      <c r="AL16" s="28"/>
      <c r="AM16" s="28"/>
    </row>
    <row r="17" spans="1:39" ht="26.25" customHeight="1" x14ac:dyDescent="0.15">
      <c r="A17" s="5"/>
      <c r="B17" s="5" t="s">
        <v>28</v>
      </c>
      <c r="C17" s="6"/>
      <c r="D17" s="6"/>
      <c r="E17" s="6"/>
      <c r="F17" s="6"/>
      <c r="G17" s="7"/>
      <c r="H17" s="7"/>
      <c r="I17" s="8"/>
      <c r="J17" s="19">
        <v>10</v>
      </c>
      <c r="K17" s="20"/>
      <c r="L17" s="20"/>
      <c r="M17" s="20"/>
      <c r="N17" s="20"/>
      <c r="O17" s="20"/>
      <c r="P17" s="19">
        <v>7</v>
      </c>
      <c r="Q17" s="20"/>
      <c r="R17" s="20"/>
      <c r="S17" s="20"/>
      <c r="T17" s="20"/>
      <c r="U17" s="20"/>
      <c r="V17" s="28">
        <v>10</v>
      </c>
      <c r="W17" s="28"/>
      <c r="X17" s="28"/>
      <c r="Y17" s="28"/>
      <c r="Z17" s="28"/>
      <c r="AA17" s="28"/>
      <c r="AB17" s="28">
        <v>9</v>
      </c>
      <c r="AC17" s="28"/>
      <c r="AD17" s="28"/>
      <c r="AE17" s="28"/>
      <c r="AF17" s="28"/>
      <c r="AG17" s="28"/>
      <c r="AH17" s="28">
        <v>2</v>
      </c>
      <c r="AI17" s="28"/>
      <c r="AJ17" s="28"/>
      <c r="AK17" s="28"/>
      <c r="AL17" s="28"/>
      <c r="AM17" s="28"/>
    </row>
    <row r="18" spans="1:39" ht="26.25" customHeight="1" x14ac:dyDescent="0.15">
      <c r="A18" s="6"/>
      <c r="B18" s="5" t="s">
        <v>9</v>
      </c>
      <c r="C18" s="5"/>
      <c r="D18" s="5"/>
      <c r="E18" s="5"/>
      <c r="F18" s="5"/>
      <c r="G18" s="7"/>
      <c r="H18" s="7"/>
      <c r="I18" s="8"/>
      <c r="J18" s="19">
        <v>1255000</v>
      </c>
      <c r="K18" s="20"/>
      <c r="L18" s="20"/>
      <c r="M18" s="20"/>
      <c r="N18" s="20"/>
      <c r="O18" s="20"/>
      <c r="P18" s="19">
        <v>2750000</v>
      </c>
      <c r="Q18" s="20"/>
      <c r="R18" s="20"/>
      <c r="S18" s="20"/>
      <c r="T18" s="20"/>
      <c r="U18" s="20"/>
      <c r="V18" s="28">
        <v>895000</v>
      </c>
      <c r="W18" s="28"/>
      <c r="X18" s="28"/>
      <c r="Y18" s="28"/>
      <c r="Z18" s="28"/>
      <c r="AA18" s="28"/>
      <c r="AB18" s="28">
        <v>365000</v>
      </c>
      <c r="AC18" s="28"/>
      <c r="AD18" s="28"/>
      <c r="AE18" s="28"/>
      <c r="AF18" s="28"/>
      <c r="AG18" s="28"/>
      <c r="AH18" s="28">
        <v>250000</v>
      </c>
      <c r="AI18" s="28"/>
      <c r="AJ18" s="28"/>
      <c r="AK18" s="28"/>
      <c r="AL18" s="28"/>
      <c r="AM18" s="28"/>
    </row>
    <row r="19" spans="1:39" ht="26.25" customHeight="1" x14ac:dyDescent="0.15">
      <c r="A19" s="6"/>
      <c r="B19" s="5" t="s">
        <v>10</v>
      </c>
      <c r="C19" s="5"/>
      <c r="D19" s="5"/>
      <c r="E19" s="5"/>
      <c r="F19" s="5"/>
      <c r="G19" s="7"/>
      <c r="H19" s="7"/>
      <c r="I19" s="8"/>
      <c r="J19" s="19">
        <v>22</v>
      </c>
      <c r="K19" s="20"/>
      <c r="L19" s="20"/>
      <c r="M19" s="20"/>
      <c r="N19" s="20"/>
      <c r="O19" s="20"/>
      <c r="P19" s="19">
        <v>12</v>
      </c>
      <c r="Q19" s="20"/>
      <c r="R19" s="20"/>
      <c r="S19" s="20"/>
      <c r="T19" s="20"/>
      <c r="U19" s="20"/>
      <c r="V19" s="19">
        <v>17</v>
      </c>
      <c r="W19" s="20"/>
      <c r="X19" s="20"/>
      <c r="Y19" s="20"/>
      <c r="Z19" s="20"/>
      <c r="AA19" s="20"/>
      <c r="AB19" s="28">
        <v>10</v>
      </c>
      <c r="AC19" s="28"/>
      <c r="AD19" s="28"/>
      <c r="AE19" s="28"/>
      <c r="AF19" s="28"/>
      <c r="AG19" s="28"/>
      <c r="AH19" s="28">
        <v>8</v>
      </c>
      <c r="AI19" s="28"/>
      <c r="AJ19" s="28"/>
      <c r="AK19" s="28"/>
      <c r="AL19" s="28"/>
      <c r="AM19" s="28"/>
    </row>
    <row r="20" spans="1:39" ht="26.25" customHeight="1" x14ac:dyDescent="0.15">
      <c r="A20" s="6"/>
      <c r="B20" s="25" t="s">
        <v>11</v>
      </c>
      <c r="C20" s="25"/>
      <c r="D20" s="25"/>
      <c r="E20" s="26" t="s">
        <v>29</v>
      </c>
      <c r="F20" s="26"/>
      <c r="G20" s="26"/>
      <c r="H20" s="26"/>
      <c r="I20" s="27"/>
      <c r="J20" s="19">
        <f t="shared" ref="J20" si="6">SUM(J10:O17)</f>
        <v>739</v>
      </c>
      <c r="K20" s="20"/>
      <c r="L20" s="20"/>
      <c r="M20" s="20"/>
      <c r="N20" s="20"/>
      <c r="O20" s="20"/>
      <c r="P20" s="19">
        <f t="shared" ref="P20" si="7">SUM(P10:U17)</f>
        <v>735</v>
      </c>
      <c r="Q20" s="20"/>
      <c r="R20" s="20"/>
      <c r="S20" s="20"/>
      <c r="T20" s="20"/>
      <c r="U20" s="20"/>
      <c r="V20" s="19">
        <f t="shared" ref="V20" si="8">SUM(V10:AA17)</f>
        <v>744</v>
      </c>
      <c r="W20" s="20"/>
      <c r="X20" s="20"/>
      <c r="Y20" s="20"/>
      <c r="Z20" s="20"/>
      <c r="AA20" s="20"/>
      <c r="AB20" s="19">
        <f t="shared" ref="AB20" si="9">SUM(AB10:AG17)</f>
        <v>630</v>
      </c>
      <c r="AC20" s="20"/>
      <c r="AD20" s="20"/>
      <c r="AE20" s="20"/>
      <c r="AF20" s="20"/>
      <c r="AG20" s="20"/>
      <c r="AH20" s="19">
        <f t="shared" ref="AH20" si="10">SUM(AH10:AM17)</f>
        <v>556</v>
      </c>
      <c r="AI20" s="20"/>
      <c r="AJ20" s="20"/>
      <c r="AK20" s="20"/>
      <c r="AL20" s="20"/>
      <c r="AM20" s="20"/>
    </row>
    <row r="21" spans="1:39" ht="26.25" customHeight="1" x14ac:dyDescent="0.15">
      <c r="A21" s="6"/>
      <c r="B21" s="25"/>
      <c r="C21" s="25"/>
      <c r="D21" s="25"/>
      <c r="E21" s="21" t="s">
        <v>12</v>
      </c>
      <c r="F21" s="21"/>
      <c r="G21" s="21"/>
      <c r="H21" s="21"/>
      <c r="I21" s="22"/>
      <c r="J21" s="23">
        <f>+J10*1000000+J11*800000+J12*120000+J13*70000+J14*40000+J15*25000+J16*20000+J19*10000+J18-800000</f>
        <v>36735000</v>
      </c>
      <c r="K21" s="24"/>
      <c r="L21" s="24"/>
      <c r="M21" s="24"/>
      <c r="N21" s="24"/>
      <c r="O21" s="24"/>
      <c r="P21" s="23">
        <f>+P10*1000000+P11*800000+P12*120000+P13*70000+P14*40000+P15*25000+P16*20000+P19*10000+P18+80000</f>
        <v>35950000</v>
      </c>
      <c r="Q21" s="24"/>
      <c r="R21" s="24"/>
      <c r="S21" s="24"/>
      <c r="T21" s="24"/>
      <c r="U21" s="24"/>
      <c r="V21" s="23">
        <f>+V10*1000000+V11*800000+V12*120000+V13*70000+V14*40000+V15*25000+V16*20000+V19*10000+V18-30000</f>
        <v>38775000</v>
      </c>
      <c r="W21" s="24"/>
      <c r="X21" s="24"/>
      <c r="Y21" s="24"/>
      <c r="Z21" s="24"/>
      <c r="AA21" s="24"/>
      <c r="AB21" s="23">
        <f>+AB10*1000000+AB11*800000+AB12*120000+AB13*70000+AB14*40000+AB15*25000+AB16*20000+AB19*10000+AB18</f>
        <v>28825000</v>
      </c>
      <c r="AC21" s="24"/>
      <c r="AD21" s="24"/>
      <c r="AE21" s="24"/>
      <c r="AF21" s="24"/>
      <c r="AG21" s="24"/>
      <c r="AH21" s="23">
        <v>26735000</v>
      </c>
      <c r="AI21" s="24"/>
      <c r="AJ21" s="24"/>
      <c r="AK21" s="24"/>
      <c r="AL21" s="24"/>
      <c r="AM21" s="24"/>
    </row>
    <row r="22" spans="1:39" ht="26.25" customHeight="1" thickBot="1" x14ac:dyDescent="0.2">
      <c r="A22" s="9" t="s">
        <v>13</v>
      </c>
      <c r="B22" s="9"/>
      <c r="C22" s="9"/>
      <c r="D22" s="9"/>
      <c r="E22" s="9"/>
      <c r="F22" s="9" t="s">
        <v>14</v>
      </c>
      <c r="G22" s="2"/>
      <c r="H22" s="2"/>
      <c r="I22" s="10"/>
      <c r="J22" s="17">
        <f>+J21/J7*100</f>
        <v>88.325458938940386</v>
      </c>
      <c r="K22" s="18"/>
      <c r="L22" s="18"/>
      <c r="M22" s="18"/>
      <c r="N22" s="18"/>
      <c r="O22" s="18"/>
      <c r="P22" s="17">
        <f>+P21/P7*100</f>
        <v>90.983865865232517</v>
      </c>
      <c r="Q22" s="18"/>
      <c r="R22" s="18"/>
      <c r="S22" s="18"/>
      <c r="T22" s="18"/>
      <c r="U22" s="18"/>
      <c r="V22" s="17">
        <f>+V21/V7*100</f>
        <v>100.77579821449456</v>
      </c>
      <c r="W22" s="18"/>
      <c r="X22" s="18"/>
      <c r="Y22" s="18"/>
      <c r="Z22" s="18"/>
      <c r="AA22" s="18"/>
      <c r="AB22" s="17">
        <f>+AB21/AB7*100</f>
        <v>77.158841479736608</v>
      </c>
      <c r="AC22" s="18"/>
      <c r="AD22" s="18"/>
      <c r="AE22" s="18"/>
      <c r="AF22" s="18"/>
      <c r="AG22" s="18"/>
      <c r="AH22" s="17">
        <f>+AH21/AH7*100</f>
        <v>74.542387531192929</v>
      </c>
      <c r="AI22" s="18"/>
      <c r="AJ22" s="18"/>
      <c r="AK22" s="18"/>
      <c r="AL22" s="18"/>
      <c r="AM22" s="18"/>
    </row>
    <row r="23" spans="1:39" x14ac:dyDescent="0.15">
      <c r="A23" s="14" t="s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x14ac:dyDescent="0.15">
      <c r="A24" s="14" t="s">
        <v>31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x14ac:dyDescent="0.15">
      <c r="A25" s="14" t="s">
        <v>34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x14ac:dyDescent="0.15">
      <c r="A26" s="14" t="s">
        <v>19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x14ac:dyDescent="0.15">
      <c r="A27" s="14" t="s">
        <v>20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x14ac:dyDescent="0.15">
      <c r="A28" s="14" t="s">
        <v>32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x14ac:dyDescent="0.15">
      <c r="A29" s="14" t="s">
        <v>33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x14ac:dyDescent="0.15">
      <c r="A30" s="14" t="s">
        <v>35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x14ac:dyDescent="0.15">
      <c r="A31" s="14" t="s">
        <v>30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</sheetData>
  <mergeCells count="112">
    <mergeCell ref="A1:AM2"/>
    <mergeCell ref="AA3:AM3"/>
    <mergeCell ref="A4:I4"/>
    <mergeCell ref="J4:O4"/>
    <mergeCell ref="P4:U4"/>
    <mergeCell ref="V4:AA4"/>
    <mergeCell ref="AB4:AG4"/>
    <mergeCell ref="AH4:AM4"/>
    <mergeCell ref="A6:E6"/>
    <mergeCell ref="A5:D5"/>
    <mergeCell ref="J6:O6"/>
    <mergeCell ref="P6:U6"/>
    <mergeCell ref="V6:AA6"/>
    <mergeCell ref="AB6:AG6"/>
    <mergeCell ref="AH6:AM6"/>
    <mergeCell ref="J5:O5"/>
    <mergeCell ref="P5:U5"/>
    <mergeCell ref="V5:AA5"/>
    <mergeCell ref="AB5:AG5"/>
    <mergeCell ref="AH5:AM5"/>
    <mergeCell ref="J8:O8"/>
    <mergeCell ref="P8:U8"/>
    <mergeCell ref="V8:AA8"/>
    <mergeCell ref="AB8:AG8"/>
    <mergeCell ref="AH8:AM8"/>
    <mergeCell ref="J7:O7"/>
    <mergeCell ref="P7:U7"/>
    <mergeCell ref="V7:AA7"/>
    <mergeCell ref="AB7:AG7"/>
    <mergeCell ref="AH7:AM7"/>
    <mergeCell ref="J10:O10"/>
    <mergeCell ref="P10:U10"/>
    <mergeCell ref="V10:AA10"/>
    <mergeCell ref="AB10:AG10"/>
    <mergeCell ref="AH10:AM10"/>
    <mergeCell ref="J9:O9"/>
    <mergeCell ref="P9:U9"/>
    <mergeCell ref="V9:AA9"/>
    <mergeCell ref="AB9:AG9"/>
    <mergeCell ref="AH9:AM9"/>
    <mergeCell ref="J12:O12"/>
    <mergeCell ref="P12:U12"/>
    <mergeCell ref="V12:AA12"/>
    <mergeCell ref="AB12:AG12"/>
    <mergeCell ref="AH12:AM12"/>
    <mergeCell ref="J11:O11"/>
    <mergeCell ref="P11:U11"/>
    <mergeCell ref="V11:AA11"/>
    <mergeCell ref="AB11:AG11"/>
    <mergeCell ref="AH11:AM11"/>
    <mergeCell ref="J14:O14"/>
    <mergeCell ref="P14:U14"/>
    <mergeCell ref="V14:AA14"/>
    <mergeCell ref="AB14:AG14"/>
    <mergeCell ref="AH14:AM14"/>
    <mergeCell ref="J13:O13"/>
    <mergeCell ref="P13:U13"/>
    <mergeCell ref="V13:AA13"/>
    <mergeCell ref="AB13:AG13"/>
    <mergeCell ref="AH13:AM13"/>
    <mergeCell ref="J16:O16"/>
    <mergeCell ref="P16:U16"/>
    <mergeCell ref="V16:AA16"/>
    <mergeCell ref="AB16:AG16"/>
    <mergeCell ref="AH16:AM16"/>
    <mergeCell ref="J15:O15"/>
    <mergeCell ref="P15:U15"/>
    <mergeCell ref="V15:AA15"/>
    <mergeCell ref="AB15:AG15"/>
    <mergeCell ref="AH15:AM15"/>
    <mergeCell ref="AH19:AM19"/>
    <mergeCell ref="J18:O18"/>
    <mergeCell ref="P18:U18"/>
    <mergeCell ref="V18:AA18"/>
    <mergeCell ref="AB18:AG18"/>
    <mergeCell ref="AH18:AM18"/>
    <mergeCell ref="J17:O17"/>
    <mergeCell ref="P17:U17"/>
    <mergeCell ref="V17:AA17"/>
    <mergeCell ref="AB17:AG17"/>
    <mergeCell ref="AH17:AM17"/>
    <mergeCell ref="B20:D21"/>
    <mergeCell ref="E20:I20"/>
    <mergeCell ref="J20:O20"/>
    <mergeCell ref="P20:U20"/>
    <mergeCell ref="V20:AA20"/>
    <mergeCell ref="J19:O19"/>
    <mergeCell ref="P19:U19"/>
    <mergeCell ref="V19:AA19"/>
    <mergeCell ref="AB19:AG19"/>
    <mergeCell ref="J22:O22"/>
    <mergeCell ref="P22:U22"/>
    <mergeCell ref="V22:AA22"/>
    <mergeCell ref="AB22:AG22"/>
    <mergeCell ref="AH22:AM22"/>
    <mergeCell ref="AB20:AG20"/>
    <mergeCell ref="AH20:AM20"/>
    <mergeCell ref="E21:I21"/>
    <mergeCell ref="J21:O21"/>
    <mergeCell ref="P21:U21"/>
    <mergeCell ref="V21:AA21"/>
    <mergeCell ref="AB21:AG21"/>
    <mergeCell ref="AH21:AM21"/>
    <mergeCell ref="A28:AM28"/>
    <mergeCell ref="A30:AM30"/>
    <mergeCell ref="A31:AM31"/>
    <mergeCell ref="A23:AM23"/>
    <mergeCell ref="A24:AM24"/>
    <mergeCell ref="A26:AM26"/>
    <mergeCell ref="A27:AM27"/>
    <mergeCell ref="A25:AM25"/>
    <mergeCell ref="A29:AM29"/>
  </mergeCells>
  <phoneticPr fontId="2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　&amp;R&amp;"HG丸ｺﾞｼｯｸM-PRO,標準"&amp;10Ｌ　労働・社会保障　　-１０５-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L－6</vt:lpstr>
    </vt:vector>
  </TitlesOfParts>
  <Company>情報システム課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大津市役所</dc:creator>
  <cp:lastModifiedBy>大津市役所</cp:lastModifiedBy>
  <cp:lastPrinted>2017-01-24T07:51:30Z</cp:lastPrinted>
  <dcterms:created xsi:type="dcterms:W3CDTF">2016-10-04T01:58:36Z</dcterms:created>
  <dcterms:modified xsi:type="dcterms:W3CDTF">2018-03-22T05:29:05Z</dcterms:modified>
</cp:coreProperties>
</file>