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0712\草津市\政策調整課\統計関係\07 統計事務\02 統計書\R2年版草津市統計書\6確定\オープンデータ版\"/>
    </mc:Choice>
  </mc:AlternateContent>
  <bookViews>
    <workbookView xWindow="0" yWindow="0" windowWidth="20490" windowHeight="7095" activeTab="1"/>
  </bookViews>
  <sheets>
    <sheet name="98" sheetId="1" r:id="rId1"/>
    <sheet name="99" sheetId="2" r:id="rId2"/>
    <sheet name="100" sheetId="3" r:id="rId3"/>
    <sheet name="101" sheetId="4" r:id="rId4"/>
    <sheet name="102" sheetId="5" r:id="rId5"/>
    <sheet name="103" sheetId="6" r:id="rId6"/>
  </sheets>
  <definedNames>
    <definedName name="_xlnm.Print_Area" localSheetId="3">'101'!$A$1:$D$54</definedName>
    <definedName name="_xlnm.Print_Area" localSheetId="5">'103'!$A$1:$D$54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6" l="1"/>
  <c r="F49" i="6"/>
  <c r="E49" i="6"/>
  <c r="D49" i="6"/>
  <c r="F48" i="6"/>
  <c r="E48" i="6"/>
  <c r="D48" i="6"/>
  <c r="F47" i="6"/>
  <c r="E47" i="6"/>
  <c r="F46" i="6"/>
  <c r="D46" i="6"/>
  <c r="C46" i="6"/>
  <c r="F45" i="6"/>
  <c r="D45" i="6"/>
  <c r="C45" i="6"/>
  <c r="F44" i="6"/>
  <c r="D44" i="6"/>
  <c r="C44" i="6"/>
  <c r="F43" i="6"/>
  <c r="D43" i="6"/>
  <c r="C43" i="6"/>
  <c r="F42" i="6"/>
  <c r="D42" i="6"/>
  <c r="C42" i="6"/>
  <c r="F41" i="6"/>
  <c r="D41" i="6"/>
  <c r="C41" i="6"/>
  <c r="F40" i="6"/>
  <c r="D40" i="6"/>
  <c r="C40" i="6"/>
  <c r="F39" i="6"/>
  <c r="D39" i="6"/>
  <c r="C39" i="6"/>
  <c r="F38" i="6"/>
  <c r="D38" i="6"/>
  <c r="C38" i="6"/>
  <c r="D36" i="6"/>
  <c r="B36" i="6"/>
  <c r="E50" i="6" s="1"/>
  <c r="F30" i="6"/>
  <c r="D30" i="6"/>
  <c r="F29" i="6"/>
  <c r="D29" i="6"/>
  <c r="F28" i="6"/>
  <c r="D28" i="6"/>
  <c r="F27" i="6"/>
  <c r="D27" i="6"/>
  <c r="F26" i="6"/>
  <c r="D26" i="6"/>
  <c r="F25" i="6"/>
  <c r="D25" i="6"/>
  <c r="F24" i="6"/>
  <c r="D24" i="6"/>
  <c r="F23" i="6"/>
  <c r="D23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F14" i="6"/>
  <c r="D14" i="6"/>
  <c r="F13" i="6"/>
  <c r="D13" i="6"/>
  <c r="F12" i="6"/>
  <c r="D12" i="6"/>
  <c r="F11" i="6"/>
  <c r="D11" i="6"/>
  <c r="F10" i="6"/>
  <c r="D10" i="6"/>
  <c r="F9" i="6"/>
  <c r="D9" i="6"/>
  <c r="B7" i="6"/>
  <c r="C30" i="6" s="1"/>
  <c r="C20" i="5"/>
  <c r="B20" i="5"/>
  <c r="C7" i="5"/>
  <c r="B7" i="5"/>
  <c r="C36" i="4"/>
  <c r="E51" i="4" s="1"/>
  <c r="B36" i="4"/>
  <c r="E12" i="4"/>
  <c r="C7" i="4"/>
  <c r="D28" i="4" s="1"/>
  <c r="B7" i="4"/>
  <c r="F62" i="2"/>
  <c r="D61" i="2"/>
  <c r="F61" i="2" s="1"/>
  <c r="F59" i="2"/>
  <c r="D59" i="2"/>
  <c r="D58" i="2"/>
  <c r="F58" i="2" s="1"/>
  <c r="F57" i="2"/>
  <c r="D57" i="2"/>
  <c r="C54" i="2"/>
  <c r="C53" i="2"/>
  <c r="C51" i="2"/>
  <c r="C50" i="2"/>
  <c r="C49" i="2"/>
  <c r="D45" i="2"/>
  <c r="D43" i="2"/>
  <c r="D42" i="2"/>
  <c r="D41" i="2"/>
  <c r="D37" i="2"/>
  <c r="D35" i="2"/>
  <c r="D34" i="2"/>
  <c r="D33" i="2"/>
  <c r="D9" i="4" l="1"/>
  <c r="D11" i="4"/>
  <c r="D13" i="4"/>
  <c r="D15" i="4"/>
  <c r="D17" i="4"/>
  <c r="D19" i="4"/>
  <c r="D21" i="4"/>
  <c r="D23" i="4"/>
  <c r="D25" i="4"/>
  <c r="D27" i="4"/>
  <c r="D29" i="4"/>
  <c r="D38" i="4"/>
  <c r="D40" i="4"/>
  <c r="D42" i="4"/>
  <c r="D44" i="4"/>
  <c r="D46" i="4"/>
  <c r="D48" i="4"/>
  <c r="E50" i="4"/>
  <c r="D7" i="6"/>
  <c r="C10" i="6"/>
  <c r="C14" i="6"/>
  <c r="C16" i="6"/>
  <c r="C20" i="6"/>
  <c r="C24" i="6"/>
  <c r="C28" i="6"/>
  <c r="E16" i="4"/>
  <c r="E20" i="4"/>
  <c r="E24" i="4"/>
  <c r="E26" i="4"/>
  <c r="E28" i="4"/>
  <c r="E39" i="4"/>
  <c r="E43" i="4"/>
  <c r="E49" i="4"/>
  <c r="C21" i="6"/>
  <c r="C29" i="6"/>
  <c r="E9" i="4"/>
  <c r="E11" i="4"/>
  <c r="E13" i="4"/>
  <c r="E15" i="4"/>
  <c r="E17" i="4"/>
  <c r="E19" i="4"/>
  <c r="E21" i="4"/>
  <c r="E23" i="4"/>
  <c r="E25" i="4"/>
  <c r="E27" i="4"/>
  <c r="E29" i="4"/>
  <c r="E38" i="4"/>
  <c r="E40" i="4"/>
  <c r="E42" i="4"/>
  <c r="E44" i="4"/>
  <c r="E46" i="4"/>
  <c r="E48" i="4"/>
  <c r="D51" i="4"/>
  <c r="C9" i="6"/>
  <c r="C13" i="6"/>
  <c r="C19" i="6"/>
  <c r="C23" i="6"/>
  <c r="C27" i="6"/>
  <c r="E38" i="6"/>
  <c r="E39" i="6"/>
  <c r="E40" i="6"/>
  <c r="E41" i="6"/>
  <c r="E42" i="6"/>
  <c r="E43" i="6"/>
  <c r="E44" i="6"/>
  <c r="E45" i="6"/>
  <c r="E46" i="6"/>
  <c r="C48" i="6"/>
  <c r="C49" i="6"/>
  <c r="E10" i="4"/>
  <c r="E14" i="4"/>
  <c r="E18" i="4"/>
  <c r="E22" i="4"/>
  <c r="E41" i="4"/>
  <c r="E45" i="4"/>
  <c r="E47" i="4"/>
  <c r="C11" i="6"/>
  <c r="C17" i="6"/>
  <c r="C25" i="6"/>
  <c r="D10" i="4"/>
  <c r="D12" i="4"/>
  <c r="D14" i="4"/>
  <c r="D16" i="4"/>
  <c r="D18" i="4"/>
  <c r="D20" i="4"/>
  <c r="D22" i="4"/>
  <c r="D24" i="4"/>
  <c r="D26" i="4"/>
  <c r="D39" i="4"/>
  <c r="D41" i="4"/>
  <c r="D43" i="4"/>
  <c r="D45" i="4"/>
  <c r="D47" i="4"/>
  <c r="D49" i="4"/>
  <c r="C12" i="6"/>
  <c r="C18" i="6"/>
  <c r="C22" i="6"/>
  <c r="C26" i="6"/>
</calcChain>
</file>

<file path=xl/sharedStrings.xml><?xml version="1.0" encoding="utf-8"?>
<sst xmlns="http://schemas.openxmlformats.org/spreadsheetml/2006/main" count="294" uniqueCount="150">
  <si>
    <t>９８． 市民税課税標準額段階別所得割納税者数等</t>
    <phoneticPr fontId="4"/>
  </si>
  <si>
    <t>（単位：人、千円、％）</t>
    <rPh sb="1" eb="3">
      <t>タンイ</t>
    </rPh>
    <rPh sb="4" eb="5">
      <t>ヒト</t>
    </rPh>
    <rPh sb="6" eb="8">
      <t>センエン</t>
    </rPh>
    <phoneticPr fontId="4"/>
  </si>
  <si>
    <t>区        分</t>
    <rPh sb="0" eb="10">
      <t>クブン</t>
    </rPh>
    <phoneticPr fontId="4"/>
  </si>
  <si>
    <t>納税義務者</t>
    <rPh sb="0" eb="2">
      <t>ノウゼイ</t>
    </rPh>
    <rPh sb="2" eb="5">
      <t>ギムシャ</t>
    </rPh>
    <phoneticPr fontId="4"/>
  </si>
  <si>
    <t>総所得金額等</t>
    <rPh sb="0" eb="1">
      <t>ソウ</t>
    </rPh>
    <rPh sb="1" eb="3">
      <t>ショトク</t>
    </rPh>
    <rPh sb="3" eb="5">
      <t>キンガク</t>
    </rPh>
    <rPh sb="5" eb="6">
      <t>ナド</t>
    </rPh>
    <phoneticPr fontId="4"/>
  </si>
  <si>
    <t>所得控除額</t>
    <rPh sb="0" eb="2">
      <t>ショトク</t>
    </rPh>
    <rPh sb="2" eb="4">
      <t>コウジョ</t>
    </rPh>
    <rPh sb="4" eb="5">
      <t>ガク</t>
    </rPh>
    <phoneticPr fontId="4"/>
  </si>
  <si>
    <t>課税標準額</t>
    <rPh sb="0" eb="2">
      <t>カゼイ</t>
    </rPh>
    <rPh sb="2" eb="4">
      <t>ヒョウジュン</t>
    </rPh>
    <rPh sb="4" eb="5">
      <t>ガク</t>
    </rPh>
    <phoneticPr fontId="4"/>
  </si>
  <si>
    <t>算出税額</t>
    <rPh sb="0" eb="2">
      <t>サンシュツ</t>
    </rPh>
    <rPh sb="2" eb="4">
      <t>ゼイガク</t>
    </rPh>
    <phoneticPr fontId="4"/>
  </si>
  <si>
    <t>税額控除額等</t>
    <rPh sb="0" eb="2">
      <t>ゼイガク</t>
    </rPh>
    <rPh sb="2" eb="4">
      <t>コウジョ</t>
    </rPh>
    <rPh sb="4" eb="5">
      <t>ガク</t>
    </rPh>
    <rPh sb="5" eb="6">
      <t>トウ</t>
    </rPh>
    <phoneticPr fontId="4"/>
  </si>
  <si>
    <t>所得割額</t>
    <rPh sb="0" eb="2">
      <t>ショトク</t>
    </rPh>
    <rPh sb="2" eb="3">
      <t>ワリ</t>
    </rPh>
    <rPh sb="3" eb="4">
      <t>ガク</t>
    </rPh>
    <phoneticPr fontId="4"/>
  </si>
  <si>
    <t>平均税率</t>
    <rPh sb="0" eb="2">
      <t>ヘイキン</t>
    </rPh>
    <rPh sb="2" eb="4">
      <t>ゼイリツ</t>
    </rPh>
    <phoneticPr fontId="4"/>
  </si>
  <si>
    <t>(A)</t>
    <phoneticPr fontId="4"/>
  </si>
  <si>
    <t>（B）　</t>
    <phoneticPr fontId="4"/>
  </si>
  <si>
    <t>（A-B）　</t>
    <phoneticPr fontId="4"/>
  </si>
  <si>
    <t>総        数</t>
    <rPh sb="0" eb="10">
      <t>ソウスウ</t>
    </rPh>
    <phoneticPr fontId="4"/>
  </si>
  <si>
    <t>万円以下</t>
    <rPh sb="0" eb="2">
      <t>マンエン</t>
    </rPh>
    <rPh sb="2" eb="4">
      <t>イカ</t>
    </rPh>
    <phoneticPr fontId="4"/>
  </si>
  <si>
    <t>万円を超え</t>
    <rPh sb="0" eb="2">
      <t>マンエン</t>
    </rPh>
    <rPh sb="3" eb="4">
      <t>コ</t>
    </rPh>
    <phoneticPr fontId="4"/>
  </si>
  <si>
    <t>資料：税務課</t>
    <rPh sb="0" eb="2">
      <t>シリョウ</t>
    </rPh>
    <rPh sb="3" eb="5">
      <t>ゼイム</t>
    </rPh>
    <rPh sb="5" eb="6">
      <t>カ</t>
    </rPh>
    <phoneticPr fontId="4"/>
  </si>
  <si>
    <t>（注）令和2年7月1日現在</t>
    <rPh sb="1" eb="2">
      <t>チュウイ</t>
    </rPh>
    <rPh sb="3" eb="4">
      <t>レイ</t>
    </rPh>
    <rPh sb="4" eb="5">
      <t>カズ</t>
    </rPh>
    <rPh sb="6" eb="7">
      <t>ネン</t>
    </rPh>
    <rPh sb="7" eb="8">
      <t>ヘイネン</t>
    </rPh>
    <rPh sb="8" eb="9">
      <t>ガツ</t>
    </rPh>
    <rPh sb="10" eb="11">
      <t>ニチ</t>
    </rPh>
    <rPh sb="11" eb="13">
      <t>ゲンザイ</t>
    </rPh>
    <phoneticPr fontId="4"/>
  </si>
  <si>
    <t>９９． 市民税業種別納税義務者数および課税額</t>
    <rPh sb="4" eb="7">
      <t>シミンゼイ</t>
    </rPh>
    <rPh sb="7" eb="10">
      <t>ギョウシュベツ</t>
    </rPh>
    <rPh sb="10" eb="12">
      <t>ノウゼイ</t>
    </rPh>
    <rPh sb="12" eb="15">
      <t>ギムシャ</t>
    </rPh>
    <rPh sb="15" eb="16">
      <t>スウ</t>
    </rPh>
    <rPh sb="19" eb="22">
      <t>カゼイガク</t>
    </rPh>
    <phoneticPr fontId="4"/>
  </si>
  <si>
    <t>（１）納税義務者数</t>
    <rPh sb="3" eb="5">
      <t>ノウゼイ</t>
    </rPh>
    <rPh sb="5" eb="8">
      <t>ギムシャ</t>
    </rPh>
    <rPh sb="8" eb="9">
      <t>スウ</t>
    </rPh>
    <phoneticPr fontId="4"/>
  </si>
  <si>
    <t>（単位：人）</t>
    <rPh sb="1" eb="3">
      <t>タンイ</t>
    </rPh>
    <rPh sb="4" eb="5">
      <t>ヒト</t>
    </rPh>
    <phoneticPr fontId="4"/>
  </si>
  <si>
    <t>区　　分</t>
    <rPh sb="0" eb="4">
      <t>クブン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</si>
  <si>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</si>
  <si>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</si>
  <si>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</si>
  <si>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rPh sb="3" eb="4">
      <t>ネン</t>
    </rPh>
    <phoneticPr fontId="4"/>
  </si>
  <si>
    <t>令和 2年</t>
    <rPh sb="0" eb="1">
      <t>レイ</t>
    </rPh>
    <rPh sb="1" eb="2">
      <t>ワ</t>
    </rPh>
    <rPh sb="4" eb="5">
      <t>ネン</t>
    </rPh>
    <phoneticPr fontId="4"/>
  </si>
  <si>
    <t>納税人員</t>
    <rPh sb="0" eb="2">
      <t>ノウゼイ</t>
    </rPh>
    <rPh sb="2" eb="4">
      <t>ジンイン</t>
    </rPh>
    <phoneticPr fontId="4"/>
  </si>
  <si>
    <t>総　　数</t>
    <rPh sb="0" eb="4">
      <t>ソウスウ</t>
    </rPh>
    <phoneticPr fontId="4"/>
  </si>
  <si>
    <t>給与所得者</t>
    <rPh sb="0" eb="2">
      <t>キュウヨ</t>
    </rPh>
    <rPh sb="2" eb="4">
      <t>ショトク</t>
    </rPh>
    <rPh sb="4" eb="5">
      <t>シャ</t>
    </rPh>
    <phoneticPr fontId="4"/>
  </si>
  <si>
    <t>営業所得者</t>
    <rPh sb="0" eb="2">
      <t>エイギョウ</t>
    </rPh>
    <rPh sb="2" eb="5">
      <t>ショトクシャ</t>
    </rPh>
    <phoneticPr fontId="4"/>
  </si>
  <si>
    <t>農業所得者</t>
    <rPh sb="0" eb="2">
      <t>ノウギョウ</t>
    </rPh>
    <rPh sb="2" eb="5">
      <t>ショトクシャ</t>
    </rPh>
    <phoneticPr fontId="4"/>
  </si>
  <si>
    <t>その他の事業所得者</t>
    <rPh sb="0" eb="3">
      <t>ソノタ</t>
    </rPh>
    <rPh sb="4" eb="6">
      <t>ジギョウ</t>
    </rPh>
    <rPh sb="6" eb="9">
      <t>ショトクシャ</t>
    </rPh>
    <phoneticPr fontId="4"/>
  </si>
  <si>
    <t>-</t>
  </si>
  <si>
    <t>-</t>
    <phoneticPr fontId="6"/>
  </si>
  <si>
    <t>その他所得者</t>
    <rPh sb="0" eb="3">
      <t>ソノタ</t>
    </rPh>
    <rPh sb="3" eb="6">
      <t>ショトクシャ</t>
    </rPh>
    <phoneticPr fontId="4"/>
  </si>
  <si>
    <t>家屋敷</t>
    <rPh sb="0" eb="1">
      <t>イエ</t>
    </rPh>
    <rPh sb="1" eb="3">
      <t>ヤシキ</t>
    </rPh>
    <phoneticPr fontId="4"/>
  </si>
  <si>
    <t>（２）業種別課税額</t>
    <rPh sb="3" eb="5">
      <t>ギョウシュ</t>
    </rPh>
    <rPh sb="5" eb="6">
      <t>ベツ</t>
    </rPh>
    <rPh sb="6" eb="8">
      <t>カゼイ</t>
    </rPh>
    <rPh sb="8" eb="9">
      <t>ガク</t>
    </rPh>
    <phoneticPr fontId="4"/>
  </si>
  <si>
    <t>均等割額</t>
    <rPh sb="0" eb="3">
      <t>キントウワ</t>
    </rPh>
    <rPh sb="3" eb="4">
      <t>ガク</t>
    </rPh>
    <phoneticPr fontId="4"/>
  </si>
  <si>
    <t>所得割額</t>
    <rPh sb="0" eb="1">
      <t>ショ</t>
    </rPh>
    <rPh sb="1" eb="2">
      <t>トク</t>
    </rPh>
    <rPh sb="2" eb="3">
      <t>クワ</t>
    </rPh>
    <rPh sb="3" eb="4">
      <t>ガク</t>
    </rPh>
    <phoneticPr fontId="4"/>
  </si>
  <si>
    <t>計</t>
    <rPh sb="0" eb="1">
      <t>ケイ</t>
    </rPh>
    <phoneticPr fontId="4"/>
  </si>
  <si>
    <t>構成比</t>
    <rPh sb="0" eb="3">
      <t>コウセイヒ</t>
    </rPh>
    <phoneticPr fontId="4"/>
  </si>
  <si>
    <t>納税者1人当たり税額（円）</t>
    <rPh sb="0" eb="3">
      <t>ノウゼイシャ</t>
    </rPh>
    <rPh sb="4" eb="5">
      <t>ヒトリ</t>
    </rPh>
    <rPh sb="5" eb="6">
      <t>ア</t>
    </rPh>
    <phoneticPr fontId="4"/>
  </si>
  <si>
    <t>（千円）</t>
    <rPh sb="1" eb="3">
      <t>センエン</t>
    </rPh>
    <phoneticPr fontId="4"/>
  </si>
  <si>
    <t>（％）</t>
    <phoneticPr fontId="4"/>
  </si>
  <si>
    <t xml:space="preserve">              -</t>
  </si>
  <si>
    <t>家屋敷等のみ</t>
    <rPh sb="0" eb="1">
      <t>イエ</t>
    </rPh>
    <rPh sb="1" eb="3">
      <t>ヤシキ</t>
    </rPh>
    <rPh sb="3" eb="4">
      <t>トウ</t>
    </rPh>
    <phoneticPr fontId="4"/>
  </si>
  <si>
    <t>令和元年</t>
    <rPh sb="0" eb="2">
      <t>レイワ</t>
    </rPh>
    <rPh sb="2" eb="4">
      <t>ガンネン</t>
    </rPh>
    <phoneticPr fontId="4"/>
  </si>
  <si>
    <t>１００． 市有財産の概要</t>
    <rPh sb="5" eb="6">
      <t>シ</t>
    </rPh>
    <rPh sb="6" eb="7">
      <t>ユウ</t>
    </rPh>
    <rPh sb="7" eb="9">
      <t>ザイサン</t>
    </rPh>
    <rPh sb="10" eb="12">
      <t>ガイヨウ</t>
    </rPh>
    <phoneticPr fontId="4"/>
  </si>
  <si>
    <t>（単位：㎡）</t>
    <rPh sb="1" eb="3">
      <t>タンイ</t>
    </rPh>
    <phoneticPr fontId="4"/>
  </si>
  <si>
    <t>区    分</t>
    <rPh sb="0" eb="6">
      <t>クブン</t>
    </rPh>
    <phoneticPr fontId="4"/>
  </si>
  <si>
    <t>土    地</t>
    <rPh sb="0" eb="6">
      <t>トチ</t>
    </rPh>
    <phoneticPr fontId="4"/>
  </si>
  <si>
    <t>建    物</t>
    <rPh sb="0" eb="6">
      <t>タテモノ</t>
    </rPh>
    <phoneticPr fontId="4"/>
  </si>
  <si>
    <t>木造（延面積）</t>
    <rPh sb="0" eb="2">
      <t>モクゾウ</t>
    </rPh>
    <rPh sb="3" eb="4">
      <t>ノ</t>
    </rPh>
    <rPh sb="4" eb="6">
      <t>メンセキ</t>
    </rPh>
    <phoneticPr fontId="4"/>
  </si>
  <si>
    <t>非木造（延面積）</t>
    <rPh sb="0" eb="1">
      <t>ヒ</t>
    </rPh>
    <rPh sb="1" eb="3">
      <t>モクゾウ</t>
    </rPh>
    <rPh sb="4" eb="5">
      <t>ノ</t>
    </rPh>
    <rPh sb="5" eb="7">
      <t>メンセキ</t>
    </rPh>
    <phoneticPr fontId="4"/>
  </si>
  <si>
    <t>計（延面積）</t>
    <rPh sb="0" eb="1">
      <t>ケイ</t>
    </rPh>
    <rPh sb="2" eb="3">
      <t>ノ</t>
    </rPh>
    <rPh sb="3" eb="5">
      <t>メンセキ</t>
    </rPh>
    <phoneticPr fontId="4"/>
  </si>
  <si>
    <t>庁   舎</t>
    <rPh sb="0" eb="5">
      <t>チョウシャ</t>
    </rPh>
    <phoneticPr fontId="4"/>
  </si>
  <si>
    <t>本庁舎</t>
    <phoneticPr fontId="6"/>
  </si>
  <si>
    <t>出張所</t>
    <phoneticPr fontId="6"/>
  </si>
  <si>
    <t>その他の行政財産</t>
    <rPh sb="0" eb="3">
      <t>ソノタ</t>
    </rPh>
    <phoneticPr fontId="4"/>
  </si>
  <si>
    <t>警察・消防施設</t>
    <rPh sb="0" eb="2">
      <t>ケイサツ</t>
    </rPh>
    <rPh sb="3" eb="5">
      <t>ショウボウ</t>
    </rPh>
    <rPh sb="5" eb="7">
      <t>シセツ</t>
    </rPh>
    <phoneticPr fontId="4"/>
  </si>
  <si>
    <t>その他施設</t>
    <rPh sb="0" eb="3">
      <t>ソノタ</t>
    </rPh>
    <rPh sb="3" eb="5">
      <t>シセツ</t>
    </rPh>
    <phoneticPr fontId="4"/>
  </si>
  <si>
    <t>公共用財産</t>
    <rPh sb="0" eb="2">
      <t>コウキョウ</t>
    </rPh>
    <rPh sb="2" eb="3">
      <t>ヨウ</t>
    </rPh>
    <phoneticPr fontId="4"/>
  </si>
  <si>
    <t>学校</t>
    <rPh sb="0" eb="2">
      <t>ガッコウ</t>
    </rPh>
    <phoneticPr fontId="4"/>
  </si>
  <si>
    <t>公営住宅</t>
    <rPh sb="0" eb="2">
      <t>コウエイ</t>
    </rPh>
    <rPh sb="2" eb="4">
      <t>ジュウタク</t>
    </rPh>
    <phoneticPr fontId="4"/>
  </si>
  <si>
    <t>公園</t>
    <rPh sb="0" eb="2">
      <t>コウエン</t>
    </rPh>
    <phoneticPr fontId="4"/>
  </si>
  <si>
    <t>普通財産</t>
    <rPh sb="0" eb="2">
      <t>フツウ</t>
    </rPh>
    <rPh sb="2" eb="4">
      <t>ザイサン</t>
    </rPh>
    <phoneticPr fontId="4"/>
  </si>
  <si>
    <t>合　計</t>
    <rPh sb="0" eb="1">
      <t>ア</t>
    </rPh>
    <rPh sb="2" eb="3">
      <t>ケイ</t>
    </rPh>
    <phoneticPr fontId="4"/>
  </si>
  <si>
    <t>資料：市決算書</t>
    <rPh sb="0" eb="2">
      <t>シリョウ</t>
    </rPh>
    <rPh sb="3" eb="4">
      <t>シ</t>
    </rPh>
    <rPh sb="4" eb="7">
      <t>ケッサンショ</t>
    </rPh>
    <phoneticPr fontId="4"/>
  </si>
  <si>
    <t>（注）1.令和2年3月末日現在</t>
    <rPh sb="1" eb="2">
      <t>チュウ</t>
    </rPh>
    <rPh sb="5" eb="7">
      <t>レイワ</t>
    </rPh>
    <rPh sb="8" eb="9">
      <t>ネン</t>
    </rPh>
    <rPh sb="9" eb="10">
      <t>ヘイネン</t>
    </rPh>
    <rPh sb="10" eb="11">
      <t>ガツ</t>
    </rPh>
    <rPh sb="11" eb="13">
      <t>マツジツ</t>
    </rPh>
    <rPh sb="13" eb="15">
      <t>ゲンザイ</t>
    </rPh>
    <phoneticPr fontId="4"/>
  </si>
  <si>
    <t xml:space="preserve">      2.道路および橋りょう、河川および海岸ならびに港湾および漁港を除く</t>
    <rPh sb="8" eb="10">
      <t>ドウロ</t>
    </rPh>
    <rPh sb="13" eb="14">
      <t>キョウ</t>
    </rPh>
    <rPh sb="18" eb="20">
      <t>カセン</t>
    </rPh>
    <rPh sb="23" eb="25">
      <t>カイガン</t>
    </rPh>
    <rPh sb="29" eb="31">
      <t>コウワン</t>
    </rPh>
    <rPh sb="34" eb="36">
      <t>ギョコウ</t>
    </rPh>
    <rPh sb="37" eb="38">
      <t>ノゾ</t>
    </rPh>
    <phoneticPr fontId="4"/>
  </si>
  <si>
    <t>１０１． 一般会計歳入歳出予算および決算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4"/>
  </si>
  <si>
    <t>（１）歳入の部</t>
    <rPh sb="3" eb="5">
      <t>サイニュウ</t>
    </rPh>
    <rPh sb="6" eb="7">
      <t>ブ</t>
    </rPh>
    <phoneticPr fontId="4"/>
  </si>
  <si>
    <t>（単位：円、％）</t>
    <rPh sb="1" eb="3">
      <t>タンイ</t>
    </rPh>
    <rPh sb="4" eb="5">
      <t>エン</t>
    </rPh>
    <phoneticPr fontId="4"/>
  </si>
  <si>
    <t>区分</t>
    <rPh sb="0" eb="2">
      <t>クブン</t>
    </rPh>
    <phoneticPr fontId="6"/>
  </si>
  <si>
    <t>予算額</t>
    <rPh sb="0" eb="3">
      <t>ヨサンガク</t>
    </rPh>
    <phoneticPr fontId="4"/>
  </si>
  <si>
    <t>決算額</t>
    <rPh sb="0" eb="2">
      <t>ケッサン</t>
    </rPh>
    <rPh sb="2" eb="3">
      <t>ガク</t>
    </rPh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</si>
  <si>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</si>
  <si>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</si>
  <si>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</si>
  <si>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</si>
  <si>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</si>
  <si>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</si>
  <si>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</si>
  <si>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</si>
  <si>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</t>
    </rPh>
    <rPh sb="5" eb="8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</si>
  <si>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</si>
  <si>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</si>
  <si>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 xml:space="preserve">交通安全対策特別交付金  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</si>
  <si>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</si>
  <si>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</si>
  <si>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</si>
  <si>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</si>
  <si>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</si>
  <si>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</si>
  <si>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3">
      <t>クリイレキン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</si>
  <si>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</si>
  <si>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</si>
  <si>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</si>
  <si>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（２）歳出の部</t>
    <rPh sb="3" eb="5">
      <t>サイシュツ</t>
    </rPh>
    <rPh sb="6" eb="7">
      <t>ブ</t>
    </rPh>
    <phoneticPr fontId="4"/>
  </si>
  <si>
    <t>議会費</t>
    <rPh sb="0" eb="3">
      <t>ギカイヒ</t>
    </rPh>
    <phoneticPr fontId="4"/>
  </si>
  <si>
    <t>総務費</t>
    <rPh sb="0" eb="2">
      <t>ソウム</t>
    </rPh>
    <rPh sb="2" eb="3">
      <t>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</si>
  <si>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</si>
  <si>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</si>
  <si>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</si>
  <si>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4">
      <t>ノウリンスイサン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</si>
  <si>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</si>
  <si>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3">
      <t>ドボクヒ</t>
    </rPh>
    <phoneticPr fontId="4"/>
  </si>
  <si>
    <t>消防費</t>
    <rPh sb="0" eb="3">
      <t>ショウボウヒ</t>
    </rPh>
    <phoneticPr fontId="4"/>
  </si>
  <si>
    <t>教育費</t>
    <rPh sb="0" eb="3">
      <t>キョウイクヒ</t>
    </rPh>
    <phoneticPr fontId="4"/>
  </si>
  <si>
    <t>公債費</t>
    <rPh sb="0" eb="3">
      <t>コウサイヒ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</si>
  <si>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</si>
  <si>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>予備費</t>
    <rPh sb="0" eb="3">
      <t>ヨビヒ</t>
    </rPh>
    <phoneticPr fontId="4"/>
  </si>
  <si>
    <t>災害復旧費</t>
    <rPh sb="0" eb="2">
      <t>サイガイ</t>
    </rPh>
    <rPh sb="2" eb="5">
      <t>フッキュウヒ</t>
    </rPh>
    <phoneticPr fontId="4"/>
  </si>
  <si>
    <t>（注）令和元年度末現在</t>
    <rPh sb="3" eb="5">
      <t>レイワ</t>
    </rPh>
    <rPh sb="5" eb="6">
      <t>ゲン</t>
    </rPh>
    <rPh sb="6" eb="8">
      <t>ネンド</t>
    </rPh>
    <rPh sb="8" eb="9">
      <t>マツ</t>
    </rPh>
    <rPh sb="9" eb="11">
      <t>ゲンザイ</t>
    </rPh>
    <phoneticPr fontId="6"/>
  </si>
  <si>
    <t>１０２． 特別会計歳入歳出予算および決算</t>
    <rPh sb="5" eb="7">
      <t>トクベツ</t>
    </rPh>
    <rPh sb="7" eb="9">
      <t>カイケイ</t>
    </rPh>
    <rPh sb="9" eb="11">
      <t>サイニュウ</t>
    </rPh>
    <rPh sb="11" eb="13">
      <t>サイシュツ</t>
    </rPh>
    <rPh sb="13" eb="15">
      <t>ヨサン</t>
    </rPh>
    <rPh sb="18" eb="20">
      <t>ケッサン</t>
    </rPh>
    <phoneticPr fontId="4"/>
  </si>
  <si>
    <t>（１）歳入の部</t>
    <rPh sb="3" eb="4">
      <t>サイシュツ</t>
    </rPh>
    <rPh sb="4" eb="5">
      <t>ニュウ</t>
    </rPh>
    <rPh sb="6" eb="7">
      <t>ブ</t>
    </rPh>
    <phoneticPr fontId="4"/>
  </si>
  <si>
    <t>（単位：円）</t>
    <rPh sb="1" eb="3">
      <t>タンイ</t>
    </rPh>
    <rPh sb="4" eb="5">
      <t>エン</t>
    </rPh>
    <phoneticPr fontId="4"/>
  </si>
  <si>
    <t>予算額</t>
    <rPh sb="0" eb="2">
      <t>ヨサン</t>
    </rPh>
    <rPh sb="2" eb="3">
      <t>ガク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</si>
  <si>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</si>
  <si>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財産区</t>
    <rPh sb="0" eb="2">
      <t>ザイサン</t>
    </rPh>
    <rPh sb="2" eb="3">
      <t>ク</t>
    </rPh>
    <phoneticPr fontId="4"/>
  </si>
  <si>
    <t>学校給食センター</t>
    <rPh sb="0" eb="2">
      <t>ガッコウ</t>
    </rPh>
    <rPh sb="2" eb="4">
      <t>キュウショク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</si>
  <si>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</si>
  <si>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</si>
  <si>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（２）歳出の部</t>
    <rPh sb="3" eb="4">
      <t>サイシュツ</t>
    </rPh>
    <rPh sb="4" eb="5">
      <t>デ</t>
    </rPh>
    <rPh sb="6" eb="7">
      <t>ブ</t>
    </rPh>
    <phoneticPr fontId="4"/>
  </si>
  <si>
    <t>１０３． 普通会計決算</t>
    <rPh sb="5" eb="7">
      <t>フツウ</t>
    </rPh>
    <rPh sb="7" eb="9">
      <t>カイケイ</t>
    </rPh>
    <rPh sb="9" eb="11">
      <t>ケッサン</t>
    </rPh>
    <phoneticPr fontId="4"/>
  </si>
  <si>
    <t>（１）歳入の部</t>
    <rPh sb="3" eb="4">
      <t>サイシュツ</t>
    </rPh>
    <rPh sb="4" eb="5">
      <t>イ</t>
    </rPh>
    <rPh sb="6" eb="7">
      <t>ブ</t>
    </rPh>
    <phoneticPr fontId="4"/>
  </si>
  <si>
    <t>決算額(千円）</t>
    <rPh sb="0" eb="2">
      <t>ケッサン</t>
    </rPh>
    <rPh sb="2" eb="3">
      <t>ガク</t>
    </rPh>
    <rPh sb="4" eb="6">
      <t>センエン</t>
    </rPh>
    <phoneticPr fontId="4"/>
  </si>
  <si>
    <t>構成比（％）</t>
    <rPh sb="0" eb="3">
      <t>コウセイヒ</t>
    </rPh>
    <phoneticPr fontId="4"/>
  </si>
  <si>
    <t>人口１人当たり（円）</t>
    <rPh sb="0" eb="2">
      <t>ジンコウ</t>
    </rPh>
    <rPh sb="3" eb="4">
      <t>ヒト</t>
    </rPh>
    <rPh sb="4" eb="5">
      <t>ア</t>
    </rPh>
    <rPh sb="8" eb="9">
      <t>エン</t>
    </rPh>
    <phoneticPr fontId="4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</si>
  <si>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</si>
  <si>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</si>
  <si>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寄附金</t>
    <rPh sb="0" eb="3">
      <t>キフキン</t>
    </rPh>
    <phoneticPr fontId="4"/>
  </si>
  <si>
    <t>地方債</t>
    <rPh sb="0" eb="3">
      <t>チホウサイ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</si>
  <si>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</si>
  <si>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</si>
  <si>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</si>
  <si>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</si>
  <si>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</si>
  <si>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繰出金</t>
    <rPh sb="0" eb="2">
      <t>クリダ</t>
    </rPh>
    <rPh sb="2" eb="3">
      <t>キン</t>
    </rPh>
    <phoneticPr fontId="4"/>
  </si>
  <si>
    <t>投資および出資金貸付金</t>
    <rPh sb="0" eb="2">
      <t>トウシ</t>
    </rPh>
    <rPh sb="5" eb="8">
      <t>シュッシキン</t>
    </rPh>
    <rPh sb="8" eb="10">
      <t>カシツケ</t>
    </rPh>
    <rPh sb="10" eb="11">
      <t>キン</t>
    </rPh>
    <phoneticPr fontId="4"/>
  </si>
  <si>
    <t>積立金</t>
    <rPh sb="0" eb="2">
      <t>ツミタテ</t>
    </rPh>
    <rPh sb="2" eb="3">
      <t>キン</t>
    </rPh>
    <phoneticPr fontId="4"/>
  </si>
  <si>
    <t>前年度繰上充当金</t>
    <rPh sb="0" eb="3">
      <t>ゼンネンド</t>
    </rPh>
    <rPh sb="3" eb="5">
      <t>クリア</t>
    </rPh>
    <rPh sb="5" eb="7">
      <t>ジュウトウ</t>
    </rPh>
    <rPh sb="7" eb="8">
      <t>キン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</si>
  <si>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</si>
  <si>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</si>
  <si>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失業対策事業費</t>
    <rPh sb="0" eb="2">
      <t>シツギョウ</t>
    </rPh>
    <rPh sb="2" eb="4">
      <t>タイサク</t>
    </rPh>
    <rPh sb="4" eb="7">
      <t>ジギョウヒ</t>
    </rPh>
    <phoneticPr fontId="4"/>
  </si>
  <si>
    <t>資料：地方財政決算状況調査</t>
    <rPh sb="0" eb="2">
      <t>シリョウ</t>
    </rPh>
    <rPh sb="3" eb="5">
      <t>チホウ</t>
    </rPh>
    <rPh sb="5" eb="7">
      <t>ザイセイ</t>
    </rPh>
    <rPh sb="7" eb="9">
      <t>ケッサン</t>
    </rPh>
    <rPh sb="9" eb="11">
      <t>ジョウキョウ</t>
    </rPh>
    <rPh sb="11" eb="13">
      <t>チョウサ</t>
    </rPh>
    <phoneticPr fontId="4"/>
  </si>
  <si>
    <t>　　　１人当たりの決算は、各年度末日人口で算定</t>
    <rPh sb="3" eb="5">
      <t>ヒトリ</t>
    </rPh>
    <phoneticPr fontId="4"/>
  </si>
  <si>
    <t>資料：税務課 各年7月1日現在</t>
    <rPh sb="0" eb="2">
      <t>シリョウ</t>
    </rPh>
    <rPh sb="3" eb="5">
      <t>ゼイム</t>
    </rPh>
    <rPh sb="5" eb="6">
      <t>カ</t>
    </rPh>
    <rPh sb="7" eb="9">
      <t>カクネン</t>
    </rPh>
    <rPh sb="10" eb="11">
      <t>ガツ</t>
    </rPh>
    <rPh sb="12" eb="13">
      <t>ニチ</t>
    </rPh>
    <rPh sb="13" eb="15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</si>
</sst>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 &quot;¥&quot;* #,##0_ ;_ &quot;¥&quot;* \-#,##0_ ;_ &quot;¥&quot;* &quot;-&quot;_ ;_ @_ "/>
    <numFmt numFmtId="41" formatCode="_ * #,##0_ ;_ * \-#,##0_ ;_ * &quot;-&quot;_ ;_ @_ "/>
    <numFmt numFmtId="176" formatCode="#,##0;[Red]#,##0"/>
    <numFmt numFmtId="177" formatCode="0.0%"/>
    <numFmt numFmtId="178" formatCode="0.0_ "/>
    <numFmt numFmtId="179" formatCode="#,##0_ "/>
    <numFmt numFmtId="180" formatCode="0.0;[Red]0.0"/>
    <numFmt numFmtId="181" formatCode="#,##0.00_ ;[Red]\-#,##0.00\ "/>
    <numFmt numFmtId="182" formatCode="#,##0_ ;[Red]\-#,##0\ "/>
    <numFmt numFmtId="183" formatCode="#,##0.00;[Red]#,##0.00"/>
    <numFmt numFmtId="184" formatCode="#,##0.000_);[Red]\(#,##0.000\)"/>
    <numFmt numFmtId="185" formatCode="#,##0_);[Red]\(#,##0\)"/>
    <numFmt numFmtId="186" formatCode="0.0000%"/>
    <numFmt numFmtId="187" formatCode="0_ ;[Red]\-0\ "/>
    <numFmt numFmtId="188" formatCode="0.0_ ;[Red]\-0.0\ "/>
    <numFmt numFmtId="189" formatCode="0_);[Red]\(0\)"/>
    <numFmt numFmtId="190" formatCode="#,##0.0_);[Red]\(#,##0.0\)"/>
    <numFmt numFmtId="191" formatCode="0.00_);[Red]\(0.00\)"/>
    <numFmt numFmtId="192" formatCode="#,##0.00_);[Red]\(#,##0.00\)"/>
    <numFmt numFmtId="193" formatCode="0.00000_);[Red]\(0.00000\)"/>
    <numFmt numFmtId="194" formatCode="0.000000_);[Red]\(0.000000\)"/>
  </numFmts>
  <fonts count="12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trike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1" applyFont="1" applyFill="1" applyAlignment="1"/>
    <xf numFmtId="38" fontId="2" fillId="0" borderId="0" xfId="2" applyFont="1" applyFill="1" applyAlignment="1"/>
    <xf numFmtId="0" fontId="2" fillId="0" borderId="5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right"/>
    </xf>
    <xf numFmtId="177" fontId="2" fillId="0" borderId="9" xfId="3" applyNumberFormat="1" applyFont="1" applyFill="1" applyBorder="1" applyAlignment="1"/>
    <xf numFmtId="0" fontId="2" fillId="0" borderId="10" xfId="1" applyFont="1" applyFill="1" applyBorder="1" applyAlignment="1"/>
    <xf numFmtId="0" fontId="2" fillId="0" borderId="0" xfId="1" applyFont="1" applyFill="1" applyBorder="1" applyAlignment="1"/>
    <xf numFmtId="0" fontId="2" fillId="0" borderId="9" xfId="1" applyFont="1" applyFill="1" applyBorder="1" applyAlignment="1"/>
    <xf numFmtId="178" fontId="2" fillId="0" borderId="9" xfId="1" applyNumberFormat="1" applyFont="1" applyFill="1" applyBorder="1" applyAlignment="1"/>
    <xf numFmtId="179" fontId="2" fillId="0" borderId="10" xfId="1" applyNumberFormat="1" applyFont="1" applyFill="1" applyBorder="1" applyAlignment="1"/>
    <xf numFmtId="176" fontId="2" fillId="0" borderId="0" xfId="1" applyNumberFormat="1" applyFont="1" applyFill="1" applyBorder="1" applyAlignment="1"/>
    <xf numFmtId="179" fontId="2" fillId="0" borderId="0" xfId="1" applyNumberFormat="1" applyFont="1" applyFill="1" applyBorder="1" applyAlignment="1"/>
    <xf numFmtId="179" fontId="2" fillId="0" borderId="6" xfId="1" applyNumberFormat="1" applyFont="1" applyFill="1" applyBorder="1" applyAlignment="1"/>
    <xf numFmtId="0" fontId="2" fillId="0" borderId="1" xfId="1" applyFont="1" applyFill="1" applyBorder="1" applyAlignment="1"/>
    <xf numFmtId="0" fontId="2" fillId="0" borderId="7" xfId="1" applyFont="1" applyFill="1" applyBorder="1" applyAlignment="1"/>
    <xf numFmtId="176" fontId="2" fillId="0" borderId="1" xfId="1" applyNumberFormat="1" applyFont="1" applyFill="1" applyBorder="1" applyAlignment="1"/>
    <xf numFmtId="180" fontId="2" fillId="0" borderId="7" xfId="1" applyNumberFormat="1" applyFont="1" applyFill="1" applyBorder="1" applyAlignment="1"/>
    <xf numFmtId="0" fontId="2" fillId="0" borderId="1" xfId="1" applyFont="1" applyFill="1" applyBorder="1" applyAlignment="1">
      <alignment horizontal="right"/>
    </xf>
    <xf numFmtId="0" fontId="2" fillId="0" borderId="11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2" fillId="0" borderId="3" xfId="1" applyFont="1" applyFill="1" applyBorder="1" applyAlignment="1"/>
    <xf numFmtId="0" fontId="2" fillId="0" borderId="4" xfId="1" applyFont="1" applyFill="1" applyBorder="1" applyAlignment="1"/>
    <xf numFmtId="0" fontId="2" fillId="0" borderId="12" xfId="1" applyFont="1" applyFill="1" applyBorder="1" applyAlignment="1">
      <alignment horizontal="center"/>
    </xf>
    <xf numFmtId="176" fontId="2" fillId="0" borderId="9" xfId="1" applyNumberFormat="1" applyFont="1" applyFill="1" applyBorder="1" applyAlignment="1"/>
    <xf numFmtId="0" fontId="2" fillId="0" borderId="12" xfId="1" applyFont="1" applyFill="1" applyBorder="1" applyAlignment="1"/>
    <xf numFmtId="0" fontId="2" fillId="0" borderId="12" xfId="1" applyFont="1" applyFill="1" applyBorder="1" applyAlignment="1">
      <alignment horizontal="distributed"/>
    </xf>
    <xf numFmtId="176" fontId="2" fillId="0" borderId="9" xfId="1" applyNumberFormat="1" applyFont="1" applyFill="1" applyBorder="1" applyAlignment="1">
      <alignment horizontal="right"/>
    </xf>
    <xf numFmtId="0" fontId="2" fillId="0" borderId="8" xfId="1" applyFont="1" applyFill="1" applyBorder="1" applyAlignment="1"/>
    <xf numFmtId="176" fontId="2" fillId="0" borderId="0" xfId="1" applyNumberFormat="1" applyFont="1" applyFill="1" applyAlignment="1"/>
    <xf numFmtId="0" fontId="2" fillId="0" borderId="3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right"/>
    </xf>
    <xf numFmtId="181" fontId="2" fillId="0" borderId="0" xfId="2" applyNumberFormat="1" applyFont="1" applyFill="1" applyBorder="1" applyAlignment="1">
      <alignment horizontal="right"/>
    </xf>
    <xf numFmtId="182" fontId="2" fillId="0" borderId="0" xfId="2" applyNumberFormat="1" applyFont="1" applyFill="1" applyBorder="1" applyAlignment="1">
      <alignment horizontal="right"/>
    </xf>
    <xf numFmtId="0" fontId="2" fillId="0" borderId="9" xfId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center"/>
    </xf>
    <xf numFmtId="183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Fill="1" applyBorder="1" applyAlignment="1">
      <alignment horizontal="right"/>
    </xf>
    <xf numFmtId="0" fontId="2" fillId="0" borderId="8" xfId="1" applyFont="1" applyFill="1" applyBorder="1" applyAlignment="1">
      <alignment horizontal="distributed"/>
    </xf>
    <xf numFmtId="179" fontId="2" fillId="0" borderId="1" xfId="1" applyNumberFormat="1" applyFont="1" applyFill="1" applyBorder="1" applyAlignment="1"/>
    <xf numFmtId="0" fontId="2" fillId="0" borderId="13" xfId="1" applyFont="1" applyFill="1" applyBorder="1" applyAlignment="1">
      <alignment horizontal="distributed"/>
    </xf>
    <xf numFmtId="0" fontId="2" fillId="0" borderId="14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distributed"/>
    </xf>
    <xf numFmtId="0" fontId="2" fillId="0" borderId="7" xfId="1" applyFont="1" applyFill="1" applyBorder="1" applyAlignment="1">
      <alignment horizontal="center"/>
    </xf>
    <xf numFmtId="0" fontId="2" fillId="0" borderId="2" xfId="1" applyFont="1" applyFill="1" applyBorder="1" applyAlignment="1"/>
    <xf numFmtId="0" fontId="2" fillId="0" borderId="10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distributed" vertical="center"/>
    </xf>
    <xf numFmtId="184" fontId="2" fillId="0" borderId="0" xfId="2" applyNumberFormat="1" applyFont="1" applyFill="1" applyBorder="1" applyAlignment="1"/>
    <xf numFmtId="184" fontId="2" fillId="0" borderId="0" xfId="1" applyNumberFormat="1" applyFont="1" applyFill="1" applyBorder="1" applyAlignment="1">
      <alignment horizontal="right"/>
    </xf>
    <xf numFmtId="184" fontId="2" fillId="0" borderId="9" xfId="1" applyNumberFormat="1" applyFont="1" applyFill="1" applyBorder="1" applyAlignment="1"/>
    <xf numFmtId="184" fontId="2" fillId="0" borderId="0" xfId="2" applyNumberFormat="1" applyFont="1" applyFill="1" applyBorder="1" applyAlignment="1">
      <alignment horizontal="right"/>
    </xf>
    <xf numFmtId="0" fontId="2" fillId="0" borderId="9" xfId="1" applyFont="1" applyFill="1" applyBorder="1" applyAlignment="1">
      <alignment horizontal="distributed"/>
    </xf>
    <xf numFmtId="184" fontId="2" fillId="0" borderId="9" xfId="2" applyNumberFormat="1" applyFont="1" applyFill="1" applyBorder="1" applyAlignment="1"/>
    <xf numFmtId="0" fontId="2" fillId="0" borderId="10" xfId="1" applyFont="1" applyFill="1" applyBorder="1" applyAlignment="1">
      <alignment horizontal="left"/>
    </xf>
    <xf numFmtId="0" fontId="2" fillId="0" borderId="10" xfId="1" applyFont="1" applyFill="1" applyBorder="1" applyAlignment="1">
      <alignment horizontal="distributed"/>
    </xf>
    <xf numFmtId="184" fontId="2" fillId="0" borderId="0" xfId="1" applyNumberFormat="1" applyFont="1" applyFill="1" applyBorder="1" applyAlignment="1"/>
    <xf numFmtId="184" fontId="2" fillId="0" borderId="9" xfId="1" applyNumberFormat="1" applyFont="1" applyFill="1" applyBorder="1" applyAlignment="1">
      <alignment horizontal="right"/>
    </xf>
    <xf numFmtId="0" fontId="2" fillId="0" borderId="10" xfId="1" applyFont="1" applyFill="1" applyBorder="1" applyAlignment="1">
      <alignment horizontal="center"/>
    </xf>
    <xf numFmtId="0" fontId="2" fillId="0" borderId="6" xfId="1" applyFont="1" applyFill="1" applyBorder="1" applyAlignment="1"/>
    <xf numFmtId="0" fontId="2" fillId="0" borderId="0" xfId="1" applyFont="1" applyFill="1" applyAlignment="1">
      <alignment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2" fillId="0" borderId="12" xfId="1" applyFont="1" applyFill="1" applyBorder="1" applyAlignment="1">
      <alignment horizontal="distributed" vertical="center"/>
    </xf>
    <xf numFmtId="185" fontId="2" fillId="0" borderId="0" xfId="2" applyNumberFormat="1" applyFont="1" applyFill="1" applyBorder="1" applyAlignment="1">
      <alignment vertical="center"/>
    </xf>
    <xf numFmtId="0" fontId="2" fillId="0" borderId="9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9" fontId="2" fillId="0" borderId="9" xfId="1" applyNumberFormat="1" applyFont="1" applyFill="1" applyBorder="1" applyAlignment="1">
      <alignment vertical="center"/>
    </xf>
    <xf numFmtId="2" fontId="2" fillId="0" borderId="9" xfId="2" applyNumberFormat="1" applyFont="1" applyFill="1" applyBorder="1" applyAlignment="1">
      <alignment vertical="center"/>
    </xf>
    <xf numFmtId="186" fontId="7" fillId="2" borderId="9" xfId="3" applyNumberFormat="1" applyFont="1" applyFill="1" applyBorder="1" applyAlignment="1"/>
    <xf numFmtId="0" fontId="8" fillId="0" borderId="12" xfId="1" applyFont="1" applyFill="1" applyBorder="1" applyAlignment="1">
      <alignment horizontal="distributed" vertical="center"/>
    </xf>
    <xf numFmtId="182" fontId="2" fillId="0" borderId="1" xfId="1" applyNumberFormat="1" applyFont="1" applyFill="1" applyBorder="1" applyAlignment="1"/>
    <xf numFmtId="178" fontId="2" fillId="0" borderId="7" xfId="1" applyNumberFormat="1" applyFont="1" applyFill="1" applyBorder="1" applyAlignment="1"/>
    <xf numFmtId="0" fontId="2" fillId="0" borderId="5" xfId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vertical="center"/>
    </xf>
    <xf numFmtId="182" fontId="2" fillId="0" borderId="0" xfId="2" applyNumberFormat="1" applyFont="1" applyFill="1" applyBorder="1" applyAlignment="1">
      <alignment vertical="center"/>
    </xf>
    <xf numFmtId="188" fontId="2" fillId="0" borderId="9" xfId="1" applyNumberFormat="1" applyFont="1" applyFill="1" applyBorder="1" applyAlignment="1">
      <alignment vertical="center"/>
    </xf>
    <xf numFmtId="186" fontId="9" fillId="2" borderId="9" xfId="3" applyNumberFormat="1" applyFont="1" applyFill="1" applyBorder="1" applyAlignment="1"/>
    <xf numFmtId="186" fontId="1" fillId="2" borderId="9" xfId="3" applyNumberFormat="1" applyFont="1" applyFill="1" applyBorder="1" applyAlignment="1"/>
    <xf numFmtId="189" fontId="2" fillId="0" borderId="0" xfId="2" applyNumberFormat="1" applyFont="1" applyFill="1" applyBorder="1" applyAlignment="1">
      <alignment horizontal="right" vertical="center"/>
    </xf>
    <xf numFmtId="2" fontId="2" fillId="0" borderId="9" xfId="2" applyNumberFormat="1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0" borderId="1" xfId="2" applyFont="1" applyFill="1" applyBorder="1" applyAlignment="1"/>
    <xf numFmtId="0" fontId="2" fillId="0" borderId="0" xfId="1" applyFont="1" applyFill="1" applyBorder="1" applyAlignment="1">
      <alignment horizontal="left" vertical="center"/>
    </xf>
    <xf numFmtId="0" fontId="8" fillId="0" borderId="0" xfId="1" applyFont="1" applyFill="1" applyAlignment="1"/>
    <xf numFmtId="0" fontId="2" fillId="0" borderId="0" xfId="1" applyFont="1" applyFill="1" applyBorder="1" applyAlignment="1">
      <alignment horizontal="right"/>
    </xf>
    <xf numFmtId="185" fontId="8" fillId="0" borderId="0" xfId="2" applyNumberFormat="1" applyFont="1" applyFill="1" applyBorder="1" applyAlignment="1"/>
    <xf numFmtId="185" fontId="8" fillId="0" borderId="9" xfId="2" applyNumberFormat="1" applyFont="1" applyFill="1" applyBorder="1" applyAlignment="1"/>
    <xf numFmtId="0" fontId="10" fillId="0" borderId="12" xfId="1" applyFont="1" applyFill="1" applyBorder="1" applyAlignment="1"/>
    <xf numFmtId="185" fontId="8" fillId="0" borderId="0" xfId="2" applyNumberFormat="1" applyFont="1" applyFill="1" applyBorder="1" applyAlignment="1">
      <alignment horizontal="right"/>
    </xf>
    <xf numFmtId="185" fontId="8" fillId="0" borderId="9" xfId="2" applyNumberFormat="1" applyFont="1" applyFill="1" applyBorder="1" applyAlignment="1">
      <alignment horizontal="right"/>
    </xf>
    <xf numFmtId="185" fontId="2" fillId="0" borderId="1" xfId="1" applyNumberFormat="1" applyFont="1" applyFill="1" applyBorder="1" applyAlignment="1"/>
    <xf numFmtId="185" fontId="2" fillId="0" borderId="7" xfId="1" applyNumberFormat="1" applyFont="1" applyFill="1" applyBorder="1" applyAlignment="1"/>
    <xf numFmtId="179" fontId="2" fillId="0" borderId="1" xfId="1" applyNumberFormat="1" applyFont="1" applyFill="1" applyBorder="1" applyAlignment="1">
      <alignment horizontal="right"/>
    </xf>
    <xf numFmtId="179" fontId="2" fillId="0" borderId="11" xfId="1" applyNumberFormat="1" applyFont="1" applyFill="1" applyBorder="1" applyAlignment="1">
      <alignment horizontal="center"/>
    </xf>
    <xf numFmtId="185" fontId="2" fillId="0" borderId="0" xfId="2" applyNumberFormat="1" applyFont="1" applyFill="1" applyBorder="1" applyAlignment="1"/>
    <xf numFmtId="185" fontId="2" fillId="0" borderId="9" xfId="2" applyNumberFormat="1" applyFont="1" applyFill="1" applyBorder="1" applyAlignment="1"/>
    <xf numFmtId="179" fontId="2" fillId="0" borderId="7" xfId="1" applyNumberFormat="1" applyFont="1" applyFill="1" applyBorder="1" applyAlignment="1"/>
    <xf numFmtId="0" fontId="2" fillId="0" borderId="0" xfId="1" applyFont="1" applyFill="1" applyAlignment="1">
      <alignment wrapText="1"/>
    </xf>
    <xf numFmtId="190" fontId="2" fillId="0" borderId="0" xfId="1" applyNumberFormat="1" applyFont="1" applyFill="1" applyBorder="1" applyAlignment="1"/>
    <xf numFmtId="191" fontId="8" fillId="0" borderId="0" xfId="1" applyNumberFormat="1" applyFont="1" applyFill="1" applyBorder="1" applyAlignment="1"/>
    <xf numFmtId="192" fontId="8" fillId="2" borderId="9" xfId="2" applyNumberFormat="1" applyFont="1" applyFill="1" applyBorder="1" applyAlignment="1"/>
    <xf numFmtId="192" fontId="11" fillId="2" borderId="9" xfId="2" applyNumberFormat="1" applyFont="1" applyFill="1" applyBorder="1" applyAlignment="1"/>
    <xf numFmtId="179" fontId="2" fillId="0" borderId="0" xfId="2" applyNumberFormat="1" applyFont="1" applyFill="1" applyBorder="1" applyAlignment="1">
      <alignment horizontal="right"/>
    </xf>
    <xf numFmtId="42" fontId="8" fillId="0" borderId="0" xfId="2" applyNumberFormat="1" applyFont="1" applyFill="1" applyBorder="1" applyAlignment="1">
      <alignment horizontal="right"/>
    </xf>
    <xf numFmtId="0" fontId="8" fillId="0" borderId="12" xfId="1" applyFont="1" applyFill="1" applyBorder="1" applyAlignment="1">
      <alignment horizontal="distributed"/>
    </xf>
    <xf numFmtId="0" fontId="2" fillId="0" borderId="8" xfId="1" applyFont="1" applyFill="1" applyBorder="1" applyAlignment="1">
      <alignment horizontal="center" vertical="center"/>
    </xf>
    <xf numFmtId="185" fontId="2" fillId="0" borderId="0" xfId="1" applyNumberFormat="1" applyFont="1" applyFill="1" applyAlignment="1"/>
    <xf numFmtId="191" fontId="2" fillId="0" borderId="0" xfId="1" applyNumberFormat="1" applyFont="1" applyFill="1" applyBorder="1" applyAlignment="1"/>
    <xf numFmtId="185" fontId="2" fillId="0" borderId="9" xfId="1" applyNumberFormat="1" applyFont="1" applyFill="1" applyBorder="1" applyAlignment="1"/>
    <xf numFmtId="193" fontId="8" fillId="2" borderId="0" xfId="1" applyNumberFormat="1" applyFont="1" applyFill="1" applyBorder="1" applyAlignment="1"/>
    <xf numFmtId="194" fontId="8" fillId="2" borderId="0" xfId="1" applyNumberFormat="1" applyFont="1" applyFill="1" applyBorder="1" applyAlignment="1"/>
    <xf numFmtId="193" fontId="11" fillId="2" borderId="0" xfId="1" applyNumberFormat="1" applyFont="1" applyFill="1" applyBorder="1" applyAlignment="1"/>
    <xf numFmtId="189" fontId="8" fillId="0" borderId="0" xfId="2" applyNumberFormat="1" applyFont="1" applyFill="1" applyBorder="1" applyAlignment="1">
      <alignment horizontal="right"/>
    </xf>
    <xf numFmtId="42" fontId="8" fillId="0" borderId="0" xfId="1" applyNumberFormat="1" applyFont="1" applyFill="1" applyBorder="1" applyAlignment="1">
      <alignment horizontal="right"/>
    </xf>
    <xf numFmtId="42" fontId="8" fillId="0" borderId="9" xfId="1" applyNumberFormat="1" applyFont="1" applyFill="1" applyBorder="1" applyAlignment="1">
      <alignment horizontal="right"/>
    </xf>
    <xf numFmtId="42" fontId="2" fillId="0" borderId="9" xfId="1" applyNumberFormat="1" applyFont="1" applyFill="1" applyBorder="1" applyAlignment="1">
      <alignment horizontal="right"/>
    </xf>
    <xf numFmtId="0" fontId="2" fillId="0" borderId="10" xfId="1" applyFont="1" applyFill="1" applyBorder="1" applyAlignment="1">
      <alignment horizontal="center" vertical="justify"/>
    </xf>
    <xf numFmtId="0" fontId="2" fillId="0" borderId="0" xfId="1" applyFont="1" applyFill="1" applyBorder="1" applyAlignment="1">
      <alignment horizontal="center" vertical="justify"/>
    </xf>
    <xf numFmtId="0" fontId="2" fillId="0" borderId="9" xfId="1" applyFont="1" applyFill="1" applyBorder="1" applyAlignment="1">
      <alignment horizontal="center" vertical="justify"/>
    </xf>
    <xf numFmtId="0" fontId="2" fillId="0" borderId="0" xfId="1" applyFont="1" applyFill="1" applyAlignment="1"/>
    <xf numFmtId="0" fontId="2" fillId="0" borderId="1" xfId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2" fontId="2" fillId="0" borderId="0" xfId="2" applyNumberFormat="1" applyFont="1" applyFill="1" applyBorder="1" applyAlignment="1">
      <alignment horizontal="right"/>
    </xf>
    <xf numFmtId="182" fontId="2" fillId="0" borderId="9" xfId="2" applyNumberFormat="1" applyFont="1" applyFill="1" applyBorder="1" applyAlignment="1">
      <alignment horizontal="right"/>
    </xf>
    <xf numFmtId="0" fontId="2" fillId="0" borderId="2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2" fillId="0" borderId="6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176" fontId="2" fillId="0" borderId="0" xfId="1" applyNumberFormat="1" applyFont="1" applyFill="1" applyBorder="1" applyAlignment="1">
      <alignment horizontal="right"/>
    </xf>
    <xf numFmtId="176" fontId="2" fillId="0" borderId="9" xfId="1" applyNumberFormat="1" applyFont="1" applyFill="1" applyBorder="1" applyAlignment="1">
      <alignment horizontal="right"/>
    </xf>
    <xf numFmtId="0" fontId="2" fillId="0" borderId="1" xfId="1" applyFont="1" applyFill="1" applyBorder="1" applyAlignment="1"/>
    <xf numFmtId="0" fontId="2" fillId="0" borderId="10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0" xfId="1" applyFont="1" applyFill="1" applyAlignment="1">
      <alignment horizontal="left" vertical="center" wrapText="1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view="pageBreakPreview" topLeftCell="B1" zoomScale="115" zoomScaleNormal="100" zoomScaleSheetLayoutView="115" workbookViewId="0">
      <selection activeCell="I8" sqref="I8:L8"/>
    </sheetView>
  </sheetViews>
  <sheetFormatPr defaultRowHeight="13.5"/>
  <cols>
    <col min="1" max="1" width="7" style="1" customWidth="1"/>
    <col min="2" max="2" width="10" style="1" bestFit="1" customWidth="1"/>
    <col min="3" max="3" width="7" style="1" customWidth="1"/>
    <col min="4" max="4" width="8.625" style="1" bestFit="1" customWidth="1"/>
    <col min="5" max="5" width="11" style="1" customWidth="1"/>
    <col min="6" max="6" width="13" style="1" bestFit="1" customWidth="1"/>
    <col min="7" max="7" width="10.875" style="1" customWidth="1"/>
    <col min="8" max="9" width="11" style="1" customWidth="1"/>
    <col min="10" max="10" width="11.75" style="1" customWidth="1"/>
    <col min="11" max="11" width="11" style="1" customWidth="1"/>
    <col min="12" max="12" width="9" style="1" bestFit="1" customWidth="1"/>
    <col min="13" max="255" width="9" style="1"/>
    <col min="256" max="256" width="3.875" style="1" customWidth="1"/>
    <col min="257" max="257" width="7" style="1" customWidth="1"/>
    <col min="258" max="258" width="10" style="1" bestFit="1" customWidth="1"/>
    <col min="259" max="259" width="7" style="1" customWidth="1"/>
    <col min="260" max="260" width="8.625" style="1" bestFit="1" customWidth="1"/>
    <col min="261" max="262" width="11" style="1" customWidth="1"/>
    <col min="263" max="263" width="10.875" style="1" customWidth="1"/>
    <col min="264" max="266" width="11" style="1" customWidth="1"/>
    <col min="267" max="267" width="14.625" style="1" customWidth="1"/>
    <col min="268" max="268" width="10.875" style="1" customWidth="1"/>
    <col min="269" max="511" width="9" style="1"/>
    <col min="512" max="512" width="3.875" style="1" customWidth="1"/>
    <col min="513" max="513" width="7" style="1" customWidth="1"/>
    <col min="514" max="514" width="10" style="1" bestFit="1" customWidth="1"/>
    <col min="515" max="515" width="7" style="1" customWidth="1"/>
    <col min="516" max="516" width="8.625" style="1" bestFit="1" customWidth="1"/>
    <col min="517" max="518" width="11" style="1" customWidth="1"/>
    <col min="519" max="519" width="10.875" style="1" customWidth="1"/>
    <col min="520" max="522" width="11" style="1" customWidth="1"/>
    <col min="523" max="523" width="14.625" style="1" customWidth="1"/>
    <col min="524" max="524" width="10.875" style="1" customWidth="1"/>
    <col min="525" max="767" width="9" style="1"/>
    <col min="768" max="768" width="3.875" style="1" customWidth="1"/>
    <col min="769" max="769" width="7" style="1" customWidth="1"/>
    <col min="770" max="770" width="10" style="1" bestFit="1" customWidth="1"/>
    <col min="771" max="771" width="7" style="1" customWidth="1"/>
    <col min="772" max="772" width="8.625" style="1" bestFit="1" customWidth="1"/>
    <col min="773" max="774" width="11" style="1" customWidth="1"/>
    <col min="775" max="775" width="10.875" style="1" customWidth="1"/>
    <col min="776" max="778" width="11" style="1" customWidth="1"/>
    <col min="779" max="779" width="14.625" style="1" customWidth="1"/>
    <col min="780" max="780" width="10.875" style="1" customWidth="1"/>
    <col min="781" max="1023" width="9" style="1"/>
    <col min="1024" max="1024" width="3.875" style="1" customWidth="1"/>
    <col min="1025" max="1025" width="7" style="1" customWidth="1"/>
    <col min="1026" max="1026" width="10" style="1" bestFit="1" customWidth="1"/>
    <col min="1027" max="1027" width="7" style="1" customWidth="1"/>
    <col min="1028" max="1028" width="8.625" style="1" bestFit="1" customWidth="1"/>
    <col min="1029" max="1030" width="11" style="1" customWidth="1"/>
    <col min="1031" max="1031" width="10.875" style="1" customWidth="1"/>
    <col min="1032" max="1034" width="11" style="1" customWidth="1"/>
    <col min="1035" max="1035" width="14.625" style="1" customWidth="1"/>
    <col min="1036" max="1036" width="10.875" style="1" customWidth="1"/>
    <col min="1037" max="1279" width="9" style="1"/>
    <col min="1280" max="1280" width="3.875" style="1" customWidth="1"/>
    <col min="1281" max="1281" width="7" style="1" customWidth="1"/>
    <col min="1282" max="1282" width="10" style="1" bestFit="1" customWidth="1"/>
    <col min="1283" max="1283" width="7" style="1" customWidth="1"/>
    <col min="1284" max="1284" width="8.625" style="1" bestFit="1" customWidth="1"/>
    <col min="1285" max="1286" width="11" style="1" customWidth="1"/>
    <col min="1287" max="1287" width="10.875" style="1" customWidth="1"/>
    <col min="1288" max="1290" width="11" style="1" customWidth="1"/>
    <col min="1291" max="1291" width="14.625" style="1" customWidth="1"/>
    <col min="1292" max="1292" width="10.875" style="1" customWidth="1"/>
    <col min="1293" max="1535" width="9" style="1"/>
    <col min="1536" max="1536" width="3.875" style="1" customWidth="1"/>
    <col min="1537" max="1537" width="7" style="1" customWidth="1"/>
    <col min="1538" max="1538" width="10" style="1" bestFit="1" customWidth="1"/>
    <col min="1539" max="1539" width="7" style="1" customWidth="1"/>
    <col min="1540" max="1540" width="8.625" style="1" bestFit="1" customWidth="1"/>
    <col min="1541" max="1542" width="11" style="1" customWidth="1"/>
    <col min="1543" max="1543" width="10.875" style="1" customWidth="1"/>
    <col min="1544" max="1546" width="11" style="1" customWidth="1"/>
    <col min="1547" max="1547" width="14.625" style="1" customWidth="1"/>
    <col min="1548" max="1548" width="10.875" style="1" customWidth="1"/>
    <col min="1549" max="1791" width="9" style="1"/>
    <col min="1792" max="1792" width="3.875" style="1" customWidth="1"/>
    <col min="1793" max="1793" width="7" style="1" customWidth="1"/>
    <col min="1794" max="1794" width="10" style="1" bestFit="1" customWidth="1"/>
    <col min="1795" max="1795" width="7" style="1" customWidth="1"/>
    <col min="1796" max="1796" width="8.625" style="1" bestFit="1" customWidth="1"/>
    <col min="1797" max="1798" width="11" style="1" customWidth="1"/>
    <col min="1799" max="1799" width="10.875" style="1" customWidth="1"/>
    <col min="1800" max="1802" width="11" style="1" customWidth="1"/>
    <col min="1803" max="1803" width="14.625" style="1" customWidth="1"/>
    <col min="1804" max="1804" width="10.875" style="1" customWidth="1"/>
    <col min="1805" max="2047" width="9" style="1"/>
    <col min="2048" max="2048" width="3.875" style="1" customWidth="1"/>
    <col min="2049" max="2049" width="7" style="1" customWidth="1"/>
    <col min="2050" max="2050" width="10" style="1" bestFit="1" customWidth="1"/>
    <col min="2051" max="2051" width="7" style="1" customWidth="1"/>
    <col min="2052" max="2052" width="8.625" style="1" bestFit="1" customWidth="1"/>
    <col min="2053" max="2054" width="11" style="1" customWidth="1"/>
    <col min="2055" max="2055" width="10.875" style="1" customWidth="1"/>
    <col min="2056" max="2058" width="11" style="1" customWidth="1"/>
    <col min="2059" max="2059" width="14.625" style="1" customWidth="1"/>
    <col min="2060" max="2060" width="10.875" style="1" customWidth="1"/>
    <col min="2061" max="2303" width="9" style="1"/>
    <col min="2304" max="2304" width="3.875" style="1" customWidth="1"/>
    <col min="2305" max="2305" width="7" style="1" customWidth="1"/>
    <col min="2306" max="2306" width="10" style="1" bestFit="1" customWidth="1"/>
    <col min="2307" max="2307" width="7" style="1" customWidth="1"/>
    <col min="2308" max="2308" width="8.625" style="1" bestFit="1" customWidth="1"/>
    <col min="2309" max="2310" width="11" style="1" customWidth="1"/>
    <col min="2311" max="2311" width="10.875" style="1" customWidth="1"/>
    <col min="2312" max="2314" width="11" style="1" customWidth="1"/>
    <col min="2315" max="2315" width="14.625" style="1" customWidth="1"/>
    <col min="2316" max="2316" width="10.875" style="1" customWidth="1"/>
    <col min="2317" max="2559" width="9" style="1"/>
    <col min="2560" max="2560" width="3.875" style="1" customWidth="1"/>
    <col min="2561" max="2561" width="7" style="1" customWidth="1"/>
    <col min="2562" max="2562" width="10" style="1" bestFit="1" customWidth="1"/>
    <col min="2563" max="2563" width="7" style="1" customWidth="1"/>
    <col min="2564" max="2564" width="8.625" style="1" bestFit="1" customWidth="1"/>
    <col min="2565" max="2566" width="11" style="1" customWidth="1"/>
    <col min="2567" max="2567" width="10.875" style="1" customWidth="1"/>
    <col min="2568" max="2570" width="11" style="1" customWidth="1"/>
    <col min="2571" max="2571" width="14.625" style="1" customWidth="1"/>
    <col min="2572" max="2572" width="10.875" style="1" customWidth="1"/>
    <col min="2573" max="2815" width="9" style="1"/>
    <col min="2816" max="2816" width="3.875" style="1" customWidth="1"/>
    <col min="2817" max="2817" width="7" style="1" customWidth="1"/>
    <col min="2818" max="2818" width="10" style="1" bestFit="1" customWidth="1"/>
    <col min="2819" max="2819" width="7" style="1" customWidth="1"/>
    <col min="2820" max="2820" width="8.625" style="1" bestFit="1" customWidth="1"/>
    <col min="2821" max="2822" width="11" style="1" customWidth="1"/>
    <col min="2823" max="2823" width="10.875" style="1" customWidth="1"/>
    <col min="2824" max="2826" width="11" style="1" customWidth="1"/>
    <col min="2827" max="2827" width="14.625" style="1" customWidth="1"/>
    <col min="2828" max="2828" width="10.875" style="1" customWidth="1"/>
    <col min="2829" max="3071" width="9" style="1"/>
    <col min="3072" max="3072" width="3.875" style="1" customWidth="1"/>
    <col min="3073" max="3073" width="7" style="1" customWidth="1"/>
    <col min="3074" max="3074" width="10" style="1" bestFit="1" customWidth="1"/>
    <col min="3075" max="3075" width="7" style="1" customWidth="1"/>
    <col min="3076" max="3076" width="8.625" style="1" bestFit="1" customWidth="1"/>
    <col min="3077" max="3078" width="11" style="1" customWidth="1"/>
    <col min="3079" max="3079" width="10.875" style="1" customWidth="1"/>
    <col min="3080" max="3082" width="11" style="1" customWidth="1"/>
    <col min="3083" max="3083" width="14.625" style="1" customWidth="1"/>
    <col min="3084" max="3084" width="10.875" style="1" customWidth="1"/>
    <col min="3085" max="3327" width="9" style="1"/>
    <col min="3328" max="3328" width="3.875" style="1" customWidth="1"/>
    <col min="3329" max="3329" width="7" style="1" customWidth="1"/>
    <col min="3330" max="3330" width="10" style="1" bestFit="1" customWidth="1"/>
    <col min="3331" max="3331" width="7" style="1" customWidth="1"/>
    <col min="3332" max="3332" width="8.625" style="1" bestFit="1" customWidth="1"/>
    <col min="3333" max="3334" width="11" style="1" customWidth="1"/>
    <col min="3335" max="3335" width="10.875" style="1" customWidth="1"/>
    <col min="3336" max="3338" width="11" style="1" customWidth="1"/>
    <col min="3339" max="3339" width="14.625" style="1" customWidth="1"/>
    <col min="3340" max="3340" width="10.875" style="1" customWidth="1"/>
    <col min="3341" max="3583" width="9" style="1"/>
    <col min="3584" max="3584" width="3.875" style="1" customWidth="1"/>
    <col min="3585" max="3585" width="7" style="1" customWidth="1"/>
    <col min="3586" max="3586" width="10" style="1" bestFit="1" customWidth="1"/>
    <col min="3587" max="3587" width="7" style="1" customWidth="1"/>
    <col min="3588" max="3588" width="8.625" style="1" bestFit="1" customWidth="1"/>
    <col min="3589" max="3590" width="11" style="1" customWidth="1"/>
    <col min="3591" max="3591" width="10.875" style="1" customWidth="1"/>
    <col min="3592" max="3594" width="11" style="1" customWidth="1"/>
    <col min="3595" max="3595" width="14.625" style="1" customWidth="1"/>
    <col min="3596" max="3596" width="10.875" style="1" customWidth="1"/>
    <col min="3597" max="3839" width="9" style="1"/>
    <col min="3840" max="3840" width="3.875" style="1" customWidth="1"/>
    <col min="3841" max="3841" width="7" style="1" customWidth="1"/>
    <col min="3842" max="3842" width="10" style="1" bestFit="1" customWidth="1"/>
    <col min="3843" max="3843" width="7" style="1" customWidth="1"/>
    <col min="3844" max="3844" width="8.625" style="1" bestFit="1" customWidth="1"/>
    <col min="3845" max="3846" width="11" style="1" customWidth="1"/>
    <col min="3847" max="3847" width="10.875" style="1" customWidth="1"/>
    <col min="3848" max="3850" width="11" style="1" customWidth="1"/>
    <col min="3851" max="3851" width="14.625" style="1" customWidth="1"/>
    <col min="3852" max="3852" width="10.875" style="1" customWidth="1"/>
    <col min="3853" max="4095" width="9" style="1"/>
    <col min="4096" max="4096" width="3.875" style="1" customWidth="1"/>
    <col min="4097" max="4097" width="7" style="1" customWidth="1"/>
    <col min="4098" max="4098" width="10" style="1" bestFit="1" customWidth="1"/>
    <col min="4099" max="4099" width="7" style="1" customWidth="1"/>
    <col min="4100" max="4100" width="8.625" style="1" bestFit="1" customWidth="1"/>
    <col min="4101" max="4102" width="11" style="1" customWidth="1"/>
    <col min="4103" max="4103" width="10.875" style="1" customWidth="1"/>
    <col min="4104" max="4106" width="11" style="1" customWidth="1"/>
    <col min="4107" max="4107" width="14.625" style="1" customWidth="1"/>
    <col min="4108" max="4108" width="10.875" style="1" customWidth="1"/>
    <col min="4109" max="4351" width="9" style="1"/>
    <col min="4352" max="4352" width="3.875" style="1" customWidth="1"/>
    <col min="4353" max="4353" width="7" style="1" customWidth="1"/>
    <col min="4354" max="4354" width="10" style="1" bestFit="1" customWidth="1"/>
    <col min="4355" max="4355" width="7" style="1" customWidth="1"/>
    <col min="4356" max="4356" width="8.625" style="1" bestFit="1" customWidth="1"/>
    <col min="4357" max="4358" width="11" style="1" customWidth="1"/>
    <col min="4359" max="4359" width="10.875" style="1" customWidth="1"/>
    <col min="4360" max="4362" width="11" style="1" customWidth="1"/>
    <col min="4363" max="4363" width="14.625" style="1" customWidth="1"/>
    <col min="4364" max="4364" width="10.875" style="1" customWidth="1"/>
    <col min="4365" max="4607" width="9" style="1"/>
    <col min="4608" max="4608" width="3.875" style="1" customWidth="1"/>
    <col min="4609" max="4609" width="7" style="1" customWidth="1"/>
    <col min="4610" max="4610" width="10" style="1" bestFit="1" customWidth="1"/>
    <col min="4611" max="4611" width="7" style="1" customWidth="1"/>
    <col min="4612" max="4612" width="8.625" style="1" bestFit="1" customWidth="1"/>
    <col min="4613" max="4614" width="11" style="1" customWidth="1"/>
    <col min="4615" max="4615" width="10.875" style="1" customWidth="1"/>
    <col min="4616" max="4618" width="11" style="1" customWidth="1"/>
    <col min="4619" max="4619" width="14.625" style="1" customWidth="1"/>
    <col min="4620" max="4620" width="10.875" style="1" customWidth="1"/>
    <col min="4621" max="4863" width="9" style="1"/>
    <col min="4864" max="4864" width="3.875" style="1" customWidth="1"/>
    <col min="4865" max="4865" width="7" style="1" customWidth="1"/>
    <col min="4866" max="4866" width="10" style="1" bestFit="1" customWidth="1"/>
    <col min="4867" max="4867" width="7" style="1" customWidth="1"/>
    <col min="4868" max="4868" width="8.625" style="1" bestFit="1" customWidth="1"/>
    <col min="4869" max="4870" width="11" style="1" customWidth="1"/>
    <col min="4871" max="4871" width="10.875" style="1" customWidth="1"/>
    <col min="4872" max="4874" width="11" style="1" customWidth="1"/>
    <col min="4875" max="4875" width="14.625" style="1" customWidth="1"/>
    <col min="4876" max="4876" width="10.875" style="1" customWidth="1"/>
    <col min="4877" max="5119" width="9" style="1"/>
    <col min="5120" max="5120" width="3.875" style="1" customWidth="1"/>
    <col min="5121" max="5121" width="7" style="1" customWidth="1"/>
    <col min="5122" max="5122" width="10" style="1" bestFit="1" customWidth="1"/>
    <col min="5123" max="5123" width="7" style="1" customWidth="1"/>
    <col min="5124" max="5124" width="8.625" style="1" bestFit="1" customWidth="1"/>
    <col min="5125" max="5126" width="11" style="1" customWidth="1"/>
    <col min="5127" max="5127" width="10.875" style="1" customWidth="1"/>
    <col min="5128" max="5130" width="11" style="1" customWidth="1"/>
    <col min="5131" max="5131" width="14.625" style="1" customWidth="1"/>
    <col min="5132" max="5132" width="10.875" style="1" customWidth="1"/>
    <col min="5133" max="5375" width="9" style="1"/>
    <col min="5376" max="5376" width="3.875" style="1" customWidth="1"/>
    <col min="5377" max="5377" width="7" style="1" customWidth="1"/>
    <col min="5378" max="5378" width="10" style="1" bestFit="1" customWidth="1"/>
    <col min="5379" max="5379" width="7" style="1" customWidth="1"/>
    <col min="5380" max="5380" width="8.625" style="1" bestFit="1" customWidth="1"/>
    <col min="5381" max="5382" width="11" style="1" customWidth="1"/>
    <col min="5383" max="5383" width="10.875" style="1" customWidth="1"/>
    <col min="5384" max="5386" width="11" style="1" customWidth="1"/>
    <col min="5387" max="5387" width="14.625" style="1" customWidth="1"/>
    <col min="5388" max="5388" width="10.875" style="1" customWidth="1"/>
    <col min="5389" max="5631" width="9" style="1"/>
    <col min="5632" max="5632" width="3.875" style="1" customWidth="1"/>
    <col min="5633" max="5633" width="7" style="1" customWidth="1"/>
    <col min="5634" max="5634" width="10" style="1" bestFit="1" customWidth="1"/>
    <col min="5635" max="5635" width="7" style="1" customWidth="1"/>
    <col min="5636" max="5636" width="8.625" style="1" bestFit="1" customWidth="1"/>
    <col min="5637" max="5638" width="11" style="1" customWidth="1"/>
    <col min="5639" max="5639" width="10.875" style="1" customWidth="1"/>
    <col min="5640" max="5642" width="11" style="1" customWidth="1"/>
    <col min="5643" max="5643" width="14.625" style="1" customWidth="1"/>
    <col min="5644" max="5644" width="10.875" style="1" customWidth="1"/>
    <col min="5645" max="5887" width="9" style="1"/>
    <col min="5888" max="5888" width="3.875" style="1" customWidth="1"/>
    <col min="5889" max="5889" width="7" style="1" customWidth="1"/>
    <col min="5890" max="5890" width="10" style="1" bestFit="1" customWidth="1"/>
    <col min="5891" max="5891" width="7" style="1" customWidth="1"/>
    <col min="5892" max="5892" width="8.625" style="1" bestFit="1" customWidth="1"/>
    <col min="5893" max="5894" width="11" style="1" customWidth="1"/>
    <col min="5895" max="5895" width="10.875" style="1" customWidth="1"/>
    <col min="5896" max="5898" width="11" style="1" customWidth="1"/>
    <col min="5899" max="5899" width="14.625" style="1" customWidth="1"/>
    <col min="5900" max="5900" width="10.875" style="1" customWidth="1"/>
    <col min="5901" max="6143" width="9" style="1"/>
    <col min="6144" max="6144" width="3.875" style="1" customWidth="1"/>
    <col min="6145" max="6145" width="7" style="1" customWidth="1"/>
    <col min="6146" max="6146" width="10" style="1" bestFit="1" customWidth="1"/>
    <col min="6147" max="6147" width="7" style="1" customWidth="1"/>
    <col min="6148" max="6148" width="8.625" style="1" bestFit="1" customWidth="1"/>
    <col min="6149" max="6150" width="11" style="1" customWidth="1"/>
    <col min="6151" max="6151" width="10.875" style="1" customWidth="1"/>
    <col min="6152" max="6154" width="11" style="1" customWidth="1"/>
    <col min="6155" max="6155" width="14.625" style="1" customWidth="1"/>
    <col min="6156" max="6156" width="10.875" style="1" customWidth="1"/>
    <col min="6157" max="6399" width="9" style="1"/>
    <col min="6400" max="6400" width="3.875" style="1" customWidth="1"/>
    <col min="6401" max="6401" width="7" style="1" customWidth="1"/>
    <col min="6402" max="6402" width="10" style="1" bestFit="1" customWidth="1"/>
    <col min="6403" max="6403" width="7" style="1" customWidth="1"/>
    <col min="6404" max="6404" width="8.625" style="1" bestFit="1" customWidth="1"/>
    <col min="6405" max="6406" width="11" style="1" customWidth="1"/>
    <col min="6407" max="6407" width="10.875" style="1" customWidth="1"/>
    <col min="6408" max="6410" width="11" style="1" customWidth="1"/>
    <col min="6411" max="6411" width="14.625" style="1" customWidth="1"/>
    <col min="6412" max="6412" width="10.875" style="1" customWidth="1"/>
    <col min="6413" max="6655" width="9" style="1"/>
    <col min="6656" max="6656" width="3.875" style="1" customWidth="1"/>
    <col min="6657" max="6657" width="7" style="1" customWidth="1"/>
    <col min="6658" max="6658" width="10" style="1" bestFit="1" customWidth="1"/>
    <col min="6659" max="6659" width="7" style="1" customWidth="1"/>
    <col min="6660" max="6660" width="8.625" style="1" bestFit="1" customWidth="1"/>
    <col min="6661" max="6662" width="11" style="1" customWidth="1"/>
    <col min="6663" max="6663" width="10.875" style="1" customWidth="1"/>
    <col min="6664" max="6666" width="11" style="1" customWidth="1"/>
    <col min="6667" max="6667" width="14.625" style="1" customWidth="1"/>
    <col min="6668" max="6668" width="10.875" style="1" customWidth="1"/>
    <col min="6669" max="6911" width="9" style="1"/>
    <col min="6912" max="6912" width="3.875" style="1" customWidth="1"/>
    <col min="6913" max="6913" width="7" style="1" customWidth="1"/>
    <col min="6914" max="6914" width="10" style="1" bestFit="1" customWidth="1"/>
    <col min="6915" max="6915" width="7" style="1" customWidth="1"/>
    <col min="6916" max="6916" width="8.625" style="1" bestFit="1" customWidth="1"/>
    <col min="6917" max="6918" width="11" style="1" customWidth="1"/>
    <col min="6919" max="6919" width="10.875" style="1" customWidth="1"/>
    <col min="6920" max="6922" width="11" style="1" customWidth="1"/>
    <col min="6923" max="6923" width="14.625" style="1" customWidth="1"/>
    <col min="6924" max="6924" width="10.875" style="1" customWidth="1"/>
    <col min="6925" max="7167" width="9" style="1"/>
    <col min="7168" max="7168" width="3.875" style="1" customWidth="1"/>
    <col min="7169" max="7169" width="7" style="1" customWidth="1"/>
    <col min="7170" max="7170" width="10" style="1" bestFit="1" customWidth="1"/>
    <col min="7171" max="7171" width="7" style="1" customWidth="1"/>
    <col min="7172" max="7172" width="8.625" style="1" bestFit="1" customWidth="1"/>
    <col min="7173" max="7174" width="11" style="1" customWidth="1"/>
    <col min="7175" max="7175" width="10.875" style="1" customWidth="1"/>
    <col min="7176" max="7178" width="11" style="1" customWidth="1"/>
    <col min="7179" max="7179" width="14.625" style="1" customWidth="1"/>
    <col min="7180" max="7180" width="10.875" style="1" customWidth="1"/>
    <col min="7181" max="7423" width="9" style="1"/>
    <col min="7424" max="7424" width="3.875" style="1" customWidth="1"/>
    <col min="7425" max="7425" width="7" style="1" customWidth="1"/>
    <col min="7426" max="7426" width="10" style="1" bestFit="1" customWidth="1"/>
    <col min="7427" max="7427" width="7" style="1" customWidth="1"/>
    <col min="7428" max="7428" width="8.625" style="1" bestFit="1" customWidth="1"/>
    <col min="7429" max="7430" width="11" style="1" customWidth="1"/>
    <col min="7431" max="7431" width="10.875" style="1" customWidth="1"/>
    <col min="7432" max="7434" width="11" style="1" customWidth="1"/>
    <col min="7435" max="7435" width="14.625" style="1" customWidth="1"/>
    <col min="7436" max="7436" width="10.875" style="1" customWidth="1"/>
    <col min="7437" max="7679" width="9" style="1"/>
    <col min="7680" max="7680" width="3.875" style="1" customWidth="1"/>
    <col min="7681" max="7681" width="7" style="1" customWidth="1"/>
    <col min="7682" max="7682" width="10" style="1" bestFit="1" customWidth="1"/>
    <col min="7683" max="7683" width="7" style="1" customWidth="1"/>
    <col min="7684" max="7684" width="8.625" style="1" bestFit="1" customWidth="1"/>
    <col min="7685" max="7686" width="11" style="1" customWidth="1"/>
    <col min="7687" max="7687" width="10.875" style="1" customWidth="1"/>
    <col min="7688" max="7690" width="11" style="1" customWidth="1"/>
    <col min="7691" max="7691" width="14.625" style="1" customWidth="1"/>
    <col min="7692" max="7692" width="10.875" style="1" customWidth="1"/>
    <col min="7693" max="7935" width="9" style="1"/>
    <col min="7936" max="7936" width="3.875" style="1" customWidth="1"/>
    <col min="7937" max="7937" width="7" style="1" customWidth="1"/>
    <col min="7938" max="7938" width="10" style="1" bestFit="1" customWidth="1"/>
    <col min="7939" max="7939" width="7" style="1" customWidth="1"/>
    <col min="7940" max="7940" width="8.625" style="1" bestFit="1" customWidth="1"/>
    <col min="7941" max="7942" width="11" style="1" customWidth="1"/>
    <col min="7943" max="7943" width="10.875" style="1" customWidth="1"/>
    <col min="7944" max="7946" width="11" style="1" customWidth="1"/>
    <col min="7947" max="7947" width="14.625" style="1" customWidth="1"/>
    <col min="7948" max="7948" width="10.875" style="1" customWidth="1"/>
    <col min="7949" max="8191" width="9" style="1"/>
    <col min="8192" max="8192" width="3.875" style="1" customWidth="1"/>
    <col min="8193" max="8193" width="7" style="1" customWidth="1"/>
    <col min="8194" max="8194" width="10" style="1" bestFit="1" customWidth="1"/>
    <col min="8195" max="8195" width="7" style="1" customWidth="1"/>
    <col min="8196" max="8196" width="8.625" style="1" bestFit="1" customWidth="1"/>
    <col min="8197" max="8198" width="11" style="1" customWidth="1"/>
    <col min="8199" max="8199" width="10.875" style="1" customWidth="1"/>
    <col min="8200" max="8202" width="11" style="1" customWidth="1"/>
    <col min="8203" max="8203" width="14.625" style="1" customWidth="1"/>
    <col min="8204" max="8204" width="10.875" style="1" customWidth="1"/>
    <col min="8205" max="8447" width="9" style="1"/>
    <col min="8448" max="8448" width="3.875" style="1" customWidth="1"/>
    <col min="8449" max="8449" width="7" style="1" customWidth="1"/>
    <col min="8450" max="8450" width="10" style="1" bestFit="1" customWidth="1"/>
    <col min="8451" max="8451" width="7" style="1" customWidth="1"/>
    <col min="8452" max="8452" width="8.625" style="1" bestFit="1" customWidth="1"/>
    <col min="8453" max="8454" width="11" style="1" customWidth="1"/>
    <col min="8455" max="8455" width="10.875" style="1" customWidth="1"/>
    <col min="8456" max="8458" width="11" style="1" customWidth="1"/>
    <col min="8459" max="8459" width="14.625" style="1" customWidth="1"/>
    <col min="8460" max="8460" width="10.875" style="1" customWidth="1"/>
    <col min="8461" max="8703" width="9" style="1"/>
    <col min="8704" max="8704" width="3.875" style="1" customWidth="1"/>
    <col min="8705" max="8705" width="7" style="1" customWidth="1"/>
    <col min="8706" max="8706" width="10" style="1" bestFit="1" customWidth="1"/>
    <col min="8707" max="8707" width="7" style="1" customWidth="1"/>
    <col min="8708" max="8708" width="8.625" style="1" bestFit="1" customWidth="1"/>
    <col min="8709" max="8710" width="11" style="1" customWidth="1"/>
    <col min="8711" max="8711" width="10.875" style="1" customWidth="1"/>
    <col min="8712" max="8714" width="11" style="1" customWidth="1"/>
    <col min="8715" max="8715" width="14.625" style="1" customWidth="1"/>
    <col min="8716" max="8716" width="10.875" style="1" customWidth="1"/>
    <col min="8717" max="8959" width="9" style="1"/>
    <col min="8960" max="8960" width="3.875" style="1" customWidth="1"/>
    <col min="8961" max="8961" width="7" style="1" customWidth="1"/>
    <col min="8962" max="8962" width="10" style="1" bestFit="1" customWidth="1"/>
    <col min="8963" max="8963" width="7" style="1" customWidth="1"/>
    <col min="8964" max="8964" width="8.625" style="1" bestFit="1" customWidth="1"/>
    <col min="8965" max="8966" width="11" style="1" customWidth="1"/>
    <col min="8967" max="8967" width="10.875" style="1" customWidth="1"/>
    <col min="8968" max="8970" width="11" style="1" customWidth="1"/>
    <col min="8971" max="8971" width="14.625" style="1" customWidth="1"/>
    <col min="8972" max="8972" width="10.875" style="1" customWidth="1"/>
    <col min="8973" max="9215" width="9" style="1"/>
    <col min="9216" max="9216" width="3.875" style="1" customWidth="1"/>
    <col min="9217" max="9217" width="7" style="1" customWidth="1"/>
    <col min="9218" max="9218" width="10" style="1" bestFit="1" customWidth="1"/>
    <col min="9219" max="9219" width="7" style="1" customWidth="1"/>
    <col min="9220" max="9220" width="8.625" style="1" bestFit="1" customWidth="1"/>
    <col min="9221" max="9222" width="11" style="1" customWidth="1"/>
    <col min="9223" max="9223" width="10.875" style="1" customWidth="1"/>
    <col min="9224" max="9226" width="11" style="1" customWidth="1"/>
    <col min="9227" max="9227" width="14.625" style="1" customWidth="1"/>
    <col min="9228" max="9228" width="10.875" style="1" customWidth="1"/>
    <col min="9229" max="9471" width="9" style="1"/>
    <col min="9472" max="9472" width="3.875" style="1" customWidth="1"/>
    <col min="9473" max="9473" width="7" style="1" customWidth="1"/>
    <col min="9474" max="9474" width="10" style="1" bestFit="1" customWidth="1"/>
    <col min="9475" max="9475" width="7" style="1" customWidth="1"/>
    <col min="9476" max="9476" width="8.625" style="1" bestFit="1" customWidth="1"/>
    <col min="9477" max="9478" width="11" style="1" customWidth="1"/>
    <col min="9479" max="9479" width="10.875" style="1" customWidth="1"/>
    <col min="9480" max="9482" width="11" style="1" customWidth="1"/>
    <col min="9483" max="9483" width="14.625" style="1" customWidth="1"/>
    <col min="9484" max="9484" width="10.875" style="1" customWidth="1"/>
    <col min="9485" max="9727" width="9" style="1"/>
    <col min="9728" max="9728" width="3.875" style="1" customWidth="1"/>
    <col min="9729" max="9729" width="7" style="1" customWidth="1"/>
    <col min="9730" max="9730" width="10" style="1" bestFit="1" customWidth="1"/>
    <col min="9731" max="9731" width="7" style="1" customWidth="1"/>
    <col min="9732" max="9732" width="8.625" style="1" bestFit="1" customWidth="1"/>
    <col min="9733" max="9734" width="11" style="1" customWidth="1"/>
    <col min="9735" max="9735" width="10.875" style="1" customWidth="1"/>
    <col min="9736" max="9738" width="11" style="1" customWidth="1"/>
    <col min="9739" max="9739" width="14.625" style="1" customWidth="1"/>
    <col min="9740" max="9740" width="10.875" style="1" customWidth="1"/>
    <col min="9741" max="9983" width="9" style="1"/>
    <col min="9984" max="9984" width="3.875" style="1" customWidth="1"/>
    <col min="9985" max="9985" width="7" style="1" customWidth="1"/>
    <col min="9986" max="9986" width="10" style="1" bestFit="1" customWidth="1"/>
    <col min="9987" max="9987" width="7" style="1" customWidth="1"/>
    <col min="9988" max="9988" width="8.625" style="1" bestFit="1" customWidth="1"/>
    <col min="9989" max="9990" width="11" style="1" customWidth="1"/>
    <col min="9991" max="9991" width="10.875" style="1" customWidth="1"/>
    <col min="9992" max="9994" width="11" style="1" customWidth="1"/>
    <col min="9995" max="9995" width="14.625" style="1" customWidth="1"/>
    <col min="9996" max="9996" width="10.875" style="1" customWidth="1"/>
    <col min="9997" max="10239" width="9" style="1"/>
    <col min="10240" max="10240" width="3.875" style="1" customWidth="1"/>
    <col min="10241" max="10241" width="7" style="1" customWidth="1"/>
    <col min="10242" max="10242" width="10" style="1" bestFit="1" customWidth="1"/>
    <col min="10243" max="10243" width="7" style="1" customWidth="1"/>
    <col min="10244" max="10244" width="8.625" style="1" bestFit="1" customWidth="1"/>
    <col min="10245" max="10246" width="11" style="1" customWidth="1"/>
    <col min="10247" max="10247" width="10.875" style="1" customWidth="1"/>
    <col min="10248" max="10250" width="11" style="1" customWidth="1"/>
    <col min="10251" max="10251" width="14.625" style="1" customWidth="1"/>
    <col min="10252" max="10252" width="10.875" style="1" customWidth="1"/>
    <col min="10253" max="10495" width="9" style="1"/>
    <col min="10496" max="10496" width="3.875" style="1" customWidth="1"/>
    <col min="10497" max="10497" width="7" style="1" customWidth="1"/>
    <col min="10498" max="10498" width="10" style="1" bestFit="1" customWidth="1"/>
    <col min="10499" max="10499" width="7" style="1" customWidth="1"/>
    <col min="10500" max="10500" width="8.625" style="1" bestFit="1" customWidth="1"/>
    <col min="10501" max="10502" width="11" style="1" customWidth="1"/>
    <col min="10503" max="10503" width="10.875" style="1" customWidth="1"/>
    <col min="10504" max="10506" width="11" style="1" customWidth="1"/>
    <col min="10507" max="10507" width="14.625" style="1" customWidth="1"/>
    <col min="10508" max="10508" width="10.875" style="1" customWidth="1"/>
    <col min="10509" max="10751" width="9" style="1"/>
    <col min="10752" max="10752" width="3.875" style="1" customWidth="1"/>
    <col min="10753" max="10753" width="7" style="1" customWidth="1"/>
    <col min="10754" max="10754" width="10" style="1" bestFit="1" customWidth="1"/>
    <col min="10755" max="10755" width="7" style="1" customWidth="1"/>
    <col min="10756" max="10756" width="8.625" style="1" bestFit="1" customWidth="1"/>
    <col min="10757" max="10758" width="11" style="1" customWidth="1"/>
    <col min="10759" max="10759" width="10.875" style="1" customWidth="1"/>
    <col min="10760" max="10762" width="11" style="1" customWidth="1"/>
    <col min="10763" max="10763" width="14.625" style="1" customWidth="1"/>
    <col min="10764" max="10764" width="10.875" style="1" customWidth="1"/>
    <col min="10765" max="11007" width="9" style="1"/>
    <col min="11008" max="11008" width="3.875" style="1" customWidth="1"/>
    <col min="11009" max="11009" width="7" style="1" customWidth="1"/>
    <col min="11010" max="11010" width="10" style="1" bestFit="1" customWidth="1"/>
    <col min="11011" max="11011" width="7" style="1" customWidth="1"/>
    <col min="11012" max="11012" width="8.625" style="1" bestFit="1" customWidth="1"/>
    <col min="11013" max="11014" width="11" style="1" customWidth="1"/>
    <col min="11015" max="11015" width="10.875" style="1" customWidth="1"/>
    <col min="11016" max="11018" width="11" style="1" customWidth="1"/>
    <col min="11019" max="11019" width="14.625" style="1" customWidth="1"/>
    <col min="11020" max="11020" width="10.875" style="1" customWidth="1"/>
    <col min="11021" max="11263" width="9" style="1"/>
    <col min="11264" max="11264" width="3.875" style="1" customWidth="1"/>
    <col min="11265" max="11265" width="7" style="1" customWidth="1"/>
    <col min="11266" max="11266" width="10" style="1" bestFit="1" customWidth="1"/>
    <col min="11267" max="11267" width="7" style="1" customWidth="1"/>
    <col min="11268" max="11268" width="8.625" style="1" bestFit="1" customWidth="1"/>
    <col min="11269" max="11270" width="11" style="1" customWidth="1"/>
    <col min="11271" max="11271" width="10.875" style="1" customWidth="1"/>
    <col min="11272" max="11274" width="11" style="1" customWidth="1"/>
    <col min="11275" max="11275" width="14.625" style="1" customWidth="1"/>
    <col min="11276" max="11276" width="10.875" style="1" customWidth="1"/>
    <col min="11277" max="11519" width="9" style="1"/>
    <col min="11520" max="11520" width="3.875" style="1" customWidth="1"/>
    <col min="11521" max="11521" width="7" style="1" customWidth="1"/>
    <col min="11522" max="11522" width="10" style="1" bestFit="1" customWidth="1"/>
    <col min="11523" max="11523" width="7" style="1" customWidth="1"/>
    <col min="11524" max="11524" width="8.625" style="1" bestFit="1" customWidth="1"/>
    <col min="11525" max="11526" width="11" style="1" customWidth="1"/>
    <col min="11527" max="11527" width="10.875" style="1" customWidth="1"/>
    <col min="11528" max="11530" width="11" style="1" customWidth="1"/>
    <col min="11531" max="11531" width="14.625" style="1" customWidth="1"/>
    <col min="11532" max="11532" width="10.875" style="1" customWidth="1"/>
    <col min="11533" max="11775" width="9" style="1"/>
    <col min="11776" max="11776" width="3.875" style="1" customWidth="1"/>
    <col min="11777" max="11777" width="7" style="1" customWidth="1"/>
    <col min="11778" max="11778" width="10" style="1" bestFit="1" customWidth="1"/>
    <col min="11779" max="11779" width="7" style="1" customWidth="1"/>
    <col min="11780" max="11780" width="8.625" style="1" bestFit="1" customWidth="1"/>
    <col min="11781" max="11782" width="11" style="1" customWidth="1"/>
    <col min="11783" max="11783" width="10.875" style="1" customWidth="1"/>
    <col min="11784" max="11786" width="11" style="1" customWidth="1"/>
    <col min="11787" max="11787" width="14.625" style="1" customWidth="1"/>
    <col min="11788" max="11788" width="10.875" style="1" customWidth="1"/>
    <col min="11789" max="12031" width="9" style="1"/>
    <col min="12032" max="12032" width="3.875" style="1" customWidth="1"/>
    <col min="12033" max="12033" width="7" style="1" customWidth="1"/>
    <col min="12034" max="12034" width="10" style="1" bestFit="1" customWidth="1"/>
    <col min="12035" max="12035" width="7" style="1" customWidth="1"/>
    <col min="12036" max="12036" width="8.625" style="1" bestFit="1" customWidth="1"/>
    <col min="12037" max="12038" width="11" style="1" customWidth="1"/>
    <col min="12039" max="12039" width="10.875" style="1" customWidth="1"/>
    <col min="12040" max="12042" width="11" style="1" customWidth="1"/>
    <col min="12043" max="12043" width="14.625" style="1" customWidth="1"/>
    <col min="12044" max="12044" width="10.875" style="1" customWidth="1"/>
    <col min="12045" max="12287" width="9" style="1"/>
    <col min="12288" max="12288" width="3.875" style="1" customWidth="1"/>
    <col min="12289" max="12289" width="7" style="1" customWidth="1"/>
    <col min="12290" max="12290" width="10" style="1" bestFit="1" customWidth="1"/>
    <col min="12291" max="12291" width="7" style="1" customWidth="1"/>
    <col min="12292" max="12292" width="8.625" style="1" bestFit="1" customWidth="1"/>
    <col min="12293" max="12294" width="11" style="1" customWidth="1"/>
    <col min="12295" max="12295" width="10.875" style="1" customWidth="1"/>
    <col min="12296" max="12298" width="11" style="1" customWidth="1"/>
    <col min="12299" max="12299" width="14.625" style="1" customWidth="1"/>
    <col min="12300" max="12300" width="10.875" style="1" customWidth="1"/>
    <col min="12301" max="12543" width="9" style="1"/>
    <col min="12544" max="12544" width="3.875" style="1" customWidth="1"/>
    <col min="12545" max="12545" width="7" style="1" customWidth="1"/>
    <col min="12546" max="12546" width="10" style="1" bestFit="1" customWidth="1"/>
    <col min="12547" max="12547" width="7" style="1" customWidth="1"/>
    <col min="12548" max="12548" width="8.625" style="1" bestFit="1" customWidth="1"/>
    <col min="12549" max="12550" width="11" style="1" customWidth="1"/>
    <col min="12551" max="12551" width="10.875" style="1" customWidth="1"/>
    <col min="12552" max="12554" width="11" style="1" customWidth="1"/>
    <col min="12555" max="12555" width="14.625" style="1" customWidth="1"/>
    <col min="12556" max="12556" width="10.875" style="1" customWidth="1"/>
    <col min="12557" max="12799" width="9" style="1"/>
    <col min="12800" max="12800" width="3.875" style="1" customWidth="1"/>
    <col min="12801" max="12801" width="7" style="1" customWidth="1"/>
    <col min="12802" max="12802" width="10" style="1" bestFit="1" customWidth="1"/>
    <col min="12803" max="12803" width="7" style="1" customWidth="1"/>
    <col min="12804" max="12804" width="8.625" style="1" bestFit="1" customWidth="1"/>
    <col min="12805" max="12806" width="11" style="1" customWidth="1"/>
    <col min="12807" max="12807" width="10.875" style="1" customWidth="1"/>
    <col min="12808" max="12810" width="11" style="1" customWidth="1"/>
    <col min="12811" max="12811" width="14.625" style="1" customWidth="1"/>
    <col min="12812" max="12812" width="10.875" style="1" customWidth="1"/>
    <col min="12813" max="13055" width="9" style="1"/>
    <col min="13056" max="13056" width="3.875" style="1" customWidth="1"/>
    <col min="13057" max="13057" width="7" style="1" customWidth="1"/>
    <col min="13058" max="13058" width="10" style="1" bestFit="1" customWidth="1"/>
    <col min="13059" max="13059" width="7" style="1" customWidth="1"/>
    <col min="13060" max="13060" width="8.625" style="1" bestFit="1" customWidth="1"/>
    <col min="13061" max="13062" width="11" style="1" customWidth="1"/>
    <col min="13063" max="13063" width="10.875" style="1" customWidth="1"/>
    <col min="13064" max="13066" width="11" style="1" customWidth="1"/>
    <col min="13067" max="13067" width="14.625" style="1" customWidth="1"/>
    <col min="13068" max="13068" width="10.875" style="1" customWidth="1"/>
    <col min="13069" max="13311" width="9" style="1"/>
    <col min="13312" max="13312" width="3.875" style="1" customWidth="1"/>
    <col min="13313" max="13313" width="7" style="1" customWidth="1"/>
    <col min="13314" max="13314" width="10" style="1" bestFit="1" customWidth="1"/>
    <col min="13315" max="13315" width="7" style="1" customWidth="1"/>
    <col min="13316" max="13316" width="8.625" style="1" bestFit="1" customWidth="1"/>
    <col min="13317" max="13318" width="11" style="1" customWidth="1"/>
    <col min="13319" max="13319" width="10.875" style="1" customWidth="1"/>
    <col min="13320" max="13322" width="11" style="1" customWidth="1"/>
    <col min="13323" max="13323" width="14.625" style="1" customWidth="1"/>
    <col min="13324" max="13324" width="10.875" style="1" customWidth="1"/>
    <col min="13325" max="13567" width="9" style="1"/>
    <col min="13568" max="13568" width="3.875" style="1" customWidth="1"/>
    <col min="13569" max="13569" width="7" style="1" customWidth="1"/>
    <col min="13570" max="13570" width="10" style="1" bestFit="1" customWidth="1"/>
    <col min="13571" max="13571" width="7" style="1" customWidth="1"/>
    <col min="13572" max="13572" width="8.625" style="1" bestFit="1" customWidth="1"/>
    <col min="13573" max="13574" width="11" style="1" customWidth="1"/>
    <col min="13575" max="13575" width="10.875" style="1" customWidth="1"/>
    <col min="13576" max="13578" width="11" style="1" customWidth="1"/>
    <col min="13579" max="13579" width="14.625" style="1" customWidth="1"/>
    <col min="13580" max="13580" width="10.875" style="1" customWidth="1"/>
    <col min="13581" max="13823" width="9" style="1"/>
    <col min="13824" max="13824" width="3.875" style="1" customWidth="1"/>
    <col min="13825" max="13825" width="7" style="1" customWidth="1"/>
    <col min="13826" max="13826" width="10" style="1" bestFit="1" customWidth="1"/>
    <col min="13827" max="13827" width="7" style="1" customWidth="1"/>
    <col min="13828" max="13828" width="8.625" style="1" bestFit="1" customWidth="1"/>
    <col min="13829" max="13830" width="11" style="1" customWidth="1"/>
    <col min="13831" max="13831" width="10.875" style="1" customWidth="1"/>
    <col min="13832" max="13834" width="11" style="1" customWidth="1"/>
    <col min="13835" max="13835" width="14.625" style="1" customWidth="1"/>
    <col min="13836" max="13836" width="10.875" style="1" customWidth="1"/>
    <col min="13837" max="14079" width="9" style="1"/>
    <col min="14080" max="14080" width="3.875" style="1" customWidth="1"/>
    <col min="14081" max="14081" width="7" style="1" customWidth="1"/>
    <col min="14082" max="14082" width="10" style="1" bestFit="1" customWidth="1"/>
    <col min="14083" max="14083" width="7" style="1" customWidth="1"/>
    <col min="14084" max="14084" width="8.625" style="1" bestFit="1" customWidth="1"/>
    <col min="14085" max="14086" width="11" style="1" customWidth="1"/>
    <col min="14087" max="14087" width="10.875" style="1" customWidth="1"/>
    <col min="14088" max="14090" width="11" style="1" customWidth="1"/>
    <col min="14091" max="14091" width="14.625" style="1" customWidth="1"/>
    <col min="14092" max="14092" width="10.875" style="1" customWidth="1"/>
    <col min="14093" max="14335" width="9" style="1"/>
    <col min="14336" max="14336" width="3.875" style="1" customWidth="1"/>
    <col min="14337" max="14337" width="7" style="1" customWidth="1"/>
    <col min="14338" max="14338" width="10" style="1" bestFit="1" customWidth="1"/>
    <col min="14339" max="14339" width="7" style="1" customWidth="1"/>
    <col min="14340" max="14340" width="8.625" style="1" bestFit="1" customWidth="1"/>
    <col min="14341" max="14342" width="11" style="1" customWidth="1"/>
    <col min="14343" max="14343" width="10.875" style="1" customWidth="1"/>
    <col min="14344" max="14346" width="11" style="1" customWidth="1"/>
    <col min="14347" max="14347" width="14.625" style="1" customWidth="1"/>
    <col min="14348" max="14348" width="10.875" style="1" customWidth="1"/>
    <col min="14349" max="14591" width="9" style="1"/>
    <col min="14592" max="14592" width="3.875" style="1" customWidth="1"/>
    <col min="14593" max="14593" width="7" style="1" customWidth="1"/>
    <col min="14594" max="14594" width="10" style="1" bestFit="1" customWidth="1"/>
    <col min="14595" max="14595" width="7" style="1" customWidth="1"/>
    <col min="14596" max="14596" width="8.625" style="1" bestFit="1" customWidth="1"/>
    <col min="14597" max="14598" width="11" style="1" customWidth="1"/>
    <col min="14599" max="14599" width="10.875" style="1" customWidth="1"/>
    <col min="14600" max="14602" width="11" style="1" customWidth="1"/>
    <col min="14603" max="14603" width="14.625" style="1" customWidth="1"/>
    <col min="14604" max="14604" width="10.875" style="1" customWidth="1"/>
    <col min="14605" max="14847" width="9" style="1"/>
    <col min="14848" max="14848" width="3.875" style="1" customWidth="1"/>
    <col min="14849" max="14849" width="7" style="1" customWidth="1"/>
    <col min="14850" max="14850" width="10" style="1" bestFit="1" customWidth="1"/>
    <col min="14851" max="14851" width="7" style="1" customWidth="1"/>
    <col min="14852" max="14852" width="8.625" style="1" bestFit="1" customWidth="1"/>
    <col min="14853" max="14854" width="11" style="1" customWidth="1"/>
    <col min="14855" max="14855" width="10.875" style="1" customWidth="1"/>
    <col min="14856" max="14858" width="11" style="1" customWidth="1"/>
    <col min="14859" max="14859" width="14.625" style="1" customWidth="1"/>
    <col min="14860" max="14860" width="10.875" style="1" customWidth="1"/>
    <col min="14861" max="15103" width="9" style="1"/>
    <col min="15104" max="15104" width="3.875" style="1" customWidth="1"/>
    <col min="15105" max="15105" width="7" style="1" customWidth="1"/>
    <col min="15106" max="15106" width="10" style="1" bestFit="1" customWidth="1"/>
    <col min="15107" max="15107" width="7" style="1" customWidth="1"/>
    <col min="15108" max="15108" width="8.625" style="1" bestFit="1" customWidth="1"/>
    <col min="15109" max="15110" width="11" style="1" customWidth="1"/>
    <col min="15111" max="15111" width="10.875" style="1" customWidth="1"/>
    <col min="15112" max="15114" width="11" style="1" customWidth="1"/>
    <col min="15115" max="15115" width="14.625" style="1" customWidth="1"/>
    <col min="15116" max="15116" width="10.875" style="1" customWidth="1"/>
    <col min="15117" max="15359" width="9" style="1"/>
    <col min="15360" max="15360" width="3.875" style="1" customWidth="1"/>
    <col min="15361" max="15361" width="7" style="1" customWidth="1"/>
    <col min="15362" max="15362" width="10" style="1" bestFit="1" customWidth="1"/>
    <col min="15363" max="15363" width="7" style="1" customWidth="1"/>
    <col min="15364" max="15364" width="8.625" style="1" bestFit="1" customWidth="1"/>
    <col min="15365" max="15366" width="11" style="1" customWidth="1"/>
    <col min="15367" max="15367" width="10.875" style="1" customWidth="1"/>
    <col min="15368" max="15370" width="11" style="1" customWidth="1"/>
    <col min="15371" max="15371" width="14.625" style="1" customWidth="1"/>
    <col min="15372" max="15372" width="10.875" style="1" customWidth="1"/>
    <col min="15373" max="15615" width="9" style="1"/>
    <col min="15616" max="15616" width="3.875" style="1" customWidth="1"/>
    <col min="15617" max="15617" width="7" style="1" customWidth="1"/>
    <col min="15618" max="15618" width="10" style="1" bestFit="1" customWidth="1"/>
    <col min="15619" max="15619" width="7" style="1" customWidth="1"/>
    <col min="15620" max="15620" width="8.625" style="1" bestFit="1" customWidth="1"/>
    <col min="15621" max="15622" width="11" style="1" customWidth="1"/>
    <col min="15623" max="15623" width="10.875" style="1" customWidth="1"/>
    <col min="15624" max="15626" width="11" style="1" customWidth="1"/>
    <col min="15627" max="15627" width="14.625" style="1" customWidth="1"/>
    <col min="15628" max="15628" width="10.875" style="1" customWidth="1"/>
    <col min="15629" max="15871" width="9" style="1"/>
    <col min="15872" max="15872" width="3.875" style="1" customWidth="1"/>
    <col min="15873" max="15873" width="7" style="1" customWidth="1"/>
    <col min="15874" max="15874" width="10" style="1" bestFit="1" customWidth="1"/>
    <col min="15875" max="15875" width="7" style="1" customWidth="1"/>
    <col min="15876" max="15876" width="8.625" style="1" bestFit="1" customWidth="1"/>
    <col min="15877" max="15878" width="11" style="1" customWidth="1"/>
    <col min="15879" max="15879" width="10.875" style="1" customWidth="1"/>
    <col min="15880" max="15882" width="11" style="1" customWidth="1"/>
    <col min="15883" max="15883" width="14.625" style="1" customWidth="1"/>
    <col min="15884" max="15884" width="10.875" style="1" customWidth="1"/>
    <col min="15885" max="16127" width="9" style="1"/>
    <col min="16128" max="16128" width="3.875" style="1" customWidth="1"/>
    <col min="16129" max="16129" width="7" style="1" customWidth="1"/>
    <col min="16130" max="16130" width="10" style="1" bestFit="1" customWidth="1"/>
    <col min="16131" max="16131" width="7" style="1" customWidth="1"/>
    <col min="16132" max="16132" width="8.625" style="1" bestFit="1" customWidth="1"/>
    <col min="16133" max="16134" width="11" style="1" customWidth="1"/>
    <col min="16135" max="16135" width="10.875" style="1" customWidth="1"/>
    <col min="16136" max="16138" width="11" style="1" customWidth="1"/>
    <col min="16139" max="16139" width="14.625" style="1" customWidth="1"/>
    <col min="16140" max="16140" width="10.875" style="1" customWidth="1"/>
    <col min="16141" max="16384" width="9" style="1"/>
  </cols>
  <sheetData>
    <row r="2" spans="1:12">
      <c r="A2" s="1" t="s">
        <v>0</v>
      </c>
      <c r="I2" s="2"/>
    </row>
    <row r="3" spans="1:12">
      <c r="I3" s="2"/>
      <c r="K3" s="130" t="s">
        <v>1</v>
      </c>
      <c r="L3" s="130"/>
    </row>
    <row r="4" spans="1:12">
      <c r="A4" s="131" t="s">
        <v>2</v>
      </c>
      <c r="B4" s="132"/>
      <c r="C4" s="132"/>
      <c r="D4" s="133"/>
      <c r="E4" s="137" t="s">
        <v>3</v>
      </c>
      <c r="F4" s="137" t="s">
        <v>4</v>
      </c>
      <c r="G4" s="137" t="s">
        <v>5</v>
      </c>
      <c r="H4" s="137" t="s">
        <v>6</v>
      </c>
      <c r="I4" s="3" t="s">
        <v>7</v>
      </c>
      <c r="J4" s="4" t="s">
        <v>8</v>
      </c>
      <c r="K4" s="5" t="s">
        <v>9</v>
      </c>
      <c r="L4" s="137" t="s">
        <v>10</v>
      </c>
    </row>
    <row r="5" spans="1:12">
      <c r="A5" s="134"/>
      <c r="B5" s="135"/>
      <c r="C5" s="135"/>
      <c r="D5" s="136"/>
      <c r="E5" s="138"/>
      <c r="F5" s="138"/>
      <c r="G5" s="138"/>
      <c r="H5" s="138"/>
      <c r="I5" s="6" t="s">
        <v>11</v>
      </c>
      <c r="J5" s="7" t="s">
        <v>12</v>
      </c>
      <c r="K5" s="7" t="s">
        <v>13</v>
      </c>
      <c r="L5" s="138"/>
    </row>
    <row r="6" spans="1:12">
      <c r="A6" s="8"/>
      <c r="B6" s="9"/>
      <c r="C6" s="9"/>
      <c r="D6" s="10"/>
      <c r="E6" s="11"/>
      <c r="F6" s="11"/>
      <c r="G6" s="11"/>
      <c r="H6" s="11"/>
      <c r="I6" s="11"/>
      <c r="J6" s="11"/>
      <c r="K6" s="11"/>
      <c r="L6" s="12"/>
    </row>
    <row r="7" spans="1:12">
      <c r="A7" s="126" t="s">
        <v>14</v>
      </c>
      <c r="B7" s="127"/>
      <c r="C7" s="127"/>
      <c r="D7" s="128"/>
      <c r="E7" s="13">
        <v>64818</v>
      </c>
      <c r="F7" s="13">
        <v>229141195</v>
      </c>
      <c r="G7" s="13">
        <v>77798121</v>
      </c>
      <c r="H7" s="13">
        <v>157624265</v>
      </c>
      <c r="I7" s="13">
        <v>9267108</v>
      </c>
      <c r="J7" s="13">
        <v>627523</v>
      </c>
      <c r="K7" s="13">
        <v>8639468</v>
      </c>
      <c r="L7" s="14">
        <v>0.06</v>
      </c>
    </row>
    <row r="8" spans="1:12">
      <c r="A8" s="15"/>
      <c r="B8" s="16"/>
      <c r="C8" s="16"/>
      <c r="D8" s="17"/>
      <c r="E8" s="16"/>
      <c r="F8" s="16"/>
      <c r="G8" s="16"/>
      <c r="H8" s="16"/>
      <c r="I8" s="16"/>
      <c r="J8" s="16"/>
      <c r="K8" s="13"/>
      <c r="L8" s="18"/>
    </row>
    <row r="9" spans="1:12">
      <c r="A9" s="19">
        <v>10</v>
      </c>
      <c r="B9" s="16" t="s">
        <v>15</v>
      </c>
      <c r="C9" s="16"/>
      <c r="D9" s="17"/>
      <c r="E9" s="20">
        <v>2322</v>
      </c>
      <c r="F9" s="20">
        <v>1457939</v>
      </c>
      <c r="G9" s="20">
        <v>1415884</v>
      </c>
      <c r="H9" s="20">
        <v>2104105</v>
      </c>
      <c r="I9" s="20">
        <v>65576</v>
      </c>
      <c r="J9" s="20">
        <v>2967</v>
      </c>
      <c r="K9" s="13">
        <v>62609</v>
      </c>
      <c r="L9" s="14">
        <v>0.06</v>
      </c>
    </row>
    <row r="10" spans="1:12">
      <c r="A10" s="19">
        <v>10</v>
      </c>
      <c r="B10" s="16" t="s">
        <v>16</v>
      </c>
      <c r="C10" s="21">
        <v>100</v>
      </c>
      <c r="D10" s="17" t="s">
        <v>15</v>
      </c>
      <c r="E10" s="20">
        <v>18613</v>
      </c>
      <c r="F10" s="20">
        <v>25276785</v>
      </c>
      <c r="G10" s="20">
        <v>14902544</v>
      </c>
      <c r="H10" s="20">
        <v>11757461</v>
      </c>
      <c r="I10" s="20">
        <v>662822</v>
      </c>
      <c r="J10" s="20">
        <v>56020</v>
      </c>
      <c r="K10" s="13">
        <v>606752</v>
      </c>
      <c r="L10" s="14">
        <v>0.06</v>
      </c>
    </row>
    <row r="11" spans="1:12">
      <c r="A11" s="19">
        <v>100</v>
      </c>
      <c r="B11" s="16" t="s">
        <v>16</v>
      </c>
      <c r="C11" s="21">
        <v>200</v>
      </c>
      <c r="D11" s="17" t="s">
        <v>15</v>
      </c>
      <c r="E11" s="20">
        <v>16964</v>
      </c>
      <c r="F11" s="20">
        <v>42130846</v>
      </c>
      <c r="G11" s="20">
        <v>17342910</v>
      </c>
      <c r="H11" s="20">
        <v>25239892</v>
      </c>
      <c r="I11" s="20">
        <v>1499975</v>
      </c>
      <c r="J11" s="20">
        <v>111908</v>
      </c>
      <c r="K11" s="13">
        <v>1388000</v>
      </c>
      <c r="L11" s="14">
        <v>0.06</v>
      </c>
    </row>
    <row r="12" spans="1:12">
      <c r="A12" s="19">
        <v>200</v>
      </c>
      <c r="B12" s="16" t="s">
        <v>16</v>
      </c>
      <c r="C12" s="21">
        <v>300</v>
      </c>
      <c r="D12" s="17" t="s">
        <v>15</v>
      </c>
      <c r="E12" s="20">
        <v>11201</v>
      </c>
      <c r="F12" s="20">
        <v>42397066</v>
      </c>
      <c r="G12" s="20">
        <v>14845283</v>
      </c>
      <c r="H12" s="20">
        <v>28201053</v>
      </c>
      <c r="I12" s="20">
        <v>1671905</v>
      </c>
      <c r="J12" s="20">
        <v>131237</v>
      </c>
      <c r="K12" s="13">
        <v>1540668</v>
      </c>
      <c r="L12" s="14">
        <v>0.06</v>
      </c>
    </row>
    <row r="13" spans="1:12">
      <c r="A13" s="19">
        <v>300</v>
      </c>
      <c r="B13" s="16" t="s">
        <v>16</v>
      </c>
      <c r="C13" s="21">
        <v>400</v>
      </c>
      <c r="D13" s="17" t="s">
        <v>15</v>
      </c>
      <c r="E13" s="20">
        <v>6387</v>
      </c>
      <c r="F13" s="20">
        <v>32600033</v>
      </c>
      <c r="G13" s="20">
        <v>10508705</v>
      </c>
      <c r="H13" s="20">
        <v>22397467</v>
      </c>
      <c r="I13" s="20">
        <v>1334397</v>
      </c>
      <c r="J13" s="20">
        <v>77310</v>
      </c>
      <c r="K13" s="13">
        <v>1257087</v>
      </c>
      <c r="L13" s="14">
        <v>0.06</v>
      </c>
    </row>
    <row r="14" spans="1:12">
      <c r="A14" s="19">
        <v>400</v>
      </c>
      <c r="B14" s="16" t="s">
        <v>16</v>
      </c>
      <c r="C14" s="21">
        <v>550</v>
      </c>
      <c r="D14" s="17" t="s">
        <v>15</v>
      </c>
      <c r="E14" s="20">
        <v>5056</v>
      </c>
      <c r="F14" s="20">
        <v>33019906</v>
      </c>
      <c r="G14" s="20">
        <v>9597027</v>
      </c>
      <c r="H14" s="20">
        <v>23810918</v>
      </c>
      <c r="I14" s="20">
        <v>1417075</v>
      </c>
      <c r="J14" s="20">
        <v>71922</v>
      </c>
      <c r="K14" s="13">
        <v>1345153</v>
      </c>
      <c r="L14" s="14">
        <v>0.06</v>
      </c>
    </row>
    <row r="15" spans="1:12">
      <c r="A15" s="19">
        <v>550</v>
      </c>
      <c r="B15" s="16" t="s">
        <v>16</v>
      </c>
      <c r="C15" s="21">
        <v>700</v>
      </c>
      <c r="D15" s="17" t="s">
        <v>15</v>
      </c>
      <c r="E15" s="20">
        <v>1678</v>
      </c>
      <c r="F15" s="20">
        <v>13798434</v>
      </c>
      <c r="G15" s="20">
        <v>3520900</v>
      </c>
      <c r="H15" s="20">
        <v>10439599</v>
      </c>
      <c r="I15" s="20">
        <v>621506</v>
      </c>
      <c r="J15" s="20">
        <v>37747</v>
      </c>
      <c r="K15" s="13">
        <v>583759</v>
      </c>
      <c r="L15" s="14">
        <v>0.06</v>
      </c>
    </row>
    <row r="16" spans="1:12">
      <c r="A16" s="19">
        <v>700</v>
      </c>
      <c r="B16" s="16" t="s">
        <v>16</v>
      </c>
      <c r="C16" s="21">
        <v>1000</v>
      </c>
      <c r="D16" s="17" t="s">
        <v>15</v>
      </c>
      <c r="E16" s="20">
        <v>1390</v>
      </c>
      <c r="F16" s="20">
        <v>14440719</v>
      </c>
      <c r="G16" s="20">
        <v>2927431</v>
      </c>
      <c r="H16" s="20">
        <v>12064080</v>
      </c>
      <c r="I16" s="20">
        <v>707089</v>
      </c>
      <c r="J16" s="20">
        <v>45490</v>
      </c>
      <c r="K16" s="13">
        <v>661599</v>
      </c>
      <c r="L16" s="14">
        <v>0.06</v>
      </c>
    </row>
    <row r="17" spans="1:12">
      <c r="A17" s="19">
        <v>1000</v>
      </c>
      <c r="B17" s="16" t="s">
        <v>16</v>
      </c>
      <c r="C17" s="21"/>
      <c r="D17" s="17"/>
      <c r="E17" s="20">
        <v>1207</v>
      </c>
      <c r="F17" s="20">
        <v>24019467</v>
      </c>
      <c r="G17" s="20">
        <v>2737437</v>
      </c>
      <c r="H17" s="20">
        <v>21609690</v>
      </c>
      <c r="I17" s="20">
        <v>1286763</v>
      </c>
      <c r="J17" s="20">
        <v>92922</v>
      </c>
      <c r="K17" s="13">
        <v>1193841</v>
      </c>
      <c r="L17" s="14">
        <v>0.06</v>
      </c>
    </row>
    <row r="18" spans="1:12">
      <c r="A18" s="22"/>
      <c r="B18" s="23"/>
      <c r="C18" s="23"/>
      <c r="D18" s="24"/>
      <c r="E18" s="25"/>
      <c r="F18" s="25"/>
      <c r="G18" s="25"/>
      <c r="H18" s="25"/>
      <c r="I18" s="25"/>
      <c r="J18" s="25"/>
      <c r="K18" s="25"/>
      <c r="L18" s="26"/>
    </row>
    <row r="19" spans="1:12">
      <c r="A19" s="1" t="s">
        <v>17</v>
      </c>
    </row>
    <row r="20" spans="1:12">
      <c r="A20" s="129" t="s">
        <v>18</v>
      </c>
      <c r="B20" s="129"/>
      <c r="C20" s="129"/>
      <c r="D20" s="129"/>
      <c r="E20" s="129"/>
    </row>
    <row r="21" spans="1:12">
      <c r="I21" s="16"/>
    </row>
    <row r="22" spans="1:12">
      <c r="I22" s="16"/>
    </row>
  </sheetData>
  <mergeCells count="9">
    <mergeCell ref="A7:D7"/>
    <mergeCell ref="A20:E20"/>
    <mergeCell ref="K3:L3"/>
    <mergeCell ref="A4:D5"/>
    <mergeCell ref="E4:E5"/>
    <mergeCell ref="F4:F5"/>
    <mergeCell ref="G4:G5"/>
    <mergeCell ref="H4:H5"/>
    <mergeCell ref="L4:L5"/>
  </mergeCells>
  <phoneticPr fontId="3"/>
  <pageMargins left="0.70866141732283472" right="0.70866141732283472" top="1.2598425196850394" bottom="0.74803149606299213" header="0.86614173228346458" footer="0.31496062992125984"/>
  <pageSetup paperSize="9" scale="70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4"/>
  <sheetViews>
    <sheetView tabSelected="1" view="pageBreakPreview" topLeftCell="A7" zoomScale="115" zoomScaleNormal="100" zoomScaleSheetLayoutView="115" workbookViewId="0">
      <selection activeCell="E59" sqref="E59"/>
    </sheetView>
  </sheetViews>
  <sheetFormatPr defaultRowHeight="13.5"/>
  <cols>
    <col min="1" max="1" width="20.625" style="1" customWidth="1"/>
    <col min="2" max="2" width="10.125" style="1" customWidth="1"/>
    <col min="3" max="3" width="10.5" style="1" bestFit="1" customWidth="1"/>
    <col min="4" max="6" width="10.125" style="1" customWidth="1"/>
    <col min="7" max="7" width="2.625" style="1" customWidth="1"/>
    <col min="8" max="249" width="9" style="1"/>
    <col min="250" max="250" width="2.625" style="1" customWidth="1"/>
    <col min="251" max="251" width="20.625" style="1" customWidth="1"/>
    <col min="252" max="252" width="10.125" style="1" customWidth="1"/>
    <col min="253" max="253" width="10.125" style="1" bestFit="1" customWidth="1"/>
    <col min="254" max="256" width="10.125" style="1" customWidth="1"/>
    <col min="257" max="257" width="2.625" style="1" customWidth="1"/>
    <col min="258" max="258" width="20.625" style="1" customWidth="1"/>
    <col min="259" max="262" width="11.75" style="1" customWidth="1"/>
    <col min="263" max="263" width="12.625" style="1" customWidth="1"/>
    <col min="264" max="505" width="9" style="1"/>
    <col min="506" max="506" width="2.625" style="1" customWidth="1"/>
    <col min="507" max="507" width="20.625" style="1" customWidth="1"/>
    <col min="508" max="508" width="10.125" style="1" customWidth="1"/>
    <col min="509" max="509" width="10.125" style="1" bestFit="1" customWidth="1"/>
    <col min="510" max="512" width="10.125" style="1" customWidth="1"/>
    <col min="513" max="513" width="2.625" style="1" customWidth="1"/>
    <col min="514" max="514" width="20.625" style="1" customWidth="1"/>
    <col min="515" max="518" width="11.75" style="1" customWidth="1"/>
    <col min="519" max="519" width="12.625" style="1" customWidth="1"/>
    <col min="520" max="761" width="9" style="1"/>
    <col min="762" max="762" width="2.625" style="1" customWidth="1"/>
    <col min="763" max="763" width="20.625" style="1" customWidth="1"/>
    <col min="764" max="764" width="10.125" style="1" customWidth="1"/>
    <col min="765" max="765" width="10.125" style="1" bestFit="1" customWidth="1"/>
    <col min="766" max="768" width="10.125" style="1" customWidth="1"/>
    <col min="769" max="769" width="2.625" style="1" customWidth="1"/>
    <col min="770" max="770" width="20.625" style="1" customWidth="1"/>
    <col min="771" max="774" width="11.75" style="1" customWidth="1"/>
    <col min="775" max="775" width="12.625" style="1" customWidth="1"/>
    <col min="776" max="1017" width="9" style="1"/>
    <col min="1018" max="1018" width="2.625" style="1" customWidth="1"/>
    <col min="1019" max="1019" width="20.625" style="1" customWidth="1"/>
    <col min="1020" max="1020" width="10.125" style="1" customWidth="1"/>
    <col min="1021" max="1021" width="10.125" style="1" bestFit="1" customWidth="1"/>
    <col min="1022" max="1024" width="10.125" style="1" customWidth="1"/>
    <col min="1025" max="1025" width="2.625" style="1" customWidth="1"/>
    <col min="1026" max="1026" width="20.625" style="1" customWidth="1"/>
    <col min="1027" max="1030" width="11.75" style="1" customWidth="1"/>
    <col min="1031" max="1031" width="12.625" style="1" customWidth="1"/>
    <col min="1032" max="1273" width="9" style="1"/>
    <col min="1274" max="1274" width="2.625" style="1" customWidth="1"/>
    <col min="1275" max="1275" width="20.625" style="1" customWidth="1"/>
    <col min="1276" max="1276" width="10.125" style="1" customWidth="1"/>
    <col min="1277" max="1277" width="10.125" style="1" bestFit="1" customWidth="1"/>
    <col min="1278" max="1280" width="10.125" style="1" customWidth="1"/>
    <col min="1281" max="1281" width="2.625" style="1" customWidth="1"/>
    <col min="1282" max="1282" width="20.625" style="1" customWidth="1"/>
    <col min="1283" max="1286" width="11.75" style="1" customWidth="1"/>
    <col min="1287" max="1287" width="12.625" style="1" customWidth="1"/>
    <col min="1288" max="1529" width="9" style="1"/>
    <col min="1530" max="1530" width="2.625" style="1" customWidth="1"/>
    <col min="1531" max="1531" width="20.625" style="1" customWidth="1"/>
    <col min="1532" max="1532" width="10.125" style="1" customWidth="1"/>
    <col min="1533" max="1533" width="10.125" style="1" bestFit="1" customWidth="1"/>
    <col min="1534" max="1536" width="10.125" style="1" customWidth="1"/>
    <col min="1537" max="1537" width="2.625" style="1" customWidth="1"/>
    <col min="1538" max="1538" width="20.625" style="1" customWidth="1"/>
    <col min="1539" max="1542" width="11.75" style="1" customWidth="1"/>
    <col min="1543" max="1543" width="12.625" style="1" customWidth="1"/>
    <col min="1544" max="1785" width="9" style="1"/>
    <col min="1786" max="1786" width="2.625" style="1" customWidth="1"/>
    <col min="1787" max="1787" width="20.625" style="1" customWidth="1"/>
    <col min="1788" max="1788" width="10.125" style="1" customWidth="1"/>
    <col min="1789" max="1789" width="10.125" style="1" bestFit="1" customWidth="1"/>
    <col min="1790" max="1792" width="10.125" style="1" customWidth="1"/>
    <col min="1793" max="1793" width="2.625" style="1" customWidth="1"/>
    <col min="1794" max="1794" width="20.625" style="1" customWidth="1"/>
    <col min="1795" max="1798" width="11.75" style="1" customWidth="1"/>
    <col min="1799" max="1799" width="12.625" style="1" customWidth="1"/>
    <col min="1800" max="2041" width="9" style="1"/>
    <col min="2042" max="2042" width="2.625" style="1" customWidth="1"/>
    <col min="2043" max="2043" width="20.625" style="1" customWidth="1"/>
    <col min="2044" max="2044" width="10.125" style="1" customWidth="1"/>
    <col min="2045" max="2045" width="10.125" style="1" bestFit="1" customWidth="1"/>
    <col min="2046" max="2048" width="10.125" style="1" customWidth="1"/>
    <col min="2049" max="2049" width="2.625" style="1" customWidth="1"/>
    <col min="2050" max="2050" width="20.625" style="1" customWidth="1"/>
    <col min="2051" max="2054" width="11.75" style="1" customWidth="1"/>
    <col min="2055" max="2055" width="12.625" style="1" customWidth="1"/>
    <col min="2056" max="2297" width="9" style="1"/>
    <col min="2298" max="2298" width="2.625" style="1" customWidth="1"/>
    <col min="2299" max="2299" width="20.625" style="1" customWidth="1"/>
    <col min="2300" max="2300" width="10.125" style="1" customWidth="1"/>
    <col min="2301" max="2301" width="10.125" style="1" bestFit="1" customWidth="1"/>
    <col min="2302" max="2304" width="10.125" style="1" customWidth="1"/>
    <col min="2305" max="2305" width="2.625" style="1" customWidth="1"/>
    <col min="2306" max="2306" width="20.625" style="1" customWidth="1"/>
    <col min="2307" max="2310" width="11.75" style="1" customWidth="1"/>
    <col min="2311" max="2311" width="12.625" style="1" customWidth="1"/>
    <col min="2312" max="2553" width="9" style="1"/>
    <col min="2554" max="2554" width="2.625" style="1" customWidth="1"/>
    <col min="2555" max="2555" width="20.625" style="1" customWidth="1"/>
    <col min="2556" max="2556" width="10.125" style="1" customWidth="1"/>
    <col min="2557" max="2557" width="10.125" style="1" bestFit="1" customWidth="1"/>
    <col min="2558" max="2560" width="10.125" style="1" customWidth="1"/>
    <col min="2561" max="2561" width="2.625" style="1" customWidth="1"/>
    <col min="2562" max="2562" width="20.625" style="1" customWidth="1"/>
    <col min="2563" max="2566" width="11.75" style="1" customWidth="1"/>
    <col min="2567" max="2567" width="12.625" style="1" customWidth="1"/>
    <col min="2568" max="2809" width="9" style="1"/>
    <col min="2810" max="2810" width="2.625" style="1" customWidth="1"/>
    <col min="2811" max="2811" width="20.625" style="1" customWidth="1"/>
    <col min="2812" max="2812" width="10.125" style="1" customWidth="1"/>
    <col min="2813" max="2813" width="10.125" style="1" bestFit="1" customWidth="1"/>
    <col min="2814" max="2816" width="10.125" style="1" customWidth="1"/>
    <col min="2817" max="2817" width="2.625" style="1" customWidth="1"/>
    <col min="2818" max="2818" width="20.625" style="1" customWidth="1"/>
    <col min="2819" max="2822" width="11.75" style="1" customWidth="1"/>
    <col min="2823" max="2823" width="12.625" style="1" customWidth="1"/>
    <col min="2824" max="3065" width="9" style="1"/>
    <col min="3066" max="3066" width="2.625" style="1" customWidth="1"/>
    <col min="3067" max="3067" width="20.625" style="1" customWidth="1"/>
    <col min="3068" max="3068" width="10.125" style="1" customWidth="1"/>
    <col min="3069" max="3069" width="10.125" style="1" bestFit="1" customWidth="1"/>
    <col min="3070" max="3072" width="10.125" style="1" customWidth="1"/>
    <col min="3073" max="3073" width="2.625" style="1" customWidth="1"/>
    <col min="3074" max="3074" width="20.625" style="1" customWidth="1"/>
    <col min="3075" max="3078" width="11.75" style="1" customWidth="1"/>
    <col min="3079" max="3079" width="12.625" style="1" customWidth="1"/>
    <col min="3080" max="3321" width="9" style="1"/>
    <col min="3322" max="3322" width="2.625" style="1" customWidth="1"/>
    <col min="3323" max="3323" width="20.625" style="1" customWidth="1"/>
    <col min="3324" max="3324" width="10.125" style="1" customWidth="1"/>
    <col min="3325" max="3325" width="10.125" style="1" bestFit="1" customWidth="1"/>
    <col min="3326" max="3328" width="10.125" style="1" customWidth="1"/>
    <col min="3329" max="3329" width="2.625" style="1" customWidth="1"/>
    <col min="3330" max="3330" width="20.625" style="1" customWidth="1"/>
    <col min="3331" max="3334" width="11.75" style="1" customWidth="1"/>
    <col min="3335" max="3335" width="12.625" style="1" customWidth="1"/>
    <col min="3336" max="3577" width="9" style="1"/>
    <col min="3578" max="3578" width="2.625" style="1" customWidth="1"/>
    <col min="3579" max="3579" width="20.625" style="1" customWidth="1"/>
    <col min="3580" max="3580" width="10.125" style="1" customWidth="1"/>
    <col min="3581" max="3581" width="10.125" style="1" bestFit="1" customWidth="1"/>
    <col min="3582" max="3584" width="10.125" style="1" customWidth="1"/>
    <col min="3585" max="3585" width="2.625" style="1" customWidth="1"/>
    <col min="3586" max="3586" width="20.625" style="1" customWidth="1"/>
    <col min="3587" max="3590" width="11.75" style="1" customWidth="1"/>
    <col min="3591" max="3591" width="12.625" style="1" customWidth="1"/>
    <col min="3592" max="3833" width="9" style="1"/>
    <col min="3834" max="3834" width="2.625" style="1" customWidth="1"/>
    <col min="3835" max="3835" width="20.625" style="1" customWidth="1"/>
    <col min="3836" max="3836" width="10.125" style="1" customWidth="1"/>
    <col min="3837" max="3837" width="10.125" style="1" bestFit="1" customWidth="1"/>
    <col min="3838" max="3840" width="10.125" style="1" customWidth="1"/>
    <col min="3841" max="3841" width="2.625" style="1" customWidth="1"/>
    <col min="3842" max="3842" width="20.625" style="1" customWidth="1"/>
    <col min="3843" max="3846" width="11.75" style="1" customWidth="1"/>
    <col min="3847" max="3847" width="12.625" style="1" customWidth="1"/>
    <col min="3848" max="4089" width="9" style="1"/>
    <col min="4090" max="4090" width="2.625" style="1" customWidth="1"/>
    <col min="4091" max="4091" width="20.625" style="1" customWidth="1"/>
    <col min="4092" max="4092" width="10.125" style="1" customWidth="1"/>
    <col min="4093" max="4093" width="10.125" style="1" bestFit="1" customWidth="1"/>
    <col min="4094" max="4096" width="10.125" style="1" customWidth="1"/>
    <col min="4097" max="4097" width="2.625" style="1" customWidth="1"/>
    <col min="4098" max="4098" width="20.625" style="1" customWidth="1"/>
    <col min="4099" max="4102" width="11.75" style="1" customWidth="1"/>
    <col min="4103" max="4103" width="12.625" style="1" customWidth="1"/>
    <col min="4104" max="4345" width="9" style="1"/>
    <col min="4346" max="4346" width="2.625" style="1" customWidth="1"/>
    <col min="4347" max="4347" width="20.625" style="1" customWidth="1"/>
    <col min="4348" max="4348" width="10.125" style="1" customWidth="1"/>
    <col min="4349" max="4349" width="10.125" style="1" bestFit="1" customWidth="1"/>
    <col min="4350" max="4352" width="10.125" style="1" customWidth="1"/>
    <col min="4353" max="4353" width="2.625" style="1" customWidth="1"/>
    <col min="4354" max="4354" width="20.625" style="1" customWidth="1"/>
    <col min="4355" max="4358" width="11.75" style="1" customWidth="1"/>
    <col min="4359" max="4359" width="12.625" style="1" customWidth="1"/>
    <col min="4360" max="4601" width="9" style="1"/>
    <col min="4602" max="4602" width="2.625" style="1" customWidth="1"/>
    <col min="4603" max="4603" width="20.625" style="1" customWidth="1"/>
    <col min="4604" max="4604" width="10.125" style="1" customWidth="1"/>
    <col min="4605" max="4605" width="10.125" style="1" bestFit="1" customWidth="1"/>
    <col min="4606" max="4608" width="10.125" style="1" customWidth="1"/>
    <col min="4609" max="4609" width="2.625" style="1" customWidth="1"/>
    <col min="4610" max="4610" width="20.625" style="1" customWidth="1"/>
    <col min="4611" max="4614" width="11.75" style="1" customWidth="1"/>
    <col min="4615" max="4615" width="12.625" style="1" customWidth="1"/>
    <col min="4616" max="4857" width="9" style="1"/>
    <col min="4858" max="4858" width="2.625" style="1" customWidth="1"/>
    <col min="4859" max="4859" width="20.625" style="1" customWidth="1"/>
    <col min="4860" max="4860" width="10.125" style="1" customWidth="1"/>
    <col min="4861" max="4861" width="10.125" style="1" bestFit="1" customWidth="1"/>
    <col min="4862" max="4864" width="10.125" style="1" customWidth="1"/>
    <col min="4865" max="4865" width="2.625" style="1" customWidth="1"/>
    <col min="4866" max="4866" width="20.625" style="1" customWidth="1"/>
    <col min="4867" max="4870" width="11.75" style="1" customWidth="1"/>
    <col min="4871" max="4871" width="12.625" style="1" customWidth="1"/>
    <col min="4872" max="5113" width="9" style="1"/>
    <col min="5114" max="5114" width="2.625" style="1" customWidth="1"/>
    <col min="5115" max="5115" width="20.625" style="1" customWidth="1"/>
    <col min="5116" max="5116" width="10.125" style="1" customWidth="1"/>
    <col min="5117" max="5117" width="10.125" style="1" bestFit="1" customWidth="1"/>
    <col min="5118" max="5120" width="10.125" style="1" customWidth="1"/>
    <col min="5121" max="5121" width="2.625" style="1" customWidth="1"/>
    <col min="5122" max="5122" width="20.625" style="1" customWidth="1"/>
    <col min="5123" max="5126" width="11.75" style="1" customWidth="1"/>
    <col min="5127" max="5127" width="12.625" style="1" customWidth="1"/>
    <col min="5128" max="5369" width="9" style="1"/>
    <col min="5370" max="5370" width="2.625" style="1" customWidth="1"/>
    <col min="5371" max="5371" width="20.625" style="1" customWidth="1"/>
    <col min="5372" max="5372" width="10.125" style="1" customWidth="1"/>
    <col min="5373" max="5373" width="10.125" style="1" bestFit="1" customWidth="1"/>
    <col min="5374" max="5376" width="10.125" style="1" customWidth="1"/>
    <col min="5377" max="5377" width="2.625" style="1" customWidth="1"/>
    <col min="5378" max="5378" width="20.625" style="1" customWidth="1"/>
    <col min="5379" max="5382" width="11.75" style="1" customWidth="1"/>
    <col min="5383" max="5383" width="12.625" style="1" customWidth="1"/>
    <col min="5384" max="5625" width="9" style="1"/>
    <col min="5626" max="5626" width="2.625" style="1" customWidth="1"/>
    <col min="5627" max="5627" width="20.625" style="1" customWidth="1"/>
    <col min="5628" max="5628" width="10.125" style="1" customWidth="1"/>
    <col min="5629" max="5629" width="10.125" style="1" bestFit="1" customWidth="1"/>
    <col min="5630" max="5632" width="10.125" style="1" customWidth="1"/>
    <col min="5633" max="5633" width="2.625" style="1" customWidth="1"/>
    <col min="5634" max="5634" width="20.625" style="1" customWidth="1"/>
    <col min="5635" max="5638" width="11.75" style="1" customWidth="1"/>
    <col min="5639" max="5639" width="12.625" style="1" customWidth="1"/>
    <col min="5640" max="5881" width="9" style="1"/>
    <col min="5882" max="5882" width="2.625" style="1" customWidth="1"/>
    <col min="5883" max="5883" width="20.625" style="1" customWidth="1"/>
    <col min="5884" max="5884" width="10.125" style="1" customWidth="1"/>
    <col min="5885" max="5885" width="10.125" style="1" bestFit="1" customWidth="1"/>
    <col min="5886" max="5888" width="10.125" style="1" customWidth="1"/>
    <col min="5889" max="5889" width="2.625" style="1" customWidth="1"/>
    <col min="5890" max="5890" width="20.625" style="1" customWidth="1"/>
    <col min="5891" max="5894" width="11.75" style="1" customWidth="1"/>
    <col min="5895" max="5895" width="12.625" style="1" customWidth="1"/>
    <col min="5896" max="6137" width="9" style="1"/>
    <col min="6138" max="6138" width="2.625" style="1" customWidth="1"/>
    <col min="6139" max="6139" width="20.625" style="1" customWidth="1"/>
    <col min="6140" max="6140" width="10.125" style="1" customWidth="1"/>
    <col min="6141" max="6141" width="10.125" style="1" bestFit="1" customWidth="1"/>
    <col min="6142" max="6144" width="10.125" style="1" customWidth="1"/>
    <col min="6145" max="6145" width="2.625" style="1" customWidth="1"/>
    <col min="6146" max="6146" width="20.625" style="1" customWidth="1"/>
    <col min="6147" max="6150" width="11.75" style="1" customWidth="1"/>
    <col min="6151" max="6151" width="12.625" style="1" customWidth="1"/>
    <col min="6152" max="6393" width="9" style="1"/>
    <col min="6394" max="6394" width="2.625" style="1" customWidth="1"/>
    <col min="6395" max="6395" width="20.625" style="1" customWidth="1"/>
    <col min="6396" max="6396" width="10.125" style="1" customWidth="1"/>
    <col min="6397" max="6397" width="10.125" style="1" bestFit="1" customWidth="1"/>
    <col min="6398" max="6400" width="10.125" style="1" customWidth="1"/>
    <col min="6401" max="6401" width="2.625" style="1" customWidth="1"/>
    <col min="6402" max="6402" width="20.625" style="1" customWidth="1"/>
    <col min="6403" max="6406" width="11.75" style="1" customWidth="1"/>
    <col min="6407" max="6407" width="12.625" style="1" customWidth="1"/>
    <col min="6408" max="6649" width="9" style="1"/>
    <col min="6650" max="6650" width="2.625" style="1" customWidth="1"/>
    <col min="6651" max="6651" width="20.625" style="1" customWidth="1"/>
    <col min="6652" max="6652" width="10.125" style="1" customWidth="1"/>
    <col min="6653" max="6653" width="10.125" style="1" bestFit="1" customWidth="1"/>
    <col min="6654" max="6656" width="10.125" style="1" customWidth="1"/>
    <col min="6657" max="6657" width="2.625" style="1" customWidth="1"/>
    <col min="6658" max="6658" width="20.625" style="1" customWidth="1"/>
    <col min="6659" max="6662" width="11.75" style="1" customWidth="1"/>
    <col min="6663" max="6663" width="12.625" style="1" customWidth="1"/>
    <col min="6664" max="6905" width="9" style="1"/>
    <col min="6906" max="6906" width="2.625" style="1" customWidth="1"/>
    <col min="6907" max="6907" width="20.625" style="1" customWidth="1"/>
    <col min="6908" max="6908" width="10.125" style="1" customWidth="1"/>
    <col min="6909" max="6909" width="10.125" style="1" bestFit="1" customWidth="1"/>
    <col min="6910" max="6912" width="10.125" style="1" customWidth="1"/>
    <col min="6913" max="6913" width="2.625" style="1" customWidth="1"/>
    <col min="6914" max="6914" width="20.625" style="1" customWidth="1"/>
    <col min="6915" max="6918" width="11.75" style="1" customWidth="1"/>
    <col min="6919" max="6919" width="12.625" style="1" customWidth="1"/>
    <col min="6920" max="7161" width="9" style="1"/>
    <col min="7162" max="7162" width="2.625" style="1" customWidth="1"/>
    <col min="7163" max="7163" width="20.625" style="1" customWidth="1"/>
    <col min="7164" max="7164" width="10.125" style="1" customWidth="1"/>
    <col min="7165" max="7165" width="10.125" style="1" bestFit="1" customWidth="1"/>
    <col min="7166" max="7168" width="10.125" style="1" customWidth="1"/>
    <col min="7169" max="7169" width="2.625" style="1" customWidth="1"/>
    <col min="7170" max="7170" width="20.625" style="1" customWidth="1"/>
    <col min="7171" max="7174" width="11.75" style="1" customWidth="1"/>
    <col min="7175" max="7175" width="12.625" style="1" customWidth="1"/>
    <col min="7176" max="7417" width="9" style="1"/>
    <col min="7418" max="7418" width="2.625" style="1" customWidth="1"/>
    <col min="7419" max="7419" width="20.625" style="1" customWidth="1"/>
    <col min="7420" max="7420" width="10.125" style="1" customWidth="1"/>
    <col min="7421" max="7421" width="10.125" style="1" bestFit="1" customWidth="1"/>
    <col min="7422" max="7424" width="10.125" style="1" customWidth="1"/>
    <col min="7425" max="7425" width="2.625" style="1" customWidth="1"/>
    <col min="7426" max="7426" width="20.625" style="1" customWidth="1"/>
    <col min="7427" max="7430" width="11.75" style="1" customWidth="1"/>
    <col min="7431" max="7431" width="12.625" style="1" customWidth="1"/>
    <col min="7432" max="7673" width="9" style="1"/>
    <col min="7674" max="7674" width="2.625" style="1" customWidth="1"/>
    <col min="7675" max="7675" width="20.625" style="1" customWidth="1"/>
    <col min="7676" max="7676" width="10.125" style="1" customWidth="1"/>
    <col min="7677" max="7677" width="10.125" style="1" bestFit="1" customWidth="1"/>
    <col min="7678" max="7680" width="10.125" style="1" customWidth="1"/>
    <col min="7681" max="7681" width="2.625" style="1" customWidth="1"/>
    <col min="7682" max="7682" width="20.625" style="1" customWidth="1"/>
    <col min="7683" max="7686" width="11.75" style="1" customWidth="1"/>
    <col min="7687" max="7687" width="12.625" style="1" customWidth="1"/>
    <col min="7688" max="7929" width="9" style="1"/>
    <col min="7930" max="7930" width="2.625" style="1" customWidth="1"/>
    <col min="7931" max="7931" width="20.625" style="1" customWidth="1"/>
    <col min="7932" max="7932" width="10.125" style="1" customWidth="1"/>
    <col min="7933" max="7933" width="10.125" style="1" bestFit="1" customWidth="1"/>
    <col min="7934" max="7936" width="10.125" style="1" customWidth="1"/>
    <col min="7937" max="7937" width="2.625" style="1" customWidth="1"/>
    <col min="7938" max="7938" width="20.625" style="1" customWidth="1"/>
    <col min="7939" max="7942" width="11.75" style="1" customWidth="1"/>
    <col min="7943" max="7943" width="12.625" style="1" customWidth="1"/>
    <col min="7944" max="8185" width="9" style="1"/>
    <col min="8186" max="8186" width="2.625" style="1" customWidth="1"/>
    <col min="8187" max="8187" width="20.625" style="1" customWidth="1"/>
    <col min="8188" max="8188" width="10.125" style="1" customWidth="1"/>
    <col min="8189" max="8189" width="10.125" style="1" bestFit="1" customWidth="1"/>
    <col min="8190" max="8192" width="10.125" style="1" customWidth="1"/>
    <col min="8193" max="8193" width="2.625" style="1" customWidth="1"/>
    <col min="8194" max="8194" width="20.625" style="1" customWidth="1"/>
    <col min="8195" max="8198" width="11.75" style="1" customWidth="1"/>
    <col min="8199" max="8199" width="12.625" style="1" customWidth="1"/>
    <col min="8200" max="8441" width="9" style="1"/>
    <col min="8442" max="8442" width="2.625" style="1" customWidth="1"/>
    <col min="8443" max="8443" width="20.625" style="1" customWidth="1"/>
    <col min="8444" max="8444" width="10.125" style="1" customWidth="1"/>
    <col min="8445" max="8445" width="10.125" style="1" bestFit="1" customWidth="1"/>
    <col min="8446" max="8448" width="10.125" style="1" customWidth="1"/>
    <col min="8449" max="8449" width="2.625" style="1" customWidth="1"/>
    <col min="8450" max="8450" width="20.625" style="1" customWidth="1"/>
    <col min="8451" max="8454" width="11.75" style="1" customWidth="1"/>
    <col min="8455" max="8455" width="12.625" style="1" customWidth="1"/>
    <col min="8456" max="8697" width="9" style="1"/>
    <col min="8698" max="8698" width="2.625" style="1" customWidth="1"/>
    <col min="8699" max="8699" width="20.625" style="1" customWidth="1"/>
    <col min="8700" max="8700" width="10.125" style="1" customWidth="1"/>
    <col min="8701" max="8701" width="10.125" style="1" bestFit="1" customWidth="1"/>
    <col min="8702" max="8704" width="10.125" style="1" customWidth="1"/>
    <col min="8705" max="8705" width="2.625" style="1" customWidth="1"/>
    <col min="8706" max="8706" width="20.625" style="1" customWidth="1"/>
    <col min="8707" max="8710" width="11.75" style="1" customWidth="1"/>
    <col min="8711" max="8711" width="12.625" style="1" customWidth="1"/>
    <col min="8712" max="8953" width="9" style="1"/>
    <col min="8954" max="8954" width="2.625" style="1" customWidth="1"/>
    <col min="8955" max="8955" width="20.625" style="1" customWidth="1"/>
    <col min="8956" max="8956" width="10.125" style="1" customWidth="1"/>
    <col min="8957" max="8957" width="10.125" style="1" bestFit="1" customWidth="1"/>
    <col min="8958" max="8960" width="10.125" style="1" customWidth="1"/>
    <col min="8961" max="8961" width="2.625" style="1" customWidth="1"/>
    <col min="8962" max="8962" width="20.625" style="1" customWidth="1"/>
    <col min="8963" max="8966" width="11.75" style="1" customWidth="1"/>
    <col min="8967" max="8967" width="12.625" style="1" customWidth="1"/>
    <col min="8968" max="9209" width="9" style="1"/>
    <col min="9210" max="9210" width="2.625" style="1" customWidth="1"/>
    <col min="9211" max="9211" width="20.625" style="1" customWidth="1"/>
    <col min="9212" max="9212" width="10.125" style="1" customWidth="1"/>
    <col min="9213" max="9213" width="10.125" style="1" bestFit="1" customWidth="1"/>
    <col min="9214" max="9216" width="10.125" style="1" customWidth="1"/>
    <col min="9217" max="9217" width="2.625" style="1" customWidth="1"/>
    <col min="9218" max="9218" width="20.625" style="1" customWidth="1"/>
    <col min="9219" max="9222" width="11.75" style="1" customWidth="1"/>
    <col min="9223" max="9223" width="12.625" style="1" customWidth="1"/>
    <col min="9224" max="9465" width="9" style="1"/>
    <col min="9466" max="9466" width="2.625" style="1" customWidth="1"/>
    <col min="9467" max="9467" width="20.625" style="1" customWidth="1"/>
    <col min="9468" max="9468" width="10.125" style="1" customWidth="1"/>
    <col min="9469" max="9469" width="10.125" style="1" bestFit="1" customWidth="1"/>
    <col min="9470" max="9472" width="10.125" style="1" customWidth="1"/>
    <col min="9473" max="9473" width="2.625" style="1" customWidth="1"/>
    <col min="9474" max="9474" width="20.625" style="1" customWidth="1"/>
    <col min="9475" max="9478" width="11.75" style="1" customWidth="1"/>
    <col min="9479" max="9479" width="12.625" style="1" customWidth="1"/>
    <col min="9480" max="9721" width="9" style="1"/>
    <col min="9722" max="9722" width="2.625" style="1" customWidth="1"/>
    <col min="9723" max="9723" width="20.625" style="1" customWidth="1"/>
    <col min="9724" max="9724" width="10.125" style="1" customWidth="1"/>
    <col min="9725" max="9725" width="10.125" style="1" bestFit="1" customWidth="1"/>
    <col min="9726" max="9728" width="10.125" style="1" customWidth="1"/>
    <col min="9729" max="9729" width="2.625" style="1" customWidth="1"/>
    <col min="9730" max="9730" width="20.625" style="1" customWidth="1"/>
    <col min="9731" max="9734" width="11.75" style="1" customWidth="1"/>
    <col min="9735" max="9735" width="12.625" style="1" customWidth="1"/>
    <col min="9736" max="9977" width="9" style="1"/>
    <col min="9978" max="9978" width="2.625" style="1" customWidth="1"/>
    <col min="9979" max="9979" width="20.625" style="1" customWidth="1"/>
    <col min="9980" max="9980" width="10.125" style="1" customWidth="1"/>
    <col min="9981" max="9981" width="10.125" style="1" bestFit="1" customWidth="1"/>
    <col min="9982" max="9984" width="10.125" style="1" customWidth="1"/>
    <col min="9985" max="9985" width="2.625" style="1" customWidth="1"/>
    <col min="9986" max="9986" width="20.625" style="1" customWidth="1"/>
    <col min="9987" max="9990" width="11.75" style="1" customWidth="1"/>
    <col min="9991" max="9991" width="12.625" style="1" customWidth="1"/>
    <col min="9992" max="10233" width="9" style="1"/>
    <col min="10234" max="10234" width="2.625" style="1" customWidth="1"/>
    <col min="10235" max="10235" width="20.625" style="1" customWidth="1"/>
    <col min="10236" max="10236" width="10.125" style="1" customWidth="1"/>
    <col min="10237" max="10237" width="10.125" style="1" bestFit="1" customWidth="1"/>
    <col min="10238" max="10240" width="10.125" style="1" customWidth="1"/>
    <col min="10241" max="10241" width="2.625" style="1" customWidth="1"/>
    <col min="10242" max="10242" width="20.625" style="1" customWidth="1"/>
    <col min="10243" max="10246" width="11.75" style="1" customWidth="1"/>
    <col min="10247" max="10247" width="12.625" style="1" customWidth="1"/>
    <col min="10248" max="10489" width="9" style="1"/>
    <col min="10490" max="10490" width="2.625" style="1" customWidth="1"/>
    <col min="10491" max="10491" width="20.625" style="1" customWidth="1"/>
    <col min="10492" max="10492" width="10.125" style="1" customWidth="1"/>
    <col min="10493" max="10493" width="10.125" style="1" bestFit="1" customWidth="1"/>
    <col min="10494" max="10496" width="10.125" style="1" customWidth="1"/>
    <col min="10497" max="10497" width="2.625" style="1" customWidth="1"/>
    <col min="10498" max="10498" width="20.625" style="1" customWidth="1"/>
    <col min="10499" max="10502" width="11.75" style="1" customWidth="1"/>
    <col min="10503" max="10503" width="12.625" style="1" customWidth="1"/>
    <col min="10504" max="10745" width="9" style="1"/>
    <col min="10746" max="10746" width="2.625" style="1" customWidth="1"/>
    <col min="10747" max="10747" width="20.625" style="1" customWidth="1"/>
    <col min="10748" max="10748" width="10.125" style="1" customWidth="1"/>
    <col min="10749" max="10749" width="10.125" style="1" bestFit="1" customWidth="1"/>
    <col min="10750" max="10752" width="10.125" style="1" customWidth="1"/>
    <col min="10753" max="10753" width="2.625" style="1" customWidth="1"/>
    <col min="10754" max="10754" width="20.625" style="1" customWidth="1"/>
    <col min="10755" max="10758" width="11.75" style="1" customWidth="1"/>
    <col min="10759" max="10759" width="12.625" style="1" customWidth="1"/>
    <col min="10760" max="11001" width="9" style="1"/>
    <col min="11002" max="11002" width="2.625" style="1" customWidth="1"/>
    <col min="11003" max="11003" width="20.625" style="1" customWidth="1"/>
    <col min="11004" max="11004" width="10.125" style="1" customWidth="1"/>
    <col min="11005" max="11005" width="10.125" style="1" bestFit="1" customWidth="1"/>
    <col min="11006" max="11008" width="10.125" style="1" customWidth="1"/>
    <col min="11009" max="11009" width="2.625" style="1" customWidth="1"/>
    <col min="11010" max="11010" width="20.625" style="1" customWidth="1"/>
    <col min="11011" max="11014" width="11.75" style="1" customWidth="1"/>
    <col min="11015" max="11015" width="12.625" style="1" customWidth="1"/>
    <col min="11016" max="11257" width="9" style="1"/>
    <col min="11258" max="11258" width="2.625" style="1" customWidth="1"/>
    <col min="11259" max="11259" width="20.625" style="1" customWidth="1"/>
    <col min="11260" max="11260" width="10.125" style="1" customWidth="1"/>
    <col min="11261" max="11261" width="10.125" style="1" bestFit="1" customWidth="1"/>
    <col min="11262" max="11264" width="10.125" style="1" customWidth="1"/>
    <col min="11265" max="11265" width="2.625" style="1" customWidth="1"/>
    <col min="11266" max="11266" width="20.625" style="1" customWidth="1"/>
    <col min="11267" max="11270" width="11.75" style="1" customWidth="1"/>
    <col min="11271" max="11271" width="12.625" style="1" customWidth="1"/>
    <col min="11272" max="11513" width="9" style="1"/>
    <col min="11514" max="11514" width="2.625" style="1" customWidth="1"/>
    <col min="11515" max="11515" width="20.625" style="1" customWidth="1"/>
    <col min="11516" max="11516" width="10.125" style="1" customWidth="1"/>
    <col min="11517" max="11517" width="10.125" style="1" bestFit="1" customWidth="1"/>
    <col min="11518" max="11520" width="10.125" style="1" customWidth="1"/>
    <col min="11521" max="11521" width="2.625" style="1" customWidth="1"/>
    <col min="11522" max="11522" width="20.625" style="1" customWidth="1"/>
    <col min="11523" max="11526" width="11.75" style="1" customWidth="1"/>
    <col min="11527" max="11527" width="12.625" style="1" customWidth="1"/>
    <col min="11528" max="11769" width="9" style="1"/>
    <col min="11770" max="11770" width="2.625" style="1" customWidth="1"/>
    <col min="11771" max="11771" width="20.625" style="1" customWidth="1"/>
    <col min="11772" max="11772" width="10.125" style="1" customWidth="1"/>
    <col min="11773" max="11773" width="10.125" style="1" bestFit="1" customWidth="1"/>
    <col min="11774" max="11776" width="10.125" style="1" customWidth="1"/>
    <col min="11777" max="11777" width="2.625" style="1" customWidth="1"/>
    <col min="11778" max="11778" width="20.625" style="1" customWidth="1"/>
    <col min="11779" max="11782" width="11.75" style="1" customWidth="1"/>
    <col min="11783" max="11783" width="12.625" style="1" customWidth="1"/>
    <col min="11784" max="12025" width="9" style="1"/>
    <col min="12026" max="12026" width="2.625" style="1" customWidth="1"/>
    <col min="12027" max="12027" width="20.625" style="1" customWidth="1"/>
    <col min="12028" max="12028" width="10.125" style="1" customWidth="1"/>
    <col min="12029" max="12029" width="10.125" style="1" bestFit="1" customWidth="1"/>
    <col min="12030" max="12032" width="10.125" style="1" customWidth="1"/>
    <col min="12033" max="12033" width="2.625" style="1" customWidth="1"/>
    <col min="12034" max="12034" width="20.625" style="1" customWidth="1"/>
    <col min="12035" max="12038" width="11.75" style="1" customWidth="1"/>
    <col min="12039" max="12039" width="12.625" style="1" customWidth="1"/>
    <col min="12040" max="12281" width="9" style="1"/>
    <col min="12282" max="12282" width="2.625" style="1" customWidth="1"/>
    <col min="12283" max="12283" width="20.625" style="1" customWidth="1"/>
    <col min="12284" max="12284" width="10.125" style="1" customWidth="1"/>
    <col min="12285" max="12285" width="10.125" style="1" bestFit="1" customWidth="1"/>
    <col min="12286" max="12288" width="10.125" style="1" customWidth="1"/>
    <col min="12289" max="12289" width="2.625" style="1" customWidth="1"/>
    <col min="12290" max="12290" width="20.625" style="1" customWidth="1"/>
    <col min="12291" max="12294" width="11.75" style="1" customWidth="1"/>
    <col min="12295" max="12295" width="12.625" style="1" customWidth="1"/>
    <col min="12296" max="12537" width="9" style="1"/>
    <col min="12538" max="12538" width="2.625" style="1" customWidth="1"/>
    <col min="12539" max="12539" width="20.625" style="1" customWidth="1"/>
    <col min="12540" max="12540" width="10.125" style="1" customWidth="1"/>
    <col min="12541" max="12541" width="10.125" style="1" bestFit="1" customWidth="1"/>
    <col min="12542" max="12544" width="10.125" style="1" customWidth="1"/>
    <col min="12545" max="12545" width="2.625" style="1" customWidth="1"/>
    <col min="12546" max="12546" width="20.625" style="1" customWidth="1"/>
    <col min="12547" max="12550" width="11.75" style="1" customWidth="1"/>
    <col min="12551" max="12551" width="12.625" style="1" customWidth="1"/>
    <col min="12552" max="12793" width="9" style="1"/>
    <col min="12794" max="12794" width="2.625" style="1" customWidth="1"/>
    <col min="12795" max="12795" width="20.625" style="1" customWidth="1"/>
    <col min="12796" max="12796" width="10.125" style="1" customWidth="1"/>
    <col min="12797" max="12797" width="10.125" style="1" bestFit="1" customWidth="1"/>
    <col min="12798" max="12800" width="10.125" style="1" customWidth="1"/>
    <col min="12801" max="12801" width="2.625" style="1" customWidth="1"/>
    <col min="12802" max="12802" width="20.625" style="1" customWidth="1"/>
    <col min="12803" max="12806" width="11.75" style="1" customWidth="1"/>
    <col min="12807" max="12807" width="12.625" style="1" customWidth="1"/>
    <col min="12808" max="13049" width="9" style="1"/>
    <col min="13050" max="13050" width="2.625" style="1" customWidth="1"/>
    <col min="13051" max="13051" width="20.625" style="1" customWidth="1"/>
    <col min="13052" max="13052" width="10.125" style="1" customWidth="1"/>
    <col min="13053" max="13053" width="10.125" style="1" bestFit="1" customWidth="1"/>
    <col min="13054" max="13056" width="10.125" style="1" customWidth="1"/>
    <col min="13057" max="13057" width="2.625" style="1" customWidth="1"/>
    <col min="13058" max="13058" width="20.625" style="1" customWidth="1"/>
    <col min="13059" max="13062" width="11.75" style="1" customWidth="1"/>
    <col min="13063" max="13063" width="12.625" style="1" customWidth="1"/>
    <col min="13064" max="13305" width="9" style="1"/>
    <col min="13306" max="13306" width="2.625" style="1" customWidth="1"/>
    <col min="13307" max="13307" width="20.625" style="1" customWidth="1"/>
    <col min="13308" max="13308" width="10.125" style="1" customWidth="1"/>
    <col min="13309" max="13309" width="10.125" style="1" bestFit="1" customWidth="1"/>
    <col min="13310" max="13312" width="10.125" style="1" customWidth="1"/>
    <col min="13313" max="13313" width="2.625" style="1" customWidth="1"/>
    <col min="13314" max="13314" width="20.625" style="1" customWidth="1"/>
    <col min="13315" max="13318" width="11.75" style="1" customWidth="1"/>
    <col min="13319" max="13319" width="12.625" style="1" customWidth="1"/>
    <col min="13320" max="13561" width="9" style="1"/>
    <col min="13562" max="13562" width="2.625" style="1" customWidth="1"/>
    <col min="13563" max="13563" width="20.625" style="1" customWidth="1"/>
    <col min="13564" max="13564" width="10.125" style="1" customWidth="1"/>
    <col min="13565" max="13565" width="10.125" style="1" bestFit="1" customWidth="1"/>
    <col min="13566" max="13568" width="10.125" style="1" customWidth="1"/>
    <col min="13569" max="13569" width="2.625" style="1" customWidth="1"/>
    <col min="13570" max="13570" width="20.625" style="1" customWidth="1"/>
    <col min="13571" max="13574" width="11.75" style="1" customWidth="1"/>
    <col min="13575" max="13575" width="12.625" style="1" customWidth="1"/>
    <col min="13576" max="13817" width="9" style="1"/>
    <col min="13818" max="13818" width="2.625" style="1" customWidth="1"/>
    <col min="13819" max="13819" width="20.625" style="1" customWidth="1"/>
    <col min="13820" max="13820" width="10.125" style="1" customWidth="1"/>
    <col min="13821" max="13821" width="10.125" style="1" bestFit="1" customWidth="1"/>
    <col min="13822" max="13824" width="10.125" style="1" customWidth="1"/>
    <col min="13825" max="13825" width="2.625" style="1" customWidth="1"/>
    <col min="13826" max="13826" width="20.625" style="1" customWidth="1"/>
    <col min="13827" max="13830" width="11.75" style="1" customWidth="1"/>
    <col min="13831" max="13831" width="12.625" style="1" customWidth="1"/>
    <col min="13832" max="14073" width="9" style="1"/>
    <col min="14074" max="14074" width="2.625" style="1" customWidth="1"/>
    <col min="14075" max="14075" width="20.625" style="1" customWidth="1"/>
    <col min="14076" max="14076" width="10.125" style="1" customWidth="1"/>
    <col min="14077" max="14077" width="10.125" style="1" bestFit="1" customWidth="1"/>
    <col min="14078" max="14080" width="10.125" style="1" customWidth="1"/>
    <col min="14081" max="14081" width="2.625" style="1" customWidth="1"/>
    <col min="14082" max="14082" width="20.625" style="1" customWidth="1"/>
    <col min="14083" max="14086" width="11.75" style="1" customWidth="1"/>
    <col min="14087" max="14087" width="12.625" style="1" customWidth="1"/>
    <col min="14088" max="14329" width="9" style="1"/>
    <col min="14330" max="14330" width="2.625" style="1" customWidth="1"/>
    <col min="14331" max="14331" width="20.625" style="1" customWidth="1"/>
    <col min="14332" max="14332" width="10.125" style="1" customWidth="1"/>
    <col min="14333" max="14333" width="10.125" style="1" bestFit="1" customWidth="1"/>
    <col min="14334" max="14336" width="10.125" style="1" customWidth="1"/>
    <col min="14337" max="14337" width="2.625" style="1" customWidth="1"/>
    <col min="14338" max="14338" width="20.625" style="1" customWidth="1"/>
    <col min="14339" max="14342" width="11.75" style="1" customWidth="1"/>
    <col min="14343" max="14343" width="12.625" style="1" customWidth="1"/>
    <col min="14344" max="14585" width="9" style="1"/>
    <col min="14586" max="14586" width="2.625" style="1" customWidth="1"/>
    <col min="14587" max="14587" width="20.625" style="1" customWidth="1"/>
    <col min="14588" max="14588" width="10.125" style="1" customWidth="1"/>
    <col min="14589" max="14589" width="10.125" style="1" bestFit="1" customWidth="1"/>
    <col min="14590" max="14592" width="10.125" style="1" customWidth="1"/>
    <col min="14593" max="14593" width="2.625" style="1" customWidth="1"/>
    <col min="14594" max="14594" width="20.625" style="1" customWidth="1"/>
    <col min="14595" max="14598" width="11.75" style="1" customWidth="1"/>
    <col min="14599" max="14599" width="12.625" style="1" customWidth="1"/>
    <col min="14600" max="14841" width="9" style="1"/>
    <col min="14842" max="14842" width="2.625" style="1" customWidth="1"/>
    <col min="14843" max="14843" width="20.625" style="1" customWidth="1"/>
    <col min="14844" max="14844" width="10.125" style="1" customWidth="1"/>
    <col min="14845" max="14845" width="10.125" style="1" bestFit="1" customWidth="1"/>
    <col min="14846" max="14848" width="10.125" style="1" customWidth="1"/>
    <col min="14849" max="14849" width="2.625" style="1" customWidth="1"/>
    <col min="14850" max="14850" width="20.625" style="1" customWidth="1"/>
    <col min="14851" max="14854" width="11.75" style="1" customWidth="1"/>
    <col min="14855" max="14855" width="12.625" style="1" customWidth="1"/>
    <col min="14856" max="15097" width="9" style="1"/>
    <col min="15098" max="15098" width="2.625" style="1" customWidth="1"/>
    <col min="15099" max="15099" width="20.625" style="1" customWidth="1"/>
    <col min="15100" max="15100" width="10.125" style="1" customWidth="1"/>
    <col min="15101" max="15101" width="10.125" style="1" bestFit="1" customWidth="1"/>
    <col min="15102" max="15104" width="10.125" style="1" customWidth="1"/>
    <col min="15105" max="15105" width="2.625" style="1" customWidth="1"/>
    <col min="15106" max="15106" width="20.625" style="1" customWidth="1"/>
    <col min="15107" max="15110" width="11.75" style="1" customWidth="1"/>
    <col min="15111" max="15111" width="12.625" style="1" customWidth="1"/>
    <col min="15112" max="15353" width="9" style="1"/>
    <col min="15354" max="15354" width="2.625" style="1" customWidth="1"/>
    <col min="15355" max="15355" width="20.625" style="1" customWidth="1"/>
    <col min="15356" max="15356" width="10.125" style="1" customWidth="1"/>
    <col min="15357" max="15357" width="10.125" style="1" bestFit="1" customWidth="1"/>
    <col min="15358" max="15360" width="10.125" style="1" customWidth="1"/>
    <col min="15361" max="15361" width="2.625" style="1" customWidth="1"/>
    <col min="15362" max="15362" width="20.625" style="1" customWidth="1"/>
    <col min="15363" max="15366" width="11.75" style="1" customWidth="1"/>
    <col min="15367" max="15367" width="12.625" style="1" customWidth="1"/>
    <col min="15368" max="15609" width="9" style="1"/>
    <col min="15610" max="15610" width="2.625" style="1" customWidth="1"/>
    <col min="15611" max="15611" width="20.625" style="1" customWidth="1"/>
    <col min="15612" max="15612" width="10.125" style="1" customWidth="1"/>
    <col min="15613" max="15613" width="10.125" style="1" bestFit="1" customWidth="1"/>
    <col min="15614" max="15616" width="10.125" style="1" customWidth="1"/>
    <col min="15617" max="15617" width="2.625" style="1" customWidth="1"/>
    <col min="15618" max="15618" width="20.625" style="1" customWidth="1"/>
    <col min="15619" max="15622" width="11.75" style="1" customWidth="1"/>
    <col min="15623" max="15623" width="12.625" style="1" customWidth="1"/>
    <col min="15624" max="15865" width="9" style="1"/>
    <col min="15866" max="15866" width="2.625" style="1" customWidth="1"/>
    <col min="15867" max="15867" width="20.625" style="1" customWidth="1"/>
    <col min="15868" max="15868" width="10.125" style="1" customWidth="1"/>
    <col min="15869" max="15869" width="10.125" style="1" bestFit="1" customWidth="1"/>
    <col min="15870" max="15872" width="10.125" style="1" customWidth="1"/>
    <col min="15873" max="15873" width="2.625" style="1" customWidth="1"/>
    <col min="15874" max="15874" width="20.625" style="1" customWidth="1"/>
    <col min="15875" max="15878" width="11.75" style="1" customWidth="1"/>
    <col min="15879" max="15879" width="12.625" style="1" customWidth="1"/>
    <col min="15880" max="16121" width="9" style="1"/>
    <col min="16122" max="16122" width="2.625" style="1" customWidth="1"/>
    <col min="16123" max="16123" width="20.625" style="1" customWidth="1"/>
    <col min="16124" max="16124" width="10.125" style="1" customWidth="1"/>
    <col min="16125" max="16125" width="10.125" style="1" bestFit="1" customWidth="1"/>
    <col min="16126" max="16128" width="10.125" style="1" customWidth="1"/>
    <col min="16129" max="16129" width="2.625" style="1" customWidth="1"/>
    <col min="16130" max="16130" width="20.625" style="1" customWidth="1"/>
    <col min="16131" max="16134" width="11.75" style="1" customWidth="1"/>
    <col min="16135" max="16135" width="12.625" style="1" customWidth="1"/>
    <col min="16136" max="16384" width="9" style="1"/>
  </cols>
  <sheetData>
    <row r="2" spans="1:6">
      <c r="A2" s="1" t="s">
        <v>19</v>
      </c>
    </row>
    <row r="4" spans="1:6">
      <c r="A4" s="23" t="s">
        <v>20</v>
      </c>
      <c r="B4" s="23"/>
      <c r="D4" s="27"/>
      <c r="E4" s="27"/>
      <c r="F4" s="27" t="s">
        <v>21</v>
      </c>
    </row>
    <row r="5" spans="1:6">
      <c r="A5" s="137" t="s">
        <v>22</v>
      </c>
      <c r="B5" s="28" t="s">
        <v>23</v>
      </c>
      <c r="C5" s="28" t="s">
        <v>24</v>
      </c>
      <c r="D5" s="28" t="s">
        <v>25</v>
      </c>
      <c r="E5" s="28" t="s">
        <v>26</v>
      </c>
      <c r="F5" s="28" t="s">
        <v>27</v>
      </c>
    </row>
    <row r="6" spans="1:6">
      <c r="A6" s="138"/>
      <c r="B6" s="7" t="s">
        <v>28</v>
      </c>
      <c r="C6" s="6" t="s">
        <v>28</v>
      </c>
      <c r="D6" s="6" t="s">
        <v>28</v>
      </c>
      <c r="E6" s="6" t="s">
        <v>28</v>
      </c>
      <c r="F6" s="6" t="s">
        <v>28</v>
      </c>
    </row>
    <row r="7" spans="1:6">
      <c r="A7" s="29"/>
      <c r="B7" s="16"/>
      <c r="C7" s="30"/>
      <c r="D7" s="16"/>
      <c r="E7" s="30"/>
      <c r="F7" s="31"/>
    </row>
    <row r="8" spans="1:6">
      <c r="A8" s="32" t="s">
        <v>29</v>
      </c>
      <c r="B8" s="20">
        <v>63932</v>
      </c>
      <c r="C8" s="20">
        <v>65230</v>
      </c>
      <c r="D8" s="20">
        <v>66588</v>
      </c>
      <c r="E8" s="20">
        <v>68054</v>
      </c>
      <c r="F8" s="33">
        <v>68849</v>
      </c>
    </row>
    <row r="9" spans="1:6">
      <c r="A9" s="34"/>
      <c r="B9" s="20"/>
      <c r="C9" s="20"/>
      <c r="D9" s="20"/>
      <c r="E9" s="20"/>
      <c r="F9" s="33"/>
    </row>
    <row r="10" spans="1:6" ht="12.6" customHeight="1">
      <c r="A10" s="35" t="s">
        <v>30</v>
      </c>
      <c r="B10" s="20">
        <v>50861</v>
      </c>
      <c r="C10" s="20">
        <v>52053</v>
      </c>
      <c r="D10" s="20">
        <v>53278</v>
      </c>
      <c r="E10" s="20">
        <v>54645</v>
      </c>
      <c r="F10" s="33">
        <v>55514</v>
      </c>
    </row>
    <row r="11" spans="1:6">
      <c r="A11" s="35" t="s">
        <v>31</v>
      </c>
      <c r="B11" s="20">
        <v>2122</v>
      </c>
      <c r="C11" s="20">
        <v>2171</v>
      </c>
      <c r="D11" s="20">
        <v>2185</v>
      </c>
      <c r="E11" s="20">
        <v>2233</v>
      </c>
      <c r="F11" s="33">
        <v>2185</v>
      </c>
    </row>
    <row r="12" spans="1:6">
      <c r="A12" s="35" t="s">
        <v>32</v>
      </c>
      <c r="B12" s="20">
        <v>82</v>
      </c>
      <c r="C12" s="20">
        <v>80</v>
      </c>
      <c r="D12" s="20">
        <v>75</v>
      </c>
      <c r="E12" s="20">
        <v>67</v>
      </c>
      <c r="F12" s="33">
        <v>51</v>
      </c>
    </row>
    <row r="13" spans="1:6">
      <c r="A13" s="35" t="s">
        <v>33</v>
      </c>
      <c r="B13" s="13" t="s">
        <v>34</v>
      </c>
      <c r="C13" s="13" t="s">
        <v>34</v>
      </c>
      <c r="D13" s="13" t="s">
        <v>34</v>
      </c>
      <c r="E13" s="13" t="s">
        <v>34</v>
      </c>
      <c r="F13" s="36" t="s">
        <v>35</v>
      </c>
    </row>
    <row r="14" spans="1:6" ht="13.15" customHeight="1">
      <c r="A14" s="35" t="s">
        <v>36</v>
      </c>
      <c r="B14" s="20">
        <v>10809</v>
      </c>
      <c r="C14" s="20">
        <v>10875</v>
      </c>
      <c r="D14" s="20">
        <v>10990</v>
      </c>
      <c r="E14" s="20">
        <v>11054</v>
      </c>
      <c r="F14" s="33">
        <v>11052</v>
      </c>
    </row>
    <row r="15" spans="1:6" ht="13.15" customHeight="1">
      <c r="A15" s="35" t="s">
        <v>37</v>
      </c>
      <c r="B15" s="20">
        <v>58</v>
      </c>
      <c r="C15" s="20">
        <v>51</v>
      </c>
      <c r="D15" s="20">
        <v>60</v>
      </c>
      <c r="E15" s="20">
        <v>55</v>
      </c>
      <c r="F15" s="33">
        <v>47</v>
      </c>
    </row>
    <row r="16" spans="1:6" ht="13.15" customHeight="1">
      <c r="A16" s="37"/>
      <c r="B16" s="23"/>
      <c r="C16" s="23"/>
      <c r="D16" s="23"/>
      <c r="E16" s="23"/>
      <c r="F16" s="24"/>
    </row>
    <row r="17" spans="1:7" ht="13.15" customHeight="1"/>
    <row r="18" spans="1:7" ht="13.15" customHeight="1">
      <c r="F18" s="38"/>
    </row>
    <row r="20" spans="1:7">
      <c r="A20" s="23" t="s">
        <v>38</v>
      </c>
      <c r="B20" s="23"/>
      <c r="C20" s="23"/>
      <c r="D20" s="23"/>
      <c r="E20" s="130"/>
      <c r="F20" s="130"/>
    </row>
    <row r="21" spans="1:7" ht="13.5" customHeight="1">
      <c r="A21" s="137" t="s">
        <v>22</v>
      </c>
      <c r="B21" s="3" t="s">
        <v>39</v>
      </c>
      <c r="C21" s="39" t="s">
        <v>40</v>
      </c>
      <c r="D21" s="3" t="s">
        <v>41</v>
      </c>
      <c r="E21" s="3" t="s">
        <v>42</v>
      </c>
      <c r="F21" s="141" t="s">
        <v>43</v>
      </c>
      <c r="G21" s="142"/>
    </row>
    <row r="22" spans="1:7">
      <c r="A22" s="138"/>
      <c r="B22" s="6" t="s">
        <v>44</v>
      </c>
      <c r="C22" s="40" t="s">
        <v>44</v>
      </c>
      <c r="D22" s="6" t="s">
        <v>44</v>
      </c>
      <c r="E22" s="6" t="s">
        <v>45</v>
      </c>
      <c r="F22" s="143"/>
      <c r="G22" s="144"/>
    </row>
    <row r="23" spans="1:7">
      <c r="A23" s="29"/>
      <c r="B23" s="16"/>
      <c r="C23" s="16"/>
      <c r="D23" s="16"/>
      <c r="E23" s="16"/>
      <c r="F23" s="16"/>
      <c r="G23" s="31"/>
    </row>
    <row r="24" spans="1:7">
      <c r="A24" s="32" t="s">
        <v>23</v>
      </c>
      <c r="B24" s="21"/>
      <c r="C24" s="41"/>
      <c r="D24" s="21"/>
      <c r="E24" s="42"/>
      <c r="F24" s="43"/>
      <c r="G24" s="44"/>
    </row>
    <row r="25" spans="1:7">
      <c r="A25" s="35" t="s">
        <v>30</v>
      </c>
      <c r="B25" s="21">
        <v>178014</v>
      </c>
      <c r="C25" s="41">
        <v>6773975</v>
      </c>
      <c r="D25" s="21">
        <v>6951989</v>
      </c>
      <c r="E25" s="42">
        <v>85.01</v>
      </c>
      <c r="F25" s="139">
        <v>136686</v>
      </c>
      <c r="G25" s="140"/>
    </row>
    <row r="26" spans="1:7">
      <c r="A26" s="35" t="s">
        <v>31</v>
      </c>
      <c r="B26" s="21">
        <v>7427</v>
      </c>
      <c r="C26" s="41">
        <v>280796</v>
      </c>
      <c r="D26" s="21">
        <v>288223</v>
      </c>
      <c r="E26" s="42">
        <v>3.5</v>
      </c>
      <c r="F26" s="139">
        <v>135826</v>
      </c>
      <c r="G26" s="140"/>
    </row>
    <row r="27" spans="1:7">
      <c r="A27" s="35" t="s">
        <v>32</v>
      </c>
      <c r="B27" s="21">
        <v>288</v>
      </c>
      <c r="C27" s="41">
        <v>7343</v>
      </c>
      <c r="D27" s="21">
        <v>7631</v>
      </c>
      <c r="E27" s="42">
        <v>0.09</v>
      </c>
      <c r="F27" s="139">
        <v>93060</v>
      </c>
      <c r="G27" s="140"/>
    </row>
    <row r="28" spans="1:7">
      <c r="A28" s="35" t="s">
        <v>33</v>
      </c>
      <c r="B28" s="45" t="s">
        <v>46</v>
      </c>
      <c r="C28" s="45" t="s">
        <v>46</v>
      </c>
      <c r="D28" s="45" t="s">
        <v>46</v>
      </c>
      <c r="E28" s="45" t="s">
        <v>46</v>
      </c>
      <c r="F28" s="145" t="s">
        <v>46</v>
      </c>
      <c r="G28" s="146"/>
    </row>
    <row r="29" spans="1:7">
      <c r="A29" s="35" t="s">
        <v>36</v>
      </c>
      <c r="B29" s="21">
        <v>37832</v>
      </c>
      <c r="C29" s="41">
        <v>891495</v>
      </c>
      <c r="D29" s="21">
        <v>929327</v>
      </c>
      <c r="E29" s="42">
        <v>11.4</v>
      </c>
      <c r="F29" s="139">
        <v>85977</v>
      </c>
      <c r="G29" s="140"/>
    </row>
    <row r="30" spans="1:7">
      <c r="A30" s="35" t="s">
        <v>47</v>
      </c>
      <c r="B30" s="21">
        <v>203</v>
      </c>
      <c r="C30" s="45" t="s">
        <v>46</v>
      </c>
      <c r="D30" s="21">
        <v>203</v>
      </c>
      <c r="E30" s="42">
        <v>0</v>
      </c>
      <c r="F30" s="139">
        <v>3500</v>
      </c>
      <c r="G30" s="140"/>
    </row>
    <row r="31" spans="1:7">
      <c r="A31" s="35"/>
      <c r="B31" s="21"/>
      <c r="C31" s="41"/>
      <c r="D31" s="21"/>
      <c r="E31" s="42"/>
      <c r="F31" s="43"/>
      <c r="G31" s="44"/>
    </row>
    <row r="32" spans="1:7">
      <c r="A32" s="32" t="s">
        <v>24</v>
      </c>
      <c r="B32" s="21"/>
      <c r="C32" s="41"/>
      <c r="D32" s="21"/>
      <c r="E32" s="42"/>
      <c r="F32" s="43"/>
      <c r="G32" s="44"/>
    </row>
    <row r="33" spans="1:7">
      <c r="A33" s="35" t="s">
        <v>30</v>
      </c>
      <c r="B33" s="21">
        <v>182184</v>
      </c>
      <c r="C33" s="41">
        <v>6950994</v>
      </c>
      <c r="D33" s="21">
        <f>B33+C33</f>
        <v>7133178</v>
      </c>
      <c r="E33" s="42">
        <v>85.68</v>
      </c>
      <c r="F33" s="139">
        <v>137037</v>
      </c>
      <c r="G33" s="140"/>
    </row>
    <row r="34" spans="1:7">
      <c r="A34" s="35" t="s">
        <v>31</v>
      </c>
      <c r="B34" s="21">
        <v>7599</v>
      </c>
      <c r="C34" s="41">
        <v>286039</v>
      </c>
      <c r="D34" s="21">
        <f>B34+C34</f>
        <v>293638</v>
      </c>
      <c r="E34" s="42">
        <v>3.53</v>
      </c>
      <c r="F34" s="139">
        <v>135255</v>
      </c>
      <c r="G34" s="140"/>
    </row>
    <row r="35" spans="1:7">
      <c r="A35" s="35" t="s">
        <v>32</v>
      </c>
      <c r="B35" s="21">
        <v>280</v>
      </c>
      <c r="C35" s="41">
        <v>9413</v>
      </c>
      <c r="D35" s="21">
        <f>B35+C35</f>
        <v>9693</v>
      </c>
      <c r="E35" s="42">
        <v>0.12</v>
      </c>
      <c r="F35" s="139">
        <v>121163</v>
      </c>
      <c r="G35" s="140"/>
    </row>
    <row r="36" spans="1:7">
      <c r="A36" s="35" t="s">
        <v>33</v>
      </c>
      <c r="B36" s="45" t="s">
        <v>46</v>
      </c>
      <c r="C36" s="45" t="s">
        <v>46</v>
      </c>
      <c r="D36" s="45" t="s">
        <v>46</v>
      </c>
      <c r="E36" s="45" t="s">
        <v>46</v>
      </c>
      <c r="F36" s="145" t="s">
        <v>46</v>
      </c>
      <c r="G36" s="146"/>
    </row>
    <row r="37" spans="1:7">
      <c r="A37" s="35" t="s">
        <v>36</v>
      </c>
      <c r="B37" s="21">
        <v>38063</v>
      </c>
      <c r="C37" s="41">
        <v>850847</v>
      </c>
      <c r="D37" s="21">
        <f>B37+C37</f>
        <v>888910</v>
      </c>
      <c r="E37" s="46">
        <v>10.67</v>
      </c>
      <c r="F37" s="139">
        <v>81739</v>
      </c>
      <c r="G37" s="140"/>
    </row>
    <row r="38" spans="1:7">
      <c r="A38" s="35" t="s">
        <v>47</v>
      </c>
      <c r="B38" s="21">
        <v>179</v>
      </c>
      <c r="C38" s="45" t="s">
        <v>46</v>
      </c>
      <c r="D38" s="21">
        <v>179</v>
      </c>
      <c r="E38" s="42">
        <v>0</v>
      </c>
      <c r="F38" s="139">
        <v>3510</v>
      </c>
      <c r="G38" s="140"/>
    </row>
    <row r="39" spans="1:7">
      <c r="A39" s="35"/>
      <c r="B39" s="21"/>
      <c r="C39" s="41"/>
      <c r="D39" s="21"/>
      <c r="E39" s="42"/>
      <c r="F39" s="43"/>
      <c r="G39" s="44"/>
    </row>
    <row r="40" spans="1:7">
      <c r="A40" s="32" t="s">
        <v>25</v>
      </c>
      <c r="B40" s="21"/>
      <c r="C40" s="41"/>
      <c r="D40" s="21"/>
      <c r="E40" s="42"/>
      <c r="F40" s="43"/>
      <c r="G40" s="44"/>
    </row>
    <row r="41" spans="1:7">
      <c r="A41" s="35" t="s">
        <v>30</v>
      </c>
      <c r="B41" s="21">
        <v>186472</v>
      </c>
      <c r="C41" s="41">
        <v>7111068</v>
      </c>
      <c r="D41" s="21">
        <f>B41+C41</f>
        <v>7297540</v>
      </c>
      <c r="E41" s="42">
        <v>85.38</v>
      </c>
      <c r="F41" s="139">
        <v>136971</v>
      </c>
      <c r="G41" s="140"/>
    </row>
    <row r="42" spans="1:7">
      <c r="A42" s="35" t="s">
        <v>31</v>
      </c>
      <c r="B42" s="21">
        <v>7648</v>
      </c>
      <c r="C42" s="41">
        <v>308096</v>
      </c>
      <c r="D42" s="21">
        <f t="shared" ref="D42:D43" si="0">B42+C42</f>
        <v>315744</v>
      </c>
      <c r="E42" s="42">
        <v>3.69</v>
      </c>
      <c r="F42" s="139">
        <v>144505</v>
      </c>
      <c r="G42" s="140"/>
    </row>
    <row r="43" spans="1:7">
      <c r="A43" s="35" t="s">
        <v>32</v>
      </c>
      <c r="B43" s="47">
        <v>263</v>
      </c>
      <c r="C43" s="41">
        <v>7956</v>
      </c>
      <c r="D43" s="47">
        <f t="shared" si="0"/>
        <v>8219</v>
      </c>
      <c r="E43" s="42">
        <v>0.1</v>
      </c>
      <c r="F43" s="139">
        <v>109587</v>
      </c>
      <c r="G43" s="140"/>
    </row>
    <row r="44" spans="1:7">
      <c r="A44" s="35" t="s">
        <v>33</v>
      </c>
      <c r="B44" s="13" t="s">
        <v>35</v>
      </c>
      <c r="C44" s="13" t="s">
        <v>35</v>
      </c>
      <c r="D44" s="13" t="s">
        <v>35</v>
      </c>
      <c r="E44" s="13" t="s">
        <v>35</v>
      </c>
      <c r="F44" s="145" t="s">
        <v>35</v>
      </c>
      <c r="G44" s="146"/>
    </row>
    <row r="45" spans="1:7">
      <c r="A45" s="35" t="s">
        <v>36</v>
      </c>
      <c r="B45" s="47">
        <v>38465</v>
      </c>
      <c r="C45" s="41">
        <v>887121</v>
      </c>
      <c r="D45" s="47">
        <f>B45+C45</f>
        <v>925586</v>
      </c>
      <c r="E45" s="42">
        <v>10.83</v>
      </c>
      <c r="F45" s="139">
        <v>84221</v>
      </c>
      <c r="G45" s="140"/>
    </row>
    <row r="46" spans="1:7">
      <c r="A46" s="35" t="s">
        <v>47</v>
      </c>
      <c r="B46" s="47">
        <v>210</v>
      </c>
      <c r="C46" s="13" t="s">
        <v>35</v>
      </c>
      <c r="D46" s="47">
        <v>210</v>
      </c>
      <c r="E46" s="42">
        <v>0</v>
      </c>
      <c r="F46" s="139">
        <v>3500</v>
      </c>
      <c r="G46" s="140"/>
    </row>
    <row r="47" spans="1:7">
      <c r="A47" s="35"/>
      <c r="B47" s="21"/>
      <c r="C47" s="41"/>
      <c r="D47" s="21"/>
      <c r="E47" s="42"/>
      <c r="F47" s="43"/>
      <c r="G47" s="44"/>
    </row>
    <row r="48" spans="1:7">
      <c r="A48" s="32" t="s">
        <v>48</v>
      </c>
      <c r="B48" s="21"/>
      <c r="C48" s="41"/>
      <c r="D48" s="21"/>
      <c r="E48" s="42"/>
      <c r="F48" s="43"/>
      <c r="G48" s="44"/>
    </row>
    <row r="49" spans="1:7">
      <c r="A49" s="35" t="s">
        <v>30</v>
      </c>
      <c r="B49" s="21">
        <v>191256</v>
      </c>
      <c r="C49" s="41">
        <f>D49-B49</f>
        <v>7316996</v>
      </c>
      <c r="D49" s="21">
        <v>7508252</v>
      </c>
      <c r="E49" s="42">
        <v>85.59</v>
      </c>
      <c r="F49" s="139">
        <v>13741</v>
      </c>
      <c r="G49" s="140"/>
    </row>
    <row r="50" spans="1:7">
      <c r="A50" s="35" t="s">
        <v>31</v>
      </c>
      <c r="B50" s="21">
        <v>7816</v>
      </c>
      <c r="C50" s="41">
        <f t="shared" ref="C50:C51" si="1">D50-B50</f>
        <v>324415</v>
      </c>
      <c r="D50" s="21">
        <v>332231</v>
      </c>
      <c r="E50" s="42">
        <v>3.79</v>
      </c>
      <c r="F50" s="139">
        <v>148782</v>
      </c>
      <c r="G50" s="140"/>
    </row>
    <row r="51" spans="1:7">
      <c r="A51" s="35" t="s">
        <v>32</v>
      </c>
      <c r="B51" s="47">
        <v>235</v>
      </c>
      <c r="C51" s="41">
        <f t="shared" si="1"/>
        <v>7587</v>
      </c>
      <c r="D51" s="47">
        <v>7822</v>
      </c>
      <c r="E51" s="42">
        <v>0.09</v>
      </c>
      <c r="F51" s="139">
        <v>116746</v>
      </c>
      <c r="G51" s="140"/>
    </row>
    <row r="52" spans="1:7">
      <c r="A52" s="35" t="s">
        <v>33</v>
      </c>
      <c r="B52" s="13" t="s">
        <v>35</v>
      </c>
      <c r="C52" s="13" t="s">
        <v>35</v>
      </c>
      <c r="D52" s="13" t="s">
        <v>35</v>
      </c>
      <c r="E52" s="13" t="s">
        <v>35</v>
      </c>
      <c r="F52" s="145" t="s">
        <v>34</v>
      </c>
      <c r="G52" s="146"/>
    </row>
    <row r="53" spans="1:7">
      <c r="A53" s="35" t="s">
        <v>36</v>
      </c>
      <c r="B53" s="47">
        <v>38689</v>
      </c>
      <c r="C53" s="41">
        <f t="shared" ref="C53" si="2">D53-B53</f>
        <v>884979</v>
      </c>
      <c r="D53" s="47">
        <v>923668</v>
      </c>
      <c r="E53" s="42">
        <v>10.53</v>
      </c>
      <c r="F53" s="139">
        <v>83560</v>
      </c>
      <c r="G53" s="140"/>
    </row>
    <row r="54" spans="1:7">
      <c r="A54" s="35" t="s">
        <v>47</v>
      </c>
      <c r="B54" s="47">
        <v>193</v>
      </c>
      <c r="C54" s="41">
        <f>D54-B54</f>
        <v>0</v>
      </c>
      <c r="D54" s="47">
        <v>193</v>
      </c>
      <c r="E54" s="42">
        <v>0</v>
      </c>
      <c r="F54" s="139">
        <v>3509</v>
      </c>
      <c r="G54" s="140"/>
    </row>
    <row r="55" spans="1:7">
      <c r="A55" s="35"/>
      <c r="B55" s="21"/>
      <c r="C55" s="41"/>
      <c r="D55" s="21"/>
      <c r="E55" s="42"/>
      <c r="F55" s="43"/>
      <c r="G55" s="44"/>
    </row>
    <row r="56" spans="1:7">
      <c r="A56" s="32" t="s">
        <v>27</v>
      </c>
      <c r="B56" s="21"/>
      <c r="C56" s="41"/>
      <c r="D56" s="21"/>
      <c r="E56" s="42"/>
      <c r="F56" s="43"/>
      <c r="G56" s="44"/>
    </row>
    <row r="57" spans="1:7">
      <c r="A57" s="35" t="s">
        <v>30</v>
      </c>
      <c r="B57" s="21">
        <v>194298</v>
      </c>
      <c r="C57" s="41">
        <v>7438656</v>
      </c>
      <c r="D57" s="47">
        <f t="shared" ref="D57:D59" si="3">B57+C57</f>
        <v>7632954</v>
      </c>
      <c r="E57" s="42">
        <v>85.95</v>
      </c>
      <c r="F57" s="139">
        <f>D57/F10*1000</f>
        <v>137496.01902222863</v>
      </c>
      <c r="G57" s="140"/>
    </row>
    <row r="58" spans="1:7">
      <c r="A58" s="35" t="s">
        <v>31</v>
      </c>
      <c r="B58" s="21">
        <v>7648</v>
      </c>
      <c r="C58" s="41">
        <v>328369</v>
      </c>
      <c r="D58" s="47">
        <f t="shared" si="3"/>
        <v>336017</v>
      </c>
      <c r="E58" s="42">
        <v>3.78</v>
      </c>
      <c r="F58" s="139">
        <f t="shared" ref="F58:F62" si="4">D58/F11*1000</f>
        <v>153783.52402745993</v>
      </c>
      <c r="G58" s="140"/>
    </row>
    <row r="59" spans="1:7">
      <c r="A59" s="35" t="s">
        <v>32</v>
      </c>
      <c r="B59" s="47">
        <v>179</v>
      </c>
      <c r="C59" s="41">
        <v>3894</v>
      </c>
      <c r="D59" s="47">
        <f t="shared" si="3"/>
        <v>4073</v>
      </c>
      <c r="E59" s="42">
        <v>0.05</v>
      </c>
      <c r="F59" s="139">
        <f t="shared" si="4"/>
        <v>79862.745098039217</v>
      </c>
      <c r="G59" s="140"/>
    </row>
    <row r="60" spans="1:7">
      <c r="A60" s="35" t="s">
        <v>33</v>
      </c>
      <c r="B60" s="13" t="s">
        <v>35</v>
      </c>
      <c r="C60" s="13" t="s">
        <v>35</v>
      </c>
      <c r="D60" s="13" t="s">
        <v>35</v>
      </c>
      <c r="E60" s="13" t="s">
        <v>35</v>
      </c>
      <c r="F60" s="145" t="s">
        <v>34</v>
      </c>
      <c r="G60" s="146"/>
    </row>
    <row r="61" spans="1:7">
      <c r="A61" s="35" t="s">
        <v>36</v>
      </c>
      <c r="B61" s="47">
        <v>38682</v>
      </c>
      <c r="C61" s="41">
        <v>868666</v>
      </c>
      <c r="D61" s="47">
        <f>B61+C61</f>
        <v>907348</v>
      </c>
      <c r="E61" s="42">
        <v>10.220000000000001</v>
      </c>
      <c r="F61" s="139">
        <f t="shared" si="4"/>
        <v>82098.081795150196</v>
      </c>
      <c r="G61" s="140"/>
    </row>
    <row r="62" spans="1:7">
      <c r="A62" s="35" t="s">
        <v>47</v>
      </c>
      <c r="B62" s="47">
        <v>165</v>
      </c>
      <c r="C62" s="41" t="s">
        <v>35</v>
      </c>
      <c r="D62" s="47">
        <v>165</v>
      </c>
      <c r="E62" s="42">
        <v>0</v>
      </c>
      <c r="F62" s="139">
        <f t="shared" si="4"/>
        <v>3510.6382978723404</v>
      </c>
      <c r="G62" s="140"/>
    </row>
    <row r="63" spans="1:7">
      <c r="A63" s="48"/>
      <c r="B63" s="49"/>
      <c r="C63" s="49"/>
      <c r="D63" s="49"/>
      <c r="E63" s="23"/>
      <c r="F63" s="23"/>
      <c r="G63" s="24"/>
    </row>
    <row r="64" spans="1:7">
      <c r="A64" s="1" t="s">
        <v>149</v>
      </c>
    </row>
  </sheetData>
  <mergeCells count="34">
    <mergeCell ref="F59:G59"/>
    <mergeCell ref="F60:G60"/>
    <mergeCell ref="F61:G61"/>
    <mergeCell ref="F62:G62"/>
    <mergeCell ref="F51:G51"/>
    <mergeCell ref="F52:G52"/>
    <mergeCell ref="F53:G53"/>
    <mergeCell ref="F54:G54"/>
    <mergeCell ref="F57:G57"/>
    <mergeCell ref="F58:G58"/>
    <mergeCell ref="F50:G50"/>
    <mergeCell ref="F35:G35"/>
    <mergeCell ref="F36:G36"/>
    <mergeCell ref="F37:G37"/>
    <mergeCell ref="F38:G38"/>
    <mergeCell ref="F41:G41"/>
    <mergeCell ref="F42:G42"/>
    <mergeCell ref="F43:G43"/>
    <mergeCell ref="F44:G44"/>
    <mergeCell ref="F45:G45"/>
    <mergeCell ref="F46:G46"/>
    <mergeCell ref="F49:G49"/>
    <mergeCell ref="F34:G34"/>
    <mergeCell ref="A5:A6"/>
    <mergeCell ref="E20:F20"/>
    <mergeCell ref="A21:A22"/>
    <mergeCell ref="F21:G22"/>
    <mergeCell ref="F25:G25"/>
    <mergeCell ref="F26:G26"/>
    <mergeCell ref="F27:G27"/>
    <mergeCell ref="F28:G28"/>
    <mergeCell ref="F29:G29"/>
    <mergeCell ref="F30:G30"/>
    <mergeCell ref="F33:G33"/>
  </mergeCells>
  <phoneticPr fontId="3"/>
  <pageMargins left="0.70866141732283472" right="0.70866141732283472" top="1.2598425196850394" bottom="0.74803149606299213" header="0.86614173228346458" footer="0.31496062992125984"/>
  <pageSetup paperSize="9" scale="80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view="pageBreakPreview" topLeftCell="A19" zoomScale="115" zoomScaleNormal="100" zoomScaleSheetLayoutView="115" workbookViewId="0">
      <selection activeCell="I8" sqref="I8:L8"/>
    </sheetView>
  </sheetViews>
  <sheetFormatPr defaultRowHeight="13.5"/>
  <cols>
    <col min="1" max="1" width="2.75" style="1" customWidth="1"/>
    <col min="2" max="2" width="18.375" style="1" customWidth="1"/>
    <col min="3" max="6" width="14.625" style="1" customWidth="1"/>
    <col min="7" max="255" width="9" style="1"/>
    <col min="256" max="256" width="3.625" style="1" customWidth="1"/>
    <col min="257" max="257" width="9.625" style="1" customWidth="1"/>
    <col min="258" max="262" width="14.625" style="1" customWidth="1"/>
    <col min="263" max="511" width="9" style="1"/>
    <col min="512" max="512" width="3.625" style="1" customWidth="1"/>
    <col min="513" max="513" width="9.625" style="1" customWidth="1"/>
    <col min="514" max="518" width="14.625" style="1" customWidth="1"/>
    <col min="519" max="767" width="9" style="1"/>
    <col min="768" max="768" width="3.625" style="1" customWidth="1"/>
    <col min="769" max="769" width="9.625" style="1" customWidth="1"/>
    <col min="770" max="774" width="14.625" style="1" customWidth="1"/>
    <col min="775" max="1023" width="9" style="1"/>
    <col min="1024" max="1024" width="3.625" style="1" customWidth="1"/>
    <col min="1025" max="1025" width="9.625" style="1" customWidth="1"/>
    <col min="1026" max="1030" width="14.625" style="1" customWidth="1"/>
    <col min="1031" max="1279" width="9" style="1"/>
    <col min="1280" max="1280" width="3.625" style="1" customWidth="1"/>
    <col min="1281" max="1281" width="9.625" style="1" customWidth="1"/>
    <col min="1282" max="1286" width="14.625" style="1" customWidth="1"/>
    <col min="1287" max="1535" width="9" style="1"/>
    <col min="1536" max="1536" width="3.625" style="1" customWidth="1"/>
    <col min="1537" max="1537" width="9.625" style="1" customWidth="1"/>
    <col min="1538" max="1542" width="14.625" style="1" customWidth="1"/>
    <col min="1543" max="1791" width="9" style="1"/>
    <col min="1792" max="1792" width="3.625" style="1" customWidth="1"/>
    <col min="1793" max="1793" width="9.625" style="1" customWidth="1"/>
    <col min="1794" max="1798" width="14.625" style="1" customWidth="1"/>
    <col min="1799" max="2047" width="9" style="1"/>
    <col min="2048" max="2048" width="3.625" style="1" customWidth="1"/>
    <col min="2049" max="2049" width="9.625" style="1" customWidth="1"/>
    <col min="2050" max="2054" width="14.625" style="1" customWidth="1"/>
    <col min="2055" max="2303" width="9" style="1"/>
    <col min="2304" max="2304" width="3.625" style="1" customWidth="1"/>
    <col min="2305" max="2305" width="9.625" style="1" customWidth="1"/>
    <col min="2306" max="2310" width="14.625" style="1" customWidth="1"/>
    <col min="2311" max="2559" width="9" style="1"/>
    <col min="2560" max="2560" width="3.625" style="1" customWidth="1"/>
    <col min="2561" max="2561" width="9.625" style="1" customWidth="1"/>
    <col min="2562" max="2566" width="14.625" style="1" customWidth="1"/>
    <col min="2567" max="2815" width="9" style="1"/>
    <col min="2816" max="2816" width="3.625" style="1" customWidth="1"/>
    <col min="2817" max="2817" width="9.625" style="1" customWidth="1"/>
    <col min="2818" max="2822" width="14.625" style="1" customWidth="1"/>
    <col min="2823" max="3071" width="9" style="1"/>
    <col min="3072" max="3072" width="3.625" style="1" customWidth="1"/>
    <col min="3073" max="3073" width="9.625" style="1" customWidth="1"/>
    <col min="3074" max="3078" width="14.625" style="1" customWidth="1"/>
    <col min="3079" max="3327" width="9" style="1"/>
    <col min="3328" max="3328" width="3.625" style="1" customWidth="1"/>
    <col min="3329" max="3329" width="9.625" style="1" customWidth="1"/>
    <col min="3330" max="3334" width="14.625" style="1" customWidth="1"/>
    <col min="3335" max="3583" width="9" style="1"/>
    <col min="3584" max="3584" width="3.625" style="1" customWidth="1"/>
    <col min="3585" max="3585" width="9.625" style="1" customWidth="1"/>
    <col min="3586" max="3590" width="14.625" style="1" customWidth="1"/>
    <col min="3591" max="3839" width="9" style="1"/>
    <col min="3840" max="3840" width="3.625" style="1" customWidth="1"/>
    <col min="3841" max="3841" width="9.625" style="1" customWidth="1"/>
    <col min="3842" max="3846" width="14.625" style="1" customWidth="1"/>
    <col min="3847" max="4095" width="9" style="1"/>
    <col min="4096" max="4096" width="3.625" style="1" customWidth="1"/>
    <col min="4097" max="4097" width="9.625" style="1" customWidth="1"/>
    <col min="4098" max="4102" width="14.625" style="1" customWidth="1"/>
    <col min="4103" max="4351" width="9" style="1"/>
    <col min="4352" max="4352" width="3.625" style="1" customWidth="1"/>
    <col min="4353" max="4353" width="9.625" style="1" customWidth="1"/>
    <col min="4354" max="4358" width="14.625" style="1" customWidth="1"/>
    <col min="4359" max="4607" width="9" style="1"/>
    <col min="4608" max="4608" width="3.625" style="1" customWidth="1"/>
    <col min="4609" max="4609" width="9.625" style="1" customWidth="1"/>
    <col min="4610" max="4614" width="14.625" style="1" customWidth="1"/>
    <col min="4615" max="4863" width="9" style="1"/>
    <col min="4864" max="4864" width="3.625" style="1" customWidth="1"/>
    <col min="4865" max="4865" width="9.625" style="1" customWidth="1"/>
    <col min="4866" max="4870" width="14.625" style="1" customWidth="1"/>
    <col min="4871" max="5119" width="9" style="1"/>
    <col min="5120" max="5120" width="3.625" style="1" customWidth="1"/>
    <col min="5121" max="5121" width="9.625" style="1" customWidth="1"/>
    <col min="5122" max="5126" width="14.625" style="1" customWidth="1"/>
    <col min="5127" max="5375" width="9" style="1"/>
    <col min="5376" max="5376" width="3.625" style="1" customWidth="1"/>
    <col min="5377" max="5377" width="9.625" style="1" customWidth="1"/>
    <col min="5378" max="5382" width="14.625" style="1" customWidth="1"/>
    <col min="5383" max="5631" width="9" style="1"/>
    <col min="5632" max="5632" width="3.625" style="1" customWidth="1"/>
    <col min="5633" max="5633" width="9.625" style="1" customWidth="1"/>
    <col min="5634" max="5638" width="14.625" style="1" customWidth="1"/>
    <col min="5639" max="5887" width="9" style="1"/>
    <col min="5888" max="5888" width="3.625" style="1" customWidth="1"/>
    <col min="5889" max="5889" width="9.625" style="1" customWidth="1"/>
    <col min="5890" max="5894" width="14.625" style="1" customWidth="1"/>
    <col min="5895" max="6143" width="9" style="1"/>
    <col min="6144" max="6144" width="3.625" style="1" customWidth="1"/>
    <col min="6145" max="6145" width="9.625" style="1" customWidth="1"/>
    <col min="6146" max="6150" width="14.625" style="1" customWidth="1"/>
    <col min="6151" max="6399" width="9" style="1"/>
    <col min="6400" max="6400" width="3.625" style="1" customWidth="1"/>
    <col min="6401" max="6401" width="9.625" style="1" customWidth="1"/>
    <col min="6402" max="6406" width="14.625" style="1" customWidth="1"/>
    <col min="6407" max="6655" width="9" style="1"/>
    <col min="6656" max="6656" width="3.625" style="1" customWidth="1"/>
    <col min="6657" max="6657" width="9.625" style="1" customWidth="1"/>
    <col min="6658" max="6662" width="14.625" style="1" customWidth="1"/>
    <col min="6663" max="6911" width="9" style="1"/>
    <col min="6912" max="6912" width="3.625" style="1" customWidth="1"/>
    <col min="6913" max="6913" width="9.625" style="1" customWidth="1"/>
    <col min="6914" max="6918" width="14.625" style="1" customWidth="1"/>
    <col min="6919" max="7167" width="9" style="1"/>
    <col min="7168" max="7168" width="3.625" style="1" customWidth="1"/>
    <col min="7169" max="7169" width="9.625" style="1" customWidth="1"/>
    <col min="7170" max="7174" width="14.625" style="1" customWidth="1"/>
    <col min="7175" max="7423" width="9" style="1"/>
    <col min="7424" max="7424" width="3.625" style="1" customWidth="1"/>
    <col min="7425" max="7425" width="9.625" style="1" customWidth="1"/>
    <col min="7426" max="7430" width="14.625" style="1" customWidth="1"/>
    <col min="7431" max="7679" width="9" style="1"/>
    <col min="7680" max="7680" width="3.625" style="1" customWidth="1"/>
    <col min="7681" max="7681" width="9.625" style="1" customWidth="1"/>
    <col min="7682" max="7686" width="14.625" style="1" customWidth="1"/>
    <col min="7687" max="7935" width="9" style="1"/>
    <col min="7936" max="7936" width="3.625" style="1" customWidth="1"/>
    <col min="7937" max="7937" width="9.625" style="1" customWidth="1"/>
    <col min="7938" max="7942" width="14.625" style="1" customWidth="1"/>
    <col min="7943" max="8191" width="9" style="1"/>
    <col min="8192" max="8192" width="3.625" style="1" customWidth="1"/>
    <col min="8193" max="8193" width="9.625" style="1" customWidth="1"/>
    <col min="8194" max="8198" width="14.625" style="1" customWidth="1"/>
    <col min="8199" max="8447" width="9" style="1"/>
    <col min="8448" max="8448" width="3.625" style="1" customWidth="1"/>
    <col min="8449" max="8449" width="9.625" style="1" customWidth="1"/>
    <col min="8450" max="8454" width="14.625" style="1" customWidth="1"/>
    <col min="8455" max="8703" width="9" style="1"/>
    <col min="8704" max="8704" width="3.625" style="1" customWidth="1"/>
    <col min="8705" max="8705" width="9.625" style="1" customWidth="1"/>
    <col min="8706" max="8710" width="14.625" style="1" customWidth="1"/>
    <col min="8711" max="8959" width="9" style="1"/>
    <col min="8960" max="8960" width="3.625" style="1" customWidth="1"/>
    <col min="8961" max="8961" width="9.625" style="1" customWidth="1"/>
    <col min="8962" max="8966" width="14.625" style="1" customWidth="1"/>
    <col min="8967" max="9215" width="9" style="1"/>
    <col min="9216" max="9216" width="3.625" style="1" customWidth="1"/>
    <col min="9217" max="9217" width="9.625" style="1" customWidth="1"/>
    <col min="9218" max="9222" width="14.625" style="1" customWidth="1"/>
    <col min="9223" max="9471" width="9" style="1"/>
    <col min="9472" max="9472" width="3.625" style="1" customWidth="1"/>
    <col min="9473" max="9473" width="9.625" style="1" customWidth="1"/>
    <col min="9474" max="9478" width="14.625" style="1" customWidth="1"/>
    <col min="9479" max="9727" width="9" style="1"/>
    <col min="9728" max="9728" width="3.625" style="1" customWidth="1"/>
    <col min="9729" max="9729" width="9.625" style="1" customWidth="1"/>
    <col min="9730" max="9734" width="14.625" style="1" customWidth="1"/>
    <col min="9735" max="9983" width="9" style="1"/>
    <col min="9984" max="9984" width="3.625" style="1" customWidth="1"/>
    <col min="9985" max="9985" width="9.625" style="1" customWidth="1"/>
    <col min="9986" max="9990" width="14.625" style="1" customWidth="1"/>
    <col min="9991" max="10239" width="9" style="1"/>
    <col min="10240" max="10240" width="3.625" style="1" customWidth="1"/>
    <col min="10241" max="10241" width="9.625" style="1" customWidth="1"/>
    <col min="10242" max="10246" width="14.625" style="1" customWidth="1"/>
    <col min="10247" max="10495" width="9" style="1"/>
    <col min="10496" max="10496" width="3.625" style="1" customWidth="1"/>
    <col min="10497" max="10497" width="9.625" style="1" customWidth="1"/>
    <col min="10498" max="10502" width="14.625" style="1" customWidth="1"/>
    <col min="10503" max="10751" width="9" style="1"/>
    <col min="10752" max="10752" width="3.625" style="1" customWidth="1"/>
    <col min="10753" max="10753" width="9.625" style="1" customWidth="1"/>
    <col min="10754" max="10758" width="14.625" style="1" customWidth="1"/>
    <col min="10759" max="11007" width="9" style="1"/>
    <col min="11008" max="11008" width="3.625" style="1" customWidth="1"/>
    <col min="11009" max="11009" width="9.625" style="1" customWidth="1"/>
    <col min="11010" max="11014" width="14.625" style="1" customWidth="1"/>
    <col min="11015" max="11263" width="9" style="1"/>
    <col min="11264" max="11264" width="3.625" style="1" customWidth="1"/>
    <col min="11265" max="11265" width="9.625" style="1" customWidth="1"/>
    <col min="11266" max="11270" width="14.625" style="1" customWidth="1"/>
    <col min="11271" max="11519" width="9" style="1"/>
    <col min="11520" max="11520" width="3.625" style="1" customWidth="1"/>
    <col min="11521" max="11521" width="9.625" style="1" customWidth="1"/>
    <col min="11522" max="11526" width="14.625" style="1" customWidth="1"/>
    <col min="11527" max="11775" width="9" style="1"/>
    <col min="11776" max="11776" width="3.625" style="1" customWidth="1"/>
    <col min="11777" max="11777" width="9.625" style="1" customWidth="1"/>
    <col min="11778" max="11782" width="14.625" style="1" customWidth="1"/>
    <col min="11783" max="12031" width="9" style="1"/>
    <col min="12032" max="12032" width="3.625" style="1" customWidth="1"/>
    <col min="12033" max="12033" width="9.625" style="1" customWidth="1"/>
    <col min="12034" max="12038" width="14.625" style="1" customWidth="1"/>
    <col min="12039" max="12287" width="9" style="1"/>
    <col min="12288" max="12288" width="3.625" style="1" customWidth="1"/>
    <col min="12289" max="12289" width="9.625" style="1" customWidth="1"/>
    <col min="12290" max="12294" width="14.625" style="1" customWidth="1"/>
    <col min="12295" max="12543" width="9" style="1"/>
    <col min="12544" max="12544" width="3.625" style="1" customWidth="1"/>
    <col min="12545" max="12545" width="9.625" style="1" customWidth="1"/>
    <col min="12546" max="12550" width="14.625" style="1" customWidth="1"/>
    <col min="12551" max="12799" width="9" style="1"/>
    <col min="12800" max="12800" width="3.625" style="1" customWidth="1"/>
    <col min="12801" max="12801" width="9.625" style="1" customWidth="1"/>
    <col min="12802" max="12806" width="14.625" style="1" customWidth="1"/>
    <col min="12807" max="13055" width="9" style="1"/>
    <col min="13056" max="13056" width="3.625" style="1" customWidth="1"/>
    <col min="13057" max="13057" width="9.625" style="1" customWidth="1"/>
    <col min="13058" max="13062" width="14.625" style="1" customWidth="1"/>
    <col min="13063" max="13311" width="9" style="1"/>
    <col min="13312" max="13312" width="3.625" style="1" customWidth="1"/>
    <col min="13313" max="13313" width="9.625" style="1" customWidth="1"/>
    <col min="13314" max="13318" width="14.625" style="1" customWidth="1"/>
    <col min="13319" max="13567" width="9" style="1"/>
    <col min="13568" max="13568" width="3.625" style="1" customWidth="1"/>
    <col min="13569" max="13569" width="9.625" style="1" customWidth="1"/>
    <col min="13570" max="13574" width="14.625" style="1" customWidth="1"/>
    <col min="13575" max="13823" width="9" style="1"/>
    <col min="13824" max="13824" width="3.625" style="1" customWidth="1"/>
    <col min="13825" max="13825" width="9.625" style="1" customWidth="1"/>
    <col min="13826" max="13830" width="14.625" style="1" customWidth="1"/>
    <col min="13831" max="14079" width="9" style="1"/>
    <col min="14080" max="14080" width="3.625" style="1" customWidth="1"/>
    <col min="14081" max="14081" width="9.625" style="1" customWidth="1"/>
    <col min="14082" max="14086" width="14.625" style="1" customWidth="1"/>
    <col min="14087" max="14335" width="9" style="1"/>
    <col min="14336" max="14336" width="3.625" style="1" customWidth="1"/>
    <col min="14337" max="14337" width="9.625" style="1" customWidth="1"/>
    <col min="14338" max="14342" width="14.625" style="1" customWidth="1"/>
    <col min="14343" max="14591" width="9" style="1"/>
    <col min="14592" max="14592" width="3.625" style="1" customWidth="1"/>
    <col min="14593" max="14593" width="9.625" style="1" customWidth="1"/>
    <col min="14594" max="14598" width="14.625" style="1" customWidth="1"/>
    <col min="14599" max="14847" width="9" style="1"/>
    <col min="14848" max="14848" width="3.625" style="1" customWidth="1"/>
    <col min="14849" max="14849" width="9.625" style="1" customWidth="1"/>
    <col min="14850" max="14854" width="14.625" style="1" customWidth="1"/>
    <col min="14855" max="15103" width="9" style="1"/>
    <col min="15104" max="15104" width="3.625" style="1" customWidth="1"/>
    <col min="15105" max="15105" width="9.625" style="1" customWidth="1"/>
    <col min="15106" max="15110" width="14.625" style="1" customWidth="1"/>
    <col min="15111" max="15359" width="9" style="1"/>
    <col min="15360" max="15360" width="3.625" style="1" customWidth="1"/>
    <col min="15361" max="15361" width="9.625" style="1" customWidth="1"/>
    <col min="15362" max="15366" width="14.625" style="1" customWidth="1"/>
    <col min="15367" max="15615" width="9" style="1"/>
    <col min="15616" max="15616" width="3.625" style="1" customWidth="1"/>
    <col min="15617" max="15617" width="9.625" style="1" customWidth="1"/>
    <col min="15618" max="15622" width="14.625" style="1" customWidth="1"/>
    <col min="15623" max="15871" width="9" style="1"/>
    <col min="15872" max="15872" width="3.625" style="1" customWidth="1"/>
    <col min="15873" max="15873" width="9.625" style="1" customWidth="1"/>
    <col min="15874" max="15878" width="14.625" style="1" customWidth="1"/>
    <col min="15879" max="16127" width="9" style="1"/>
    <col min="16128" max="16128" width="3.625" style="1" customWidth="1"/>
    <col min="16129" max="16129" width="9.625" style="1" customWidth="1"/>
    <col min="16130" max="16134" width="14.625" style="1" customWidth="1"/>
    <col min="16135" max="16384" width="9" style="1"/>
  </cols>
  <sheetData>
    <row r="2" spans="1:6">
      <c r="A2" s="1" t="s">
        <v>49</v>
      </c>
    </row>
    <row r="3" spans="1:6">
      <c r="A3" s="147"/>
      <c r="B3" s="147"/>
      <c r="C3" s="23"/>
      <c r="D3" s="23"/>
      <c r="E3" s="23"/>
      <c r="F3" s="27" t="s">
        <v>50</v>
      </c>
    </row>
    <row r="4" spans="1:6">
      <c r="A4" s="131" t="s">
        <v>51</v>
      </c>
      <c r="B4" s="133"/>
      <c r="C4" s="137" t="s">
        <v>52</v>
      </c>
      <c r="D4" s="50"/>
      <c r="E4" s="51" t="s">
        <v>53</v>
      </c>
      <c r="F4" s="52"/>
    </row>
    <row r="5" spans="1:6">
      <c r="A5" s="134"/>
      <c r="B5" s="136"/>
      <c r="C5" s="138"/>
      <c r="D5" s="7" t="s">
        <v>54</v>
      </c>
      <c r="E5" s="28" t="s">
        <v>55</v>
      </c>
      <c r="F5" s="53" t="s">
        <v>56</v>
      </c>
    </row>
    <row r="6" spans="1:6">
      <c r="A6" s="54"/>
      <c r="B6" s="31"/>
      <c r="C6" s="16"/>
      <c r="D6" s="16"/>
      <c r="E6" s="16"/>
      <c r="F6" s="17"/>
    </row>
    <row r="7" spans="1:6">
      <c r="A7" s="55" t="s">
        <v>57</v>
      </c>
      <c r="B7" s="17"/>
      <c r="C7" s="16"/>
      <c r="D7" s="16"/>
      <c r="E7" s="16"/>
      <c r="F7" s="17"/>
    </row>
    <row r="8" spans="1:6">
      <c r="A8" s="55"/>
      <c r="B8" s="56" t="s">
        <v>58</v>
      </c>
      <c r="C8" s="57">
        <v>14037.47</v>
      </c>
      <c r="D8" s="58">
        <v>0</v>
      </c>
      <c r="E8" s="57">
        <v>22079.49</v>
      </c>
      <c r="F8" s="59">
        <v>22079.49</v>
      </c>
    </row>
    <row r="9" spans="1:6">
      <c r="A9" s="55"/>
      <c r="B9" s="56" t="s">
        <v>59</v>
      </c>
      <c r="C9" s="57">
        <v>25676.11</v>
      </c>
      <c r="D9" s="60">
        <v>22.32</v>
      </c>
      <c r="E9" s="57">
        <v>10352.57</v>
      </c>
      <c r="F9" s="59">
        <v>10374.89</v>
      </c>
    </row>
    <row r="10" spans="1:6">
      <c r="A10" s="55"/>
      <c r="B10" s="61"/>
      <c r="C10" s="57"/>
      <c r="D10" s="57"/>
      <c r="E10" s="57"/>
      <c r="F10" s="62"/>
    </row>
    <row r="11" spans="1:6">
      <c r="A11" s="63" t="s">
        <v>60</v>
      </c>
      <c r="B11" s="61"/>
      <c r="C11" s="57"/>
      <c r="D11" s="57"/>
      <c r="E11" s="57"/>
      <c r="F11" s="62"/>
    </row>
    <row r="12" spans="1:6">
      <c r="A12" s="63"/>
      <c r="B12" s="61" t="s">
        <v>61</v>
      </c>
      <c r="C12" s="57">
        <v>17933.68</v>
      </c>
      <c r="D12" s="58">
        <v>0</v>
      </c>
      <c r="E12" s="57">
        <v>860.96</v>
      </c>
      <c r="F12" s="59">
        <v>860.96</v>
      </c>
    </row>
    <row r="13" spans="1:6">
      <c r="A13" s="63"/>
      <c r="B13" s="61" t="s">
        <v>62</v>
      </c>
      <c r="C13" s="57">
        <v>67443.460000000006</v>
      </c>
      <c r="D13" s="57">
        <v>297</v>
      </c>
      <c r="E13" s="57">
        <v>29040.53</v>
      </c>
      <c r="F13" s="59">
        <v>29337.53</v>
      </c>
    </row>
    <row r="14" spans="1:6">
      <c r="A14" s="63"/>
      <c r="B14" s="61"/>
      <c r="C14" s="57"/>
      <c r="D14" s="57"/>
      <c r="E14" s="57"/>
      <c r="F14" s="62"/>
    </row>
    <row r="15" spans="1:6">
      <c r="A15" s="63" t="s">
        <v>63</v>
      </c>
      <c r="B15" s="61"/>
      <c r="C15" s="57"/>
      <c r="D15" s="57"/>
      <c r="E15" s="57"/>
      <c r="F15" s="62"/>
    </row>
    <row r="16" spans="1:6">
      <c r="A16" s="63"/>
      <c r="B16" s="61" t="s">
        <v>64</v>
      </c>
      <c r="C16" s="57">
        <v>475315.35</v>
      </c>
      <c r="D16" s="60">
        <v>2820.3</v>
      </c>
      <c r="E16" s="57">
        <v>155952.42000000001</v>
      </c>
      <c r="F16" s="59">
        <v>158772.72</v>
      </c>
    </row>
    <row r="17" spans="1:6">
      <c r="A17" s="63"/>
      <c r="B17" s="61" t="s">
        <v>65</v>
      </c>
      <c r="C17" s="57">
        <v>106125.66</v>
      </c>
      <c r="D17" s="58">
        <v>41.26</v>
      </c>
      <c r="E17" s="57">
        <v>44937.01</v>
      </c>
      <c r="F17" s="59">
        <v>44978.27</v>
      </c>
    </row>
    <row r="18" spans="1:6">
      <c r="A18" s="64"/>
      <c r="B18" s="61" t="s">
        <v>66</v>
      </c>
      <c r="C18" s="57">
        <v>645262.85</v>
      </c>
      <c r="D18" s="57">
        <v>1367.66</v>
      </c>
      <c r="E18" s="57">
        <v>17637.37</v>
      </c>
      <c r="F18" s="59">
        <v>19005.03</v>
      </c>
    </row>
    <row r="19" spans="1:6">
      <c r="A19" s="64"/>
      <c r="B19" s="61" t="s">
        <v>62</v>
      </c>
      <c r="C19" s="57">
        <v>256491.79</v>
      </c>
      <c r="D19" s="57">
        <v>1426.51</v>
      </c>
      <c r="E19" s="57">
        <v>92906.61</v>
      </c>
      <c r="F19" s="59">
        <v>94333.119999999995</v>
      </c>
    </row>
    <row r="20" spans="1:6">
      <c r="A20" s="64"/>
      <c r="B20" s="61"/>
      <c r="C20" s="57"/>
      <c r="D20" s="57"/>
      <c r="E20" s="57"/>
      <c r="F20" s="62"/>
    </row>
    <row r="21" spans="1:6">
      <c r="A21" s="148" t="s">
        <v>67</v>
      </c>
      <c r="B21" s="149"/>
      <c r="C21" s="65">
        <v>127602.04</v>
      </c>
      <c r="D21" s="58">
        <v>0</v>
      </c>
      <c r="E21" s="58">
        <v>0</v>
      </c>
      <c r="F21" s="66">
        <v>0</v>
      </c>
    </row>
    <row r="22" spans="1:6">
      <c r="A22" s="67"/>
      <c r="B22" s="12"/>
      <c r="C22" s="65"/>
      <c r="D22" s="65"/>
      <c r="E22" s="65"/>
      <c r="F22" s="59"/>
    </row>
    <row r="23" spans="1:6">
      <c r="A23" s="150" t="s">
        <v>68</v>
      </c>
      <c r="B23" s="151"/>
      <c r="C23" s="65">
        <v>1735888.41</v>
      </c>
      <c r="D23" s="65">
        <v>5975.05</v>
      </c>
      <c r="E23" s="65">
        <v>373766.96</v>
      </c>
      <c r="F23" s="59">
        <v>379742.01</v>
      </c>
    </row>
    <row r="24" spans="1:6">
      <c r="A24" s="68"/>
      <c r="B24" s="24"/>
      <c r="C24" s="23"/>
      <c r="D24" s="23"/>
      <c r="E24" s="23"/>
      <c r="F24" s="24"/>
    </row>
    <row r="25" spans="1:6">
      <c r="A25" s="69" t="s">
        <v>69</v>
      </c>
    </row>
    <row r="26" spans="1:6">
      <c r="A26" s="1" t="s">
        <v>70</v>
      </c>
    </row>
    <row r="27" spans="1:6">
      <c r="A27" s="1" t="s">
        <v>71</v>
      </c>
    </row>
  </sheetData>
  <mergeCells count="5">
    <mergeCell ref="A3:B3"/>
    <mergeCell ref="A4:B5"/>
    <mergeCell ref="C4:C5"/>
    <mergeCell ref="A21:B21"/>
    <mergeCell ref="A23:B23"/>
  </mergeCells>
  <phoneticPr fontId="3"/>
  <pageMargins left="0.70866141732283472" right="0.70866141732283472" top="1.2598425196850394" bottom="0.74803149606299213" header="0.86614173228346458" footer="0.31496062992125984"/>
  <pageSetup paperSize="9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view="pageBreakPreview" topLeftCell="A52" zoomScale="115" zoomScaleNormal="100" zoomScaleSheetLayoutView="115" workbookViewId="0">
      <selection activeCell="I8" sqref="I8:L8"/>
    </sheetView>
  </sheetViews>
  <sheetFormatPr defaultRowHeight="13.5"/>
  <cols>
    <col min="1" max="1" width="23.5" style="1" customWidth="1"/>
    <col min="2" max="3" width="14.75" style="1" customWidth="1"/>
    <col min="4" max="4" width="7.875" style="1" customWidth="1"/>
    <col min="5" max="5" width="12.25" style="1" bestFit="1" customWidth="1"/>
    <col min="6" max="252" width="9" style="1"/>
    <col min="253" max="253" width="1.625" style="1" customWidth="1"/>
    <col min="254" max="254" width="23.5" style="1" customWidth="1"/>
    <col min="255" max="256" width="14.75" style="1" customWidth="1"/>
    <col min="257" max="257" width="7.875" style="1" customWidth="1"/>
    <col min="258" max="259" width="14.75" style="1" customWidth="1"/>
    <col min="260" max="260" width="7.875" style="1" customWidth="1"/>
    <col min="261" max="508" width="9" style="1"/>
    <col min="509" max="509" width="1.625" style="1" customWidth="1"/>
    <col min="510" max="510" width="23.5" style="1" customWidth="1"/>
    <col min="511" max="512" width="14.75" style="1" customWidth="1"/>
    <col min="513" max="513" width="7.875" style="1" customWidth="1"/>
    <col min="514" max="515" width="14.75" style="1" customWidth="1"/>
    <col min="516" max="516" width="7.875" style="1" customWidth="1"/>
    <col min="517" max="764" width="9" style="1"/>
    <col min="765" max="765" width="1.625" style="1" customWidth="1"/>
    <col min="766" max="766" width="23.5" style="1" customWidth="1"/>
    <col min="767" max="768" width="14.75" style="1" customWidth="1"/>
    <col min="769" max="769" width="7.875" style="1" customWidth="1"/>
    <col min="770" max="771" width="14.75" style="1" customWidth="1"/>
    <col min="772" max="772" width="7.875" style="1" customWidth="1"/>
    <col min="773" max="1020" width="9" style="1"/>
    <col min="1021" max="1021" width="1.625" style="1" customWidth="1"/>
    <col min="1022" max="1022" width="23.5" style="1" customWidth="1"/>
    <col min="1023" max="1024" width="14.75" style="1" customWidth="1"/>
    <col min="1025" max="1025" width="7.875" style="1" customWidth="1"/>
    <col min="1026" max="1027" width="14.75" style="1" customWidth="1"/>
    <col min="1028" max="1028" width="7.875" style="1" customWidth="1"/>
    <col min="1029" max="1276" width="9" style="1"/>
    <col min="1277" max="1277" width="1.625" style="1" customWidth="1"/>
    <col min="1278" max="1278" width="23.5" style="1" customWidth="1"/>
    <col min="1279" max="1280" width="14.75" style="1" customWidth="1"/>
    <col min="1281" max="1281" width="7.875" style="1" customWidth="1"/>
    <col min="1282" max="1283" width="14.75" style="1" customWidth="1"/>
    <col min="1284" max="1284" width="7.875" style="1" customWidth="1"/>
    <col min="1285" max="1532" width="9" style="1"/>
    <col min="1533" max="1533" width="1.625" style="1" customWidth="1"/>
    <col min="1534" max="1534" width="23.5" style="1" customWidth="1"/>
    <col min="1535" max="1536" width="14.75" style="1" customWidth="1"/>
    <col min="1537" max="1537" width="7.875" style="1" customWidth="1"/>
    <col min="1538" max="1539" width="14.75" style="1" customWidth="1"/>
    <col min="1540" max="1540" width="7.875" style="1" customWidth="1"/>
    <col min="1541" max="1788" width="9" style="1"/>
    <col min="1789" max="1789" width="1.625" style="1" customWidth="1"/>
    <col min="1790" max="1790" width="23.5" style="1" customWidth="1"/>
    <col min="1791" max="1792" width="14.75" style="1" customWidth="1"/>
    <col min="1793" max="1793" width="7.875" style="1" customWidth="1"/>
    <col min="1794" max="1795" width="14.75" style="1" customWidth="1"/>
    <col min="1796" max="1796" width="7.875" style="1" customWidth="1"/>
    <col min="1797" max="2044" width="9" style="1"/>
    <col min="2045" max="2045" width="1.625" style="1" customWidth="1"/>
    <col min="2046" max="2046" width="23.5" style="1" customWidth="1"/>
    <col min="2047" max="2048" width="14.75" style="1" customWidth="1"/>
    <col min="2049" max="2049" width="7.875" style="1" customWidth="1"/>
    <col min="2050" max="2051" width="14.75" style="1" customWidth="1"/>
    <col min="2052" max="2052" width="7.875" style="1" customWidth="1"/>
    <col min="2053" max="2300" width="9" style="1"/>
    <col min="2301" max="2301" width="1.625" style="1" customWidth="1"/>
    <col min="2302" max="2302" width="23.5" style="1" customWidth="1"/>
    <col min="2303" max="2304" width="14.75" style="1" customWidth="1"/>
    <col min="2305" max="2305" width="7.875" style="1" customWidth="1"/>
    <col min="2306" max="2307" width="14.75" style="1" customWidth="1"/>
    <col min="2308" max="2308" width="7.875" style="1" customWidth="1"/>
    <col min="2309" max="2556" width="9" style="1"/>
    <col min="2557" max="2557" width="1.625" style="1" customWidth="1"/>
    <col min="2558" max="2558" width="23.5" style="1" customWidth="1"/>
    <col min="2559" max="2560" width="14.75" style="1" customWidth="1"/>
    <col min="2561" max="2561" width="7.875" style="1" customWidth="1"/>
    <col min="2562" max="2563" width="14.75" style="1" customWidth="1"/>
    <col min="2564" max="2564" width="7.875" style="1" customWidth="1"/>
    <col min="2565" max="2812" width="9" style="1"/>
    <col min="2813" max="2813" width="1.625" style="1" customWidth="1"/>
    <col min="2814" max="2814" width="23.5" style="1" customWidth="1"/>
    <col min="2815" max="2816" width="14.75" style="1" customWidth="1"/>
    <col min="2817" max="2817" width="7.875" style="1" customWidth="1"/>
    <col min="2818" max="2819" width="14.75" style="1" customWidth="1"/>
    <col min="2820" max="2820" width="7.875" style="1" customWidth="1"/>
    <col min="2821" max="3068" width="9" style="1"/>
    <col min="3069" max="3069" width="1.625" style="1" customWidth="1"/>
    <col min="3070" max="3070" width="23.5" style="1" customWidth="1"/>
    <col min="3071" max="3072" width="14.75" style="1" customWidth="1"/>
    <col min="3073" max="3073" width="7.875" style="1" customWidth="1"/>
    <col min="3074" max="3075" width="14.75" style="1" customWidth="1"/>
    <col min="3076" max="3076" width="7.875" style="1" customWidth="1"/>
    <col min="3077" max="3324" width="9" style="1"/>
    <col min="3325" max="3325" width="1.625" style="1" customWidth="1"/>
    <col min="3326" max="3326" width="23.5" style="1" customWidth="1"/>
    <col min="3327" max="3328" width="14.75" style="1" customWidth="1"/>
    <col min="3329" max="3329" width="7.875" style="1" customWidth="1"/>
    <col min="3330" max="3331" width="14.75" style="1" customWidth="1"/>
    <col min="3332" max="3332" width="7.875" style="1" customWidth="1"/>
    <col min="3333" max="3580" width="9" style="1"/>
    <col min="3581" max="3581" width="1.625" style="1" customWidth="1"/>
    <col min="3582" max="3582" width="23.5" style="1" customWidth="1"/>
    <col min="3583" max="3584" width="14.75" style="1" customWidth="1"/>
    <col min="3585" max="3585" width="7.875" style="1" customWidth="1"/>
    <col min="3586" max="3587" width="14.75" style="1" customWidth="1"/>
    <col min="3588" max="3588" width="7.875" style="1" customWidth="1"/>
    <col min="3589" max="3836" width="9" style="1"/>
    <col min="3837" max="3837" width="1.625" style="1" customWidth="1"/>
    <col min="3838" max="3838" width="23.5" style="1" customWidth="1"/>
    <col min="3839" max="3840" width="14.75" style="1" customWidth="1"/>
    <col min="3841" max="3841" width="7.875" style="1" customWidth="1"/>
    <col min="3842" max="3843" width="14.75" style="1" customWidth="1"/>
    <col min="3844" max="3844" width="7.875" style="1" customWidth="1"/>
    <col min="3845" max="4092" width="9" style="1"/>
    <col min="4093" max="4093" width="1.625" style="1" customWidth="1"/>
    <col min="4094" max="4094" width="23.5" style="1" customWidth="1"/>
    <col min="4095" max="4096" width="14.75" style="1" customWidth="1"/>
    <col min="4097" max="4097" width="7.875" style="1" customWidth="1"/>
    <col min="4098" max="4099" width="14.75" style="1" customWidth="1"/>
    <col min="4100" max="4100" width="7.875" style="1" customWidth="1"/>
    <col min="4101" max="4348" width="9" style="1"/>
    <col min="4349" max="4349" width="1.625" style="1" customWidth="1"/>
    <col min="4350" max="4350" width="23.5" style="1" customWidth="1"/>
    <col min="4351" max="4352" width="14.75" style="1" customWidth="1"/>
    <col min="4353" max="4353" width="7.875" style="1" customWidth="1"/>
    <col min="4354" max="4355" width="14.75" style="1" customWidth="1"/>
    <col min="4356" max="4356" width="7.875" style="1" customWidth="1"/>
    <col min="4357" max="4604" width="9" style="1"/>
    <col min="4605" max="4605" width="1.625" style="1" customWidth="1"/>
    <col min="4606" max="4606" width="23.5" style="1" customWidth="1"/>
    <col min="4607" max="4608" width="14.75" style="1" customWidth="1"/>
    <col min="4609" max="4609" width="7.875" style="1" customWidth="1"/>
    <col min="4610" max="4611" width="14.75" style="1" customWidth="1"/>
    <col min="4612" max="4612" width="7.875" style="1" customWidth="1"/>
    <col min="4613" max="4860" width="9" style="1"/>
    <col min="4861" max="4861" width="1.625" style="1" customWidth="1"/>
    <col min="4862" max="4862" width="23.5" style="1" customWidth="1"/>
    <col min="4863" max="4864" width="14.75" style="1" customWidth="1"/>
    <col min="4865" max="4865" width="7.875" style="1" customWidth="1"/>
    <col min="4866" max="4867" width="14.75" style="1" customWidth="1"/>
    <col min="4868" max="4868" width="7.875" style="1" customWidth="1"/>
    <col min="4869" max="5116" width="9" style="1"/>
    <col min="5117" max="5117" width="1.625" style="1" customWidth="1"/>
    <col min="5118" max="5118" width="23.5" style="1" customWidth="1"/>
    <col min="5119" max="5120" width="14.75" style="1" customWidth="1"/>
    <col min="5121" max="5121" width="7.875" style="1" customWidth="1"/>
    <col min="5122" max="5123" width="14.75" style="1" customWidth="1"/>
    <col min="5124" max="5124" width="7.875" style="1" customWidth="1"/>
    <col min="5125" max="5372" width="9" style="1"/>
    <col min="5373" max="5373" width="1.625" style="1" customWidth="1"/>
    <col min="5374" max="5374" width="23.5" style="1" customWidth="1"/>
    <col min="5375" max="5376" width="14.75" style="1" customWidth="1"/>
    <col min="5377" max="5377" width="7.875" style="1" customWidth="1"/>
    <col min="5378" max="5379" width="14.75" style="1" customWidth="1"/>
    <col min="5380" max="5380" width="7.875" style="1" customWidth="1"/>
    <col min="5381" max="5628" width="9" style="1"/>
    <col min="5629" max="5629" width="1.625" style="1" customWidth="1"/>
    <col min="5630" max="5630" width="23.5" style="1" customWidth="1"/>
    <col min="5631" max="5632" width="14.75" style="1" customWidth="1"/>
    <col min="5633" max="5633" width="7.875" style="1" customWidth="1"/>
    <col min="5634" max="5635" width="14.75" style="1" customWidth="1"/>
    <col min="5636" max="5636" width="7.875" style="1" customWidth="1"/>
    <col min="5637" max="5884" width="9" style="1"/>
    <col min="5885" max="5885" width="1.625" style="1" customWidth="1"/>
    <col min="5886" max="5886" width="23.5" style="1" customWidth="1"/>
    <col min="5887" max="5888" width="14.75" style="1" customWidth="1"/>
    <col min="5889" max="5889" width="7.875" style="1" customWidth="1"/>
    <col min="5890" max="5891" width="14.75" style="1" customWidth="1"/>
    <col min="5892" max="5892" width="7.875" style="1" customWidth="1"/>
    <col min="5893" max="6140" width="9" style="1"/>
    <col min="6141" max="6141" width="1.625" style="1" customWidth="1"/>
    <col min="6142" max="6142" width="23.5" style="1" customWidth="1"/>
    <col min="6143" max="6144" width="14.75" style="1" customWidth="1"/>
    <col min="6145" max="6145" width="7.875" style="1" customWidth="1"/>
    <col min="6146" max="6147" width="14.75" style="1" customWidth="1"/>
    <col min="6148" max="6148" width="7.875" style="1" customWidth="1"/>
    <col min="6149" max="6396" width="9" style="1"/>
    <col min="6397" max="6397" width="1.625" style="1" customWidth="1"/>
    <col min="6398" max="6398" width="23.5" style="1" customWidth="1"/>
    <col min="6399" max="6400" width="14.75" style="1" customWidth="1"/>
    <col min="6401" max="6401" width="7.875" style="1" customWidth="1"/>
    <col min="6402" max="6403" width="14.75" style="1" customWidth="1"/>
    <col min="6404" max="6404" width="7.875" style="1" customWidth="1"/>
    <col min="6405" max="6652" width="9" style="1"/>
    <col min="6653" max="6653" width="1.625" style="1" customWidth="1"/>
    <col min="6654" max="6654" width="23.5" style="1" customWidth="1"/>
    <col min="6655" max="6656" width="14.75" style="1" customWidth="1"/>
    <col min="6657" max="6657" width="7.875" style="1" customWidth="1"/>
    <col min="6658" max="6659" width="14.75" style="1" customWidth="1"/>
    <col min="6660" max="6660" width="7.875" style="1" customWidth="1"/>
    <col min="6661" max="6908" width="9" style="1"/>
    <col min="6909" max="6909" width="1.625" style="1" customWidth="1"/>
    <col min="6910" max="6910" width="23.5" style="1" customWidth="1"/>
    <col min="6911" max="6912" width="14.75" style="1" customWidth="1"/>
    <col min="6913" max="6913" width="7.875" style="1" customWidth="1"/>
    <col min="6914" max="6915" width="14.75" style="1" customWidth="1"/>
    <col min="6916" max="6916" width="7.875" style="1" customWidth="1"/>
    <col min="6917" max="7164" width="9" style="1"/>
    <col min="7165" max="7165" width="1.625" style="1" customWidth="1"/>
    <col min="7166" max="7166" width="23.5" style="1" customWidth="1"/>
    <col min="7167" max="7168" width="14.75" style="1" customWidth="1"/>
    <col min="7169" max="7169" width="7.875" style="1" customWidth="1"/>
    <col min="7170" max="7171" width="14.75" style="1" customWidth="1"/>
    <col min="7172" max="7172" width="7.875" style="1" customWidth="1"/>
    <col min="7173" max="7420" width="9" style="1"/>
    <col min="7421" max="7421" width="1.625" style="1" customWidth="1"/>
    <col min="7422" max="7422" width="23.5" style="1" customWidth="1"/>
    <col min="7423" max="7424" width="14.75" style="1" customWidth="1"/>
    <col min="7425" max="7425" width="7.875" style="1" customWidth="1"/>
    <col min="7426" max="7427" width="14.75" style="1" customWidth="1"/>
    <col min="7428" max="7428" width="7.875" style="1" customWidth="1"/>
    <col min="7429" max="7676" width="9" style="1"/>
    <col min="7677" max="7677" width="1.625" style="1" customWidth="1"/>
    <col min="7678" max="7678" width="23.5" style="1" customWidth="1"/>
    <col min="7679" max="7680" width="14.75" style="1" customWidth="1"/>
    <col min="7681" max="7681" width="7.875" style="1" customWidth="1"/>
    <col min="7682" max="7683" width="14.75" style="1" customWidth="1"/>
    <col min="7684" max="7684" width="7.875" style="1" customWidth="1"/>
    <col min="7685" max="7932" width="9" style="1"/>
    <col min="7933" max="7933" width="1.625" style="1" customWidth="1"/>
    <col min="7934" max="7934" width="23.5" style="1" customWidth="1"/>
    <col min="7935" max="7936" width="14.75" style="1" customWidth="1"/>
    <col min="7937" max="7937" width="7.875" style="1" customWidth="1"/>
    <col min="7938" max="7939" width="14.75" style="1" customWidth="1"/>
    <col min="7940" max="7940" width="7.875" style="1" customWidth="1"/>
    <col min="7941" max="8188" width="9" style="1"/>
    <col min="8189" max="8189" width="1.625" style="1" customWidth="1"/>
    <col min="8190" max="8190" width="23.5" style="1" customWidth="1"/>
    <col min="8191" max="8192" width="14.75" style="1" customWidth="1"/>
    <col min="8193" max="8193" width="7.875" style="1" customWidth="1"/>
    <col min="8194" max="8195" width="14.75" style="1" customWidth="1"/>
    <col min="8196" max="8196" width="7.875" style="1" customWidth="1"/>
    <col min="8197" max="8444" width="9" style="1"/>
    <col min="8445" max="8445" width="1.625" style="1" customWidth="1"/>
    <col min="8446" max="8446" width="23.5" style="1" customWidth="1"/>
    <col min="8447" max="8448" width="14.75" style="1" customWidth="1"/>
    <col min="8449" max="8449" width="7.875" style="1" customWidth="1"/>
    <col min="8450" max="8451" width="14.75" style="1" customWidth="1"/>
    <col min="8452" max="8452" width="7.875" style="1" customWidth="1"/>
    <col min="8453" max="8700" width="9" style="1"/>
    <col min="8701" max="8701" width="1.625" style="1" customWidth="1"/>
    <col min="8702" max="8702" width="23.5" style="1" customWidth="1"/>
    <col min="8703" max="8704" width="14.75" style="1" customWidth="1"/>
    <col min="8705" max="8705" width="7.875" style="1" customWidth="1"/>
    <col min="8706" max="8707" width="14.75" style="1" customWidth="1"/>
    <col min="8708" max="8708" width="7.875" style="1" customWidth="1"/>
    <col min="8709" max="8956" width="9" style="1"/>
    <col min="8957" max="8957" width="1.625" style="1" customWidth="1"/>
    <col min="8958" max="8958" width="23.5" style="1" customWidth="1"/>
    <col min="8959" max="8960" width="14.75" style="1" customWidth="1"/>
    <col min="8961" max="8961" width="7.875" style="1" customWidth="1"/>
    <col min="8962" max="8963" width="14.75" style="1" customWidth="1"/>
    <col min="8964" max="8964" width="7.875" style="1" customWidth="1"/>
    <col min="8965" max="9212" width="9" style="1"/>
    <col min="9213" max="9213" width="1.625" style="1" customWidth="1"/>
    <col min="9214" max="9214" width="23.5" style="1" customWidth="1"/>
    <col min="9215" max="9216" width="14.75" style="1" customWidth="1"/>
    <col min="9217" max="9217" width="7.875" style="1" customWidth="1"/>
    <col min="9218" max="9219" width="14.75" style="1" customWidth="1"/>
    <col min="9220" max="9220" width="7.875" style="1" customWidth="1"/>
    <col min="9221" max="9468" width="9" style="1"/>
    <col min="9469" max="9469" width="1.625" style="1" customWidth="1"/>
    <col min="9470" max="9470" width="23.5" style="1" customWidth="1"/>
    <col min="9471" max="9472" width="14.75" style="1" customWidth="1"/>
    <col min="9473" max="9473" width="7.875" style="1" customWidth="1"/>
    <col min="9474" max="9475" width="14.75" style="1" customWidth="1"/>
    <col min="9476" max="9476" width="7.875" style="1" customWidth="1"/>
    <col min="9477" max="9724" width="9" style="1"/>
    <col min="9725" max="9725" width="1.625" style="1" customWidth="1"/>
    <col min="9726" max="9726" width="23.5" style="1" customWidth="1"/>
    <col min="9727" max="9728" width="14.75" style="1" customWidth="1"/>
    <col min="9729" max="9729" width="7.875" style="1" customWidth="1"/>
    <col min="9730" max="9731" width="14.75" style="1" customWidth="1"/>
    <col min="9732" max="9732" width="7.875" style="1" customWidth="1"/>
    <col min="9733" max="9980" width="9" style="1"/>
    <col min="9981" max="9981" width="1.625" style="1" customWidth="1"/>
    <col min="9982" max="9982" width="23.5" style="1" customWidth="1"/>
    <col min="9983" max="9984" width="14.75" style="1" customWidth="1"/>
    <col min="9985" max="9985" width="7.875" style="1" customWidth="1"/>
    <col min="9986" max="9987" width="14.75" style="1" customWidth="1"/>
    <col min="9988" max="9988" width="7.875" style="1" customWidth="1"/>
    <col min="9989" max="10236" width="9" style="1"/>
    <col min="10237" max="10237" width="1.625" style="1" customWidth="1"/>
    <col min="10238" max="10238" width="23.5" style="1" customWidth="1"/>
    <col min="10239" max="10240" width="14.75" style="1" customWidth="1"/>
    <col min="10241" max="10241" width="7.875" style="1" customWidth="1"/>
    <col min="10242" max="10243" width="14.75" style="1" customWidth="1"/>
    <col min="10244" max="10244" width="7.875" style="1" customWidth="1"/>
    <col min="10245" max="10492" width="9" style="1"/>
    <col min="10493" max="10493" width="1.625" style="1" customWidth="1"/>
    <col min="10494" max="10494" width="23.5" style="1" customWidth="1"/>
    <col min="10495" max="10496" width="14.75" style="1" customWidth="1"/>
    <col min="10497" max="10497" width="7.875" style="1" customWidth="1"/>
    <col min="10498" max="10499" width="14.75" style="1" customWidth="1"/>
    <col min="10500" max="10500" width="7.875" style="1" customWidth="1"/>
    <col min="10501" max="10748" width="9" style="1"/>
    <col min="10749" max="10749" width="1.625" style="1" customWidth="1"/>
    <col min="10750" max="10750" width="23.5" style="1" customWidth="1"/>
    <col min="10751" max="10752" width="14.75" style="1" customWidth="1"/>
    <col min="10753" max="10753" width="7.875" style="1" customWidth="1"/>
    <col min="10754" max="10755" width="14.75" style="1" customWidth="1"/>
    <col min="10756" max="10756" width="7.875" style="1" customWidth="1"/>
    <col min="10757" max="11004" width="9" style="1"/>
    <col min="11005" max="11005" width="1.625" style="1" customWidth="1"/>
    <col min="11006" max="11006" width="23.5" style="1" customWidth="1"/>
    <col min="11007" max="11008" width="14.75" style="1" customWidth="1"/>
    <col min="11009" max="11009" width="7.875" style="1" customWidth="1"/>
    <col min="11010" max="11011" width="14.75" style="1" customWidth="1"/>
    <col min="11012" max="11012" width="7.875" style="1" customWidth="1"/>
    <col min="11013" max="11260" width="9" style="1"/>
    <col min="11261" max="11261" width="1.625" style="1" customWidth="1"/>
    <col min="11262" max="11262" width="23.5" style="1" customWidth="1"/>
    <col min="11263" max="11264" width="14.75" style="1" customWidth="1"/>
    <col min="11265" max="11265" width="7.875" style="1" customWidth="1"/>
    <col min="11266" max="11267" width="14.75" style="1" customWidth="1"/>
    <col min="11268" max="11268" width="7.875" style="1" customWidth="1"/>
    <col min="11269" max="11516" width="9" style="1"/>
    <col min="11517" max="11517" width="1.625" style="1" customWidth="1"/>
    <col min="11518" max="11518" width="23.5" style="1" customWidth="1"/>
    <col min="11519" max="11520" width="14.75" style="1" customWidth="1"/>
    <col min="11521" max="11521" width="7.875" style="1" customWidth="1"/>
    <col min="11522" max="11523" width="14.75" style="1" customWidth="1"/>
    <col min="11524" max="11524" width="7.875" style="1" customWidth="1"/>
    <col min="11525" max="11772" width="9" style="1"/>
    <col min="11773" max="11773" width="1.625" style="1" customWidth="1"/>
    <col min="11774" max="11774" width="23.5" style="1" customWidth="1"/>
    <col min="11775" max="11776" width="14.75" style="1" customWidth="1"/>
    <col min="11777" max="11777" width="7.875" style="1" customWidth="1"/>
    <col min="11778" max="11779" width="14.75" style="1" customWidth="1"/>
    <col min="11780" max="11780" width="7.875" style="1" customWidth="1"/>
    <col min="11781" max="12028" width="9" style="1"/>
    <col min="12029" max="12029" width="1.625" style="1" customWidth="1"/>
    <col min="12030" max="12030" width="23.5" style="1" customWidth="1"/>
    <col min="12031" max="12032" width="14.75" style="1" customWidth="1"/>
    <col min="12033" max="12033" width="7.875" style="1" customWidth="1"/>
    <col min="12034" max="12035" width="14.75" style="1" customWidth="1"/>
    <col min="12036" max="12036" width="7.875" style="1" customWidth="1"/>
    <col min="12037" max="12284" width="9" style="1"/>
    <col min="12285" max="12285" width="1.625" style="1" customWidth="1"/>
    <col min="12286" max="12286" width="23.5" style="1" customWidth="1"/>
    <col min="12287" max="12288" width="14.75" style="1" customWidth="1"/>
    <col min="12289" max="12289" width="7.875" style="1" customWidth="1"/>
    <col min="12290" max="12291" width="14.75" style="1" customWidth="1"/>
    <col min="12292" max="12292" width="7.875" style="1" customWidth="1"/>
    <col min="12293" max="12540" width="9" style="1"/>
    <col min="12541" max="12541" width="1.625" style="1" customWidth="1"/>
    <col min="12542" max="12542" width="23.5" style="1" customWidth="1"/>
    <col min="12543" max="12544" width="14.75" style="1" customWidth="1"/>
    <col min="12545" max="12545" width="7.875" style="1" customWidth="1"/>
    <col min="12546" max="12547" width="14.75" style="1" customWidth="1"/>
    <col min="12548" max="12548" width="7.875" style="1" customWidth="1"/>
    <col min="12549" max="12796" width="9" style="1"/>
    <col min="12797" max="12797" width="1.625" style="1" customWidth="1"/>
    <col min="12798" max="12798" width="23.5" style="1" customWidth="1"/>
    <col min="12799" max="12800" width="14.75" style="1" customWidth="1"/>
    <col min="12801" max="12801" width="7.875" style="1" customWidth="1"/>
    <col min="12802" max="12803" width="14.75" style="1" customWidth="1"/>
    <col min="12804" max="12804" width="7.875" style="1" customWidth="1"/>
    <col min="12805" max="13052" width="9" style="1"/>
    <col min="13053" max="13053" width="1.625" style="1" customWidth="1"/>
    <col min="13054" max="13054" width="23.5" style="1" customWidth="1"/>
    <col min="13055" max="13056" width="14.75" style="1" customWidth="1"/>
    <col min="13057" max="13057" width="7.875" style="1" customWidth="1"/>
    <col min="13058" max="13059" width="14.75" style="1" customWidth="1"/>
    <col min="13060" max="13060" width="7.875" style="1" customWidth="1"/>
    <col min="13061" max="13308" width="9" style="1"/>
    <col min="13309" max="13309" width="1.625" style="1" customWidth="1"/>
    <col min="13310" max="13310" width="23.5" style="1" customWidth="1"/>
    <col min="13311" max="13312" width="14.75" style="1" customWidth="1"/>
    <col min="13313" max="13313" width="7.875" style="1" customWidth="1"/>
    <col min="13314" max="13315" width="14.75" style="1" customWidth="1"/>
    <col min="13316" max="13316" width="7.875" style="1" customWidth="1"/>
    <col min="13317" max="13564" width="9" style="1"/>
    <col min="13565" max="13565" width="1.625" style="1" customWidth="1"/>
    <col min="13566" max="13566" width="23.5" style="1" customWidth="1"/>
    <col min="13567" max="13568" width="14.75" style="1" customWidth="1"/>
    <col min="13569" max="13569" width="7.875" style="1" customWidth="1"/>
    <col min="13570" max="13571" width="14.75" style="1" customWidth="1"/>
    <col min="13572" max="13572" width="7.875" style="1" customWidth="1"/>
    <col min="13573" max="13820" width="9" style="1"/>
    <col min="13821" max="13821" width="1.625" style="1" customWidth="1"/>
    <col min="13822" max="13822" width="23.5" style="1" customWidth="1"/>
    <col min="13823" max="13824" width="14.75" style="1" customWidth="1"/>
    <col min="13825" max="13825" width="7.875" style="1" customWidth="1"/>
    <col min="13826" max="13827" width="14.75" style="1" customWidth="1"/>
    <col min="13828" max="13828" width="7.875" style="1" customWidth="1"/>
    <col min="13829" max="14076" width="9" style="1"/>
    <col min="14077" max="14077" width="1.625" style="1" customWidth="1"/>
    <col min="14078" max="14078" width="23.5" style="1" customWidth="1"/>
    <col min="14079" max="14080" width="14.75" style="1" customWidth="1"/>
    <col min="14081" max="14081" width="7.875" style="1" customWidth="1"/>
    <col min="14082" max="14083" width="14.75" style="1" customWidth="1"/>
    <col min="14084" max="14084" width="7.875" style="1" customWidth="1"/>
    <col min="14085" max="14332" width="9" style="1"/>
    <col min="14333" max="14333" width="1.625" style="1" customWidth="1"/>
    <col min="14334" max="14334" width="23.5" style="1" customWidth="1"/>
    <col min="14335" max="14336" width="14.75" style="1" customWidth="1"/>
    <col min="14337" max="14337" width="7.875" style="1" customWidth="1"/>
    <col min="14338" max="14339" width="14.75" style="1" customWidth="1"/>
    <col min="14340" max="14340" width="7.875" style="1" customWidth="1"/>
    <col min="14341" max="14588" width="9" style="1"/>
    <col min="14589" max="14589" width="1.625" style="1" customWidth="1"/>
    <col min="14590" max="14590" width="23.5" style="1" customWidth="1"/>
    <col min="14591" max="14592" width="14.75" style="1" customWidth="1"/>
    <col min="14593" max="14593" width="7.875" style="1" customWidth="1"/>
    <col min="14594" max="14595" width="14.75" style="1" customWidth="1"/>
    <col min="14596" max="14596" width="7.875" style="1" customWidth="1"/>
    <col min="14597" max="14844" width="9" style="1"/>
    <col min="14845" max="14845" width="1.625" style="1" customWidth="1"/>
    <col min="14846" max="14846" width="23.5" style="1" customWidth="1"/>
    <col min="14847" max="14848" width="14.75" style="1" customWidth="1"/>
    <col min="14849" max="14849" width="7.875" style="1" customWidth="1"/>
    <col min="14850" max="14851" width="14.75" style="1" customWidth="1"/>
    <col min="14852" max="14852" width="7.875" style="1" customWidth="1"/>
    <col min="14853" max="15100" width="9" style="1"/>
    <col min="15101" max="15101" width="1.625" style="1" customWidth="1"/>
    <col min="15102" max="15102" width="23.5" style="1" customWidth="1"/>
    <col min="15103" max="15104" width="14.75" style="1" customWidth="1"/>
    <col min="15105" max="15105" width="7.875" style="1" customWidth="1"/>
    <col min="15106" max="15107" width="14.75" style="1" customWidth="1"/>
    <col min="15108" max="15108" width="7.875" style="1" customWidth="1"/>
    <col min="15109" max="15356" width="9" style="1"/>
    <col min="15357" max="15357" width="1.625" style="1" customWidth="1"/>
    <col min="15358" max="15358" width="23.5" style="1" customWidth="1"/>
    <col min="15359" max="15360" width="14.75" style="1" customWidth="1"/>
    <col min="15361" max="15361" width="7.875" style="1" customWidth="1"/>
    <col min="15362" max="15363" width="14.75" style="1" customWidth="1"/>
    <col min="15364" max="15364" width="7.875" style="1" customWidth="1"/>
    <col min="15365" max="15612" width="9" style="1"/>
    <col min="15613" max="15613" width="1.625" style="1" customWidth="1"/>
    <col min="15614" max="15614" width="23.5" style="1" customWidth="1"/>
    <col min="15615" max="15616" width="14.75" style="1" customWidth="1"/>
    <col min="15617" max="15617" width="7.875" style="1" customWidth="1"/>
    <col min="15618" max="15619" width="14.75" style="1" customWidth="1"/>
    <col min="15620" max="15620" width="7.875" style="1" customWidth="1"/>
    <col min="15621" max="15868" width="9" style="1"/>
    <col min="15869" max="15869" width="1.625" style="1" customWidth="1"/>
    <col min="15870" max="15870" width="23.5" style="1" customWidth="1"/>
    <col min="15871" max="15872" width="14.75" style="1" customWidth="1"/>
    <col min="15873" max="15873" width="7.875" style="1" customWidth="1"/>
    <col min="15874" max="15875" width="14.75" style="1" customWidth="1"/>
    <col min="15876" max="15876" width="7.875" style="1" customWidth="1"/>
    <col min="15877" max="16124" width="9" style="1"/>
    <col min="16125" max="16125" width="1.625" style="1" customWidth="1"/>
    <col min="16126" max="16126" width="23.5" style="1" customWidth="1"/>
    <col min="16127" max="16128" width="14.75" style="1" customWidth="1"/>
    <col min="16129" max="16129" width="7.875" style="1" customWidth="1"/>
    <col min="16130" max="16131" width="14.75" style="1" customWidth="1"/>
    <col min="16132" max="16132" width="7.875" style="1" customWidth="1"/>
    <col min="16133" max="16384" width="9" style="1"/>
  </cols>
  <sheetData>
    <row r="1" spans="1:15" ht="13.5" customHeight="1"/>
    <row r="2" spans="1:15" ht="13.5" customHeight="1">
      <c r="A2" s="1" t="s">
        <v>72</v>
      </c>
    </row>
    <row r="3" spans="1:15" ht="13.5" customHeight="1"/>
    <row r="4" spans="1:15" ht="13.5" customHeight="1">
      <c r="A4" s="23" t="s">
        <v>73</v>
      </c>
      <c r="D4" s="27" t="s">
        <v>74</v>
      </c>
    </row>
    <row r="5" spans="1:15" s="71" customFormat="1" ht="13.5" customHeight="1">
      <c r="A5" s="70" t="s">
        <v>75</v>
      </c>
      <c r="B5" s="28" t="s">
        <v>76</v>
      </c>
      <c r="C5" s="28" t="s">
        <v>77</v>
      </c>
      <c r="D5" s="28" t="s">
        <v>42</v>
      </c>
    </row>
    <row r="6" spans="1:15" ht="13.5" customHeight="1">
      <c r="A6" s="29"/>
      <c r="B6" s="16"/>
      <c r="C6" s="16"/>
      <c r="D6" s="17"/>
    </row>
    <row r="7" spans="1:15" ht="13.5" customHeight="1">
      <c r="A7" s="72" t="s">
        <v>78</v>
      </c>
      <c r="B7" s="73">
        <f>SUM(B9:B29)</f>
        <v>57536530000</v>
      </c>
      <c r="C7" s="73">
        <f>SUM(C9:C29)</f>
        <v>51274554040</v>
      </c>
      <c r="D7" s="74">
        <v>100</v>
      </c>
    </row>
    <row r="8" spans="1:15" ht="13.5" customHeight="1">
      <c r="A8" s="75"/>
      <c r="B8" s="73"/>
      <c r="C8" s="73"/>
      <c r="D8" s="76"/>
    </row>
    <row r="9" spans="1:15" ht="13.5" customHeight="1">
      <c r="A9" s="72" t="s">
        <v>79</v>
      </c>
      <c r="B9" s="73">
        <v>23834504000</v>
      </c>
      <c r="C9" s="73">
        <v>23814571757</v>
      </c>
      <c r="D9" s="77">
        <f>ROUND(C9/$C$7*100,2)</f>
        <v>46.45</v>
      </c>
      <c r="E9" s="78">
        <f>C9/$C$7</f>
        <v>0.46445205039563908</v>
      </c>
    </row>
    <row r="10" spans="1:15" ht="13.5" customHeight="1">
      <c r="A10" s="72" t="s">
        <v>80</v>
      </c>
      <c r="B10" s="73">
        <v>313000000</v>
      </c>
      <c r="C10" s="73">
        <v>308720030</v>
      </c>
      <c r="D10" s="77">
        <f t="shared" ref="D10:D29" si="0">ROUND(C10/$C$7*100,2)</f>
        <v>0.6</v>
      </c>
      <c r="E10" s="78">
        <f t="shared" ref="E10:E29" si="1">C10/$C$7</f>
        <v>6.0209208208649298E-3</v>
      </c>
    </row>
    <row r="11" spans="1:15" ht="13.5" customHeight="1">
      <c r="A11" s="72" t="s">
        <v>81</v>
      </c>
      <c r="B11" s="73">
        <v>24000000</v>
      </c>
      <c r="C11" s="73">
        <v>23035000</v>
      </c>
      <c r="D11" s="77">
        <f t="shared" si="0"/>
        <v>0.04</v>
      </c>
      <c r="E11" s="78">
        <f t="shared" si="1"/>
        <v>4.4924817838552187E-4</v>
      </c>
    </row>
    <row r="12" spans="1:15" ht="13.5" customHeight="1">
      <c r="A12" s="72" t="s">
        <v>82</v>
      </c>
      <c r="B12" s="73">
        <v>91000000</v>
      </c>
      <c r="C12" s="73">
        <v>101981000</v>
      </c>
      <c r="D12" s="77">
        <f t="shared" si="0"/>
        <v>0.2</v>
      </c>
      <c r="E12" s="78">
        <f t="shared" si="1"/>
        <v>1.9889202726257392E-3</v>
      </c>
      <c r="O12" s="1">
        <v>9</v>
      </c>
    </row>
    <row r="13" spans="1:15" ht="13.5" customHeight="1">
      <c r="A13" s="72" t="s">
        <v>83</v>
      </c>
      <c r="B13" s="73">
        <v>73000000</v>
      </c>
      <c r="C13" s="73">
        <v>70155000</v>
      </c>
      <c r="D13" s="77">
        <f t="shared" si="0"/>
        <v>0.14000000000000001</v>
      </c>
      <c r="E13" s="78">
        <f t="shared" si="1"/>
        <v>1.3682225289618532E-3</v>
      </c>
    </row>
    <row r="14" spans="1:15" ht="13.5" customHeight="1">
      <c r="A14" s="72" t="s">
        <v>84</v>
      </c>
      <c r="B14" s="73">
        <v>2515000000</v>
      </c>
      <c r="C14" s="73">
        <v>2455098000</v>
      </c>
      <c r="D14" s="77">
        <f>ROUND(C14/$C$7*100,2)</f>
        <v>4.79</v>
      </c>
      <c r="E14" s="78">
        <f t="shared" si="1"/>
        <v>4.7881411081308355E-2</v>
      </c>
    </row>
    <row r="15" spans="1:15" ht="13.5" customHeight="1">
      <c r="A15" s="72" t="s">
        <v>85</v>
      </c>
      <c r="B15" s="73">
        <v>70102000</v>
      </c>
      <c r="C15" s="73">
        <v>70101723</v>
      </c>
      <c r="D15" s="77">
        <f t="shared" si="0"/>
        <v>0.14000000000000001</v>
      </c>
      <c r="E15" s="78">
        <f t="shared" si="1"/>
        <v>1.3671834755561727E-3</v>
      </c>
    </row>
    <row r="16" spans="1:15" ht="13.5" customHeight="1">
      <c r="A16" s="79" t="s">
        <v>86</v>
      </c>
      <c r="B16" s="73">
        <v>24000000</v>
      </c>
      <c r="C16" s="73">
        <v>17691000</v>
      </c>
      <c r="D16" s="77">
        <f t="shared" si="0"/>
        <v>0.03</v>
      </c>
      <c r="E16" s="78">
        <f t="shared" si="1"/>
        <v>3.4502494134222995E-4</v>
      </c>
    </row>
    <row r="17" spans="1:5" ht="13.5" customHeight="1">
      <c r="A17" s="72" t="s">
        <v>87</v>
      </c>
      <c r="B17" s="73">
        <v>277119000</v>
      </c>
      <c r="C17" s="73">
        <v>442328000</v>
      </c>
      <c r="D17" s="77">
        <f t="shared" si="0"/>
        <v>0.86</v>
      </c>
      <c r="E17" s="78">
        <f t="shared" si="1"/>
        <v>8.626657184671635E-3</v>
      </c>
    </row>
    <row r="18" spans="1:5" ht="13.5" customHeight="1">
      <c r="A18" s="72" t="s">
        <v>88</v>
      </c>
      <c r="B18" s="73">
        <v>1051450000</v>
      </c>
      <c r="C18" s="73">
        <v>1011376000</v>
      </c>
      <c r="D18" s="77">
        <f t="shared" si="0"/>
        <v>1.97</v>
      </c>
      <c r="E18" s="78">
        <f t="shared" si="1"/>
        <v>1.9724715678872826E-2</v>
      </c>
    </row>
    <row r="19" spans="1:5" ht="13.5" customHeight="1">
      <c r="A19" s="72" t="s">
        <v>89</v>
      </c>
      <c r="B19" s="73">
        <v>18577000</v>
      </c>
      <c r="C19" s="73">
        <v>15517000</v>
      </c>
      <c r="D19" s="77">
        <f t="shared" si="0"/>
        <v>0.03</v>
      </c>
      <c r="E19" s="78">
        <f t="shared" si="1"/>
        <v>3.0262574273966323E-4</v>
      </c>
    </row>
    <row r="20" spans="1:5" ht="13.5" customHeight="1">
      <c r="A20" s="72" t="s">
        <v>90</v>
      </c>
      <c r="B20" s="73">
        <v>515474000</v>
      </c>
      <c r="C20" s="73">
        <v>491039437</v>
      </c>
      <c r="D20" s="77">
        <f t="shared" si="0"/>
        <v>0.96</v>
      </c>
      <c r="E20" s="78">
        <f t="shared" si="1"/>
        <v>9.5766690943217807E-3</v>
      </c>
    </row>
    <row r="21" spans="1:5" ht="13.5" customHeight="1">
      <c r="A21" s="72" t="s">
        <v>91</v>
      </c>
      <c r="B21" s="73">
        <v>1157762000</v>
      </c>
      <c r="C21" s="73">
        <v>1133653686</v>
      </c>
      <c r="D21" s="77">
        <f t="shared" si="0"/>
        <v>2.21</v>
      </c>
      <c r="E21" s="78">
        <f t="shared" si="1"/>
        <v>2.2109479199285104E-2</v>
      </c>
    </row>
    <row r="22" spans="1:5" ht="13.5" customHeight="1">
      <c r="A22" s="72" t="s">
        <v>92</v>
      </c>
      <c r="B22" s="73">
        <v>11174735000</v>
      </c>
      <c r="C22" s="73">
        <v>9276834279</v>
      </c>
      <c r="D22" s="77">
        <f t="shared" si="0"/>
        <v>18.09</v>
      </c>
      <c r="E22" s="78">
        <f t="shared" si="1"/>
        <v>0.18092471895051512</v>
      </c>
    </row>
    <row r="23" spans="1:5" ht="13.5" customHeight="1">
      <c r="A23" s="72" t="s">
        <v>93</v>
      </c>
      <c r="B23" s="73">
        <v>4451662000</v>
      </c>
      <c r="C23" s="73">
        <v>4185874234</v>
      </c>
      <c r="D23" s="77">
        <f t="shared" si="0"/>
        <v>8.16</v>
      </c>
      <c r="E23" s="78">
        <f t="shared" si="1"/>
        <v>8.1636482508156791E-2</v>
      </c>
    </row>
    <row r="24" spans="1:5" ht="13.5" customHeight="1">
      <c r="A24" s="72" t="s">
        <v>94</v>
      </c>
      <c r="B24" s="73">
        <v>136232000</v>
      </c>
      <c r="C24" s="73">
        <v>138748752</v>
      </c>
      <c r="D24" s="77">
        <f t="shared" si="0"/>
        <v>0.27</v>
      </c>
      <c r="E24" s="78">
        <f t="shared" si="1"/>
        <v>2.7059962704260704E-3</v>
      </c>
    </row>
    <row r="25" spans="1:5" ht="13.5" customHeight="1">
      <c r="A25" s="72" t="s">
        <v>95</v>
      </c>
      <c r="B25" s="73">
        <v>368600000</v>
      </c>
      <c r="C25" s="73">
        <v>362261224</v>
      </c>
      <c r="D25" s="77">
        <f t="shared" si="0"/>
        <v>0.71</v>
      </c>
      <c r="E25" s="78">
        <f t="shared" si="1"/>
        <v>7.0651267628265464E-3</v>
      </c>
    </row>
    <row r="26" spans="1:5" ht="13.5" customHeight="1">
      <c r="A26" s="72" t="s">
        <v>96</v>
      </c>
      <c r="B26" s="73">
        <v>2907913000</v>
      </c>
      <c r="C26" s="73">
        <v>1393466236</v>
      </c>
      <c r="D26" s="77">
        <f t="shared" si="0"/>
        <v>2.72</v>
      </c>
      <c r="E26" s="78">
        <f t="shared" si="1"/>
        <v>2.7176564713033632E-2</v>
      </c>
    </row>
    <row r="27" spans="1:5" ht="13.5" customHeight="1">
      <c r="A27" s="72" t="s">
        <v>97</v>
      </c>
      <c r="B27" s="73">
        <v>815815000</v>
      </c>
      <c r="C27" s="73">
        <v>834639470</v>
      </c>
      <c r="D27" s="77">
        <f t="shared" si="0"/>
        <v>1.63</v>
      </c>
      <c r="E27" s="78">
        <f t="shared" si="1"/>
        <v>1.6277849425055672E-2</v>
      </c>
    </row>
    <row r="28" spans="1:5" ht="13.5" customHeight="1">
      <c r="A28" s="72" t="s">
        <v>98</v>
      </c>
      <c r="B28" s="73">
        <v>885587000</v>
      </c>
      <c r="C28" s="73">
        <v>1034364212</v>
      </c>
      <c r="D28" s="77">
        <f t="shared" si="0"/>
        <v>2.02</v>
      </c>
      <c r="E28" s="78">
        <f t="shared" si="1"/>
        <v>2.0173051357854386E-2</v>
      </c>
    </row>
    <row r="29" spans="1:5" ht="13.5" customHeight="1">
      <c r="A29" s="72" t="s">
        <v>99</v>
      </c>
      <c r="B29" s="73">
        <v>6830998000</v>
      </c>
      <c r="C29" s="73">
        <v>4093098000</v>
      </c>
      <c r="D29" s="77">
        <f t="shared" si="0"/>
        <v>7.98</v>
      </c>
      <c r="E29" s="78">
        <f t="shared" si="1"/>
        <v>7.9827081417556872E-2</v>
      </c>
    </row>
    <row r="30" spans="1:5" ht="13.5" customHeight="1">
      <c r="A30" s="37"/>
      <c r="B30" s="80"/>
      <c r="C30" s="80"/>
      <c r="D30" s="81"/>
    </row>
    <row r="31" spans="1:5" ht="13.5" customHeight="1">
      <c r="A31" s="16"/>
    </row>
    <row r="32" spans="1:5" ht="13.5" customHeight="1"/>
    <row r="33" spans="1:5" ht="13.5" customHeight="1">
      <c r="A33" s="23" t="s">
        <v>100</v>
      </c>
      <c r="D33" s="27" t="s">
        <v>74</v>
      </c>
    </row>
    <row r="34" spans="1:5" ht="13.5" customHeight="1">
      <c r="A34" s="82" t="s">
        <v>75</v>
      </c>
      <c r="B34" s="28" t="s">
        <v>76</v>
      </c>
      <c r="C34" s="28" t="s">
        <v>77</v>
      </c>
      <c r="D34" s="28" t="s">
        <v>42</v>
      </c>
    </row>
    <row r="35" spans="1:5" ht="13.5" customHeight="1">
      <c r="A35" s="29"/>
      <c r="B35" s="16"/>
      <c r="C35" s="16"/>
      <c r="D35" s="17"/>
    </row>
    <row r="36" spans="1:5" ht="13.5" customHeight="1">
      <c r="A36" s="72" t="s">
        <v>78</v>
      </c>
      <c r="B36" s="73">
        <f>SUM(B38:B51)</f>
        <v>57536530000</v>
      </c>
      <c r="C36" s="73">
        <f>SUM(C38:C51)</f>
        <v>50106762605</v>
      </c>
      <c r="D36" s="83">
        <v>100</v>
      </c>
    </row>
    <row r="37" spans="1:5" ht="13.5" customHeight="1">
      <c r="A37" s="75"/>
      <c r="B37" s="84"/>
      <c r="C37" s="84"/>
      <c r="D37" s="85"/>
    </row>
    <row r="38" spans="1:5" ht="13.5" customHeight="1">
      <c r="A38" s="72" t="s">
        <v>101</v>
      </c>
      <c r="B38" s="84">
        <v>307400000</v>
      </c>
      <c r="C38" s="84">
        <v>302955455</v>
      </c>
      <c r="D38" s="77">
        <f>ROUNDUP(C38/$C$36*100,2)</f>
        <v>0.61</v>
      </c>
      <c r="E38" s="86">
        <f>C38/$C$36</f>
        <v>6.0461989410141815E-3</v>
      </c>
    </row>
    <row r="39" spans="1:5" ht="13.5" customHeight="1">
      <c r="A39" s="72" t="s">
        <v>102</v>
      </c>
      <c r="B39" s="84">
        <v>8895054000</v>
      </c>
      <c r="C39" s="84">
        <v>5072212869</v>
      </c>
      <c r="D39" s="77">
        <f>ROUND(C39/$C$36*100,2)</f>
        <v>10.119999999999999</v>
      </c>
      <c r="E39" s="87">
        <f t="shared" ref="E39:E50" si="2">C39/$C$36</f>
        <v>0.10122810984587256</v>
      </c>
    </row>
    <row r="40" spans="1:5" ht="13.5" customHeight="1">
      <c r="A40" s="72" t="s">
        <v>103</v>
      </c>
      <c r="B40" s="84">
        <v>22514002000</v>
      </c>
      <c r="C40" s="84">
        <v>21081857720</v>
      </c>
      <c r="D40" s="77">
        <f t="shared" ref="D40:D49" si="3">ROUND(C40/$C$36*100,2)</f>
        <v>42.07</v>
      </c>
      <c r="E40" s="87">
        <f t="shared" si="2"/>
        <v>0.42073877105555219</v>
      </c>
    </row>
    <row r="41" spans="1:5" ht="13.5" customHeight="1">
      <c r="A41" s="72" t="s">
        <v>104</v>
      </c>
      <c r="B41" s="84">
        <v>3046864000</v>
      </c>
      <c r="C41" s="84">
        <v>2932145519</v>
      </c>
      <c r="D41" s="77">
        <f t="shared" si="3"/>
        <v>5.85</v>
      </c>
      <c r="E41" s="87">
        <f t="shared" si="2"/>
        <v>5.8517959783484598E-2</v>
      </c>
    </row>
    <row r="42" spans="1:5" ht="13.5" customHeight="1">
      <c r="A42" s="72" t="s">
        <v>105</v>
      </c>
      <c r="B42" s="84">
        <v>94733000</v>
      </c>
      <c r="C42" s="84">
        <v>89432831</v>
      </c>
      <c r="D42" s="77">
        <f t="shared" si="3"/>
        <v>0.18</v>
      </c>
      <c r="E42" s="87">
        <f t="shared" si="2"/>
        <v>1.7848455248448993E-3</v>
      </c>
    </row>
    <row r="43" spans="1:5" ht="13.5" customHeight="1">
      <c r="A43" s="72" t="s">
        <v>106</v>
      </c>
      <c r="B43" s="84">
        <v>849055000</v>
      </c>
      <c r="C43" s="84">
        <v>776894475</v>
      </c>
      <c r="D43" s="77">
        <f t="shared" si="3"/>
        <v>1.55</v>
      </c>
      <c r="E43" s="87">
        <f t="shared" si="2"/>
        <v>1.5504782879795872E-2</v>
      </c>
    </row>
    <row r="44" spans="1:5" ht="13.5" customHeight="1">
      <c r="A44" s="72" t="s">
        <v>107</v>
      </c>
      <c r="B44" s="84">
        <v>292254000</v>
      </c>
      <c r="C44" s="84">
        <v>256882313</v>
      </c>
      <c r="D44" s="77">
        <f t="shared" si="3"/>
        <v>0.51</v>
      </c>
      <c r="E44" s="87">
        <f t="shared" si="2"/>
        <v>5.1266994642029913E-3</v>
      </c>
    </row>
    <row r="45" spans="1:5" ht="13.5" customHeight="1">
      <c r="A45" s="72" t="s">
        <v>108</v>
      </c>
      <c r="B45" s="84">
        <v>8290441000</v>
      </c>
      <c r="C45" s="84">
        <v>7809523897</v>
      </c>
      <c r="D45" s="77">
        <f t="shared" si="3"/>
        <v>15.59</v>
      </c>
      <c r="E45" s="87">
        <f t="shared" si="2"/>
        <v>0.15585768249614895</v>
      </c>
    </row>
    <row r="46" spans="1:5" ht="13.5" customHeight="1">
      <c r="A46" s="72" t="s">
        <v>109</v>
      </c>
      <c r="B46" s="84">
        <v>1445622000</v>
      </c>
      <c r="C46" s="84">
        <v>1427823198</v>
      </c>
      <c r="D46" s="77">
        <f t="shared" si="3"/>
        <v>2.85</v>
      </c>
      <c r="E46" s="87">
        <f t="shared" si="2"/>
        <v>2.8495618630478472E-2</v>
      </c>
    </row>
    <row r="47" spans="1:5" ht="13.5" customHeight="1">
      <c r="A47" s="72" t="s">
        <v>110</v>
      </c>
      <c r="B47" s="84">
        <v>6626505000</v>
      </c>
      <c r="C47" s="84">
        <v>5217455542</v>
      </c>
      <c r="D47" s="77">
        <f t="shared" si="3"/>
        <v>10.41</v>
      </c>
      <c r="E47" s="87">
        <f t="shared" si="2"/>
        <v>0.1041267739273055</v>
      </c>
    </row>
    <row r="48" spans="1:5" ht="13.5" customHeight="1">
      <c r="A48" s="72" t="s">
        <v>111</v>
      </c>
      <c r="B48" s="84">
        <v>4804692000</v>
      </c>
      <c r="C48" s="84">
        <v>4803860276</v>
      </c>
      <c r="D48" s="77">
        <f t="shared" si="3"/>
        <v>9.59</v>
      </c>
      <c r="E48" s="87">
        <f t="shared" si="2"/>
        <v>9.5872493576757992E-2</v>
      </c>
    </row>
    <row r="49" spans="1:5" ht="13.5" customHeight="1">
      <c r="A49" s="72" t="s">
        <v>112</v>
      </c>
      <c r="B49" s="84">
        <v>344000000</v>
      </c>
      <c r="C49" s="84">
        <v>332273510</v>
      </c>
      <c r="D49" s="77">
        <f t="shared" si="3"/>
        <v>0.66</v>
      </c>
      <c r="E49" s="87">
        <f t="shared" si="2"/>
        <v>6.6313106799448952E-3</v>
      </c>
    </row>
    <row r="50" spans="1:5" ht="13.5" customHeight="1">
      <c r="A50" s="72" t="s">
        <v>113</v>
      </c>
      <c r="B50" s="84">
        <v>20563000</v>
      </c>
      <c r="C50" s="88">
        <v>0</v>
      </c>
      <c r="D50" s="89" t="s">
        <v>35</v>
      </c>
      <c r="E50" s="87">
        <f t="shared" si="2"/>
        <v>0</v>
      </c>
    </row>
    <row r="51" spans="1:5" ht="13.5" customHeight="1">
      <c r="A51" s="79" t="s">
        <v>114</v>
      </c>
      <c r="B51" s="84">
        <v>5345000</v>
      </c>
      <c r="C51" s="90">
        <v>3445000</v>
      </c>
      <c r="D51" s="77">
        <f>ROUND(C51/$C$36*100,2)</f>
        <v>0.01</v>
      </c>
      <c r="E51" s="87">
        <f>C51/$C$36</f>
        <v>6.875319459685535E-5</v>
      </c>
    </row>
    <row r="52" spans="1:5" ht="13.5" customHeight="1">
      <c r="A52" s="37"/>
      <c r="B52" s="91"/>
      <c r="C52" s="91"/>
      <c r="D52" s="24"/>
    </row>
    <row r="53" spans="1:5" ht="13.5" customHeight="1">
      <c r="A53" s="1" t="s">
        <v>69</v>
      </c>
    </row>
    <row r="54" spans="1:5" ht="13.5" customHeight="1">
      <c r="A54" s="92" t="s">
        <v>115</v>
      </c>
    </row>
    <row r="55" spans="1:5" ht="13.5" customHeight="1"/>
  </sheetData>
  <phoneticPr fontId="3"/>
  <pageMargins left="0.70866141732283472" right="0.70866141732283472" top="1.2598425196850394" bottom="0.74803149606299213" header="0.86614173228346458" footer="0.31496062992125984"/>
  <pageSetup paperSize="9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view="pageBreakPreview" topLeftCell="A13" zoomScale="115" zoomScaleNormal="100" zoomScaleSheetLayoutView="115" workbookViewId="0">
      <selection activeCell="I8" sqref="I8:L8"/>
    </sheetView>
  </sheetViews>
  <sheetFormatPr defaultRowHeight="13.5"/>
  <cols>
    <col min="1" max="1" width="25.5" style="1" customWidth="1"/>
    <col min="2" max="3" width="14.625" style="93" customWidth="1"/>
    <col min="4" max="253" width="9" style="93"/>
    <col min="254" max="254" width="2.625" style="93" customWidth="1"/>
    <col min="255" max="255" width="25.5" style="93" customWidth="1"/>
    <col min="256" max="257" width="14.75" style="93" customWidth="1"/>
    <col min="258" max="259" width="14.625" style="93" customWidth="1"/>
    <col min="260" max="509" width="9" style="93"/>
    <col min="510" max="510" width="2.625" style="93" customWidth="1"/>
    <col min="511" max="511" width="25.5" style="93" customWidth="1"/>
    <col min="512" max="513" width="14.75" style="93" customWidth="1"/>
    <col min="514" max="515" width="14.625" style="93" customWidth="1"/>
    <col min="516" max="765" width="9" style="93"/>
    <col min="766" max="766" width="2.625" style="93" customWidth="1"/>
    <col min="767" max="767" width="25.5" style="93" customWidth="1"/>
    <col min="768" max="769" width="14.75" style="93" customWidth="1"/>
    <col min="770" max="771" width="14.625" style="93" customWidth="1"/>
    <col min="772" max="1021" width="9" style="93"/>
    <col min="1022" max="1022" width="2.625" style="93" customWidth="1"/>
    <col min="1023" max="1023" width="25.5" style="93" customWidth="1"/>
    <col min="1024" max="1025" width="14.75" style="93" customWidth="1"/>
    <col min="1026" max="1027" width="14.625" style="93" customWidth="1"/>
    <col min="1028" max="1277" width="9" style="93"/>
    <col min="1278" max="1278" width="2.625" style="93" customWidth="1"/>
    <col min="1279" max="1279" width="25.5" style="93" customWidth="1"/>
    <col min="1280" max="1281" width="14.75" style="93" customWidth="1"/>
    <col min="1282" max="1283" width="14.625" style="93" customWidth="1"/>
    <col min="1284" max="1533" width="9" style="93"/>
    <col min="1534" max="1534" width="2.625" style="93" customWidth="1"/>
    <col min="1535" max="1535" width="25.5" style="93" customWidth="1"/>
    <col min="1536" max="1537" width="14.75" style="93" customWidth="1"/>
    <col min="1538" max="1539" width="14.625" style="93" customWidth="1"/>
    <col min="1540" max="1789" width="9" style="93"/>
    <col min="1790" max="1790" width="2.625" style="93" customWidth="1"/>
    <col min="1791" max="1791" width="25.5" style="93" customWidth="1"/>
    <col min="1792" max="1793" width="14.75" style="93" customWidth="1"/>
    <col min="1794" max="1795" width="14.625" style="93" customWidth="1"/>
    <col min="1796" max="2045" width="9" style="93"/>
    <col min="2046" max="2046" width="2.625" style="93" customWidth="1"/>
    <col min="2047" max="2047" width="25.5" style="93" customWidth="1"/>
    <col min="2048" max="2049" width="14.75" style="93" customWidth="1"/>
    <col min="2050" max="2051" width="14.625" style="93" customWidth="1"/>
    <col min="2052" max="2301" width="9" style="93"/>
    <col min="2302" max="2302" width="2.625" style="93" customWidth="1"/>
    <col min="2303" max="2303" width="25.5" style="93" customWidth="1"/>
    <col min="2304" max="2305" width="14.75" style="93" customWidth="1"/>
    <col min="2306" max="2307" width="14.625" style="93" customWidth="1"/>
    <col min="2308" max="2557" width="9" style="93"/>
    <col min="2558" max="2558" width="2.625" style="93" customWidth="1"/>
    <col min="2559" max="2559" width="25.5" style="93" customWidth="1"/>
    <col min="2560" max="2561" width="14.75" style="93" customWidth="1"/>
    <col min="2562" max="2563" width="14.625" style="93" customWidth="1"/>
    <col min="2564" max="2813" width="9" style="93"/>
    <col min="2814" max="2814" width="2.625" style="93" customWidth="1"/>
    <col min="2815" max="2815" width="25.5" style="93" customWidth="1"/>
    <col min="2816" max="2817" width="14.75" style="93" customWidth="1"/>
    <col min="2818" max="2819" width="14.625" style="93" customWidth="1"/>
    <col min="2820" max="3069" width="9" style="93"/>
    <col min="3070" max="3070" width="2.625" style="93" customWidth="1"/>
    <col min="3071" max="3071" width="25.5" style="93" customWidth="1"/>
    <col min="3072" max="3073" width="14.75" style="93" customWidth="1"/>
    <col min="3074" max="3075" width="14.625" style="93" customWidth="1"/>
    <col min="3076" max="3325" width="9" style="93"/>
    <col min="3326" max="3326" width="2.625" style="93" customWidth="1"/>
    <col min="3327" max="3327" width="25.5" style="93" customWidth="1"/>
    <col min="3328" max="3329" width="14.75" style="93" customWidth="1"/>
    <col min="3330" max="3331" width="14.625" style="93" customWidth="1"/>
    <col min="3332" max="3581" width="9" style="93"/>
    <col min="3582" max="3582" width="2.625" style="93" customWidth="1"/>
    <col min="3583" max="3583" width="25.5" style="93" customWidth="1"/>
    <col min="3584" max="3585" width="14.75" style="93" customWidth="1"/>
    <col min="3586" max="3587" width="14.625" style="93" customWidth="1"/>
    <col min="3588" max="3837" width="9" style="93"/>
    <col min="3838" max="3838" width="2.625" style="93" customWidth="1"/>
    <col min="3839" max="3839" width="25.5" style="93" customWidth="1"/>
    <col min="3840" max="3841" width="14.75" style="93" customWidth="1"/>
    <col min="3842" max="3843" width="14.625" style="93" customWidth="1"/>
    <col min="3844" max="4093" width="9" style="93"/>
    <col min="4094" max="4094" width="2.625" style="93" customWidth="1"/>
    <col min="4095" max="4095" width="25.5" style="93" customWidth="1"/>
    <col min="4096" max="4097" width="14.75" style="93" customWidth="1"/>
    <col min="4098" max="4099" width="14.625" style="93" customWidth="1"/>
    <col min="4100" max="4349" width="9" style="93"/>
    <col min="4350" max="4350" width="2.625" style="93" customWidth="1"/>
    <col min="4351" max="4351" width="25.5" style="93" customWidth="1"/>
    <col min="4352" max="4353" width="14.75" style="93" customWidth="1"/>
    <col min="4354" max="4355" width="14.625" style="93" customWidth="1"/>
    <col min="4356" max="4605" width="9" style="93"/>
    <col min="4606" max="4606" width="2.625" style="93" customWidth="1"/>
    <col min="4607" max="4607" width="25.5" style="93" customWidth="1"/>
    <col min="4608" max="4609" width="14.75" style="93" customWidth="1"/>
    <col min="4610" max="4611" width="14.625" style="93" customWidth="1"/>
    <col min="4612" max="4861" width="9" style="93"/>
    <col min="4862" max="4862" width="2.625" style="93" customWidth="1"/>
    <col min="4863" max="4863" width="25.5" style="93" customWidth="1"/>
    <col min="4864" max="4865" width="14.75" style="93" customWidth="1"/>
    <col min="4866" max="4867" width="14.625" style="93" customWidth="1"/>
    <col min="4868" max="5117" width="9" style="93"/>
    <col min="5118" max="5118" width="2.625" style="93" customWidth="1"/>
    <col min="5119" max="5119" width="25.5" style="93" customWidth="1"/>
    <col min="5120" max="5121" width="14.75" style="93" customWidth="1"/>
    <col min="5122" max="5123" width="14.625" style="93" customWidth="1"/>
    <col min="5124" max="5373" width="9" style="93"/>
    <col min="5374" max="5374" width="2.625" style="93" customWidth="1"/>
    <col min="5375" max="5375" width="25.5" style="93" customWidth="1"/>
    <col min="5376" max="5377" width="14.75" style="93" customWidth="1"/>
    <col min="5378" max="5379" width="14.625" style="93" customWidth="1"/>
    <col min="5380" max="5629" width="9" style="93"/>
    <col min="5630" max="5630" width="2.625" style="93" customWidth="1"/>
    <col min="5631" max="5631" width="25.5" style="93" customWidth="1"/>
    <col min="5632" max="5633" width="14.75" style="93" customWidth="1"/>
    <col min="5634" max="5635" width="14.625" style="93" customWidth="1"/>
    <col min="5636" max="5885" width="9" style="93"/>
    <col min="5886" max="5886" width="2.625" style="93" customWidth="1"/>
    <col min="5887" max="5887" width="25.5" style="93" customWidth="1"/>
    <col min="5888" max="5889" width="14.75" style="93" customWidth="1"/>
    <col min="5890" max="5891" width="14.625" style="93" customWidth="1"/>
    <col min="5892" max="6141" width="9" style="93"/>
    <col min="6142" max="6142" width="2.625" style="93" customWidth="1"/>
    <col min="6143" max="6143" width="25.5" style="93" customWidth="1"/>
    <col min="6144" max="6145" width="14.75" style="93" customWidth="1"/>
    <col min="6146" max="6147" width="14.625" style="93" customWidth="1"/>
    <col min="6148" max="6397" width="9" style="93"/>
    <col min="6398" max="6398" width="2.625" style="93" customWidth="1"/>
    <col min="6399" max="6399" width="25.5" style="93" customWidth="1"/>
    <col min="6400" max="6401" width="14.75" style="93" customWidth="1"/>
    <col min="6402" max="6403" width="14.625" style="93" customWidth="1"/>
    <col min="6404" max="6653" width="9" style="93"/>
    <col min="6654" max="6654" width="2.625" style="93" customWidth="1"/>
    <col min="6655" max="6655" width="25.5" style="93" customWidth="1"/>
    <col min="6656" max="6657" width="14.75" style="93" customWidth="1"/>
    <col min="6658" max="6659" width="14.625" style="93" customWidth="1"/>
    <col min="6660" max="6909" width="9" style="93"/>
    <col min="6910" max="6910" width="2.625" style="93" customWidth="1"/>
    <col min="6911" max="6911" width="25.5" style="93" customWidth="1"/>
    <col min="6912" max="6913" width="14.75" style="93" customWidth="1"/>
    <col min="6914" max="6915" width="14.625" style="93" customWidth="1"/>
    <col min="6916" max="7165" width="9" style="93"/>
    <col min="7166" max="7166" width="2.625" style="93" customWidth="1"/>
    <col min="7167" max="7167" width="25.5" style="93" customWidth="1"/>
    <col min="7168" max="7169" width="14.75" style="93" customWidth="1"/>
    <col min="7170" max="7171" width="14.625" style="93" customWidth="1"/>
    <col min="7172" max="7421" width="9" style="93"/>
    <col min="7422" max="7422" width="2.625" style="93" customWidth="1"/>
    <col min="7423" max="7423" width="25.5" style="93" customWidth="1"/>
    <col min="7424" max="7425" width="14.75" style="93" customWidth="1"/>
    <col min="7426" max="7427" width="14.625" style="93" customWidth="1"/>
    <col min="7428" max="7677" width="9" style="93"/>
    <col min="7678" max="7678" width="2.625" style="93" customWidth="1"/>
    <col min="7679" max="7679" width="25.5" style="93" customWidth="1"/>
    <col min="7680" max="7681" width="14.75" style="93" customWidth="1"/>
    <col min="7682" max="7683" width="14.625" style="93" customWidth="1"/>
    <col min="7684" max="7933" width="9" style="93"/>
    <col min="7934" max="7934" width="2.625" style="93" customWidth="1"/>
    <col min="7935" max="7935" width="25.5" style="93" customWidth="1"/>
    <col min="7936" max="7937" width="14.75" style="93" customWidth="1"/>
    <col min="7938" max="7939" width="14.625" style="93" customWidth="1"/>
    <col min="7940" max="8189" width="9" style="93"/>
    <col min="8190" max="8190" width="2.625" style="93" customWidth="1"/>
    <col min="8191" max="8191" width="25.5" style="93" customWidth="1"/>
    <col min="8192" max="8193" width="14.75" style="93" customWidth="1"/>
    <col min="8194" max="8195" width="14.625" style="93" customWidth="1"/>
    <col min="8196" max="8445" width="9" style="93"/>
    <col min="8446" max="8446" width="2.625" style="93" customWidth="1"/>
    <col min="8447" max="8447" width="25.5" style="93" customWidth="1"/>
    <col min="8448" max="8449" width="14.75" style="93" customWidth="1"/>
    <col min="8450" max="8451" width="14.625" style="93" customWidth="1"/>
    <col min="8452" max="8701" width="9" style="93"/>
    <col min="8702" max="8702" width="2.625" style="93" customWidth="1"/>
    <col min="8703" max="8703" width="25.5" style="93" customWidth="1"/>
    <col min="8704" max="8705" width="14.75" style="93" customWidth="1"/>
    <col min="8706" max="8707" width="14.625" style="93" customWidth="1"/>
    <col min="8708" max="8957" width="9" style="93"/>
    <col min="8958" max="8958" width="2.625" style="93" customWidth="1"/>
    <col min="8959" max="8959" width="25.5" style="93" customWidth="1"/>
    <col min="8960" max="8961" width="14.75" style="93" customWidth="1"/>
    <col min="8962" max="8963" width="14.625" style="93" customWidth="1"/>
    <col min="8964" max="9213" width="9" style="93"/>
    <col min="9214" max="9214" width="2.625" style="93" customWidth="1"/>
    <col min="9215" max="9215" width="25.5" style="93" customWidth="1"/>
    <col min="9216" max="9217" width="14.75" style="93" customWidth="1"/>
    <col min="9218" max="9219" width="14.625" style="93" customWidth="1"/>
    <col min="9220" max="9469" width="9" style="93"/>
    <col min="9470" max="9470" width="2.625" style="93" customWidth="1"/>
    <col min="9471" max="9471" width="25.5" style="93" customWidth="1"/>
    <col min="9472" max="9473" width="14.75" style="93" customWidth="1"/>
    <col min="9474" max="9475" width="14.625" style="93" customWidth="1"/>
    <col min="9476" max="9725" width="9" style="93"/>
    <col min="9726" max="9726" width="2.625" style="93" customWidth="1"/>
    <col min="9727" max="9727" width="25.5" style="93" customWidth="1"/>
    <col min="9728" max="9729" width="14.75" style="93" customWidth="1"/>
    <col min="9730" max="9731" width="14.625" style="93" customWidth="1"/>
    <col min="9732" max="9981" width="9" style="93"/>
    <col min="9982" max="9982" width="2.625" style="93" customWidth="1"/>
    <col min="9983" max="9983" width="25.5" style="93" customWidth="1"/>
    <col min="9984" max="9985" width="14.75" style="93" customWidth="1"/>
    <col min="9986" max="9987" width="14.625" style="93" customWidth="1"/>
    <col min="9988" max="10237" width="9" style="93"/>
    <col min="10238" max="10238" width="2.625" style="93" customWidth="1"/>
    <col min="10239" max="10239" width="25.5" style="93" customWidth="1"/>
    <col min="10240" max="10241" width="14.75" style="93" customWidth="1"/>
    <col min="10242" max="10243" width="14.625" style="93" customWidth="1"/>
    <col min="10244" max="10493" width="9" style="93"/>
    <col min="10494" max="10494" width="2.625" style="93" customWidth="1"/>
    <col min="10495" max="10495" width="25.5" style="93" customWidth="1"/>
    <col min="10496" max="10497" width="14.75" style="93" customWidth="1"/>
    <col min="10498" max="10499" width="14.625" style="93" customWidth="1"/>
    <col min="10500" max="10749" width="9" style="93"/>
    <col min="10750" max="10750" width="2.625" style="93" customWidth="1"/>
    <col min="10751" max="10751" width="25.5" style="93" customWidth="1"/>
    <col min="10752" max="10753" width="14.75" style="93" customWidth="1"/>
    <col min="10754" max="10755" width="14.625" style="93" customWidth="1"/>
    <col min="10756" max="11005" width="9" style="93"/>
    <col min="11006" max="11006" width="2.625" style="93" customWidth="1"/>
    <col min="11007" max="11007" width="25.5" style="93" customWidth="1"/>
    <col min="11008" max="11009" width="14.75" style="93" customWidth="1"/>
    <col min="11010" max="11011" width="14.625" style="93" customWidth="1"/>
    <col min="11012" max="11261" width="9" style="93"/>
    <col min="11262" max="11262" width="2.625" style="93" customWidth="1"/>
    <col min="11263" max="11263" width="25.5" style="93" customWidth="1"/>
    <col min="11264" max="11265" width="14.75" style="93" customWidth="1"/>
    <col min="11266" max="11267" width="14.625" style="93" customWidth="1"/>
    <col min="11268" max="11517" width="9" style="93"/>
    <col min="11518" max="11518" width="2.625" style="93" customWidth="1"/>
    <col min="11519" max="11519" width="25.5" style="93" customWidth="1"/>
    <col min="11520" max="11521" width="14.75" style="93" customWidth="1"/>
    <col min="11522" max="11523" width="14.625" style="93" customWidth="1"/>
    <col min="11524" max="11773" width="9" style="93"/>
    <col min="11774" max="11774" width="2.625" style="93" customWidth="1"/>
    <col min="11775" max="11775" width="25.5" style="93" customWidth="1"/>
    <col min="11776" max="11777" width="14.75" style="93" customWidth="1"/>
    <col min="11778" max="11779" width="14.625" style="93" customWidth="1"/>
    <col min="11780" max="12029" width="9" style="93"/>
    <col min="12030" max="12030" width="2.625" style="93" customWidth="1"/>
    <col min="12031" max="12031" width="25.5" style="93" customWidth="1"/>
    <col min="12032" max="12033" width="14.75" style="93" customWidth="1"/>
    <col min="12034" max="12035" width="14.625" style="93" customWidth="1"/>
    <col min="12036" max="12285" width="9" style="93"/>
    <col min="12286" max="12286" width="2.625" style="93" customWidth="1"/>
    <col min="12287" max="12287" width="25.5" style="93" customWidth="1"/>
    <col min="12288" max="12289" width="14.75" style="93" customWidth="1"/>
    <col min="12290" max="12291" width="14.625" style="93" customWidth="1"/>
    <col min="12292" max="12541" width="9" style="93"/>
    <col min="12542" max="12542" width="2.625" style="93" customWidth="1"/>
    <col min="12543" max="12543" width="25.5" style="93" customWidth="1"/>
    <col min="12544" max="12545" width="14.75" style="93" customWidth="1"/>
    <col min="12546" max="12547" width="14.625" style="93" customWidth="1"/>
    <col min="12548" max="12797" width="9" style="93"/>
    <col min="12798" max="12798" width="2.625" style="93" customWidth="1"/>
    <col min="12799" max="12799" width="25.5" style="93" customWidth="1"/>
    <col min="12800" max="12801" width="14.75" style="93" customWidth="1"/>
    <col min="12802" max="12803" width="14.625" style="93" customWidth="1"/>
    <col min="12804" max="13053" width="9" style="93"/>
    <col min="13054" max="13054" width="2.625" style="93" customWidth="1"/>
    <col min="13055" max="13055" width="25.5" style="93" customWidth="1"/>
    <col min="13056" max="13057" width="14.75" style="93" customWidth="1"/>
    <col min="13058" max="13059" width="14.625" style="93" customWidth="1"/>
    <col min="13060" max="13309" width="9" style="93"/>
    <col min="13310" max="13310" width="2.625" style="93" customWidth="1"/>
    <col min="13311" max="13311" width="25.5" style="93" customWidth="1"/>
    <col min="13312" max="13313" width="14.75" style="93" customWidth="1"/>
    <col min="13314" max="13315" width="14.625" style="93" customWidth="1"/>
    <col min="13316" max="13565" width="9" style="93"/>
    <col min="13566" max="13566" width="2.625" style="93" customWidth="1"/>
    <col min="13567" max="13567" width="25.5" style="93" customWidth="1"/>
    <col min="13568" max="13569" width="14.75" style="93" customWidth="1"/>
    <col min="13570" max="13571" width="14.625" style="93" customWidth="1"/>
    <col min="13572" max="13821" width="9" style="93"/>
    <col min="13822" max="13822" width="2.625" style="93" customWidth="1"/>
    <col min="13823" max="13823" width="25.5" style="93" customWidth="1"/>
    <col min="13824" max="13825" width="14.75" style="93" customWidth="1"/>
    <col min="13826" max="13827" width="14.625" style="93" customWidth="1"/>
    <col min="13828" max="14077" width="9" style="93"/>
    <col min="14078" max="14078" width="2.625" style="93" customWidth="1"/>
    <col min="14079" max="14079" width="25.5" style="93" customWidth="1"/>
    <col min="14080" max="14081" width="14.75" style="93" customWidth="1"/>
    <col min="14082" max="14083" width="14.625" style="93" customWidth="1"/>
    <col min="14084" max="14333" width="9" style="93"/>
    <col min="14334" max="14334" width="2.625" style="93" customWidth="1"/>
    <col min="14335" max="14335" width="25.5" style="93" customWidth="1"/>
    <col min="14336" max="14337" width="14.75" style="93" customWidth="1"/>
    <col min="14338" max="14339" width="14.625" style="93" customWidth="1"/>
    <col min="14340" max="14589" width="9" style="93"/>
    <col min="14590" max="14590" width="2.625" style="93" customWidth="1"/>
    <col min="14591" max="14591" width="25.5" style="93" customWidth="1"/>
    <col min="14592" max="14593" width="14.75" style="93" customWidth="1"/>
    <col min="14594" max="14595" width="14.625" style="93" customWidth="1"/>
    <col min="14596" max="14845" width="9" style="93"/>
    <col min="14846" max="14846" width="2.625" style="93" customWidth="1"/>
    <col min="14847" max="14847" width="25.5" style="93" customWidth="1"/>
    <col min="14848" max="14849" width="14.75" style="93" customWidth="1"/>
    <col min="14850" max="14851" width="14.625" style="93" customWidth="1"/>
    <col min="14852" max="15101" width="9" style="93"/>
    <col min="15102" max="15102" width="2.625" style="93" customWidth="1"/>
    <col min="15103" max="15103" width="25.5" style="93" customWidth="1"/>
    <col min="15104" max="15105" width="14.75" style="93" customWidth="1"/>
    <col min="15106" max="15107" width="14.625" style="93" customWidth="1"/>
    <col min="15108" max="15357" width="9" style="93"/>
    <col min="15358" max="15358" width="2.625" style="93" customWidth="1"/>
    <col min="15359" max="15359" width="25.5" style="93" customWidth="1"/>
    <col min="15360" max="15361" width="14.75" style="93" customWidth="1"/>
    <col min="15362" max="15363" width="14.625" style="93" customWidth="1"/>
    <col min="15364" max="15613" width="9" style="93"/>
    <col min="15614" max="15614" width="2.625" style="93" customWidth="1"/>
    <col min="15615" max="15615" width="25.5" style="93" customWidth="1"/>
    <col min="15616" max="15617" width="14.75" style="93" customWidth="1"/>
    <col min="15618" max="15619" width="14.625" style="93" customWidth="1"/>
    <col min="15620" max="15869" width="9" style="93"/>
    <col min="15870" max="15870" width="2.625" style="93" customWidth="1"/>
    <col min="15871" max="15871" width="25.5" style="93" customWidth="1"/>
    <col min="15872" max="15873" width="14.75" style="93" customWidth="1"/>
    <col min="15874" max="15875" width="14.625" style="93" customWidth="1"/>
    <col min="15876" max="16125" width="9" style="93"/>
    <col min="16126" max="16126" width="2.625" style="93" customWidth="1"/>
    <col min="16127" max="16127" width="25.5" style="93" customWidth="1"/>
    <col min="16128" max="16129" width="14.75" style="93" customWidth="1"/>
    <col min="16130" max="16131" width="14.625" style="93" customWidth="1"/>
    <col min="16132" max="16384" width="9" style="93"/>
  </cols>
  <sheetData>
    <row r="2" spans="1:3">
      <c r="A2" s="1" t="s">
        <v>116</v>
      </c>
      <c r="B2" s="1"/>
      <c r="C2" s="1"/>
    </row>
    <row r="3" spans="1:3">
      <c r="B3" s="1"/>
      <c r="C3" s="1"/>
    </row>
    <row r="4" spans="1:3">
      <c r="A4" s="16" t="s">
        <v>117</v>
      </c>
      <c r="B4" s="1"/>
      <c r="C4" s="94" t="s">
        <v>118</v>
      </c>
    </row>
    <row r="5" spans="1:3">
      <c r="A5" s="70" t="s">
        <v>75</v>
      </c>
      <c r="B5" s="28" t="s">
        <v>119</v>
      </c>
      <c r="C5" s="28" t="s">
        <v>77</v>
      </c>
    </row>
    <row r="6" spans="1:3">
      <c r="A6" s="29"/>
      <c r="B6" s="16"/>
      <c r="C6" s="17"/>
    </row>
    <row r="7" spans="1:3">
      <c r="A7" s="35" t="s">
        <v>78</v>
      </c>
      <c r="B7" s="95">
        <f>SUM(B9:B15)</f>
        <v>23049204000</v>
      </c>
      <c r="C7" s="96">
        <f>SUM(C9:C15)</f>
        <v>22536697656</v>
      </c>
    </row>
    <row r="8" spans="1:3">
      <c r="A8" s="34"/>
      <c r="B8" s="95"/>
      <c r="C8" s="96"/>
    </row>
    <row r="9" spans="1:3">
      <c r="A9" s="35" t="s">
        <v>120</v>
      </c>
      <c r="B9" s="95">
        <v>12129858000</v>
      </c>
      <c r="C9" s="96">
        <v>11828979782</v>
      </c>
    </row>
    <row r="10" spans="1:3">
      <c r="A10" s="35" t="s">
        <v>121</v>
      </c>
      <c r="B10" s="95">
        <v>96056000</v>
      </c>
      <c r="C10" s="96">
        <v>94905785</v>
      </c>
    </row>
    <row r="11" spans="1:3">
      <c r="A11" s="35" t="s">
        <v>122</v>
      </c>
      <c r="B11" s="95">
        <v>636175000</v>
      </c>
      <c r="C11" s="96">
        <v>600733368</v>
      </c>
    </row>
    <row r="12" spans="1:3">
      <c r="A12" s="97"/>
      <c r="B12" s="98"/>
      <c r="C12" s="99"/>
    </row>
    <row r="13" spans="1:3">
      <c r="A13" s="35" t="s">
        <v>123</v>
      </c>
      <c r="B13" s="95">
        <v>8761105000</v>
      </c>
      <c r="C13" s="96">
        <v>8595560193</v>
      </c>
    </row>
    <row r="14" spans="1:3">
      <c r="A14" s="35" t="s">
        <v>124</v>
      </c>
      <c r="B14" s="95">
        <v>1426010000</v>
      </c>
      <c r="C14" s="96">
        <v>1416518528</v>
      </c>
    </row>
    <row r="15" spans="1:3">
      <c r="A15" s="48"/>
      <c r="B15" s="100"/>
      <c r="C15" s="101"/>
    </row>
    <row r="16" spans="1:3">
      <c r="B16" s="1"/>
      <c r="C16" s="1"/>
    </row>
    <row r="17" spans="1:3">
      <c r="A17" s="23" t="s">
        <v>125</v>
      </c>
      <c r="B17" s="1"/>
      <c r="C17" s="102" t="s">
        <v>118</v>
      </c>
    </row>
    <row r="18" spans="1:3">
      <c r="A18" s="70" t="s">
        <v>75</v>
      </c>
      <c r="B18" s="103" t="s">
        <v>119</v>
      </c>
      <c r="C18" s="103" t="s">
        <v>77</v>
      </c>
    </row>
    <row r="19" spans="1:3">
      <c r="A19" s="29"/>
      <c r="B19" s="16"/>
      <c r="C19" s="17"/>
    </row>
    <row r="20" spans="1:3">
      <c r="A20" s="35" t="s">
        <v>78</v>
      </c>
      <c r="B20" s="95">
        <f>SUM(B22:B28)</f>
        <v>23049204000</v>
      </c>
      <c r="C20" s="96">
        <f>SUM(C22:C28)</f>
        <v>22496160317</v>
      </c>
    </row>
    <row r="21" spans="1:3">
      <c r="A21" s="34"/>
      <c r="B21" s="104"/>
      <c r="C21" s="105"/>
    </row>
    <row r="22" spans="1:3">
      <c r="A22" s="35" t="s">
        <v>120</v>
      </c>
      <c r="B22" s="95">
        <v>12129858000</v>
      </c>
      <c r="C22" s="96">
        <v>11797561699</v>
      </c>
    </row>
    <row r="23" spans="1:3">
      <c r="A23" s="35" t="s">
        <v>121</v>
      </c>
      <c r="B23" s="95">
        <v>96056000</v>
      </c>
      <c r="C23" s="96">
        <v>94905785</v>
      </c>
    </row>
    <row r="24" spans="1:3">
      <c r="A24" s="35" t="s">
        <v>122</v>
      </c>
      <c r="B24" s="95">
        <v>636175000</v>
      </c>
      <c r="C24" s="96">
        <v>600733368</v>
      </c>
    </row>
    <row r="25" spans="1:3">
      <c r="A25" s="97"/>
      <c r="B25" s="98"/>
      <c r="C25" s="99"/>
    </row>
    <row r="26" spans="1:3">
      <c r="A26" s="35" t="s">
        <v>123</v>
      </c>
      <c r="B26" s="95">
        <v>8761105000</v>
      </c>
      <c r="C26" s="96">
        <v>8591125042</v>
      </c>
    </row>
    <row r="27" spans="1:3">
      <c r="A27" s="35" t="s">
        <v>124</v>
      </c>
      <c r="B27" s="95">
        <v>1426010000</v>
      </c>
      <c r="C27" s="96">
        <v>1411834423</v>
      </c>
    </row>
    <row r="28" spans="1:3">
      <c r="A28" s="48"/>
      <c r="B28" s="49"/>
      <c r="C28" s="106"/>
    </row>
    <row r="29" spans="1:3">
      <c r="A29" s="1" t="s">
        <v>69</v>
      </c>
      <c r="B29" s="1"/>
      <c r="C29" s="1"/>
    </row>
    <row r="30" spans="1:3" ht="13.5" customHeight="1">
      <c r="A30" s="152" t="s">
        <v>115</v>
      </c>
      <c r="B30" s="152"/>
      <c r="C30" s="152"/>
    </row>
    <row r="31" spans="1:3">
      <c r="A31" s="107"/>
      <c r="B31" s="1"/>
      <c r="C31" s="1"/>
    </row>
  </sheetData>
  <mergeCells count="1">
    <mergeCell ref="A30:C30"/>
  </mergeCells>
  <phoneticPr fontId="3"/>
  <pageMargins left="0.70866141732283472" right="0.70866141732283472" top="1.2598425196850394" bottom="0.74803149606299213" header="0.86614173228346458" footer="0.31496062992125984"/>
  <pageSetup paperSize="9" scale="110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view="pageBreakPreview" topLeftCell="A49" zoomScale="115" zoomScaleNormal="100" zoomScaleSheetLayoutView="115" workbookViewId="0">
      <selection activeCell="I8" sqref="I8:L8"/>
    </sheetView>
  </sheetViews>
  <sheetFormatPr defaultRowHeight="13.5"/>
  <cols>
    <col min="1" max="1" width="24.875" style="1" customWidth="1"/>
    <col min="2" max="4" width="18.625" style="1" customWidth="1"/>
    <col min="5" max="6" width="11" style="1" bestFit="1" customWidth="1"/>
    <col min="7" max="252" width="9" style="1"/>
    <col min="253" max="253" width="2" style="1" customWidth="1"/>
    <col min="254" max="254" width="24.875" style="1" customWidth="1"/>
    <col min="255" max="255" width="10.75" style="1" customWidth="1"/>
    <col min="256" max="256" width="10.625" style="1" customWidth="1"/>
    <col min="257" max="257" width="10.75" style="1" customWidth="1"/>
    <col min="258" max="258" width="10.625" style="1" customWidth="1"/>
    <col min="259" max="259" width="11.125" style="1" bestFit="1" customWidth="1"/>
    <col min="260" max="260" width="10.625" style="1" customWidth="1"/>
    <col min="261" max="262" width="11" style="1" bestFit="1" customWidth="1"/>
    <col min="263" max="508" width="9" style="1"/>
    <col min="509" max="509" width="2" style="1" customWidth="1"/>
    <col min="510" max="510" width="24.875" style="1" customWidth="1"/>
    <col min="511" max="511" width="10.75" style="1" customWidth="1"/>
    <col min="512" max="512" width="10.625" style="1" customWidth="1"/>
    <col min="513" max="513" width="10.75" style="1" customWidth="1"/>
    <col min="514" max="514" width="10.625" style="1" customWidth="1"/>
    <col min="515" max="515" width="11.125" style="1" bestFit="1" customWidth="1"/>
    <col min="516" max="516" width="10.625" style="1" customWidth="1"/>
    <col min="517" max="518" width="11" style="1" bestFit="1" customWidth="1"/>
    <col min="519" max="764" width="9" style="1"/>
    <col min="765" max="765" width="2" style="1" customWidth="1"/>
    <col min="766" max="766" width="24.875" style="1" customWidth="1"/>
    <col min="767" max="767" width="10.75" style="1" customWidth="1"/>
    <col min="768" max="768" width="10.625" style="1" customWidth="1"/>
    <col min="769" max="769" width="10.75" style="1" customWidth="1"/>
    <col min="770" max="770" width="10.625" style="1" customWidth="1"/>
    <col min="771" max="771" width="11.125" style="1" bestFit="1" customWidth="1"/>
    <col min="772" max="772" width="10.625" style="1" customWidth="1"/>
    <col min="773" max="774" width="11" style="1" bestFit="1" customWidth="1"/>
    <col min="775" max="1020" width="9" style="1"/>
    <col min="1021" max="1021" width="2" style="1" customWidth="1"/>
    <col min="1022" max="1022" width="24.875" style="1" customWidth="1"/>
    <col min="1023" max="1023" width="10.75" style="1" customWidth="1"/>
    <col min="1024" max="1024" width="10.625" style="1" customWidth="1"/>
    <col min="1025" max="1025" width="10.75" style="1" customWidth="1"/>
    <col min="1026" max="1026" width="10.625" style="1" customWidth="1"/>
    <col min="1027" max="1027" width="11.125" style="1" bestFit="1" customWidth="1"/>
    <col min="1028" max="1028" width="10.625" style="1" customWidth="1"/>
    <col min="1029" max="1030" width="11" style="1" bestFit="1" customWidth="1"/>
    <col min="1031" max="1276" width="9" style="1"/>
    <col min="1277" max="1277" width="2" style="1" customWidth="1"/>
    <col min="1278" max="1278" width="24.875" style="1" customWidth="1"/>
    <col min="1279" max="1279" width="10.75" style="1" customWidth="1"/>
    <col min="1280" max="1280" width="10.625" style="1" customWidth="1"/>
    <col min="1281" max="1281" width="10.75" style="1" customWidth="1"/>
    <col min="1282" max="1282" width="10.625" style="1" customWidth="1"/>
    <col min="1283" max="1283" width="11.125" style="1" bestFit="1" customWidth="1"/>
    <col min="1284" max="1284" width="10.625" style="1" customWidth="1"/>
    <col min="1285" max="1286" width="11" style="1" bestFit="1" customWidth="1"/>
    <col min="1287" max="1532" width="9" style="1"/>
    <col min="1533" max="1533" width="2" style="1" customWidth="1"/>
    <col min="1534" max="1534" width="24.875" style="1" customWidth="1"/>
    <col min="1535" max="1535" width="10.75" style="1" customWidth="1"/>
    <col min="1536" max="1536" width="10.625" style="1" customWidth="1"/>
    <col min="1537" max="1537" width="10.75" style="1" customWidth="1"/>
    <col min="1538" max="1538" width="10.625" style="1" customWidth="1"/>
    <col min="1539" max="1539" width="11.125" style="1" bestFit="1" customWidth="1"/>
    <col min="1540" max="1540" width="10.625" style="1" customWidth="1"/>
    <col min="1541" max="1542" width="11" style="1" bestFit="1" customWidth="1"/>
    <col min="1543" max="1788" width="9" style="1"/>
    <col min="1789" max="1789" width="2" style="1" customWidth="1"/>
    <col min="1790" max="1790" width="24.875" style="1" customWidth="1"/>
    <col min="1791" max="1791" width="10.75" style="1" customWidth="1"/>
    <col min="1792" max="1792" width="10.625" style="1" customWidth="1"/>
    <col min="1793" max="1793" width="10.75" style="1" customWidth="1"/>
    <col min="1794" max="1794" width="10.625" style="1" customWidth="1"/>
    <col min="1795" max="1795" width="11.125" style="1" bestFit="1" customWidth="1"/>
    <col min="1796" max="1796" width="10.625" style="1" customWidth="1"/>
    <col min="1797" max="1798" width="11" style="1" bestFit="1" customWidth="1"/>
    <col min="1799" max="2044" width="9" style="1"/>
    <col min="2045" max="2045" width="2" style="1" customWidth="1"/>
    <col min="2046" max="2046" width="24.875" style="1" customWidth="1"/>
    <col min="2047" max="2047" width="10.75" style="1" customWidth="1"/>
    <col min="2048" max="2048" width="10.625" style="1" customWidth="1"/>
    <col min="2049" max="2049" width="10.75" style="1" customWidth="1"/>
    <col min="2050" max="2050" width="10.625" style="1" customWidth="1"/>
    <col min="2051" max="2051" width="11.125" style="1" bestFit="1" customWidth="1"/>
    <col min="2052" max="2052" width="10.625" style="1" customWidth="1"/>
    <col min="2053" max="2054" width="11" style="1" bestFit="1" customWidth="1"/>
    <col min="2055" max="2300" width="9" style="1"/>
    <col min="2301" max="2301" width="2" style="1" customWidth="1"/>
    <col min="2302" max="2302" width="24.875" style="1" customWidth="1"/>
    <col min="2303" max="2303" width="10.75" style="1" customWidth="1"/>
    <col min="2304" max="2304" width="10.625" style="1" customWidth="1"/>
    <col min="2305" max="2305" width="10.75" style="1" customWidth="1"/>
    <col min="2306" max="2306" width="10.625" style="1" customWidth="1"/>
    <col min="2307" max="2307" width="11.125" style="1" bestFit="1" customWidth="1"/>
    <col min="2308" max="2308" width="10.625" style="1" customWidth="1"/>
    <col min="2309" max="2310" width="11" style="1" bestFit="1" customWidth="1"/>
    <col min="2311" max="2556" width="9" style="1"/>
    <col min="2557" max="2557" width="2" style="1" customWidth="1"/>
    <col min="2558" max="2558" width="24.875" style="1" customWidth="1"/>
    <col min="2559" max="2559" width="10.75" style="1" customWidth="1"/>
    <col min="2560" max="2560" width="10.625" style="1" customWidth="1"/>
    <col min="2561" max="2561" width="10.75" style="1" customWidth="1"/>
    <col min="2562" max="2562" width="10.625" style="1" customWidth="1"/>
    <col min="2563" max="2563" width="11.125" style="1" bestFit="1" customWidth="1"/>
    <col min="2564" max="2564" width="10.625" style="1" customWidth="1"/>
    <col min="2565" max="2566" width="11" style="1" bestFit="1" customWidth="1"/>
    <col min="2567" max="2812" width="9" style="1"/>
    <col min="2813" max="2813" width="2" style="1" customWidth="1"/>
    <col min="2814" max="2814" width="24.875" style="1" customWidth="1"/>
    <col min="2815" max="2815" width="10.75" style="1" customWidth="1"/>
    <col min="2816" max="2816" width="10.625" style="1" customWidth="1"/>
    <col min="2817" max="2817" width="10.75" style="1" customWidth="1"/>
    <col min="2818" max="2818" width="10.625" style="1" customWidth="1"/>
    <col min="2819" max="2819" width="11.125" style="1" bestFit="1" customWidth="1"/>
    <col min="2820" max="2820" width="10.625" style="1" customWidth="1"/>
    <col min="2821" max="2822" width="11" style="1" bestFit="1" customWidth="1"/>
    <col min="2823" max="3068" width="9" style="1"/>
    <col min="3069" max="3069" width="2" style="1" customWidth="1"/>
    <col min="3070" max="3070" width="24.875" style="1" customWidth="1"/>
    <col min="3071" max="3071" width="10.75" style="1" customWidth="1"/>
    <col min="3072" max="3072" width="10.625" style="1" customWidth="1"/>
    <col min="3073" max="3073" width="10.75" style="1" customWidth="1"/>
    <col min="3074" max="3074" width="10.625" style="1" customWidth="1"/>
    <col min="3075" max="3075" width="11.125" style="1" bestFit="1" customWidth="1"/>
    <col min="3076" max="3076" width="10.625" style="1" customWidth="1"/>
    <col min="3077" max="3078" width="11" style="1" bestFit="1" customWidth="1"/>
    <col min="3079" max="3324" width="9" style="1"/>
    <col min="3325" max="3325" width="2" style="1" customWidth="1"/>
    <col min="3326" max="3326" width="24.875" style="1" customWidth="1"/>
    <col min="3327" max="3327" width="10.75" style="1" customWidth="1"/>
    <col min="3328" max="3328" width="10.625" style="1" customWidth="1"/>
    <col min="3329" max="3329" width="10.75" style="1" customWidth="1"/>
    <col min="3330" max="3330" width="10.625" style="1" customWidth="1"/>
    <col min="3331" max="3331" width="11.125" style="1" bestFit="1" customWidth="1"/>
    <col min="3332" max="3332" width="10.625" style="1" customWidth="1"/>
    <col min="3333" max="3334" width="11" style="1" bestFit="1" customWidth="1"/>
    <col min="3335" max="3580" width="9" style="1"/>
    <col min="3581" max="3581" width="2" style="1" customWidth="1"/>
    <col min="3582" max="3582" width="24.875" style="1" customWidth="1"/>
    <col min="3583" max="3583" width="10.75" style="1" customWidth="1"/>
    <col min="3584" max="3584" width="10.625" style="1" customWidth="1"/>
    <col min="3585" max="3585" width="10.75" style="1" customWidth="1"/>
    <col min="3586" max="3586" width="10.625" style="1" customWidth="1"/>
    <col min="3587" max="3587" width="11.125" style="1" bestFit="1" customWidth="1"/>
    <col min="3588" max="3588" width="10.625" style="1" customWidth="1"/>
    <col min="3589" max="3590" width="11" style="1" bestFit="1" customWidth="1"/>
    <col min="3591" max="3836" width="9" style="1"/>
    <col min="3837" max="3837" width="2" style="1" customWidth="1"/>
    <col min="3838" max="3838" width="24.875" style="1" customWidth="1"/>
    <col min="3839" max="3839" width="10.75" style="1" customWidth="1"/>
    <col min="3840" max="3840" width="10.625" style="1" customWidth="1"/>
    <col min="3841" max="3841" width="10.75" style="1" customWidth="1"/>
    <col min="3842" max="3842" width="10.625" style="1" customWidth="1"/>
    <col min="3843" max="3843" width="11.125" style="1" bestFit="1" customWidth="1"/>
    <col min="3844" max="3844" width="10.625" style="1" customWidth="1"/>
    <col min="3845" max="3846" width="11" style="1" bestFit="1" customWidth="1"/>
    <col min="3847" max="4092" width="9" style="1"/>
    <col min="4093" max="4093" width="2" style="1" customWidth="1"/>
    <col min="4094" max="4094" width="24.875" style="1" customWidth="1"/>
    <col min="4095" max="4095" width="10.75" style="1" customWidth="1"/>
    <col min="4096" max="4096" width="10.625" style="1" customWidth="1"/>
    <col min="4097" max="4097" width="10.75" style="1" customWidth="1"/>
    <col min="4098" max="4098" width="10.625" style="1" customWidth="1"/>
    <col min="4099" max="4099" width="11.125" style="1" bestFit="1" customWidth="1"/>
    <col min="4100" max="4100" width="10.625" style="1" customWidth="1"/>
    <col min="4101" max="4102" width="11" style="1" bestFit="1" customWidth="1"/>
    <col min="4103" max="4348" width="9" style="1"/>
    <col min="4349" max="4349" width="2" style="1" customWidth="1"/>
    <col min="4350" max="4350" width="24.875" style="1" customWidth="1"/>
    <col min="4351" max="4351" width="10.75" style="1" customWidth="1"/>
    <col min="4352" max="4352" width="10.625" style="1" customWidth="1"/>
    <col min="4353" max="4353" width="10.75" style="1" customWidth="1"/>
    <col min="4354" max="4354" width="10.625" style="1" customWidth="1"/>
    <col min="4355" max="4355" width="11.125" style="1" bestFit="1" customWidth="1"/>
    <col min="4356" max="4356" width="10.625" style="1" customWidth="1"/>
    <col min="4357" max="4358" width="11" style="1" bestFit="1" customWidth="1"/>
    <col min="4359" max="4604" width="9" style="1"/>
    <col min="4605" max="4605" width="2" style="1" customWidth="1"/>
    <col min="4606" max="4606" width="24.875" style="1" customWidth="1"/>
    <col min="4607" max="4607" width="10.75" style="1" customWidth="1"/>
    <col min="4608" max="4608" width="10.625" style="1" customWidth="1"/>
    <col min="4609" max="4609" width="10.75" style="1" customWidth="1"/>
    <col min="4610" max="4610" width="10.625" style="1" customWidth="1"/>
    <col min="4611" max="4611" width="11.125" style="1" bestFit="1" customWidth="1"/>
    <col min="4612" max="4612" width="10.625" style="1" customWidth="1"/>
    <col min="4613" max="4614" width="11" style="1" bestFit="1" customWidth="1"/>
    <col min="4615" max="4860" width="9" style="1"/>
    <col min="4861" max="4861" width="2" style="1" customWidth="1"/>
    <col min="4862" max="4862" width="24.875" style="1" customWidth="1"/>
    <col min="4863" max="4863" width="10.75" style="1" customWidth="1"/>
    <col min="4864" max="4864" width="10.625" style="1" customWidth="1"/>
    <col min="4865" max="4865" width="10.75" style="1" customWidth="1"/>
    <col min="4866" max="4866" width="10.625" style="1" customWidth="1"/>
    <col min="4867" max="4867" width="11.125" style="1" bestFit="1" customWidth="1"/>
    <col min="4868" max="4868" width="10.625" style="1" customWidth="1"/>
    <col min="4869" max="4870" width="11" style="1" bestFit="1" customWidth="1"/>
    <col min="4871" max="5116" width="9" style="1"/>
    <col min="5117" max="5117" width="2" style="1" customWidth="1"/>
    <col min="5118" max="5118" width="24.875" style="1" customWidth="1"/>
    <col min="5119" max="5119" width="10.75" style="1" customWidth="1"/>
    <col min="5120" max="5120" width="10.625" style="1" customWidth="1"/>
    <col min="5121" max="5121" width="10.75" style="1" customWidth="1"/>
    <col min="5122" max="5122" width="10.625" style="1" customWidth="1"/>
    <col min="5123" max="5123" width="11.125" style="1" bestFit="1" customWidth="1"/>
    <col min="5124" max="5124" width="10.625" style="1" customWidth="1"/>
    <col min="5125" max="5126" width="11" style="1" bestFit="1" customWidth="1"/>
    <col min="5127" max="5372" width="9" style="1"/>
    <col min="5373" max="5373" width="2" style="1" customWidth="1"/>
    <col min="5374" max="5374" width="24.875" style="1" customWidth="1"/>
    <col min="5375" max="5375" width="10.75" style="1" customWidth="1"/>
    <col min="5376" max="5376" width="10.625" style="1" customWidth="1"/>
    <col min="5377" max="5377" width="10.75" style="1" customWidth="1"/>
    <col min="5378" max="5378" width="10.625" style="1" customWidth="1"/>
    <col min="5379" max="5379" width="11.125" style="1" bestFit="1" customWidth="1"/>
    <col min="5380" max="5380" width="10.625" style="1" customWidth="1"/>
    <col min="5381" max="5382" width="11" style="1" bestFit="1" customWidth="1"/>
    <col min="5383" max="5628" width="9" style="1"/>
    <col min="5629" max="5629" width="2" style="1" customWidth="1"/>
    <col min="5630" max="5630" width="24.875" style="1" customWidth="1"/>
    <col min="5631" max="5631" width="10.75" style="1" customWidth="1"/>
    <col min="5632" max="5632" width="10.625" style="1" customWidth="1"/>
    <col min="5633" max="5633" width="10.75" style="1" customWidth="1"/>
    <col min="5634" max="5634" width="10.625" style="1" customWidth="1"/>
    <col min="5635" max="5635" width="11.125" style="1" bestFit="1" customWidth="1"/>
    <col min="5636" max="5636" width="10.625" style="1" customWidth="1"/>
    <col min="5637" max="5638" width="11" style="1" bestFit="1" customWidth="1"/>
    <col min="5639" max="5884" width="9" style="1"/>
    <col min="5885" max="5885" width="2" style="1" customWidth="1"/>
    <col min="5886" max="5886" width="24.875" style="1" customWidth="1"/>
    <col min="5887" max="5887" width="10.75" style="1" customWidth="1"/>
    <col min="5888" max="5888" width="10.625" style="1" customWidth="1"/>
    <col min="5889" max="5889" width="10.75" style="1" customWidth="1"/>
    <col min="5890" max="5890" width="10.625" style="1" customWidth="1"/>
    <col min="5891" max="5891" width="11.125" style="1" bestFit="1" customWidth="1"/>
    <col min="5892" max="5892" width="10.625" style="1" customWidth="1"/>
    <col min="5893" max="5894" width="11" style="1" bestFit="1" customWidth="1"/>
    <col min="5895" max="6140" width="9" style="1"/>
    <col min="6141" max="6141" width="2" style="1" customWidth="1"/>
    <col min="6142" max="6142" width="24.875" style="1" customWidth="1"/>
    <col min="6143" max="6143" width="10.75" style="1" customWidth="1"/>
    <col min="6144" max="6144" width="10.625" style="1" customWidth="1"/>
    <col min="6145" max="6145" width="10.75" style="1" customWidth="1"/>
    <col min="6146" max="6146" width="10.625" style="1" customWidth="1"/>
    <col min="6147" max="6147" width="11.125" style="1" bestFit="1" customWidth="1"/>
    <col min="6148" max="6148" width="10.625" style="1" customWidth="1"/>
    <col min="6149" max="6150" width="11" style="1" bestFit="1" customWidth="1"/>
    <col min="6151" max="6396" width="9" style="1"/>
    <col min="6397" max="6397" width="2" style="1" customWidth="1"/>
    <col min="6398" max="6398" width="24.875" style="1" customWidth="1"/>
    <col min="6399" max="6399" width="10.75" style="1" customWidth="1"/>
    <col min="6400" max="6400" width="10.625" style="1" customWidth="1"/>
    <col min="6401" max="6401" width="10.75" style="1" customWidth="1"/>
    <col min="6402" max="6402" width="10.625" style="1" customWidth="1"/>
    <col min="6403" max="6403" width="11.125" style="1" bestFit="1" customWidth="1"/>
    <col min="6404" max="6404" width="10.625" style="1" customWidth="1"/>
    <col min="6405" max="6406" width="11" style="1" bestFit="1" customWidth="1"/>
    <col min="6407" max="6652" width="9" style="1"/>
    <col min="6653" max="6653" width="2" style="1" customWidth="1"/>
    <col min="6654" max="6654" width="24.875" style="1" customWidth="1"/>
    <col min="6655" max="6655" width="10.75" style="1" customWidth="1"/>
    <col min="6656" max="6656" width="10.625" style="1" customWidth="1"/>
    <col min="6657" max="6657" width="10.75" style="1" customWidth="1"/>
    <col min="6658" max="6658" width="10.625" style="1" customWidth="1"/>
    <col min="6659" max="6659" width="11.125" style="1" bestFit="1" customWidth="1"/>
    <col min="6660" max="6660" width="10.625" style="1" customWidth="1"/>
    <col min="6661" max="6662" width="11" style="1" bestFit="1" customWidth="1"/>
    <col min="6663" max="6908" width="9" style="1"/>
    <col min="6909" max="6909" width="2" style="1" customWidth="1"/>
    <col min="6910" max="6910" width="24.875" style="1" customWidth="1"/>
    <col min="6911" max="6911" width="10.75" style="1" customWidth="1"/>
    <col min="6912" max="6912" width="10.625" style="1" customWidth="1"/>
    <col min="6913" max="6913" width="10.75" style="1" customWidth="1"/>
    <col min="6914" max="6914" width="10.625" style="1" customWidth="1"/>
    <col min="6915" max="6915" width="11.125" style="1" bestFit="1" customWidth="1"/>
    <col min="6916" max="6916" width="10.625" style="1" customWidth="1"/>
    <col min="6917" max="6918" width="11" style="1" bestFit="1" customWidth="1"/>
    <col min="6919" max="7164" width="9" style="1"/>
    <col min="7165" max="7165" width="2" style="1" customWidth="1"/>
    <col min="7166" max="7166" width="24.875" style="1" customWidth="1"/>
    <col min="7167" max="7167" width="10.75" style="1" customWidth="1"/>
    <col min="7168" max="7168" width="10.625" style="1" customWidth="1"/>
    <col min="7169" max="7169" width="10.75" style="1" customWidth="1"/>
    <col min="7170" max="7170" width="10.625" style="1" customWidth="1"/>
    <col min="7171" max="7171" width="11.125" style="1" bestFit="1" customWidth="1"/>
    <col min="7172" max="7172" width="10.625" style="1" customWidth="1"/>
    <col min="7173" max="7174" width="11" style="1" bestFit="1" customWidth="1"/>
    <col min="7175" max="7420" width="9" style="1"/>
    <col min="7421" max="7421" width="2" style="1" customWidth="1"/>
    <col min="7422" max="7422" width="24.875" style="1" customWidth="1"/>
    <col min="7423" max="7423" width="10.75" style="1" customWidth="1"/>
    <col min="7424" max="7424" width="10.625" style="1" customWidth="1"/>
    <col min="7425" max="7425" width="10.75" style="1" customWidth="1"/>
    <col min="7426" max="7426" width="10.625" style="1" customWidth="1"/>
    <col min="7427" max="7427" width="11.125" style="1" bestFit="1" customWidth="1"/>
    <col min="7428" max="7428" width="10.625" style="1" customWidth="1"/>
    <col min="7429" max="7430" width="11" style="1" bestFit="1" customWidth="1"/>
    <col min="7431" max="7676" width="9" style="1"/>
    <col min="7677" max="7677" width="2" style="1" customWidth="1"/>
    <col min="7678" max="7678" width="24.875" style="1" customWidth="1"/>
    <col min="7679" max="7679" width="10.75" style="1" customWidth="1"/>
    <col min="7680" max="7680" width="10.625" style="1" customWidth="1"/>
    <col min="7681" max="7681" width="10.75" style="1" customWidth="1"/>
    <col min="7682" max="7682" width="10.625" style="1" customWidth="1"/>
    <col min="7683" max="7683" width="11.125" style="1" bestFit="1" customWidth="1"/>
    <col min="7684" max="7684" width="10.625" style="1" customWidth="1"/>
    <col min="7685" max="7686" width="11" style="1" bestFit="1" customWidth="1"/>
    <col min="7687" max="7932" width="9" style="1"/>
    <col min="7933" max="7933" width="2" style="1" customWidth="1"/>
    <col min="7934" max="7934" width="24.875" style="1" customWidth="1"/>
    <col min="7935" max="7935" width="10.75" style="1" customWidth="1"/>
    <col min="7936" max="7936" width="10.625" style="1" customWidth="1"/>
    <col min="7937" max="7937" width="10.75" style="1" customWidth="1"/>
    <col min="7938" max="7938" width="10.625" style="1" customWidth="1"/>
    <col min="7939" max="7939" width="11.125" style="1" bestFit="1" customWidth="1"/>
    <col min="7940" max="7940" width="10.625" style="1" customWidth="1"/>
    <col min="7941" max="7942" width="11" style="1" bestFit="1" customWidth="1"/>
    <col min="7943" max="8188" width="9" style="1"/>
    <col min="8189" max="8189" width="2" style="1" customWidth="1"/>
    <col min="8190" max="8190" width="24.875" style="1" customWidth="1"/>
    <col min="8191" max="8191" width="10.75" style="1" customWidth="1"/>
    <col min="8192" max="8192" width="10.625" style="1" customWidth="1"/>
    <col min="8193" max="8193" width="10.75" style="1" customWidth="1"/>
    <col min="8194" max="8194" width="10.625" style="1" customWidth="1"/>
    <col min="8195" max="8195" width="11.125" style="1" bestFit="1" customWidth="1"/>
    <col min="8196" max="8196" width="10.625" style="1" customWidth="1"/>
    <col min="8197" max="8198" width="11" style="1" bestFit="1" customWidth="1"/>
    <col min="8199" max="8444" width="9" style="1"/>
    <col min="8445" max="8445" width="2" style="1" customWidth="1"/>
    <col min="8446" max="8446" width="24.875" style="1" customWidth="1"/>
    <col min="8447" max="8447" width="10.75" style="1" customWidth="1"/>
    <col min="8448" max="8448" width="10.625" style="1" customWidth="1"/>
    <col min="8449" max="8449" width="10.75" style="1" customWidth="1"/>
    <col min="8450" max="8450" width="10.625" style="1" customWidth="1"/>
    <col min="8451" max="8451" width="11.125" style="1" bestFit="1" customWidth="1"/>
    <col min="8452" max="8452" width="10.625" style="1" customWidth="1"/>
    <col min="8453" max="8454" width="11" style="1" bestFit="1" customWidth="1"/>
    <col min="8455" max="8700" width="9" style="1"/>
    <col min="8701" max="8701" width="2" style="1" customWidth="1"/>
    <col min="8702" max="8702" width="24.875" style="1" customWidth="1"/>
    <col min="8703" max="8703" width="10.75" style="1" customWidth="1"/>
    <col min="8704" max="8704" width="10.625" style="1" customWidth="1"/>
    <col min="8705" max="8705" width="10.75" style="1" customWidth="1"/>
    <col min="8706" max="8706" width="10.625" style="1" customWidth="1"/>
    <col min="8707" max="8707" width="11.125" style="1" bestFit="1" customWidth="1"/>
    <col min="8708" max="8708" width="10.625" style="1" customWidth="1"/>
    <col min="8709" max="8710" width="11" style="1" bestFit="1" customWidth="1"/>
    <col min="8711" max="8956" width="9" style="1"/>
    <col min="8957" max="8957" width="2" style="1" customWidth="1"/>
    <col min="8958" max="8958" width="24.875" style="1" customWidth="1"/>
    <col min="8959" max="8959" width="10.75" style="1" customWidth="1"/>
    <col min="8960" max="8960" width="10.625" style="1" customWidth="1"/>
    <col min="8961" max="8961" width="10.75" style="1" customWidth="1"/>
    <col min="8962" max="8962" width="10.625" style="1" customWidth="1"/>
    <col min="8963" max="8963" width="11.125" style="1" bestFit="1" customWidth="1"/>
    <col min="8964" max="8964" width="10.625" style="1" customWidth="1"/>
    <col min="8965" max="8966" width="11" style="1" bestFit="1" customWidth="1"/>
    <col min="8967" max="9212" width="9" style="1"/>
    <col min="9213" max="9213" width="2" style="1" customWidth="1"/>
    <col min="9214" max="9214" width="24.875" style="1" customWidth="1"/>
    <col min="9215" max="9215" width="10.75" style="1" customWidth="1"/>
    <col min="9216" max="9216" width="10.625" style="1" customWidth="1"/>
    <col min="9217" max="9217" width="10.75" style="1" customWidth="1"/>
    <col min="9218" max="9218" width="10.625" style="1" customWidth="1"/>
    <col min="9219" max="9219" width="11.125" style="1" bestFit="1" customWidth="1"/>
    <col min="9220" max="9220" width="10.625" style="1" customWidth="1"/>
    <col min="9221" max="9222" width="11" style="1" bestFit="1" customWidth="1"/>
    <col min="9223" max="9468" width="9" style="1"/>
    <col min="9469" max="9469" width="2" style="1" customWidth="1"/>
    <col min="9470" max="9470" width="24.875" style="1" customWidth="1"/>
    <col min="9471" max="9471" width="10.75" style="1" customWidth="1"/>
    <col min="9472" max="9472" width="10.625" style="1" customWidth="1"/>
    <col min="9473" max="9473" width="10.75" style="1" customWidth="1"/>
    <col min="9474" max="9474" width="10.625" style="1" customWidth="1"/>
    <col min="9475" max="9475" width="11.125" style="1" bestFit="1" customWidth="1"/>
    <col min="9476" max="9476" width="10.625" style="1" customWidth="1"/>
    <col min="9477" max="9478" width="11" style="1" bestFit="1" customWidth="1"/>
    <col min="9479" max="9724" width="9" style="1"/>
    <col min="9725" max="9725" width="2" style="1" customWidth="1"/>
    <col min="9726" max="9726" width="24.875" style="1" customWidth="1"/>
    <col min="9727" max="9727" width="10.75" style="1" customWidth="1"/>
    <col min="9728" max="9728" width="10.625" style="1" customWidth="1"/>
    <col min="9729" max="9729" width="10.75" style="1" customWidth="1"/>
    <col min="9730" max="9730" width="10.625" style="1" customWidth="1"/>
    <col min="9731" max="9731" width="11.125" style="1" bestFit="1" customWidth="1"/>
    <col min="9732" max="9732" width="10.625" style="1" customWidth="1"/>
    <col min="9733" max="9734" width="11" style="1" bestFit="1" customWidth="1"/>
    <col min="9735" max="9980" width="9" style="1"/>
    <col min="9981" max="9981" width="2" style="1" customWidth="1"/>
    <col min="9982" max="9982" width="24.875" style="1" customWidth="1"/>
    <col min="9983" max="9983" width="10.75" style="1" customWidth="1"/>
    <col min="9984" max="9984" width="10.625" style="1" customWidth="1"/>
    <col min="9985" max="9985" width="10.75" style="1" customWidth="1"/>
    <col min="9986" max="9986" width="10.625" style="1" customWidth="1"/>
    <col min="9987" max="9987" width="11.125" style="1" bestFit="1" customWidth="1"/>
    <col min="9988" max="9988" width="10.625" style="1" customWidth="1"/>
    <col min="9989" max="9990" width="11" style="1" bestFit="1" customWidth="1"/>
    <col min="9991" max="10236" width="9" style="1"/>
    <col min="10237" max="10237" width="2" style="1" customWidth="1"/>
    <col min="10238" max="10238" width="24.875" style="1" customWidth="1"/>
    <col min="10239" max="10239" width="10.75" style="1" customWidth="1"/>
    <col min="10240" max="10240" width="10.625" style="1" customWidth="1"/>
    <col min="10241" max="10241" width="10.75" style="1" customWidth="1"/>
    <col min="10242" max="10242" width="10.625" style="1" customWidth="1"/>
    <col min="10243" max="10243" width="11.125" style="1" bestFit="1" customWidth="1"/>
    <col min="10244" max="10244" width="10.625" style="1" customWidth="1"/>
    <col min="10245" max="10246" width="11" style="1" bestFit="1" customWidth="1"/>
    <col min="10247" max="10492" width="9" style="1"/>
    <col min="10493" max="10493" width="2" style="1" customWidth="1"/>
    <col min="10494" max="10494" width="24.875" style="1" customWidth="1"/>
    <col min="10495" max="10495" width="10.75" style="1" customWidth="1"/>
    <col min="10496" max="10496" width="10.625" style="1" customWidth="1"/>
    <col min="10497" max="10497" width="10.75" style="1" customWidth="1"/>
    <col min="10498" max="10498" width="10.625" style="1" customWidth="1"/>
    <col min="10499" max="10499" width="11.125" style="1" bestFit="1" customWidth="1"/>
    <col min="10500" max="10500" width="10.625" style="1" customWidth="1"/>
    <col min="10501" max="10502" width="11" style="1" bestFit="1" customWidth="1"/>
    <col min="10503" max="10748" width="9" style="1"/>
    <col min="10749" max="10749" width="2" style="1" customWidth="1"/>
    <col min="10750" max="10750" width="24.875" style="1" customWidth="1"/>
    <col min="10751" max="10751" width="10.75" style="1" customWidth="1"/>
    <col min="10752" max="10752" width="10.625" style="1" customWidth="1"/>
    <col min="10753" max="10753" width="10.75" style="1" customWidth="1"/>
    <col min="10754" max="10754" width="10.625" style="1" customWidth="1"/>
    <col min="10755" max="10755" width="11.125" style="1" bestFit="1" customWidth="1"/>
    <col min="10756" max="10756" width="10.625" style="1" customWidth="1"/>
    <col min="10757" max="10758" width="11" style="1" bestFit="1" customWidth="1"/>
    <col min="10759" max="11004" width="9" style="1"/>
    <col min="11005" max="11005" width="2" style="1" customWidth="1"/>
    <col min="11006" max="11006" width="24.875" style="1" customWidth="1"/>
    <col min="11007" max="11007" width="10.75" style="1" customWidth="1"/>
    <col min="11008" max="11008" width="10.625" style="1" customWidth="1"/>
    <col min="11009" max="11009" width="10.75" style="1" customWidth="1"/>
    <col min="11010" max="11010" width="10.625" style="1" customWidth="1"/>
    <col min="11011" max="11011" width="11.125" style="1" bestFit="1" customWidth="1"/>
    <col min="11012" max="11012" width="10.625" style="1" customWidth="1"/>
    <col min="11013" max="11014" width="11" style="1" bestFit="1" customWidth="1"/>
    <col min="11015" max="11260" width="9" style="1"/>
    <col min="11261" max="11261" width="2" style="1" customWidth="1"/>
    <col min="11262" max="11262" width="24.875" style="1" customWidth="1"/>
    <col min="11263" max="11263" width="10.75" style="1" customWidth="1"/>
    <col min="11264" max="11264" width="10.625" style="1" customWidth="1"/>
    <col min="11265" max="11265" width="10.75" style="1" customWidth="1"/>
    <col min="11266" max="11266" width="10.625" style="1" customWidth="1"/>
    <col min="11267" max="11267" width="11.125" style="1" bestFit="1" customWidth="1"/>
    <col min="11268" max="11268" width="10.625" style="1" customWidth="1"/>
    <col min="11269" max="11270" width="11" style="1" bestFit="1" customWidth="1"/>
    <col min="11271" max="11516" width="9" style="1"/>
    <col min="11517" max="11517" width="2" style="1" customWidth="1"/>
    <col min="11518" max="11518" width="24.875" style="1" customWidth="1"/>
    <col min="11519" max="11519" width="10.75" style="1" customWidth="1"/>
    <col min="11520" max="11520" width="10.625" style="1" customWidth="1"/>
    <col min="11521" max="11521" width="10.75" style="1" customWidth="1"/>
    <col min="11522" max="11522" width="10.625" style="1" customWidth="1"/>
    <col min="11523" max="11523" width="11.125" style="1" bestFit="1" customWidth="1"/>
    <col min="11524" max="11524" width="10.625" style="1" customWidth="1"/>
    <col min="11525" max="11526" width="11" style="1" bestFit="1" customWidth="1"/>
    <col min="11527" max="11772" width="9" style="1"/>
    <col min="11773" max="11773" width="2" style="1" customWidth="1"/>
    <col min="11774" max="11774" width="24.875" style="1" customWidth="1"/>
    <col min="11775" max="11775" width="10.75" style="1" customWidth="1"/>
    <col min="11776" max="11776" width="10.625" style="1" customWidth="1"/>
    <col min="11777" max="11777" width="10.75" style="1" customWidth="1"/>
    <col min="11778" max="11778" width="10.625" style="1" customWidth="1"/>
    <col min="11779" max="11779" width="11.125" style="1" bestFit="1" customWidth="1"/>
    <col min="11780" max="11780" width="10.625" style="1" customWidth="1"/>
    <col min="11781" max="11782" width="11" style="1" bestFit="1" customWidth="1"/>
    <col min="11783" max="12028" width="9" style="1"/>
    <col min="12029" max="12029" width="2" style="1" customWidth="1"/>
    <col min="12030" max="12030" width="24.875" style="1" customWidth="1"/>
    <col min="12031" max="12031" width="10.75" style="1" customWidth="1"/>
    <col min="12032" max="12032" width="10.625" style="1" customWidth="1"/>
    <col min="12033" max="12033" width="10.75" style="1" customWidth="1"/>
    <col min="12034" max="12034" width="10.625" style="1" customWidth="1"/>
    <col min="12035" max="12035" width="11.125" style="1" bestFit="1" customWidth="1"/>
    <col min="12036" max="12036" width="10.625" style="1" customWidth="1"/>
    <col min="12037" max="12038" width="11" style="1" bestFit="1" customWidth="1"/>
    <col min="12039" max="12284" width="9" style="1"/>
    <col min="12285" max="12285" width="2" style="1" customWidth="1"/>
    <col min="12286" max="12286" width="24.875" style="1" customWidth="1"/>
    <col min="12287" max="12287" width="10.75" style="1" customWidth="1"/>
    <col min="12288" max="12288" width="10.625" style="1" customWidth="1"/>
    <col min="12289" max="12289" width="10.75" style="1" customWidth="1"/>
    <col min="12290" max="12290" width="10.625" style="1" customWidth="1"/>
    <col min="12291" max="12291" width="11.125" style="1" bestFit="1" customWidth="1"/>
    <col min="12292" max="12292" width="10.625" style="1" customWidth="1"/>
    <col min="12293" max="12294" width="11" style="1" bestFit="1" customWidth="1"/>
    <col min="12295" max="12540" width="9" style="1"/>
    <col min="12541" max="12541" width="2" style="1" customWidth="1"/>
    <col min="12542" max="12542" width="24.875" style="1" customWidth="1"/>
    <col min="12543" max="12543" width="10.75" style="1" customWidth="1"/>
    <col min="12544" max="12544" width="10.625" style="1" customWidth="1"/>
    <col min="12545" max="12545" width="10.75" style="1" customWidth="1"/>
    <col min="12546" max="12546" width="10.625" style="1" customWidth="1"/>
    <col min="12547" max="12547" width="11.125" style="1" bestFit="1" customWidth="1"/>
    <col min="12548" max="12548" width="10.625" style="1" customWidth="1"/>
    <col min="12549" max="12550" width="11" style="1" bestFit="1" customWidth="1"/>
    <col min="12551" max="12796" width="9" style="1"/>
    <col min="12797" max="12797" width="2" style="1" customWidth="1"/>
    <col min="12798" max="12798" width="24.875" style="1" customWidth="1"/>
    <col min="12799" max="12799" width="10.75" style="1" customWidth="1"/>
    <col min="12800" max="12800" width="10.625" style="1" customWidth="1"/>
    <col min="12801" max="12801" width="10.75" style="1" customWidth="1"/>
    <col min="12802" max="12802" width="10.625" style="1" customWidth="1"/>
    <col min="12803" max="12803" width="11.125" style="1" bestFit="1" customWidth="1"/>
    <col min="12804" max="12804" width="10.625" style="1" customWidth="1"/>
    <col min="12805" max="12806" width="11" style="1" bestFit="1" customWidth="1"/>
    <col min="12807" max="13052" width="9" style="1"/>
    <col min="13053" max="13053" width="2" style="1" customWidth="1"/>
    <col min="13054" max="13054" width="24.875" style="1" customWidth="1"/>
    <col min="13055" max="13055" width="10.75" style="1" customWidth="1"/>
    <col min="13056" max="13056" width="10.625" style="1" customWidth="1"/>
    <col min="13057" max="13057" width="10.75" style="1" customWidth="1"/>
    <col min="13058" max="13058" width="10.625" style="1" customWidth="1"/>
    <col min="13059" max="13059" width="11.125" style="1" bestFit="1" customWidth="1"/>
    <col min="13060" max="13060" width="10.625" style="1" customWidth="1"/>
    <col min="13061" max="13062" width="11" style="1" bestFit="1" customWidth="1"/>
    <col min="13063" max="13308" width="9" style="1"/>
    <col min="13309" max="13309" width="2" style="1" customWidth="1"/>
    <col min="13310" max="13310" width="24.875" style="1" customWidth="1"/>
    <col min="13311" max="13311" width="10.75" style="1" customWidth="1"/>
    <col min="13312" max="13312" width="10.625" style="1" customWidth="1"/>
    <col min="13313" max="13313" width="10.75" style="1" customWidth="1"/>
    <col min="13314" max="13314" width="10.625" style="1" customWidth="1"/>
    <col min="13315" max="13315" width="11.125" style="1" bestFit="1" customWidth="1"/>
    <col min="13316" max="13316" width="10.625" style="1" customWidth="1"/>
    <col min="13317" max="13318" width="11" style="1" bestFit="1" customWidth="1"/>
    <col min="13319" max="13564" width="9" style="1"/>
    <col min="13565" max="13565" width="2" style="1" customWidth="1"/>
    <col min="13566" max="13566" width="24.875" style="1" customWidth="1"/>
    <col min="13567" max="13567" width="10.75" style="1" customWidth="1"/>
    <col min="13568" max="13568" width="10.625" style="1" customWidth="1"/>
    <col min="13569" max="13569" width="10.75" style="1" customWidth="1"/>
    <col min="13570" max="13570" width="10.625" style="1" customWidth="1"/>
    <col min="13571" max="13571" width="11.125" style="1" bestFit="1" customWidth="1"/>
    <col min="13572" max="13572" width="10.625" style="1" customWidth="1"/>
    <col min="13573" max="13574" width="11" style="1" bestFit="1" customWidth="1"/>
    <col min="13575" max="13820" width="9" style="1"/>
    <col min="13821" max="13821" width="2" style="1" customWidth="1"/>
    <col min="13822" max="13822" width="24.875" style="1" customWidth="1"/>
    <col min="13823" max="13823" width="10.75" style="1" customWidth="1"/>
    <col min="13824" max="13824" width="10.625" style="1" customWidth="1"/>
    <col min="13825" max="13825" width="10.75" style="1" customWidth="1"/>
    <col min="13826" max="13826" width="10.625" style="1" customWidth="1"/>
    <col min="13827" max="13827" width="11.125" style="1" bestFit="1" customWidth="1"/>
    <col min="13828" max="13828" width="10.625" style="1" customWidth="1"/>
    <col min="13829" max="13830" width="11" style="1" bestFit="1" customWidth="1"/>
    <col min="13831" max="14076" width="9" style="1"/>
    <col min="14077" max="14077" width="2" style="1" customWidth="1"/>
    <col min="14078" max="14078" width="24.875" style="1" customWidth="1"/>
    <col min="14079" max="14079" width="10.75" style="1" customWidth="1"/>
    <col min="14080" max="14080" width="10.625" style="1" customWidth="1"/>
    <col min="14081" max="14081" width="10.75" style="1" customWidth="1"/>
    <col min="14082" max="14082" width="10.625" style="1" customWidth="1"/>
    <col min="14083" max="14083" width="11.125" style="1" bestFit="1" customWidth="1"/>
    <col min="14084" max="14084" width="10.625" style="1" customWidth="1"/>
    <col min="14085" max="14086" width="11" style="1" bestFit="1" customWidth="1"/>
    <col min="14087" max="14332" width="9" style="1"/>
    <col min="14333" max="14333" width="2" style="1" customWidth="1"/>
    <col min="14334" max="14334" width="24.875" style="1" customWidth="1"/>
    <col min="14335" max="14335" width="10.75" style="1" customWidth="1"/>
    <col min="14336" max="14336" width="10.625" style="1" customWidth="1"/>
    <col min="14337" max="14337" width="10.75" style="1" customWidth="1"/>
    <col min="14338" max="14338" width="10.625" style="1" customWidth="1"/>
    <col min="14339" max="14339" width="11.125" style="1" bestFit="1" customWidth="1"/>
    <col min="14340" max="14340" width="10.625" style="1" customWidth="1"/>
    <col min="14341" max="14342" width="11" style="1" bestFit="1" customWidth="1"/>
    <col min="14343" max="14588" width="9" style="1"/>
    <col min="14589" max="14589" width="2" style="1" customWidth="1"/>
    <col min="14590" max="14590" width="24.875" style="1" customWidth="1"/>
    <col min="14591" max="14591" width="10.75" style="1" customWidth="1"/>
    <col min="14592" max="14592" width="10.625" style="1" customWidth="1"/>
    <col min="14593" max="14593" width="10.75" style="1" customWidth="1"/>
    <col min="14594" max="14594" width="10.625" style="1" customWidth="1"/>
    <col min="14595" max="14595" width="11.125" style="1" bestFit="1" customWidth="1"/>
    <col min="14596" max="14596" width="10.625" style="1" customWidth="1"/>
    <col min="14597" max="14598" width="11" style="1" bestFit="1" customWidth="1"/>
    <col min="14599" max="14844" width="9" style="1"/>
    <col min="14845" max="14845" width="2" style="1" customWidth="1"/>
    <col min="14846" max="14846" width="24.875" style="1" customWidth="1"/>
    <col min="14847" max="14847" width="10.75" style="1" customWidth="1"/>
    <col min="14848" max="14848" width="10.625" style="1" customWidth="1"/>
    <col min="14849" max="14849" width="10.75" style="1" customWidth="1"/>
    <col min="14850" max="14850" width="10.625" style="1" customWidth="1"/>
    <col min="14851" max="14851" width="11.125" style="1" bestFit="1" customWidth="1"/>
    <col min="14852" max="14852" width="10.625" style="1" customWidth="1"/>
    <col min="14853" max="14854" width="11" style="1" bestFit="1" customWidth="1"/>
    <col min="14855" max="15100" width="9" style="1"/>
    <col min="15101" max="15101" width="2" style="1" customWidth="1"/>
    <col min="15102" max="15102" width="24.875" style="1" customWidth="1"/>
    <col min="15103" max="15103" width="10.75" style="1" customWidth="1"/>
    <col min="15104" max="15104" width="10.625" style="1" customWidth="1"/>
    <col min="15105" max="15105" width="10.75" style="1" customWidth="1"/>
    <col min="15106" max="15106" width="10.625" style="1" customWidth="1"/>
    <col min="15107" max="15107" width="11.125" style="1" bestFit="1" customWidth="1"/>
    <col min="15108" max="15108" width="10.625" style="1" customWidth="1"/>
    <col min="15109" max="15110" width="11" style="1" bestFit="1" customWidth="1"/>
    <col min="15111" max="15356" width="9" style="1"/>
    <col min="15357" max="15357" width="2" style="1" customWidth="1"/>
    <col min="15358" max="15358" width="24.875" style="1" customWidth="1"/>
    <col min="15359" max="15359" width="10.75" style="1" customWidth="1"/>
    <col min="15360" max="15360" width="10.625" style="1" customWidth="1"/>
    <col min="15361" max="15361" width="10.75" style="1" customWidth="1"/>
    <col min="15362" max="15362" width="10.625" style="1" customWidth="1"/>
    <col min="15363" max="15363" width="11.125" style="1" bestFit="1" customWidth="1"/>
    <col min="15364" max="15364" width="10.625" style="1" customWidth="1"/>
    <col min="15365" max="15366" width="11" style="1" bestFit="1" customWidth="1"/>
    <col min="15367" max="15612" width="9" style="1"/>
    <col min="15613" max="15613" width="2" style="1" customWidth="1"/>
    <col min="15614" max="15614" width="24.875" style="1" customWidth="1"/>
    <col min="15615" max="15615" width="10.75" style="1" customWidth="1"/>
    <col min="15616" max="15616" width="10.625" style="1" customWidth="1"/>
    <col min="15617" max="15617" width="10.75" style="1" customWidth="1"/>
    <col min="15618" max="15618" width="10.625" style="1" customWidth="1"/>
    <col min="15619" max="15619" width="11.125" style="1" bestFit="1" customWidth="1"/>
    <col min="15620" max="15620" width="10.625" style="1" customWidth="1"/>
    <col min="15621" max="15622" width="11" style="1" bestFit="1" customWidth="1"/>
    <col min="15623" max="15868" width="9" style="1"/>
    <col min="15869" max="15869" width="2" style="1" customWidth="1"/>
    <col min="15870" max="15870" width="24.875" style="1" customWidth="1"/>
    <col min="15871" max="15871" width="10.75" style="1" customWidth="1"/>
    <col min="15872" max="15872" width="10.625" style="1" customWidth="1"/>
    <col min="15873" max="15873" width="10.75" style="1" customWidth="1"/>
    <col min="15874" max="15874" width="10.625" style="1" customWidth="1"/>
    <col min="15875" max="15875" width="11.125" style="1" bestFit="1" customWidth="1"/>
    <col min="15876" max="15876" width="10.625" style="1" customWidth="1"/>
    <col min="15877" max="15878" width="11" style="1" bestFit="1" customWidth="1"/>
    <col min="15879" max="16124" width="9" style="1"/>
    <col min="16125" max="16125" width="2" style="1" customWidth="1"/>
    <col min="16126" max="16126" width="24.875" style="1" customWidth="1"/>
    <col min="16127" max="16127" width="10.75" style="1" customWidth="1"/>
    <col min="16128" max="16128" width="10.625" style="1" customWidth="1"/>
    <col min="16129" max="16129" width="10.75" style="1" customWidth="1"/>
    <col min="16130" max="16130" width="10.625" style="1" customWidth="1"/>
    <col min="16131" max="16131" width="11.125" style="1" bestFit="1" customWidth="1"/>
    <col min="16132" max="16132" width="10.625" style="1" customWidth="1"/>
    <col min="16133" max="16134" width="11" style="1" bestFit="1" customWidth="1"/>
    <col min="16135" max="16384" width="9" style="1"/>
  </cols>
  <sheetData>
    <row r="2" spans="1:15">
      <c r="A2" s="1" t="s">
        <v>126</v>
      </c>
    </row>
    <row r="4" spans="1:15">
      <c r="A4" s="23" t="s">
        <v>127</v>
      </c>
      <c r="B4" s="23"/>
      <c r="C4" s="23"/>
      <c r="D4" s="27"/>
    </row>
    <row r="5" spans="1:15">
      <c r="A5" s="70" t="s">
        <v>75</v>
      </c>
      <c r="B5" s="70" t="s">
        <v>128</v>
      </c>
      <c r="C5" s="70" t="s">
        <v>129</v>
      </c>
      <c r="D5" s="70" t="s">
        <v>130</v>
      </c>
    </row>
    <row r="6" spans="1:15">
      <c r="A6" s="29"/>
      <c r="B6" s="16"/>
      <c r="C6" s="16"/>
      <c r="D6" s="17"/>
    </row>
    <row r="7" spans="1:15" ht="13.15" customHeight="1">
      <c r="A7" s="35" t="s">
        <v>78</v>
      </c>
      <c r="B7" s="95">
        <f>SUM(B9:B30)</f>
        <v>51588953</v>
      </c>
      <c r="C7" s="95">
        <v>100</v>
      </c>
      <c r="D7" s="96">
        <f>B7*1000/135166</f>
        <v>381671.07852566475</v>
      </c>
    </row>
    <row r="8" spans="1:15" ht="13.15" customHeight="1">
      <c r="A8" s="34"/>
      <c r="B8" s="104"/>
      <c r="C8" s="108"/>
      <c r="D8" s="105"/>
    </row>
    <row r="9" spans="1:15" ht="13.15" customHeight="1">
      <c r="A9" s="35" t="s">
        <v>79</v>
      </c>
      <c r="B9" s="104">
        <v>23814572</v>
      </c>
      <c r="C9" s="109">
        <f>ROUND(B9/$B$7*100,2)</f>
        <v>46.16</v>
      </c>
      <c r="D9" s="96">
        <f>B9*1000/135166</f>
        <v>176187.59155408904</v>
      </c>
      <c r="F9" s="110">
        <f>B9*1000/135166</f>
        <v>176187.59155408904</v>
      </c>
    </row>
    <row r="10" spans="1:15" ht="13.15" customHeight="1">
      <c r="A10" s="35" t="s">
        <v>80</v>
      </c>
      <c r="B10" s="104">
        <v>308720</v>
      </c>
      <c r="C10" s="109">
        <f>ROUND(B10/$B$7*100,2)</f>
        <v>0.6</v>
      </c>
      <c r="D10" s="96">
        <f t="shared" ref="D10:D30" si="0">B10*1000/135166</f>
        <v>2284.0063329535533</v>
      </c>
      <c r="F10" s="110">
        <f t="shared" ref="F10:F30" si="1">B10*1000/135166</f>
        <v>2284.0063329535533</v>
      </c>
    </row>
    <row r="11" spans="1:15" ht="13.15" customHeight="1">
      <c r="A11" s="35" t="s">
        <v>81</v>
      </c>
      <c r="B11" s="104">
        <v>23035</v>
      </c>
      <c r="C11" s="109">
        <f t="shared" ref="C11:C13" si="2">ROUND(B11/$B$7*100,2)</f>
        <v>0.04</v>
      </c>
      <c r="D11" s="96">
        <f t="shared" si="0"/>
        <v>170.42007605462913</v>
      </c>
      <c r="F11" s="110">
        <f t="shared" si="1"/>
        <v>170.42007605462913</v>
      </c>
    </row>
    <row r="12" spans="1:15" ht="13.15" customHeight="1">
      <c r="A12" s="35" t="s">
        <v>82</v>
      </c>
      <c r="B12" s="104">
        <v>101981</v>
      </c>
      <c r="C12" s="109">
        <f t="shared" si="2"/>
        <v>0.2</v>
      </c>
      <c r="D12" s="96">
        <f>B12*1000/135166+1</f>
        <v>755.48707515203523</v>
      </c>
      <c r="F12" s="111">
        <f t="shared" si="1"/>
        <v>754.48707515203523</v>
      </c>
      <c r="O12" s="1">
        <v>9</v>
      </c>
    </row>
    <row r="13" spans="1:15" ht="13.15" customHeight="1">
      <c r="A13" s="35" t="s">
        <v>83</v>
      </c>
      <c r="B13" s="104">
        <v>70155</v>
      </c>
      <c r="C13" s="109">
        <f t="shared" si="2"/>
        <v>0.14000000000000001</v>
      </c>
      <c r="D13" s="96">
        <f t="shared" si="0"/>
        <v>519.02845390112896</v>
      </c>
      <c r="F13" s="110">
        <f t="shared" si="1"/>
        <v>519.02845390112896</v>
      </c>
    </row>
    <row r="14" spans="1:15" ht="13.15" customHeight="1">
      <c r="A14" s="35" t="s">
        <v>84</v>
      </c>
      <c r="B14" s="104">
        <v>2455098</v>
      </c>
      <c r="C14" s="109">
        <f>ROUND(B14/$B$7*100,2)</f>
        <v>4.76</v>
      </c>
      <c r="D14" s="96">
        <f t="shared" si="0"/>
        <v>18163.576639095631</v>
      </c>
      <c r="F14" s="110">
        <f t="shared" si="1"/>
        <v>18163.576639095631</v>
      </c>
    </row>
    <row r="15" spans="1:15" ht="13.15" customHeight="1">
      <c r="A15" s="35" t="s">
        <v>131</v>
      </c>
      <c r="B15" s="112">
        <v>0</v>
      </c>
      <c r="C15" s="113" t="s">
        <v>35</v>
      </c>
      <c r="D15" s="99" t="s">
        <v>35</v>
      </c>
      <c r="F15" s="110">
        <f t="shared" si="1"/>
        <v>0</v>
      </c>
    </row>
    <row r="16" spans="1:15" ht="13.15" customHeight="1">
      <c r="A16" s="35" t="s">
        <v>85</v>
      </c>
      <c r="B16" s="104">
        <v>70102</v>
      </c>
      <c r="C16" s="109">
        <f>ROUND(B16/$B$7*100,2)</f>
        <v>0.14000000000000001</v>
      </c>
      <c r="D16" s="96">
        <f t="shared" si="0"/>
        <v>518.63634345915398</v>
      </c>
      <c r="F16" s="110">
        <f t="shared" si="1"/>
        <v>518.63634345915398</v>
      </c>
    </row>
    <row r="17" spans="1:6" ht="13.15" customHeight="1">
      <c r="A17" s="114" t="s">
        <v>132</v>
      </c>
      <c r="B17" s="104">
        <v>17691</v>
      </c>
      <c r="C17" s="109">
        <f>ROUND(B17/$B$7*100,2)</f>
        <v>0.03</v>
      </c>
      <c r="D17" s="96">
        <f t="shared" si="0"/>
        <v>130.88350620718228</v>
      </c>
      <c r="F17" s="110">
        <f t="shared" si="1"/>
        <v>130.88350620718228</v>
      </c>
    </row>
    <row r="18" spans="1:6" ht="13.15" customHeight="1">
      <c r="A18" s="35" t="s">
        <v>87</v>
      </c>
      <c r="B18" s="104">
        <v>442328</v>
      </c>
      <c r="C18" s="109">
        <f t="shared" ref="C18:C30" si="3">ROUND(B18/$B$7*100,2)</f>
        <v>0.86</v>
      </c>
      <c r="D18" s="96">
        <f t="shared" si="0"/>
        <v>3272.4797656215319</v>
      </c>
      <c r="F18" s="110">
        <f t="shared" si="1"/>
        <v>3272.4797656215319</v>
      </c>
    </row>
    <row r="19" spans="1:6" ht="13.15" customHeight="1">
      <c r="A19" s="35" t="s">
        <v>88</v>
      </c>
      <c r="B19" s="104">
        <v>1011376</v>
      </c>
      <c r="C19" s="109">
        <f t="shared" si="3"/>
        <v>1.96</v>
      </c>
      <c r="D19" s="96">
        <f t="shared" si="0"/>
        <v>7482.4734030747377</v>
      </c>
      <c r="F19" s="110">
        <f t="shared" si="1"/>
        <v>7482.4734030747377</v>
      </c>
    </row>
    <row r="20" spans="1:6" ht="13.15" customHeight="1">
      <c r="A20" s="35" t="s">
        <v>89</v>
      </c>
      <c r="B20" s="104">
        <v>15517</v>
      </c>
      <c r="C20" s="109">
        <f>ROUND(B20/$B$7*100,2)</f>
        <v>0.03</v>
      </c>
      <c r="D20" s="96">
        <f t="shared" si="0"/>
        <v>114.79957977597917</v>
      </c>
      <c r="F20" s="110">
        <f t="shared" si="1"/>
        <v>114.79957977597917</v>
      </c>
    </row>
    <row r="21" spans="1:6" ht="13.15" customHeight="1">
      <c r="A21" s="35" t="s">
        <v>90</v>
      </c>
      <c r="B21" s="104">
        <v>518778</v>
      </c>
      <c r="C21" s="109">
        <f t="shared" si="3"/>
        <v>1.01</v>
      </c>
      <c r="D21" s="96">
        <f t="shared" si="0"/>
        <v>3838.0805823949809</v>
      </c>
      <c r="F21" s="110">
        <f t="shared" si="1"/>
        <v>3838.0805823949809</v>
      </c>
    </row>
    <row r="22" spans="1:6" ht="13.15" customHeight="1">
      <c r="A22" s="35" t="s">
        <v>91</v>
      </c>
      <c r="B22" s="104">
        <v>1133654</v>
      </c>
      <c r="C22" s="109">
        <f t="shared" si="3"/>
        <v>2.2000000000000002</v>
      </c>
      <c r="D22" s="96">
        <f t="shared" si="0"/>
        <v>8387.1239808827668</v>
      </c>
      <c r="F22" s="110">
        <f t="shared" si="1"/>
        <v>8387.1239808827668</v>
      </c>
    </row>
    <row r="23" spans="1:6" ht="13.15" customHeight="1">
      <c r="A23" s="35" t="s">
        <v>92</v>
      </c>
      <c r="B23" s="104">
        <v>9276834</v>
      </c>
      <c r="C23" s="109">
        <f t="shared" si="3"/>
        <v>17.98</v>
      </c>
      <c r="D23" s="96">
        <f t="shared" si="0"/>
        <v>68632.895846588639</v>
      </c>
      <c r="F23" s="110">
        <f t="shared" si="1"/>
        <v>68632.895846588639</v>
      </c>
    </row>
    <row r="24" spans="1:6" ht="13.15" customHeight="1">
      <c r="A24" s="35" t="s">
        <v>93</v>
      </c>
      <c r="B24" s="104">
        <v>4185874</v>
      </c>
      <c r="C24" s="109">
        <f t="shared" si="3"/>
        <v>8.11</v>
      </c>
      <c r="D24" s="96">
        <f t="shared" si="0"/>
        <v>30968.394418714764</v>
      </c>
      <c r="F24" s="110">
        <f t="shared" si="1"/>
        <v>30968.394418714764</v>
      </c>
    </row>
    <row r="25" spans="1:6" ht="13.15" customHeight="1">
      <c r="A25" s="35" t="s">
        <v>94</v>
      </c>
      <c r="B25" s="104">
        <v>138580</v>
      </c>
      <c r="C25" s="109">
        <f t="shared" si="3"/>
        <v>0.27</v>
      </c>
      <c r="D25" s="96">
        <f t="shared" si="0"/>
        <v>1025.2578311113741</v>
      </c>
      <c r="F25" s="110">
        <f t="shared" si="1"/>
        <v>1025.2578311113741</v>
      </c>
    </row>
    <row r="26" spans="1:6" ht="13.15" customHeight="1">
      <c r="A26" s="35" t="s">
        <v>133</v>
      </c>
      <c r="B26" s="104">
        <v>362261</v>
      </c>
      <c r="C26" s="109">
        <f t="shared" si="3"/>
        <v>0.7</v>
      </c>
      <c r="D26" s="96">
        <f t="shared" si="0"/>
        <v>2680.1192607608423</v>
      </c>
      <c r="F26" s="110">
        <f t="shared" si="1"/>
        <v>2680.1192607608423</v>
      </c>
    </row>
    <row r="27" spans="1:6" ht="13.15" customHeight="1">
      <c r="A27" s="35" t="s">
        <v>96</v>
      </c>
      <c r="B27" s="104">
        <v>1393466</v>
      </c>
      <c r="C27" s="109">
        <f t="shared" si="3"/>
        <v>2.7</v>
      </c>
      <c r="D27" s="96">
        <f t="shared" si="0"/>
        <v>10309.293757305832</v>
      </c>
      <c r="F27" s="110">
        <f t="shared" si="1"/>
        <v>10309.293757305832</v>
      </c>
    </row>
    <row r="28" spans="1:6" ht="13.15" customHeight="1">
      <c r="A28" s="35" t="s">
        <v>97</v>
      </c>
      <c r="B28" s="104">
        <v>834638</v>
      </c>
      <c r="C28" s="109">
        <f t="shared" si="3"/>
        <v>1.62</v>
      </c>
      <c r="D28" s="96">
        <f t="shared" si="0"/>
        <v>6174.9108503617772</v>
      </c>
      <c r="F28" s="110">
        <f t="shared" si="1"/>
        <v>6174.9108503617772</v>
      </c>
    </row>
    <row r="29" spans="1:6" ht="13.15" customHeight="1">
      <c r="A29" s="35" t="s">
        <v>98</v>
      </c>
      <c r="B29" s="104">
        <v>1321195</v>
      </c>
      <c r="C29" s="109">
        <f>ROUND(B29/$B$7*100,2)</f>
        <v>2.56</v>
      </c>
      <c r="D29" s="96">
        <f>B29*1000/135166</f>
        <v>9774.6104789666042</v>
      </c>
      <c r="F29" s="110">
        <f t="shared" si="1"/>
        <v>9774.6104789666042</v>
      </c>
    </row>
    <row r="30" spans="1:6" ht="13.15" customHeight="1">
      <c r="A30" s="35" t="s">
        <v>134</v>
      </c>
      <c r="B30" s="104">
        <v>4093098</v>
      </c>
      <c r="C30" s="109">
        <f t="shared" si="3"/>
        <v>7.93</v>
      </c>
      <c r="D30" s="96">
        <f t="shared" si="0"/>
        <v>30282.008789192547</v>
      </c>
      <c r="F30" s="110">
        <f t="shared" si="1"/>
        <v>30282.008789192547</v>
      </c>
    </row>
    <row r="31" spans="1:6" ht="13.15" customHeight="1">
      <c r="A31" s="37"/>
      <c r="B31" s="23"/>
      <c r="C31" s="23"/>
      <c r="D31" s="24"/>
    </row>
    <row r="33" spans="1:11">
      <c r="A33" s="23" t="s">
        <v>125</v>
      </c>
      <c r="B33" s="23"/>
      <c r="C33" s="23"/>
      <c r="D33" s="27"/>
    </row>
    <row r="34" spans="1:11">
      <c r="A34" s="115" t="s">
        <v>75</v>
      </c>
      <c r="B34" s="70" t="s">
        <v>128</v>
      </c>
      <c r="C34" s="70" t="s">
        <v>129</v>
      </c>
      <c r="D34" s="70" t="s">
        <v>130</v>
      </c>
    </row>
    <row r="35" spans="1:11">
      <c r="A35" s="29"/>
      <c r="B35" s="16"/>
      <c r="C35" s="16"/>
      <c r="D35" s="17"/>
    </row>
    <row r="36" spans="1:11">
      <c r="A36" s="35" t="s">
        <v>78</v>
      </c>
      <c r="B36" s="95">
        <f>SUM(B38:B50)</f>
        <v>50421162</v>
      </c>
      <c r="C36" s="95">
        <v>100</v>
      </c>
      <c r="D36" s="96">
        <f>B36*1000/135166</f>
        <v>373031.39842859888</v>
      </c>
      <c r="E36" s="116"/>
      <c r="F36" s="116"/>
      <c r="G36" s="116"/>
      <c r="H36" s="116"/>
      <c r="I36" s="116"/>
      <c r="J36" s="116"/>
      <c r="K36" s="116"/>
    </row>
    <row r="37" spans="1:11">
      <c r="A37" s="34"/>
      <c r="B37" s="104"/>
      <c r="C37" s="117"/>
      <c r="D37" s="118"/>
    </row>
    <row r="38" spans="1:11">
      <c r="A38" s="35" t="s">
        <v>135</v>
      </c>
      <c r="B38" s="95">
        <v>6514746</v>
      </c>
      <c r="C38" s="109">
        <f>ROUND(B38/$B$36*100,2)</f>
        <v>12.92</v>
      </c>
      <c r="D38" s="96">
        <f t="shared" ref="D38:D46" si="4">B38*1000/135166</f>
        <v>48198.111951230341</v>
      </c>
      <c r="E38" s="119">
        <f t="shared" ref="E38:E50" si="5">B38/$B$36</f>
        <v>0.12920658195065002</v>
      </c>
      <c r="F38" s="110">
        <f>B38*1000/135166</f>
        <v>48198.111951230341</v>
      </c>
    </row>
    <row r="39" spans="1:11">
      <c r="A39" s="35" t="s">
        <v>136</v>
      </c>
      <c r="B39" s="95">
        <v>12720083</v>
      </c>
      <c r="C39" s="109">
        <f>ROUND(B39/$B$36*100,2)</f>
        <v>25.23</v>
      </c>
      <c r="D39" s="96">
        <f t="shared" si="4"/>
        <v>94107.120133761448</v>
      </c>
      <c r="E39" s="119">
        <f t="shared" si="5"/>
        <v>0.25227667303661111</v>
      </c>
      <c r="F39" s="110">
        <f t="shared" ref="F39:F50" si="6">B39*1000/135166</f>
        <v>94107.120133761448</v>
      </c>
    </row>
    <row r="40" spans="1:11">
      <c r="A40" s="35" t="s">
        <v>111</v>
      </c>
      <c r="B40" s="95">
        <v>4803860</v>
      </c>
      <c r="C40" s="109">
        <f t="shared" ref="C40:C46" si="7">ROUND(B40/$B$36*100,2)</f>
        <v>9.5299999999999994</v>
      </c>
      <c r="D40" s="96">
        <f t="shared" si="4"/>
        <v>35540.446562005236</v>
      </c>
      <c r="E40" s="119">
        <f t="shared" si="5"/>
        <v>9.5274678516929057E-2</v>
      </c>
      <c r="F40" s="111">
        <f t="shared" si="6"/>
        <v>35540.446562005236</v>
      </c>
    </row>
    <row r="41" spans="1:11">
      <c r="A41" s="35" t="s">
        <v>137</v>
      </c>
      <c r="B41" s="95">
        <v>7825195</v>
      </c>
      <c r="C41" s="109">
        <f t="shared" si="7"/>
        <v>15.52</v>
      </c>
      <c r="D41" s="96">
        <f t="shared" si="4"/>
        <v>57893.220188508945</v>
      </c>
      <c r="E41" s="119">
        <f t="shared" si="5"/>
        <v>0.15519664144194059</v>
      </c>
      <c r="F41" s="110">
        <f t="shared" si="6"/>
        <v>57893.220188508945</v>
      </c>
    </row>
    <row r="42" spans="1:11">
      <c r="A42" s="35" t="s">
        <v>138</v>
      </c>
      <c r="B42" s="95">
        <v>359352</v>
      </c>
      <c r="C42" s="109">
        <f t="shared" si="7"/>
        <v>0.71</v>
      </c>
      <c r="D42" s="96">
        <f t="shared" si="4"/>
        <v>2658.5975763135698</v>
      </c>
      <c r="E42" s="120">
        <f t="shared" si="5"/>
        <v>7.1270075053010478E-3</v>
      </c>
      <c r="F42" s="110">
        <f t="shared" si="6"/>
        <v>2658.5975763135698</v>
      </c>
    </row>
    <row r="43" spans="1:11">
      <c r="A43" s="35" t="s">
        <v>139</v>
      </c>
      <c r="B43" s="95">
        <v>5136627</v>
      </c>
      <c r="C43" s="109">
        <f t="shared" si="7"/>
        <v>10.19</v>
      </c>
      <c r="D43" s="96">
        <f t="shared" si="4"/>
        <v>38002.360060962077</v>
      </c>
      <c r="E43" s="119">
        <f t="shared" si="5"/>
        <v>0.10187442724941563</v>
      </c>
      <c r="F43" s="110">
        <f t="shared" si="6"/>
        <v>38002.360060962077</v>
      </c>
    </row>
    <row r="44" spans="1:11">
      <c r="A44" s="35" t="s">
        <v>140</v>
      </c>
      <c r="B44" s="95">
        <v>3628374</v>
      </c>
      <c r="C44" s="109">
        <f>ROUNDDOWN(B44/$B$36*100,2)</f>
        <v>7.19</v>
      </c>
      <c r="D44" s="96">
        <f t="shared" si="4"/>
        <v>26843.836467750767</v>
      </c>
      <c r="E44" s="121">
        <f t="shared" si="5"/>
        <v>7.1961332426253882E-2</v>
      </c>
      <c r="F44" s="110">
        <f t="shared" si="6"/>
        <v>26843.836467750767</v>
      </c>
    </row>
    <row r="45" spans="1:11">
      <c r="A45" s="35" t="s">
        <v>141</v>
      </c>
      <c r="B45" s="95">
        <v>485461</v>
      </c>
      <c r="C45" s="109">
        <f>ROUND(B45/$B$36*100,2)</f>
        <v>0.96</v>
      </c>
      <c r="D45" s="96">
        <f t="shared" si="4"/>
        <v>3591.5910805971916</v>
      </c>
      <c r="E45" s="120">
        <f t="shared" si="5"/>
        <v>9.6281200342030991E-3</v>
      </c>
      <c r="F45" s="110">
        <f t="shared" si="6"/>
        <v>3591.5910805971916</v>
      </c>
    </row>
    <row r="46" spans="1:11">
      <c r="A46" s="35" t="s">
        <v>142</v>
      </c>
      <c r="B46" s="95">
        <v>604233</v>
      </c>
      <c r="C46" s="109">
        <f t="shared" si="7"/>
        <v>1.2</v>
      </c>
      <c r="D46" s="96">
        <f t="shared" si="4"/>
        <v>4470.3031827530594</v>
      </c>
      <c r="E46" s="119">
        <f t="shared" si="5"/>
        <v>1.1983718264961843E-2</v>
      </c>
      <c r="F46" s="110">
        <f t="shared" si="6"/>
        <v>4470.3031827530594</v>
      </c>
    </row>
    <row r="47" spans="1:11">
      <c r="A47" s="35" t="s">
        <v>143</v>
      </c>
      <c r="B47" s="122">
        <v>0</v>
      </c>
      <c r="C47" s="123" t="s">
        <v>35</v>
      </c>
      <c r="D47" s="124" t="s">
        <v>35</v>
      </c>
      <c r="E47" s="119">
        <f t="shared" si="5"/>
        <v>0</v>
      </c>
      <c r="F47" s="110">
        <f t="shared" si="6"/>
        <v>0</v>
      </c>
    </row>
    <row r="48" spans="1:11">
      <c r="A48" s="35" t="s">
        <v>144</v>
      </c>
      <c r="B48" s="95">
        <v>8339786</v>
      </c>
      <c r="C48" s="109">
        <f>ROUND(B48/$B$36*100,2)</f>
        <v>16.54</v>
      </c>
      <c r="D48" s="96">
        <f>B48*1000/135166</f>
        <v>61700.324045987894</v>
      </c>
      <c r="E48" s="119">
        <f t="shared" si="5"/>
        <v>0.165402495087281</v>
      </c>
      <c r="F48" s="110">
        <f t="shared" si="6"/>
        <v>61700.324045987894</v>
      </c>
    </row>
    <row r="49" spans="1:6">
      <c r="A49" s="35" t="s">
        <v>145</v>
      </c>
      <c r="B49" s="95">
        <v>3445</v>
      </c>
      <c r="C49" s="109">
        <f>ROUND(B49/$B$36*100,2)</f>
        <v>0.01</v>
      </c>
      <c r="D49" s="96">
        <f>B49*1000/135166+1</f>
        <v>26.487178728378439</v>
      </c>
      <c r="E49" s="119">
        <f t="shared" si="5"/>
        <v>6.8324486452731888E-5</v>
      </c>
      <c r="F49" s="111">
        <f t="shared" si="6"/>
        <v>25.487178728378439</v>
      </c>
    </row>
    <row r="50" spans="1:6">
      <c r="A50" s="35" t="s">
        <v>146</v>
      </c>
      <c r="B50" s="122">
        <v>0</v>
      </c>
      <c r="C50" s="123" t="s">
        <v>35</v>
      </c>
      <c r="D50" s="125" t="s">
        <v>35</v>
      </c>
      <c r="E50" s="119">
        <f t="shared" si="5"/>
        <v>0</v>
      </c>
      <c r="F50" s="110">
        <f t="shared" si="6"/>
        <v>0</v>
      </c>
    </row>
    <row r="51" spans="1:6">
      <c r="A51" s="37"/>
      <c r="B51" s="23"/>
      <c r="C51" s="23"/>
      <c r="D51" s="24"/>
    </row>
    <row r="52" spans="1:6">
      <c r="A52" s="1" t="s">
        <v>147</v>
      </c>
    </row>
    <row r="53" spans="1:6">
      <c r="A53" s="1" t="s">
        <v>115</v>
      </c>
    </row>
    <row r="54" spans="1:6">
      <c r="A54" s="1" t="s">
        <v>148</v>
      </c>
    </row>
  </sheetData>
  <phoneticPr fontId="3"/>
  <pageMargins left="0.70866141732283472" right="0.70866141732283472" top="1.2598425196850394" bottom="0.74803149606299213" header="0.86614173228346458" footer="0.31496062992125984"/>
  <pageSetup paperSize="9" orientation="portrait" r:id="rId1"/>
  <headerFooter differentOddEven="1" scaleWithDoc="0">
    <oddHeader>&amp;R&amp;14市財政</oddHeader>
    <oddFooter xml:space="preserve">&amp;C&amp;P </oddFooter>
    <evenHeader>&amp;L&amp;14市財政</evenHeader>
    <evenFooter xml:space="preserve">&amp;C&amp;P 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98</vt:lpstr>
      <vt:lpstr>99</vt:lpstr>
      <vt:lpstr>100</vt:lpstr>
      <vt:lpstr>101</vt:lpstr>
      <vt:lpstr>102</vt:lpstr>
      <vt:lpstr>103</vt:lpstr>
      <vt:lpstr>'101'!Print_Area</vt:lpstr>
      <vt:lpstr>'103'!Print_Area</vt:lpstr>
    </vt:vector>
  </TitlesOfParts>
  <Company>草津市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勝嶋 梓</dc:creator>
  <cp:lastModifiedBy>勝嶋 梓</cp:lastModifiedBy>
  <dcterms:created xsi:type="dcterms:W3CDTF">2021-03-23T06:25:55Z</dcterms:created>
  <dcterms:modified xsi:type="dcterms:W3CDTF">2021-04-28T01:41:33Z</dcterms:modified>
</cp:coreProperties>
</file>