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kn2261\企画課\000企画課\11各種市勢統計に関すること(統計庶務、統計書)\◆統計書\$◆R3統計書\③製本データ\"/>
    </mc:Choice>
  </mc:AlternateContent>
  <bookViews>
    <workbookView xWindow="70185" yWindow="15" windowWidth="6150" windowHeight="7035" tabRatio="853" activeTab="4"/>
  </bookViews>
  <sheets>
    <sheet name="19-189" sheetId="5" r:id="rId1"/>
    <sheet name="19-190" sheetId="11" r:id="rId2"/>
    <sheet name="19-191" sheetId="6" r:id="rId3"/>
    <sheet name="19-192" sheetId="7" r:id="rId4"/>
    <sheet name="19-193" sheetId="8" r:id="rId5"/>
    <sheet name="19-194" sheetId="12" r:id="rId6"/>
    <sheet name="19－195" sheetId="10" r:id="rId7"/>
    <sheet name="19-196,197,198" sheetId="9" r:id="rId8"/>
  </sheets>
  <definedNames>
    <definedName name="_xlnm.Print_Area" localSheetId="0">'19-189'!$A$1:$L$35</definedName>
    <definedName name="_xlnm.Print_Area" localSheetId="1">'19-190'!$A$1:$H$54</definedName>
    <definedName name="_xlnm.Print_Area" localSheetId="2">'19-191'!$A$1:$J$42</definedName>
    <definedName name="_xlnm.Print_Area" localSheetId="3">'19-192'!$A$1:$F$35</definedName>
    <definedName name="_xlnm.Print_Area" localSheetId="4">'19-193'!$A$1:$F$15</definedName>
    <definedName name="_xlnm.Print_Area" localSheetId="5">'19-194'!$A$1:$F$48</definedName>
    <definedName name="_xlnm.Print_Area" localSheetId="7">'19-196,197,198'!$A$1:$F$55</definedName>
  </definedNames>
  <calcPr calcId="162913"/>
</workbook>
</file>

<file path=xl/calcChain.xml><?xml version="1.0" encoding="utf-8"?>
<calcChain xmlns="http://schemas.openxmlformats.org/spreadsheetml/2006/main">
  <c r="C7" i="8" l="1"/>
  <c r="D8" i="6" l="1"/>
  <c r="C8" i="6"/>
  <c r="J18" i="6"/>
  <c r="E36" i="6"/>
  <c r="E37" i="6"/>
  <c r="E27" i="6" l="1"/>
  <c r="E28" i="6"/>
  <c r="E26" i="6"/>
  <c r="E22" i="6"/>
  <c r="E21" i="6"/>
  <c r="J11" i="6"/>
  <c r="I10" i="6"/>
  <c r="H10" i="6"/>
  <c r="G10" i="6"/>
  <c r="J10" i="6" l="1"/>
  <c r="D51" i="11"/>
  <c r="D50" i="11" s="1"/>
  <c r="C50" i="11"/>
  <c r="B50" i="11"/>
  <c r="D33" i="11"/>
  <c r="D32" i="11" s="1"/>
  <c r="C32" i="11"/>
  <c r="B32" i="11"/>
  <c r="C8" i="5"/>
  <c r="D8" i="5"/>
  <c r="E8" i="5"/>
  <c r="F8" i="5"/>
  <c r="B8" i="5"/>
  <c r="F24" i="7" l="1"/>
  <c r="J26" i="6" l="1"/>
  <c r="E23" i="6"/>
  <c r="D21" i="11" l="1"/>
  <c r="C44" i="11"/>
  <c r="B44" i="11"/>
  <c r="D42" i="11"/>
  <c r="D41" i="11" s="1"/>
  <c r="C41" i="11"/>
  <c r="B41" i="11"/>
  <c r="C18" i="11"/>
  <c r="B18" i="11"/>
  <c r="F9" i="7" l="1"/>
  <c r="J32" i="6" l="1"/>
  <c r="J28" i="6"/>
  <c r="J27" i="6"/>
  <c r="J15" i="6"/>
  <c r="J14" i="6"/>
  <c r="E16" i="6"/>
  <c r="L8" i="5" l="1"/>
  <c r="J24" i="6" l="1"/>
  <c r="J21" i="6"/>
  <c r="E19" i="6"/>
  <c r="E18" i="6"/>
  <c r="E17" i="6"/>
  <c r="E15" i="6"/>
  <c r="E14" i="6"/>
  <c r="D45" i="11" l="1"/>
  <c r="D44" i="11" s="1"/>
  <c r="J35" i="6" l="1"/>
  <c r="E38" i="6"/>
  <c r="E33" i="6"/>
  <c r="E29" i="6"/>
  <c r="J25" i="6"/>
  <c r="J29" i="6"/>
  <c r="I23" i="6"/>
  <c r="J16" i="6"/>
  <c r="I13" i="6"/>
  <c r="H13" i="6"/>
  <c r="D35" i="6"/>
  <c r="B35" i="6"/>
  <c r="D48" i="11"/>
  <c r="D47" i="11" s="1"/>
  <c r="C47" i="11"/>
  <c r="B47" i="11"/>
  <c r="D39" i="11"/>
  <c r="D38" i="11" s="1"/>
  <c r="C38" i="11"/>
  <c r="B38" i="11"/>
  <c r="D36" i="11"/>
  <c r="D35" i="11" s="1"/>
  <c r="C35" i="11"/>
  <c r="B35" i="11"/>
  <c r="D30" i="11"/>
  <c r="D29" i="11" s="1"/>
  <c r="C29" i="11"/>
  <c r="B29" i="11"/>
  <c r="D27" i="11"/>
  <c r="D26" i="11" s="1"/>
  <c r="C26" i="11"/>
  <c r="B26" i="11"/>
  <c r="D24" i="11"/>
  <c r="D23" i="11" s="1"/>
  <c r="C23" i="11"/>
  <c r="B23" i="11"/>
  <c r="C10" i="11"/>
  <c r="G13" i="6"/>
  <c r="G34" i="6"/>
  <c r="J34" i="6" s="1"/>
  <c r="H31" i="6"/>
  <c r="G31" i="6"/>
  <c r="H23" i="6"/>
  <c r="G23" i="6"/>
  <c r="H20" i="6"/>
  <c r="G20" i="6"/>
  <c r="J17" i="6"/>
  <c r="G13" i="11"/>
  <c r="G10" i="11"/>
  <c r="H49" i="11"/>
  <c r="G48" i="11"/>
  <c r="F48" i="11"/>
  <c r="H46" i="11"/>
  <c r="H45" i="11"/>
  <c r="H44" i="11"/>
  <c r="H43" i="11"/>
  <c r="H42" i="11"/>
  <c r="G41" i="11"/>
  <c r="F41" i="11"/>
  <c r="H39" i="11"/>
  <c r="G38" i="11"/>
  <c r="F38" i="11"/>
  <c r="H36" i="11"/>
  <c r="H35" i="11"/>
  <c r="G34" i="11"/>
  <c r="F34" i="11"/>
  <c r="H32" i="11"/>
  <c r="G31" i="11"/>
  <c r="F31" i="11"/>
  <c r="H29" i="11"/>
  <c r="H28" i="11"/>
  <c r="G27" i="11"/>
  <c r="F27" i="11"/>
  <c r="H25" i="11"/>
  <c r="H24" i="11"/>
  <c r="H23" i="11"/>
  <c r="G22" i="11"/>
  <c r="F22" i="11"/>
  <c r="H20" i="11"/>
  <c r="H19" i="11"/>
  <c r="H18" i="11"/>
  <c r="G17" i="11"/>
  <c r="F17" i="11"/>
  <c r="H15" i="11"/>
  <c r="H14" i="11"/>
  <c r="F13" i="11"/>
  <c r="H11" i="11"/>
  <c r="F10" i="11"/>
  <c r="E24" i="6"/>
  <c r="E11" i="6"/>
  <c r="C10" i="6"/>
  <c r="C35" i="6"/>
  <c r="C32" i="6"/>
  <c r="C26" i="6"/>
  <c r="C21" i="6"/>
  <c r="C13" i="6"/>
  <c r="B32" i="6"/>
  <c r="B26" i="6"/>
  <c r="B21" i="6"/>
  <c r="B13" i="6"/>
  <c r="B10" i="6"/>
  <c r="D11" i="11"/>
  <c r="D12" i="11"/>
  <c r="D13" i="11"/>
  <c r="D14" i="11"/>
  <c r="D15" i="11"/>
  <c r="D16" i="11"/>
  <c r="D19" i="11"/>
  <c r="D20" i="11"/>
  <c r="B10" i="11"/>
  <c r="D7" i="8"/>
  <c r="E7" i="8"/>
  <c r="F7" i="8"/>
  <c r="B8" i="6" l="1"/>
  <c r="C8" i="11"/>
  <c r="B8" i="11"/>
  <c r="E13" i="6"/>
  <c r="J31" i="6"/>
  <c r="D18" i="11"/>
  <c r="J20" i="6"/>
  <c r="E10" i="6"/>
  <c r="H38" i="11"/>
  <c r="H34" i="11"/>
  <c r="H17" i="11"/>
  <c r="H13" i="11"/>
  <c r="H10" i="11"/>
  <c r="J23" i="6"/>
  <c r="J13" i="6"/>
  <c r="E35" i="6"/>
  <c r="E32" i="6"/>
  <c r="H41" i="11"/>
  <c r="H31" i="11"/>
  <c r="H27" i="11"/>
  <c r="H22" i="11"/>
  <c r="D10" i="11"/>
  <c r="H48" i="11"/>
  <c r="E8" i="6" l="1"/>
  <c r="D8" i="11"/>
</calcChain>
</file>

<file path=xl/sharedStrings.xml><?xml version="1.0" encoding="utf-8"?>
<sst xmlns="http://schemas.openxmlformats.org/spreadsheetml/2006/main" count="546" uniqueCount="263">
  <si>
    <t>区分</t>
  </si>
  <si>
    <t>-</t>
  </si>
  <si>
    <t>合計</t>
  </si>
  <si>
    <t>歳入</t>
  </si>
  <si>
    <t>（単位：円）</t>
  </si>
  <si>
    <t>（単位：千円）</t>
  </si>
  <si>
    <t>予算現額</t>
  </si>
  <si>
    <t>収入済額</t>
  </si>
  <si>
    <t>不納欠損額</t>
  </si>
  <si>
    <t>収入未済額</t>
  </si>
  <si>
    <t>歳入合計</t>
  </si>
  <si>
    <t>歳出合計</t>
  </si>
  <si>
    <t>市税</t>
  </si>
  <si>
    <t>国民健康保険事業</t>
  </si>
  <si>
    <t>地方譲与税</t>
  </si>
  <si>
    <t>国庫支出金</t>
  </si>
  <si>
    <t>議会費</t>
  </si>
  <si>
    <t>土木費</t>
  </si>
  <si>
    <t>一般単独事業債</t>
  </si>
  <si>
    <t>利子割交付金</t>
  </si>
  <si>
    <t>市民税</t>
  </si>
  <si>
    <t>国庫負担金</t>
  </si>
  <si>
    <t>ゴルフ場利用税交付金</t>
  </si>
  <si>
    <t>固定資産税</t>
  </si>
  <si>
    <t>国庫補助金</t>
  </si>
  <si>
    <t>軽自動車税</t>
  </si>
  <si>
    <t>委託金</t>
  </si>
  <si>
    <t>総務費</t>
  </si>
  <si>
    <t>市たばこ税</t>
  </si>
  <si>
    <t>総務管理費</t>
  </si>
  <si>
    <t>地方交付税</t>
  </si>
  <si>
    <t>都市計画税</t>
  </si>
  <si>
    <t>県支出金</t>
  </si>
  <si>
    <t>徴税費</t>
  </si>
  <si>
    <t>下水道事業</t>
  </si>
  <si>
    <t>交通安全対策特別交付金</t>
  </si>
  <si>
    <t>県負担金</t>
  </si>
  <si>
    <t>戸籍住民基本台帳費</t>
  </si>
  <si>
    <t>分担金及び負担金</t>
  </si>
  <si>
    <t>県補助金</t>
  </si>
  <si>
    <t>選挙費</t>
  </si>
  <si>
    <t>消防費</t>
  </si>
  <si>
    <t>厚生福祉施設整備事業債</t>
  </si>
  <si>
    <t>使用料及び手数料</t>
  </si>
  <si>
    <t>統計調査費</t>
  </si>
  <si>
    <t>農業集落排水事業</t>
  </si>
  <si>
    <t>監査委員費</t>
  </si>
  <si>
    <t>自動車重量譲与税</t>
  </si>
  <si>
    <t>財産収入</t>
  </si>
  <si>
    <t>教育費</t>
  </si>
  <si>
    <t>財産運用収入</t>
  </si>
  <si>
    <t>民生費</t>
  </si>
  <si>
    <t>財源対策債</t>
  </si>
  <si>
    <t>寄附金</t>
  </si>
  <si>
    <t>財産売払収入</t>
  </si>
  <si>
    <t>社会福祉費</t>
  </si>
  <si>
    <t>繰入金</t>
  </si>
  <si>
    <t>児童福祉費</t>
  </si>
  <si>
    <t>臨時財政特例債</t>
  </si>
  <si>
    <t>繰越金</t>
  </si>
  <si>
    <t>生活保護費</t>
  </si>
  <si>
    <t>歳出</t>
  </si>
  <si>
    <t>公共事業等臨時特例債</t>
  </si>
  <si>
    <t>諸収入</t>
  </si>
  <si>
    <t>市債</t>
  </si>
  <si>
    <t>衛生費</t>
  </si>
  <si>
    <t>病院事業会計</t>
  </si>
  <si>
    <t>調整債</t>
  </si>
  <si>
    <t>保健衛生費</t>
  </si>
  <si>
    <t>基金繰入金</t>
  </si>
  <si>
    <t>清掃費</t>
  </si>
  <si>
    <t>公債費</t>
  </si>
  <si>
    <t>病院事業収益</t>
  </si>
  <si>
    <t>上水道費</t>
  </si>
  <si>
    <t>医業収益</t>
  </si>
  <si>
    <t>病院費</t>
  </si>
  <si>
    <t>医業外収益</t>
  </si>
  <si>
    <t>労働費</t>
  </si>
  <si>
    <t>土地</t>
  </si>
  <si>
    <t>労働諸費</t>
  </si>
  <si>
    <t>病院事業費用</t>
  </si>
  <si>
    <t>家屋</t>
  </si>
  <si>
    <t>医業費用</t>
  </si>
  <si>
    <t>市預金利子</t>
  </si>
  <si>
    <t>農林水産業費</t>
  </si>
  <si>
    <t>予備費</t>
  </si>
  <si>
    <t>農業費</t>
  </si>
  <si>
    <t>医業外費用</t>
  </si>
  <si>
    <t>林業費</t>
  </si>
  <si>
    <t>特別損失</t>
  </si>
  <si>
    <t>雑入</t>
  </si>
  <si>
    <t>水産業費</t>
  </si>
  <si>
    <t>水道事業会計</t>
  </si>
  <si>
    <t>商工費</t>
  </si>
  <si>
    <t>水道事業収益</t>
  </si>
  <si>
    <t>負担金</t>
  </si>
  <si>
    <t>営業収益</t>
  </si>
  <si>
    <t>営業外収益</t>
  </si>
  <si>
    <t>特別利益</t>
  </si>
  <si>
    <t>使用料</t>
  </si>
  <si>
    <t>手数料</t>
  </si>
  <si>
    <t>水道事業費</t>
  </si>
  <si>
    <t>営業費用</t>
  </si>
  <si>
    <t>営業外費用</t>
  </si>
  <si>
    <t>償却資産</t>
  </si>
  <si>
    <t>延滞金、加算金及び過料</t>
  </si>
  <si>
    <t>介護保険事業</t>
  </si>
  <si>
    <t>収入済額</t>
    <rPh sb="0" eb="2">
      <t>シュウニュウ</t>
    </rPh>
    <rPh sb="2" eb="3">
      <t>スミ</t>
    </rPh>
    <rPh sb="3" eb="4">
      <t>ガク</t>
    </rPh>
    <phoneticPr fontId="8"/>
  </si>
  <si>
    <t>予算現額</t>
    <rPh sb="0" eb="2">
      <t>ヨサン</t>
    </rPh>
    <rPh sb="2" eb="3">
      <t>ゲン</t>
    </rPh>
    <rPh sb="3" eb="4">
      <t>ガク</t>
    </rPh>
    <phoneticPr fontId="8"/>
  </si>
  <si>
    <t>翌年度繰越額</t>
    <rPh sb="0" eb="2">
      <t>ヨクネン</t>
    </rPh>
    <rPh sb="2" eb="3">
      <t>ド</t>
    </rPh>
    <rPh sb="3" eb="5">
      <t>クリコシ</t>
    </rPh>
    <rPh sb="5" eb="6">
      <t>ガク</t>
    </rPh>
    <phoneticPr fontId="8"/>
  </si>
  <si>
    <t>支出済額</t>
    <rPh sb="0" eb="2">
      <t>シシュツ</t>
    </rPh>
    <rPh sb="2" eb="3">
      <t>スミ</t>
    </rPh>
    <rPh sb="3" eb="4">
      <t>ガク</t>
    </rPh>
    <phoneticPr fontId="8"/>
  </si>
  <si>
    <t>歳入決算額</t>
    <rPh sb="0" eb="2">
      <t>サイニュウ</t>
    </rPh>
    <rPh sb="2" eb="4">
      <t>ケッサン</t>
    </rPh>
    <rPh sb="4" eb="5">
      <t>ガク</t>
    </rPh>
    <phoneticPr fontId="8"/>
  </si>
  <si>
    <t>歳出決算額</t>
    <rPh sb="0" eb="2">
      <t>サイシュツ</t>
    </rPh>
    <rPh sb="2" eb="4">
      <t>ケッサン</t>
    </rPh>
    <rPh sb="4" eb="5">
      <t>ガク</t>
    </rPh>
    <phoneticPr fontId="8"/>
  </si>
  <si>
    <t>調定額</t>
    <rPh sb="1" eb="2">
      <t>テイ</t>
    </rPh>
    <phoneticPr fontId="8"/>
  </si>
  <si>
    <t>介護保険事業</t>
    <rPh sb="0" eb="2">
      <t>カイゴ</t>
    </rPh>
    <rPh sb="2" eb="4">
      <t>ホケン</t>
    </rPh>
    <rPh sb="4" eb="6">
      <t>ジギョウ</t>
    </rPh>
    <phoneticPr fontId="3"/>
  </si>
  <si>
    <t>特別利益</t>
    <rPh sb="0" eb="2">
      <t>トクベツ</t>
    </rPh>
    <rPh sb="2" eb="4">
      <t>リエキ</t>
    </rPh>
    <phoneticPr fontId="3"/>
  </si>
  <si>
    <t>歳出</t>
    <rPh sb="1" eb="2">
      <t>デ</t>
    </rPh>
    <phoneticPr fontId="8"/>
  </si>
  <si>
    <t>不用額</t>
    <rPh sb="0" eb="2">
      <t>フヨウ</t>
    </rPh>
    <rPh sb="2" eb="3">
      <t>ガク</t>
    </rPh>
    <phoneticPr fontId="8"/>
  </si>
  <si>
    <t>辺地対策事業債</t>
    <rPh sb="4" eb="6">
      <t>ジギョウ</t>
    </rPh>
    <phoneticPr fontId="8"/>
  </si>
  <si>
    <t>公共用地先行取得等事業債</t>
    <rPh sb="8" eb="9">
      <t>トウ</t>
    </rPh>
    <rPh sb="9" eb="11">
      <t>ジギョウ</t>
    </rPh>
    <phoneticPr fontId="8"/>
  </si>
  <si>
    <t>災害復旧事業債</t>
    <rPh sb="4" eb="6">
      <t>ジギョウ</t>
    </rPh>
    <phoneticPr fontId="8"/>
  </si>
  <si>
    <t>地域財政特例対策債</t>
    <rPh sb="0" eb="2">
      <t>チイキ</t>
    </rPh>
    <rPh sb="2" eb="4">
      <t>ザイセイ</t>
    </rPh>
    <rPh sb="4" eb="6">
      <t>トクレイ</t>
    </rPh>
    <rPh sb="6" eb="8">
      <t>タイサク</t>
    </rPh>
    <rPh sb="8" eb="9">
      <t>サイ</t>
    </rPh>
    <phoneticPr fontId="9"/>
  </si>
  <si>
    <t>退職手当債</t>
    <rPh sb="0" eb="2">
      <t>タイショク</t>
    </rPh>
    <rPh sb="2" eb="4">
      <t>テアテ</t>
    </rPh>
    <rPh sb="4" eb="5">
      <t>サイ</t>
    </rPh>
    <phoneticPr fontId="9"/>
  </si>
  <si>
    <t>過疎対策事業債</t>
    <rPh sb="0" eb="2">
      <t>カソ</t>
    </rPh>
    <rPh sb="2" eb="4">
      <t>タイサク</t>
    </rPh>
    <rPh sb="4" eb="6">
      <t>ジギョウ</t>
    </rPh>
    <rPh sb="6" eb="7">
      <t>サイ</t>
    </rPh>
    <phoneticPr fontId="9"/>
  </si>
  <si>
    <t>地域改善対策特定事業債</t>
    <rPh sb="6" eb="8">
      <t>トクテイ</t>
    </rPh>
    <phoneticPr fontId="8"/>
  </si>
  <si>
    <t>臨時財政対策債</t>
    <rPh sb="0" eb="2">
      <t>リンジ</t>
    </rPh>
    <rPh sb="2" eb="4">
      <t>ザイセイ</t>
    </rPh>
    <rPh sb="4" eb="6">
      <t>タイサク</t>
    </rPh>
    <rPh sb="6" eb="7">
      <t>サイ</t>
    </rPh>
    <phoneticPr fontId="10"/>
  </si>
  <si>
    <t>都道府県貸付金</t>
    <rPh sb="0" eb="4">
      <t>トドウフケン</t>
    </rPh>
    <rPh sb="4" eb="6">
      <t>カシツケ</t>
    </rPh>
    <phoneticPr fontId="8"/>
  </si>
  <si>
    <t>配当割交付金</t>
  </si>
  <si>
    <t>株式等譲渡所得割交付金</t>
  </si>
  <si>
    <t>地方消費税交付金</t>
  </si>
  <si>
    <t>地方特例交付金</t>
  </si>
  <si>
    <t>災害復旧費</t>
  </si>
  <si>
    <t>入湯税</t>
    <rPh sb="0" eb="2">
      <t>ニュウトウ</t>
    </rPh>
    <rPh sb="2" eb="3">
      <t>ゼイ</t>
    </rPh>
    <phoneticPr fontId="8"/>
  </si>
  <si>
    <t>配当割交付金</t>
    <rPh sb="0" eb="2">
      <t>ハイトウ</t>
    </rPh>
    <rPh sb="2" eb="3">
      <t>ワリ</t>
    </rPh>
    <rPh sb="3" eb="5">
      <t>コウフ</t>
    </rPh>
    <rPh sb="5" eb="6">
      <t>キン</t>
    </rPh>
    <phoneticPr fontId="9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</si>
  <si>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9"/>
  </si>
  <si>
    <t>株式等譲渡所得割交付金</t>
    <rPh sb="0" eb="2">
      <t>カブシキ</t>
    </rPh>
    <rPh sb="2" eb="3">
      <t>ナド</t>
    </rPh>
    <rPh sb="3" eb="4">
      <t>ユズ</t>
    </rPh>
    <rPh sb="4" eb="5">
      <t>ワタ</t>
    </rPh>
    <rPh sb="5" eb="7">
      <t>ショトク</t>
    </rPh>
    <rPh sb="7" eb="8">
      <t>ワ</t>
    </rPh>
    <rPh sb="8" eb="11">
      <t>コウフキン</t>
    </rPh>
    <phoneticPr fontId="9"/>
  </si>
  <si>
    <t>地方消費税交付金</t>
    <rPh sb="0" eb="2">
      <t>チホウ</t>
    </rPh>
    <rPh sb="2" eb="5">
      <t>ショウヒゼイ</t>
    </rPh>
    <rPh sb="5" eb="8">
      <t>コウフキン</t>
    </rPh>
    <phoneticPr fontId="8"/>
  </si>
  <si>
    <t>受託事業収入</t>
    <rPh sb="0" eb="2">
      <t>ジュタク</t>
    </rPh>
    <rPh sb="2" eb="4">
      <t>ジギョウ</t>
    </rPh>
    <rPh sb="4" eb="6">
      <t>シュウニュウ</t>
    </rPh>
    <phoneticPr fontId="8"/>
  </si>
  <si>
    <t>地方特例交付金</t>
    <rPh sb="0" eb="2">
      <t>チホウ</t>
    </rPh>
    <rPh sb="2" eb="4">
      <t>トクレイ</t>
    </rPh>
    <rPh sb="4" eb="7">
      <t>コウフキン</t>
    </rPh>
    <phoneticPr fontId="8"/>
  </si>
  <si>
    <t>交通安全対策特別交付金</t>
    <rPh sb="10" eb="11">
      <t>キン</t>
    </rPh>
    <phoneticPr fontId="8"/>
  </si>
  <si>
    <t>土木費</t>
    <rPh sb="0" eb="2">
      <t>ドボク</t>
    </rPh>
    <rPh sb="2" eb="3">
      <t>ヒ</t>
    </rPh>
    <phoneticPr fontId="9"/>
  </si>
  <si>
    <t>土木管理費</t>
    <rPh sb="0" eb="2">
      <t>ドボク</t>
    </rPh>
    <rPh sb="2" eb="5">
      <t>カンリヒ</t>
    </rPh>
    <phoneticPr fontId="9"/>
  </si>
  <si>
    <t>道路橋りょう費</t>
    <rPh sb="0" eb="2">
      <t>ドウロ</t>
    </rPh>
    <rPh sb="2" eb="3">
      <t>キョウ</t>
    </rPh>
    <rPh sb="6" eb="7">
      <t>ヒ</t>
    </rPh>
    <phoneticPr fontId="9"/>
  </si>
  <si>
    <t>河川費</t>
    <rPh sb="0" eb="2">
      <t>カセン</t>
    </rPh>
    <rPh sb="2" eb="3">
      <t>ヒ</t>
    </rPh>
    <phoneticPr fontId="9"/>
  </si>
  <si>
    <t>都市計画費</t>
    <rPh sb="0" eb="2">
      <t>トシ</t>
    </rPh>
    <rPh sb="2" eb="4">
      <t>ケイカク</t>
    </rPh>
    <rPh sb="4" eb="5">
      <t>ヒ</t>
    </rPh>
    <phoneticPr fontId="9"/>
  </si>
  <si>
    <t>住宅費</t>
    <rPh sb="0" eb="3">
      <t>ジュウタクヒ</t>
    </rPh>
    <phoneticPr fontId="9"/>
  </si>
  <si>
    <t>消防費</t>
    <rPh sb="0" eb="2">
      <t>ショウボウ</t>
    </rPh>
    <rPh sb="2" eb="3">
      <t>ヒ</t>
    </rPh>
    <phoneticPr fontId="9"/>
  </si>
  <si>
    <t>教育費</t>
    <rPh sb="0" eb="3">
      <t>キョウイクヒ</t>
    </rPh>
    <phoneticPr fontId="9"/>
  </si>
  <si>
    <t>教育総務費</t>
    <rPh sb="0" eb="2">
      <t>キョウイク</t>
    </rPh>
    <rPh sb="2" eb="5">
      <t>ソウムヒ</t>
    </rPh>
    <phoneticPr fontId="9"/>
  </si>
  <si>
    <t>小学校費</t>
    <rPh sb="0" eb="3">
      <t>ショウガッコウ</t>
    </rPh>
    <rPh sb="3" eb="4">
      <t>ヒ</t>
    </rPh>
    <phoneticPr fontId="9"/>
  </si>
  <si>
    <t>中学校費</t>
    <rPh sb="0" eb="3">
      <t>チュウガッコウ</t>
    </rPh>
    <rPh sb="3" eb="4">
      <t>ヒ</t>
    </rPh>
    <phoneticPr fontId="9"/>
  </si>
  <si>
    <t>幼稚園費</t>
    <rPh sb="0" eb="3">
      <t>ヨウチエン</t>
    </rPh>
    <rPh sb="3" eb="4">
      <t>ヒ</t>
    </rPh>
    <phoneticPr fontId="9"/>
  </si>
  <si>
    <t>社会教育費</t>
    <rPh sb="0" eb="2">
      <t>シャカイ</t>
    </rPh>
    <rPh sb="2" eb="5">
      <t>キョウイクヒ</t>
    </rPh>
    <phoneticPr fontId="9"/>
  </si>
  <si>
    <t>保健体育費</t>
    <rPh sb="0" eb="2">
      <t>ホケン</t>
    </rPh>
    <rPh sb="2" eb="4">
      <t>タイイク</t>
    </rPh>
    <rPh sb="4" eb="5">
      <t>ヒ</t>
    </rPh>
    <phoneticPr fontId="9"/>
  </si>
  <si>
    <t>公債費</t>
    <rPh sb="0" eb="1">
      <t>コウ</t>
    </rPh>
    <rPh sb="1" eb="2">
      <t>サイ</t>
    </rPh>
    <rPh sb="2" eb="3">
      <t>ヒ</t>
    </rPh>
    <phoneticPr fontId="9"/>
  </si>
  <si>
    <t>公債費</t>
    <rPh sb="0" eb="3">
      <t>コウサイヒ</t>
    </rPh>
    <phoneticPr fontId="9"/>
  </si>
  <si>
    <t>予備費</t>
    <rPh sb="0" eb="3">
      <t>ヨビヒ</t>
    </rPh>
    <phoneticPr fontId="9"/>
  </si>
  <si>
    <t>行政改革推進債</t>
    <rPh sb="0" eb="2">
      <t>ギョウセイ</t>
    </rPh>
    <rPh sb="2" eb="4">
      <t>カイカク</t>
    </rPh>
    <rPh sb="4" eb="6">
      <t>スイシン</t>
    </rPh>
    <rPh sb="6" eb="7">
      <t>サイ</t>
    </rPh>
    <phoneticPr fontId="9"/>
  </si>
  <si>
    <t>後期高齢者医療事業</t>
    <rPh sb="0" eb="2">
      <t>コウキ</t>
    </rPh>
    <rPh sb="2" eb="5">
      <t>コウレイシャ</t>
    </rPh>
    <rPh sb="5" eb="7">
      <t>イリョウ</t>
    </rPh>
    <rPh sb="7" eb="9">
      <t>ジギョウ</t>
    </rPh>
    <phoneticPr fontId="8"/>
  </si>
  <si>
    <t>第19章  財政</t>
    <phoneticPr fontId="8"/>
  </si>
  <si>
    <t>納税義務者数(人)</t>
    <rPh sb="7" eb="8">
      <t>ニン</t>
    </rPh>
    <phoneticPr fontId="8"/>
  </si>
  <si>
    <t>税額（円）</t>
    <rPh sb="3" eb="4">
      <t>エン</t>
    </rPh>
    <phoneticPr fontId="8"/>
  </si>
  <si>
    <t>課税標準額（円）</t>
    <rPh sb="6" eb="7">
      <t>エン</t>
    </rPh>
    <phoneticPr fontId="8"/>
  </si>
  <si>
    <t>地方揮発油譲与税</t>
    <rPh sb="0" eb="2">
      <t>チホウ</t>
    </rPh>
    <rPh sb="2" eb="5">
      <t>キハツユ</t>
    </rPh>
    <rPh sb="5" eb="7">
      <t>ジョウヨ</t>
    </rPh>
    <rPh sb="7" eb="8">
      <t>ゼイ</t>
    </rPh>
    <phoneticPr fontId="8"/>
  </si>
  <si>
    <t>予備費</t>
    <rPh sb="0" eb="3">
      <t>ヨビヒ</t>
    </rPh>
    <phoneticPr fontId="8"/>
  </si>
  <si>
    <t>資料：『彦根市各会計歳入歳出決算書』財政課</t>
    <rPh sb="4" eb="7">
      <t>ヒコネシ</t>
    </rPh>
    <rPh sb="7" eb="10">
      <t>カクカイケイ</t>
    </rPh>
    <rPh sb="10" eb="12">
      <t>サイニュウ</t>
    </rPh>
    <rPh sb="12" eb="14">
      <t>サイシュツ</t>
    </rPh>
    <rPh sb="14" eb="16">
      <t>ケッサン</t>
    </rPh>
    <rPh sb="16" eb="17">
      <t>ショ</t>
    </rPh>
    <phoneticPr fontId="8"/>
  </si>
  <si>
    <t>-</t>
    <phoneticPr fontId="14"/>
  </si>
  <si>
    <t>資料：『彦根市各会計歳入歳出決算書』財政課</t>
    <phoneticPr fontId="8"/>
  </si>
  <si>
    <t>貸付金元利収入</t>
    <phoneticPr fontId="8"/>
  </si>
  <si>
    <t>予算現額と
収入済額との比較</t>
    <phoneticPr fontId="14"/>
  </si>
  <si>
    <t>歳入歳出差引額</t>
    <phoneticPr fontId="14"/>
  </si>
  <si>
    <t>区分</t>
    <rPh sb="0" eb="2">
      <t>クブン</t>
    </rPh>
    <phoneticPr fontId="14"/>
  </si>
  <si>
    <t>資料：『地方財政状況調査表（市町村分）』財政課</t>
    <phoneticPr fontId="7"/>
  </si>
  <si>
    <t>　政府関係機関貸付債</t>
    <phoneticPr fontId="14"/>
  </si>
  <si>
    <t>国の予算貸付・</t>
    <rPh sb="0" eb="1">
      <t>クニ</t>
    </rPh>
    <rPh sb="2" eb="4">
      <t>ヨサン</t>
    </rPh>
    <rPh sb="4" eb="5">
      <t>カ</t>
    </rPh>
    <rPh sb="5" eb="6">
      <t>ツ</t>
    </rPh>
    <phoneticPr fontId="9"/>
  </si>
  <si>
    <t>資料：税務課</t>
    <phoneticPr fontId="9"/>
  </si>
  <si>
    <t>特別土地保有税</t>
    <rPh sb="4" eb="6">
      <t>ホユウ</t>
    </rPh>
    <rPh sb="6" eb="7">
      <t>ゼイ</t>
    </rPh>
    <phoneticPr fontId="3"/>
  </si>
  <si>
    <t>入湯税</t>
    <rPh sb="0" eb="2">
      <t>ニュウトウ</t>
    </rPh>
    <rPh sb="2" eb="3">
      <t>ゼイ</t>
    </rPh>
    <phoneticPr fontId="3"/>
  </si>
  <si>
    <t>交付金</t>
    <phoneticPr fontId="9"/>
  </si>
  <si>
    <t>休日急病診療所事業</t>
    <phoneticPr fontId="3"/>
  </si>
  <si>
    <t>休日急病診療所事業</t>
    <phoneticPr fontId="14"/>
  </si>
  <si>
    <t>教育・福祉施設等整備事業債</t>
    <rPh sb="0" eb="2">
      <t>キョウイク</t>
    </rPh>
    <phoneticPr fontId="14"/>
  </si>
  <si>
    <t>緊急防災・減災事業債</t>
    <rPh sb="0" eb="2">
      <t>キンキュウ</t>
    </rPh>
    <rPh sb="2" eb="4">
      <t>ボウサイ</t>
    </rPh>
    <rPh sb="5" eb="6">
      <t>ゲン</t>
    </rPh>
    <rPh sb="6" eb="7">
      <t>サイ</t>
    </rPh>
    <rPh sb="7" eb="10">
      <t>ジギョウサイ</t>
    </rPh>
    <phoneticPr fontId="9"/>
  </si>
  <si>
    <t>公共事業等債</t>
    <rPh sb="4" eb="5">
      <t>トウ</t>
    </rPh>
    <phoneticPr fontId="14"/>
  </si>
  <si>
    <t>全国防災事業債</t>
    <rPh sb="0" eb="2">
      <t>ゼンコク</t>
    </rPh>
    <rPh sb="2" eb="4">
      <t>ボウサイ</t>
    </rPh>
    <rPh sb="4" eb="6">
      <t>ジギョウ</t>
    </rPh>
    <rPh sb="6" eb="7">
      <t>サイ</t>
    </rPh>
    <phoneticPr fontId="14"/>
  </si>
  <si>
    <t>平成28年度</t>
    <rPh sb="0" eb="2">
      <t>ヘイセイ</t>
    </rPh>
    <rPh sb="4" eb="6">
      <t>ネンド</t>
    </rPh>
    <phoneticPr fontId="0"/>
  </si>
  <si>
    <t>減収補塡特例交付金</t>
    <rPh sb="0" eb="2">
      <t>ゲンシュウ</t>
    </rPh>
    <rPh sb="2" eb="3">
      <t>ホ</t>
    </rPh>
    <rPh sb="3" eb="4">
      <t>フサガル</t>
    </rPh>
    <rPh sb="4" eb="6">
      <t>トクレイ</t>
    </rPh>
    <rPh sb="6" eb="9">
      <t>コウフキン</t>
    </rPh>
    <phoneticPr fontId="8"/>
  </si>
  <si>
    <t>減税補塡債</t>
    <rPh sb="3" eb="4">
      <t>ウズマル</t>
    </rPh>
    <phoneticPr fontId="14"/>
  </si>
  <si>
    <t>減収補塡債</t>
    <phoneticPr fontId="9"/>
  </si>
  <si>
    <t>臨時税収補塡債</t>
    <rPh sb="0" eb="2">
      <t>リンジ</t>
    </rPh>
    <rPh sb="2" eb="4">
      <t>ゼイシュウ</t>
    </rPh>
    <rPh sb="4" eb="5">
      <t>ホ</t>
    </rPh>
    <rPh sb="6" eb="7">
      <t>サイ</t>
    </rPh>
    <phoneticPr fontId="8"/>
  </si>
  <si>
    <t>平成29年度</t>
    <rPh sb="0" eb="2">
      <t>ヘイセイ</t>
    </rPh>
    <rPh sb="4" eb="6">
      <t>ネンド</t>
    </rPh>
    <phoneticPr fontId="0"/>
  </si>
  <si>
    <t>資料：税務課</t>
    <rPh sb="3" eb="6">
      <t>ゼイムカ</t>
    </rPh>
    <phoneticPr fontId="9"/>
  </si>
  <si>
    <t>-</t>
    <phoneticPr fontId="14"/>
  </si>
  <si>
    <t>-</t>
    <phoneticPr fontId="14"/>
  </si>
  <si>
    <t>-</t>
    <phoneticPr fontId="14"/>
  </si>
  <si>
    <t>-</t>
    <phoneticPr fontId="14"/>
  </si>
  <si>
    <t>-</t>
    <phoneticPr fontId="14"/>
  </si>
  <si>
    <t>-</t>
    <phoneticPr fontId="14"/>
  </si>
  <si>
    <t>休日急病診療所事業</t>
    <rPh sb="5" eb="6">
      <t>リョウ</t>
    </rPh>
    <rPh sb="6" eb="7">
      <t>ショ</t>
    </rPh>
    <phoneticPr fontId="8"/>
  </si>
  <si>
    <t>平成30年度</t>
    <rPh sb="0" eb="2">
      <t>ヘイセイ</t>
    </rPh>
    <rPh sb="4" eb="6">
      <t>ネンド</t>
    </rPh>
    <phoneticPr fontId="0"/>
  </si>
  <si>
    <t>-</t>
    <phoneticPr fontId="14"/>
  </si>
  <si>
    <t>-</t>
    <phoneticPr fontId="14"/>
  </si>
  <si>
    <t>-</t>
    <phoneticPr fontId="14"/>
  </si>
  <si>
    <t>-</t>
    <phoneticPr fontId="14"/>
  </si>
  <si>
    <t>-</t>
    <phoneticPr fontId="14"/>
  </si>
  <si>
    <t>-</t>
    <phoneticPr fontId="14"/>
  </si>
  <si>
    <t>資料：税務課（最終調定）</t>
    <rPh sb="7" eb="9">
      <t>サイシュウ</t>
    </rPh>
    <rPh sb="9" eb="11">
      <t>チョウテイ</t>
    </rPh>
    <phoneticPr fontId="9"/>
  </si>
  <si>
    <t>令和元年度</t>
    <rPh sb="0" eb="3">
      <t>レイワモト</t>
    </rPh>
    <rPh sb="3" eb="5">
      <t>ネンド</t>
    </rPh>
    <phoneticPr fontId="0"/>
  </si>
  <si>
    <t>令和元年度</t>
    <rPh sb="0" eb="2">
      <t>レイワ</t>
    </rPh>
    <rPh sb="2" eb="3">
      <t>ガン</t>
    </rPh>
    <phoneticPr fontId="8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</si>
  <si>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8"/>
  </si>
  <si>
    <t>-</t>
    <phoneticPr fontId="8"/>
  </si>
  <si>
    <t>森林環境譲与税</t>
    <rPh sb="0" eb="2">
      <t>シンリン</t>
    </rPh>
    <rPh sb="2" eb="4">
      <t>カンキョウ</t>
    </rPh>
    <rPh sb="4" eb="6">
      <t>ジョウヨ</t>
    </rPh>
    <rPh sb="6" eb="7">
      <t>ゼイ</t>
    </rPh>
    <phoneticPr fontId="14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</si>
  <si>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14"/>
  </si>
  <si>
    <t>環境性能割交付金</t>
    <phoneticPr fontId="14"/>
  </si>
  <si>
    <t>令和元年度</t>
    <rPh sb="0" eb="2">
      <t>レイワ</t>
    </rPh>
    <rPh sb="2" eb="3">
      <t>ガン</t>
    </rPh>
    <phoneticPr fontId="14"/>
  </si>
  <si>
    <t>公営住宅建設事業債</t>
    <phoneticPr fontId="14"/>
  </si>
  <si>
    <t>防災・減災・国土強靭化緊急対策事業債</t>
    <rPh sb="0" eb="2">
      <t>ボウサイ</t>
    </rPh>
    <rPh sb="3" eb="5">
      <t>ゲンサイ</t>
    </rPh>
    <rPh sb="6" eb="8">
      <t>コクド</t>
    </rPh>
    <rPh sb="8" eb="10">
      <t>キョウジン</t>
    </rPh>
    <rPh sb="10" eb="11">
      <t>カ</t>
    </rPh>
    <rPh sb="11" eb="13">
      <t>キンキュウ</t>
    </rPh>
    <rPh sb="13" eb="15">
      <t>タイサク</t>
    </rPh>
    <rPh sb="15" eb="17">
      <t>ジギョウ</t>
    </rPh>
    <rPh sb="17" eb="18">
      <t>サイ</t>
    </rPh>
    <phoneticPr fontId="14"/>
  </si>
  <si>
    <t>減収補塡債特例分</t>
    <rPh sb="5" eb="7">
      <t>トクレイ</t>
    </rPh>
    <rPh sb="7" eb="8">
      <t>ブン</t>
    </rPh>
    <phoneticPr fontId="9"/>
  </si>
  <si>
    <t>189.歳入歳出決算額累年比較（一般会計）</t>
    <phoneticPr fontId="8"/>
  </si>
  <si>
    <t>190.令和２年度一般会計歳入予算および決算</t>
    <rPh sb="4" eb="6">
      <t>レイワ</t>
    </rPh>
    <phoneticPr fontId="8"/>
  </si>
  <si>
    <t>191.令和２年度一般会計歳出予算および決算</t>
    <rPh sb="7" eb="8">
      <t>ネン</t>
    </rPh>
    <phoneticPr fontId="8"/>
  </si>
  <si>
    <t>192.歳入歳出決算額累年比較（特別会計）</t>
    <phoneticPr fontId="8"/>
  </si>
  <si>
    <t>194.公営企業会計決算（収益的収支）</t>
    <phoneticPr fontId="8"/>
  </si>
  <si>
    <t>193.令和２年度特別会計予算および決算</t>
    <rPh sb="7" eb="8">
      <t>ネン</t>
    </rPh>
    <phoneticPr fontId="8"/>
  </si>
  <si>
    <t>195.市債目的別現在高（普通会計）</t>
    <rPh sb="10" eb="11">
      <t>ザイ</t>
    </rPh>
    <phoneticPr fontId="8"/>
  </si>
  <si>
    <t>196.市税収入状況</t>
    <phoneticPr fontId="8"/>
  </si>
  <si>
    <t>197.都市計画税賦課状況</t>
    <phoneticPr fontId="8"/>
  </si>
  <si>
    <t>198.固定資産税賦課状況</t>
    <phoneticPr fontId="8"/>
  </si>
  <si>
    <t>令和２年度</t>
    <rPh sb="0" eb="2">
      <t>レイワ</t>
    </rPh>
    <rPh sb="3" eb="5">
      <t>ネンド</t>
    </rPh>
    <phoneticPr fontId="0"/>
  </si>
  <si>
    <t>-</t>
    <phoneticPr fontId="14"/>
  </si>
  <si>
    <t>（注）軽自動車税の収入状況について、令和元年10月より軽自動車の自動車取得税（県税）が</t>
    <rPh sb="1" eb="2">
      <t>チュウ</t>
    </rPh>
    <phoneticPr fontId="14"/>
  </si>
  <si>
    <t>　　　廃止され、環境性能割として市税となったことから、従前の軽自動車税にあたる種別割</t>
    <phoneticPr fontId="14"/>
  </si>
  <si>
    <t>　　　と合算した額としています。</t>
    <phoneticPr fontId="14"/>
  </si>
  <si>
    <t>平成28年度</t>
  </si>
  <si>
    <t>平成29年度</t>
  </si>
  <si>
    <t>平成30年度</t>
  </si>
  <si>
    <t>令和２年度</t>
    <rPh sb="0" eb="2">
      <t>レイワ</t>
    </rPh>
    <phoneticPr fontId="8"/>
  </si>
  <si>
    <t>法人事業税交付金</t>
    <rPh sb="0" eb="2">
      <t>ホウジン</t>
    </rPh>
    <rPh sb="2" eb="4">
      <t>ジギョウ</t>
    </rPh>
    <rPh sb="4" eb="5">
      <t>ゼイ</t>
    </rPh>
    <rPh sb="5" eb="8">
      <t>コウフキン</t>
    </rPh>
    <phoneticPr fontId="8"/>
  </si>
  <si>
    <t>-</t>
    <phoneticPr fontId="8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</si>
  <si>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8"/>
  </si>
  <si>
    <t>法人事業税交付金</t>
    <rPh sb="0" eb="2">
      <t>ホウジン</t>
    </rPh>
    <rPh sb="2" eb="5">
      <t>ジギョウゼイ</t>
    </rPh>
    <rPh sb="5" eb="8">
      <t>コウフキン</t>
    </rPh>
    <phoneticPr fontId="8"/>
  </si>
  <si>
    <t>法人事業税交付金</t>
    <phoneticPr fontId="8"/>
  </si>
  <si>
    <t>-</t>
    <phoneticPr fontId="14"/>
  </si>
  <si>
    <t>-</t>
    <phoneticPr fontId="14"/>
  </si>
  <si>
    <t>-</t>
    <phoneticPr fontId="14"/>
  </si>
  <si>
    <t>-</t>
    <phoneticPr fontId="14"/>
  </si>
  <si>
    <t>-</t>
    <phoneticPr fontId="14"/>
  </si>
  <si>
    <t>-</t>
    <phoneticPr fontId="14"/>
  </si>
  <si>
    <t>-</t>
    <phoneticPr fontId="14"/>
  </si>
  <si>
    <t>令和２年度</t>
    <rPh sb="0" eb="2">
      <t>レイワ</t>
    </rPh>
    <phoneticPr fontId="14"/>
  </si>
  <si>
    <t>-</t>
    <phoneticPr fontId="14"/>
  </si>
  <si>
    <t>下水道事業会計</t>
    <rPh sb="0" eb="1">
      <t>シタ</t>
    </rPh>
    <phoneticPr fontId="14"/>
  </si>
  <si>
    <t>　　　『彦根市下水道事業会計決算書』</t>
    <phoneticPr fontId="14"/>
  </si>
  <si>
    <t>資料：『彦根市立病院事業会計決算書』、『彦根市水道事業会計決算書』、</t>
    <rPh sb="4" eb="8">
      <t>ヒコネシリツ</t>
    </rPh>
    <rPh sb="8" eb="10">
      <t>ビョウイン</t>
    </rPh>
    <rPh sb="10" eb="12">
      <t>ジギョウ</t>
    </rPh>
    <rPh sb="12" eb="14">
      <t>カイケイ</t>
    </rPh>
    <rPh sb="14" eb="16">
      <t>ケッサン</t>
    </rPh>
    <rPh sb="16" eb="17">
      <t>ショ</t>
    </rPh>
    <rPh sb="23" eb="25">
      <t>スイドウ</t>
    </rPh>
    <rPh sb="25" eb="27">
      <t>ジギョウ</t>
    </rPh>
    <rPh sb="27" eb="29">
      <t>カイケイ</t>
    </rPh>
    <phoneticPr fontId="8"/>
  </si>
  <si>
    <t>下水道事業収益</t>
    <phoneticPr fontId="14"/>
  </si>
  <si>
    <t>下水道事業費</t>
    <phoneticPr fontId="14"/>
  </si>
  <si>
    <t>（注）令和２年度から下水道事業は公営企業会計に移行しました。</t>
    <rPh sb="1" eb="2">
      <t>チュウ</t>
    </rPh>
    <phoneticPr fontId="14"/>
  </si>
  <si>
    <t>（注）令和２年度から下水道事業は公営企業会計に移行しました。</t>
    <phoneticPr fontId="14"/>
  </si>
  <si>
    <t>-</t>
    <phoneticPr fontId="14"/>
  </si>
  <si>
    <t>-</t>
    <phoneticPr fontId="14"/>
  </si>
  <si>
    <t>-</t>
    <phoneticPr fontId="14"/>
  </si>
  <si>
    <t>-</t>
    <phoneticPr fontId="14"/>
  </si>
  <si>
    <t>-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</si>
</sst>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20"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22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5" fillId="0" borderId="0" applyFont="0" applyFill="0" applyBorder="0" applyAlignment="0" applyProtection="0"/>
  </cellStyleXfs>
  <cellXfs count="164">
    <xf numFmtId="0" fontId="0" fillId="0" borderId="0" xfId="0"/>
    <xf numFmtId="176" fontId="2" fillId="0" borderId="0" xfId="1" applyNumberFormat="1" applyFont="1"/>
    <xf numFmtId="176" fontId="2" fillId="0" borderId="1" xfId="1" applyNumberFormat="1" applyFont="1" applyBorder="1" applyAlignment="1">
      <alignment horizontal="center" vertical="center"/>
    </xf>
    <xf numFmtId="176" fontId="2" fillId="0" borderId="0" xfId="1" applyNumberFormat="1" applyFont="1" applyBorder="1" applyAlignment="1">
      <alignment horizontal="center" vertical="center"/>
    </xf>
    <xf numFmtId="176" fontId="2" fillId="0" borderId="0" xfId="1" applyNumberFormat="1" applyFont="1" applyBorder="1" applyAlignment="1">
      <alignment horizontal="right" vertical="center"/>
    </xf>
    <xf numFmtId="176" fontId="2" fillId="0" borderId="2" xfId="1" applyNumberFormat="1" applyFont="1" applyBorder="1" applyAlignment="1">
      <alignment horizontal="right" vertical="center"/>
    </xf>
    <xf numFmtId="176" fontId="2" fillId="0" borderId="3" xfId="1" applyNumberFormat="1" applyFont="1" applyBorder="1" applyAlignment="1">
      <alignment horizontal="center" vertical="center"/>
    </xf>
    <xf numFmtId="176" fontId="2" fillId="0" borderId="4" xfId="1" applyNumberFormat="1" applyFont="1" applyBorder="1" applyAlignment="1">
      <alignment horizontal="center" vertical="center"/>
    </xf>
    <xf numFmtId="176" fontId="2" fillId="0" borderId="5" xfId="1" applyNumberFormat="1" applyFont="1" applyBorder="1" applyAlignment="1">
      <alignment horizontal="center" vertical="center"/>
    </xf>
    <xf numFmtId="176" fontId="3" fillId="0" borderId="6" xfId="1" applyNumberFormat="1" applyFont="1" applyBorder="1" applyAlignment="1">
      <alignment horizontal="right" vertical="center"/>
    </xf>
    <xf numFmtId="176" fontId="3" fillId="0" borderId="0" xfId="1" applyNumberFormat="1" applyFont="1" applyBorder="1" applyAlignment="1">
      <alignment horizontal="right" vertical="center"/>
    </xf>
    <xf numFmtId="176" fontId="2" fillId="0" borderId="6" xfId="1" applyNumberFormat="1" applyFont="1" applyBorder="1" applyAlignment="1">
      <alignment horizontal="right" vertical="center"/>
    </xf>
    <xf numFmtId="176" fontId="2" fillId="0" borderId="7" xfId="1" applyNumberFormat="1" applyFont="1" applyBorder="1" applyAlignment="1">
      <alignment vertical="center"/>
    </xf>
    <xf numFmtId="176" fontId="2" fillId="0" borderId="2" xfId="1" applyNumberFormat="1" applyFont="1" applyBorder="1" applyAlignment="1">
      <alignment vertical="center"/>
    </xf>
    <xf numFmtId="176" fontId="3" fillId="0" borderId="0" xfId="1" applyNumberFormat="1" applyFont="1" applyAlignment="1">
      <alignment horizontal="centerContinuous" vertical="center"/>
    </xf>
    <xf numFmtId="176" fontId="2" fillId="0" borderId="0" xfId="1" applyNumberFormat="1" applyFont="1" applyAlignment="1">
      <alignment horizontal="centerContinuous" vertical="center"/>
    </xf>
    <xf numFmtId="176" fontId="2" fillId="0" borderId="0" xfId="1" applyNumberFormat="1" applyFont="1" applyBorder="1" applyAlignment="1">
      <alignment horizontal="centerContinuous" vertical="center"/>
    </xf>
    <xf numFmtId="176" fontId="2" fillId="0" borderId="0" xfId="1" applyNumberFormat="1" applyFont="1" applyAlignment="1">
      <alignment vertical="center"/>
    </xf>
    <xf numFmtId="176" fontId="2" fillId="0" borderId="0" xfId="1" applyNumberFormat="1" applyFont="1" applyBorder="1" applyAlignment="1">
      <alignment vertical="center"/>
    </xf>
    <xf numFmtId="176" fontId="2" fillId="0" borderId="8" xfId="1" applyNumberFormat="1" applyFont="1" applyBorder="1" applyAlignment="1">
      <alignment horizontal="center" vertical="center"/>
    </xf>
    <xf numFmtId="176" fontId="2" fillId="0" borderId="5" xfId="1" applyNumberFormat="1" applyFont="1" applyBorder="1" applyAlignment="1">
      <alignment horizontal="centerContinuous" vertical="center"/>
    </xf>
    <xf numFmtId="176" fontId="2" fillId="0" borderId="8" xfId="1" applyNumberFormat="1" applyFont="1" applyBorder="1" applyAlignment="1">
      <alignment horizontal="centerContinuous" vertical="center"/>
    </xf>
    <xf numFmtId="176" fontId="3" fillId="0" borderId="0" xfId="1" applyNumberFormat="1" applyFont="1" applyBorder="1" applyAlignment="1">
      <alignment vertical="center"/>
    </xf>
    <xf numFmtId="176" fontId="3" fillId="0" borderId="6" xfId="1" applyNumberFormat="1" applyFont="1" applyBorder="1" applyAlignment="1">
      <alignment vertical="center"/>
    </xf>
    <xf numFmtId="176" fontId="2" fillId="0" borderId="6" xfId="1" applyNumberFormat="1" applyFont="1" applyBorder="1" applyAlignment="1">
      <alignment vertical="center"/>
    </xf>
    <xf numFmtId="176" fontId="2" fillId="0" borderId="3" xfId="1" applyNumberFormat="1" applyFont="1" applyBorder="1" applyAlignment="1">
      <alignment horizontal="centerContinuous" vertical="center"/>
    </xf>
    <xf numFmtId="176" fontId="2" fillId="0" borderId="1" xfId="1" applyNumberFormat="1" applyFont="1" applyBorder="1" applyAlignment="1">
      <alignment horizontal="centerContinuous" vertical="center"/>
    </xf>
    <xf numFmtId="176" fontId="4" fillId="0" borderId="1" xfId="1" applyNumberFormat="1" applyFont="1" applyBorder="1" applyAlignment="1">
      <alignment vertical="center"/>
    </xf>
    <xf numFmtId="176" fontId="3" fillId="0" borderId="2" xfId="1" applyNumberFormat="1" applyFont="1" applyBorder="1" applyAlignment="1">
      <alignment vertical="center"/>
    </xf>
    <xf numFmtId="176" fontId="2" fillId="0" borderId="10" xfId="1" applyNumberFormat="1" applyFont="1" applyBorder="1" applyAlignment="1">
      <alignment vertical="center"/>
    </xf>
    <xf numFmtId="176" fontId="4" fillId="0" borderId="2" xfId="1" applyNumberFormat="1" applyFont="1" applyBorder="1" applyAlignment="1">
      <alignment horizontal="center" vertical="center"/>
    </xf>
    <xf numFmtId="176" fontId="2" fillId="0" borderId="1" xfId="1" applyNumberFormat="1" applyFont="1" applyBorder="1" applyAlignment="1">
      <alignment vertical="center"/>
    </xf>
    <xf numFmtId="176" fontId="3" fillId="0" borderId="1" xfId="1" applyNumberFormat="1" applyFont="1" applyBorder="1" applyAlignment="1">
      <alignment vertical="center"/>
    </xf>
    <xf numFmtId="176" fontId="2" fillId="0" borderId="1" xfId="1" applyNumberFormat="1" applyFont="1" applyBorder="1" applyAlignment="1">
      <alignment horizontal="right" vertical="center"/>
    </xf>
    <xf numFmtId="176" fontId="3" fillId="0" borderId="1" xfId="1" applyNumberFormat="1" applyFont="1" applyBorder="1" applyAlignment="1">
      <alignment horizontal="left" vertical="center"/>
    </xf>
    <xf numFmtId="0" fontId="2" fillId="0" borderId="1" xfId="1" applyNumberFormat="1" applyFont="1" applyBorder="1" applyAlignment="1">
      <alignment vertical="center"/>
    </xf>
    <xf numFmtId="0" fontId="3" fillId="0" borderId="1" xfId="1" applyNumberFormat="1" applyFont="1" applyBorder="1" applyAlignment="1">
      <alignment horizontal="left" vertical="center"/>
    </xf>
    <xf numFmtId="176" fontId="3" fillId="0" borderId="0" xfId="1" applyNumberFormat="1" applyFont="1" applyBorder="1" applyAlignment="1">
      <alignment horizontal="left" vertical="center"/>
    </xf>
    <xf numFmtId="176" fontId="2" fillId="0" borderId="0" xfId="1" applyNumberFormat="1" applyFont="1" applyAlignment="1">
      <alignment horizontal="right" vertical="center"/>
    </xf>
    <xf numFmtId="176" fontId="3" fillId="0" borderId="0" xfId="1" applyNumberFormat="1" applyFont="1" applyAlignment="1">
      <alignment vertical="center"/>
    </xf>
    <xf numFmtId="176" fontId="7" fillId="0" borderId="0" xfId="1" applyNumberFormat="1" applyFont="1" applyAlignment="1">
      <alignment vertical="center"/>
    </xf>
    <xf numFmtId="176" fontId="11" fillId="0" borderId="0" xfId="1" applyNumberFormat="1" applyFont="1" applyBorder="1" applyAlignment="1">
      <alignment vertical="center"/>
    </xf>
    <xf numFmtId="176" fontId="12" fillId="0" borderId="2" xfId="1" applyNumberFormat="1" applyFont="1" applyBorder="1" applyAlignment="1">
      <alignment horizontal="center" vertical="center"/>
    </xf>
    <xf numFmtId="176" fontId="3" fillId="0" borderId="0" xfId="1" applyNumberFormat="1" applyFont="1"/>
    <xf numFmtId="176" fontId="2" fillId="0" borderId="2" xfId="1" applyNumberFormat="1" applyFont="1" applyBorder="1"/>
    <xf numFmtId="38" fontId="3" fillId="0" borderId="6" xfId="2" applyNumberFormat="1" applyFont="1" applyBorder="1" applyAlignment="1">
      <alignment horizontal="right" vertical="center"/>
    </xf>
    <xf numFmtId="38" fontId="3" fillId="0" borderId="0" xfId="2" applyNumberFormat="1" applyFont="1" applyBorder="1" applyAlignment="1">
      <alignment horizontal="right" vertical="center"/>
    </xf>
    <xf numFmtId="38" fontId="2" fillId="0" borderId="6" xfId="2" applyNumberFormat="1" applyFont="1" applyBorder="1" applyAlignment="1">
      <alignment horizontal="right" vertical="center"/>
    </xf>
    <xf numFmtId="38" fontId="2" fillId="0" borderId="0" xfId="2" applyNumberFormat="1" applyFont="1" applyBorder="1" applyAlignment="1">
      <alignment horizontal="right" vertical="center"/>
    </xf>
    <xf numFmtId="38" fontId="2" fillId="0" borderId="11" xfId="2" applyNumberFormat="1" applyFont="1" applyBorder="1" applyAlignment="1">
      <alignment horizontal="right" vertical="center"/>
    </xf>
    <xf numFmtId="38" fontId="2" fillId="0" borderId="2" xfId="2" applyNumberFormat="1" applyFont="1" applyBorder="1" applyAlignment="1">
      <alignment horizontal="right" vertical="center"/>
    </xf>
    <xf numFmtId="176" fontId="13" fillId="0" borderId="0" xfId="1" applyNumberFormat="1" applyFont="1" applyAlignment="1">
      <alignment vertical="center"/>
    </xf>
    <xf numFmtId="176" fontId="13" fillId="0" borderId="0" xfId="1" applyNumberFormat="1" applyFont="1" applyBorder="1" applyAlignment="1">
      <alignment vertical="center"/>
    </xf>
    <xf numFmtId="176" fontId="16" fillId="0" borderId="2" xfId="1" applyNumberFormat="1" applyFont="1" applyBorder="1" applyAlignment="1">
      <alignment horizontal="center" vertical="center"/>
    </xf>
    <xf numFmtId="176" fontId="2" fillId="0" borderId="11" xfId="2" applyNumberFormat="1" applyFont="1" applyBorder="1" applyAlignment="1">
      <alignment vertical="center"/>
    </xf>
    <xf numFmtId="176" fontId="2" fillId="0" borderId="2" xfId="2" applyNumberFormat="1" applyFont="1" applyBorder="1" applyAlignment="1">
      <alignment vertical="center"/>
    </xf>
    <xf numFmtId="176" fontId="2" fillId="0" borderId="13" xfId="1" applyNumberFormat="1" applyFont="1" applyBorder="1" applyAlignment="1">
      <alignment horizontal="center" vertical="center"/>
    </xf>
    <xf numFmtId="176" fontId="2" fillId="0" borderId="10" xfId="1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176" fontId="3" fillId="0" borderId="0" xfId="1" applyNumberFormat="1" applyFont="1" applyBorder="1" applyAlignment="1">
      <alignment horizontal="center" vertical="center"/>
    </xf>
    <xf numFmtId="38" fontId="2" fillId="0" borderId="2" xfId="2" applyNumberFormat="1" applyFont="1" applyBorder="1" applyAlignment="1">
      <alignment horizontal="center" vertical="center"/>
    </xf>
    <xf numFmtId="0" fontId="2" fillId="0" borderId="0" xfId="0" applyFont="1"/>
    <xf numFmtId="176" fontId="3" fillId="0" borderId="5" xfId="1" applyNumberFormat="1" applyFont="1" applyBorder="1" applyAlignment="1">
      <alignment horizontal="center" vertical="center"/>
    </xf>
    <xf numFmtId="176" fontId="11" fillId="0" borderId="0" xfId="1" applyNumberFormat="1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176" fontId="2" fillId="0" borderId="2" xfId="1" applyNumberFormat="1" applyFont="1" applyBorder="1" applyAlignment="1">
      <alignment horizontal="left" vertical="center"/>
    </xf>
    <xf numFmtId="176" fontId="2" fillId="0" borderId="11" xfId="1" applyNumberFormat="1" applyFont="1" applyBorder="1" applyAlignment="1">
      <alignment horizontal="right" vertical="center"/>
    </xf>
    <xf numFmtId="176" fontId="2" fillId="0" borderId="0" xfId="1" applyNumberFormat="1" applyFont="1" applyBorder="1" applyAlignment="1">
      <alignment horizontal="left" vertical="center"/>
    </xf>
    <xf numFmtId="176" fontId="2" fillId="0" borderId="11" xfId="1" applyNumberFormat="1" applyFont="1" applyBorder="1" applyAlignment="1">
      <alignment vertical="center"/>
    </xf>
    <xf numFmtId="176" fontId="2" fillId="0" borderId="11" xfId="1" applyNumberFormat="1" applyFont="1" applyBorder="1"/>
    <xf numFmtId="176" fontId="3" fillId="0" borderId="2" xfId="1" applyNumberFormat="1" applyFont="1" applyBorder="1" applyAlignment="1">
      <alignment horizontal="right" vertical="center"/>
    </xf>
    <xf numFmtId="176" fontId="2" fillId="0" borderId="13" xfId="1" applyNumberFormat="1" applyFont="1" applyBorder="1" applyAlignment="1">
      <alignment vertical="center"/>
    </xf>
    <xf numFmtId="176" fontId="2" fillId="0" borderId="7" xfId="1" applyNumberFormat="1" applyFont="1" applyBorder="1" applyAlignment="1">
      <alignment horizontal="right" vertical="center"/>
    </xf>
    <xf numFmtId="176" fontId="2" fillId="0" borderId="9" xfId="1" applyNumberFormat="1" applyFont="1" applyBorder="1" applyAlignment="1">
      <alignment vertical="center"/>
    </xf>
    <xf numFmtId="176" fontId="2" fillId="0" borderId="7" xfId="1" applyNumberFormat="1" applyFont="1" applyBorder="1" applyAlignment="1">
      <alignment horizontal="centerContinuous" vertical="center"/>
    </xf>
    <xf numFmtId="176" fontId="3" fillId="0" borderId="1" xfId="1" applyNumberFormat="1" applyFont="1" applyBorder="1" applyAlignment="1">
      <alignment vertical="center" shrinkToFit="1"/>
    </xf>
    <xf numFmtId="176" fontId="2" fillId="0" borderId="1" xfId="1" applyNumberFormat="1" applyFont="1" applyBorder="1" applyAlignment="1">
      <alignment vertical="center" shrinkToFit="1"/>
    </xf>
    <xf numFmtId="176" fontId="2" fillId="0" borderId="0" xfId="1" applyNumberFormat="1" applyFont="1" applyBorder="1"/>
    <xf numFmtId="176" fontId="2" fillId="0" borderId="0" xfId="2" applyNumberFormat="1" applyFont="1" applyBorder="1" applyAlignment="1">
      <alignment vertical="center"/>
    </xf>
    <xf numFmtId="176" fontId="2" fillId="0" borderId="7" xfId="1" applyNumberFormat="1" applyFont="1" applyBorder="1"/>
    <xf numFmtId="176" fontId="2" fillId="0" borderId="0" xfId="1" applyNumberFormat="1" applyFont="1" applyBorder="1" applyAlignment="1">
      <alignment vertical="center" shrinkToFit="1"/>
    </xf>
    <xf numFmtId="176" fontId="2" fillId="0" borderId="0" xfId="1" applyNumberFormat="1" applyFont="1" applyAlignment="1">
      <alignment vertical="center" shrinkToFit="1"/>
    </xf>
    <xf numFmtId="176" fontId="3" fillId="0" borderId="0" xfId="1" applyNumberFormat="1" applyFont="1" applyAlignment="1">
      <alignment vertical="center" shrinkToFit="1"/>
    </xf>
    <xf numFmtId="176" fontId="3" fillId="0" borderId="0" xfId="1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76" fontId="3" fillId="0" borderId="1" xfId="1" applyNumberFormat="1" applyFont="1" applyBorder="1" applyAlignment="1">
      <alignment horizontal="center" vertical="center"/>
    </xf>
    <xf numFmtId="176" fontId="2" fillId="0" borderId="1" xfId="1" applyNumberFormat="1" applyFont="1" applyFill="1" applyBorder="1" applyAlignment="1">
      <alignment horizontal="right" vertical="center"/>
    </xf>
    <xf numFmtId="49" fontId="2" fillId="0" borderId="0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4" fillId="0" borderId="0" xfId="1" applyNumberFormat="1" applyFont="1" applyBorder="1" applyAlignment="1">
      <alignment vertical="center" shrinkToFit="1"/>
    </xf>
    <xf numFmtId="176" fontId="4" fillId="0" borderId="0" xfId="1" applyNumberFormat="1" applyFont="1" applyAlignment="1">
      <alignment vertical="center" shrinkToFit="1"/>
    </xf>
    <xf numFmtId="176" fontId="5" fillId="0" borderId="0" xfId="1" applyNumberFormat="1" applyFont="1" applyAlignment="1">
      <alignment vertical="center" shrinkToFit="1"/>
    </xf>
    <xf numFmtId="176" fontId="5" fillId="0" borderId="1" xfId="1" applyNumberFormat="1" applyFont="1" applyBorder="1" applyAlignment="1">
      <alignment vertical="center"/>
    </xf>
    <xf numFmtId="176" fontId="4" fillId="0" borderId="1" xfId="1" applyNumberFormat="1" applyFont="1" applyBorder="1" applyAlignment="1">
      <alignment horizontal="left" vertical="center" shrinkToFit="1"/>
    </xf>
    <xf numFmtId="176" fontId="5" fillId="0" borderId="1" xfId="1" applyNumberFormat="1" applyFont="1" applyBorder="1" applyAlignment="1">
      <alignment vertical="center" shrinkToFit="1"/>
    </xf>
    <xf numFmtId="176" fontId="4" fillId="0" borderId="1" xfId="1" applyNumberFormat="1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2" fillId="0" borderId="1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38" fontId="2" fillId="0" borderId="0" xfId="1" applyFont="1" applyAlignment="1">
      <alignment vertical="center"/>
    </xf>
    <xf numFmtId="176" fontId="4" fillId="0" borderId="0" xfId="1" applyNumberFormat="1" applyFont="1" applyAlignment="1">
      <alignment horizontal="right" vertical="center" shrinkToFit="1"/>
    </xf>
    <xf numFmtId="176" fontId="3" fillId="0" borderId="0" xfId="1" applyNumberFormat="1" applyFont="1" applyFill="1" applyAlignment="1">
      <alignment vertical="center"/>
    </xf>
    <xf numFmtId="176" fontId="3" fillId="0" borderId="0" xfId="1" applyNumberFormat="1" applyFont="1" applyFill="1" applyAlignment="1">
      <alignment horizontal="right" vertical="center"/>
    </xf>
    <xf numFmtId="176" fontId="3" fillId="0" borderId="0" xfId="1" applyNumberFormat="1" applyFont="1" applyFill="1" applyAlignment="1">
      <alignment vertical="center" shrinkToFit="1"/>
    </xf>
    <xf numFmtId="176" fontId="3" fillId="0" borderId="0" xfId="1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176" fontId="2" fillId="0" borderId="0" xfId="1" applyNumberFormat="1" applyFont="1" applyFill="1" applyAlignment="1">
      <alignment vertical="center"/>
    </xf>
    <xf numFmtId="176" fontId="2" fillId="0" borderId="0" xfId="1" applyNumberFormat="1" applyFont="1" applyFill="1" applyBorder="1" applyAlignment="1">
      <alignment vertical="center"/>
    </xf>
    <xf numFmtId="176" fontId="2" fillId="0" borderId="6" xfId="1" applyNumberFormat="1" applyFont="1" applyFill="1" applyBorder="1" applyAlignment="1">
      <alignment horizontal="right" vertical="center"/>
    </xf>
    <xf numFmtId="176" fontId="2" fillId="0" borderId="6" xfId="1" applyNumberFormat="1" applyFont="1" applyFill="1" applyBorder="1" applyAlignment="1">
      <alignment horizontal="center" vertical="center"/>
    </xf>
    <xf numFmtId="176" fontId="2" fillId="0" borderId="0" xfId="1" applyNumberFormat="1" applyFont="1" applyFill="1" applyBorder="1" applyAlignment="1">
      <alignment horizontal="center" vertical="center"/>
    </xf>
    <xf numFmtId="176" fontId="3" fillId="0" borderId="6" xfId="1" applyNumberFormat="1" applyFont="1" applyFill="1" applyBorder="1" applyAlignment="1">
      <alignment horizontal="right" vertical="center"/>
    </xf>
    <xf numFmtId="176" fontId="2" fillId="0" borderId="6" xfId="1" applyNumberFormat="1" applyFont="1" applyFill="1" applyBorder="1" applyAlignment="1">
      <alignment vertical="center"/>
    </xf>
    <xf numFmtId="176" fontId="2" fillId="0" borderId="6" xfId="1" applyNumberFormat="1" applyFont="1" applyFill="1" applyBorder="1"/>
    <xf numFmtId="176" fontId="2" fillId="0" borderId="0" xfId="1" applyNumberFormat="1" applyFont="1" applyFill="1"/>
    <xf numFmtId="176" fontId="5" fillId="0" borderId="0" xfId="1" applyNumberFormat="1" applyFont="1" applyFill="1" applyAlignment="1">
      <alignment vertical="center" shrinkToFit="1"/>
    </xf>
    <xf numFmtId="176" fontId="5" fillId="0" borderId="0" xfId="1" applyNumberFormat="1" applyFont="1" applyFill="1" applyAlignment="1">
      <alignment horizontal="right" vertical="center" shrinkToFit="1"/>
    </xf>
    <xf numFmtId="176" fontId="2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 applyAlignment="1">
      <alignment vertical="center" shrinkToFit="1"/>
    </xf>
    <xf numFmtId="176" fontId="4" fillId="0" borderId="0" xfId="1" applyNumberFormat="1" applyFont="1" applyFill="1" applyAlignment="1">
      <alignment horizontal="right" vertical="center" shrinkToFit="1"/>
    </xf>
    <xf numFmtId="176" fontId="2" fillId="0" borderId="0" xfId="1" applyNumberFormat="1" applyFont="1" applyFill="1" applyAlignment="1">
      <alignment vertical="center" shrinkToFit="1"/>
    </xf>
    <xf numFmtId="38" fontId="2" fillId="0" borderId="0" xfId="1" applyFont="1" applyFill="1" applyAlignment="1">
      <alignment vertical="center"/>
    </xf>
    <xf numFmtId="0" fontId="2" fillId="0" borderId="0" xfId="0" applyFont="1" applyFill="1"/>
    <xf numFmtId="176" fontId="2" fillId="0" borderId="1" xfId="1" applyNumberFormat="1" applyFont="1" applyBorder="1" applyAlignment="1">
      <alignment horizontal="center" vertical="center"/>
    </xf>
    <xf numFmtId="176" fontId="2" fillId="0" borderId="0" xfId="1" applyNumberFormat="1" applyFont="1" applyBorder="1" applyAlignment="1">
      <alignment horizontal="right" vertical="center"/>
    </xf>
    <xf numFmtId="176" fontId="2" fillId="0" borderId="1" xfId="1" applyNumberFormat="1" applyFont="1" applyBorder="1" applyAlignment="1">
      <alignment horizontal="center" vertical="center"/>
    </xf>
    <xf numFmtId="176" fontId="2" fillId="0" borderId="1" xfId="1" applyNumberFormat="1" applyFont="1" applyFill="1" applyBorder="1"/>
    <xf numFmtId="176" fontId="3" fillId="0" borderId="1" xfId="1" applyNumberFormat="1" applyFont="1" applyFill="1" applyBorder="1" applyAlignment="1">
      <alignment vertical="center"/>
    </xf>
    <xf numFmtId="176" fontId="2" fillId="0" borderId="1" xfId="1" applyNumberFormat="1" applyFont="1" applyFill="1" applyBorder="1" applyAlignment="1">
      <alignment vertical="center"/>
    </xf>
    <xf numFmtId="176" fontId="18" fillId="0" borderId="7" xfId="1" applyNumberFormat="1" applyFont="1" applyFill="1" applyBorder="1" applyAlignment="1">
      <alignment vertical="center"/>
    </xf>
    <xf numFmtId="176" fontId="2" fillId="0" borderId="10" xfId="1" applyNumberFormat="1" applyFont="1" applyFill="1" applyBorder="1" applyAlignment="1">
      <alignment vertical="center"/>
    </xf>
    <xf numFmtId="176" fontId="2" fillId="0" borderId="2" xfId="1" applyNumberFormat="1" applyFont="1" applyFill="1" applyBorder="1" applyAlignment="1">
      <alignment vertical="center"/>
    </xf>
    <xf numFmtId="176" fontId="19" fillId="0" borderId="1" xfId="1" applyNumberFormat="1" applyFont="1" applyBorder="1" applyAlignment="1">
      <alignment vertical="center"/>
    </xf>
    <xf numFmtId="176" fontId="3" fillId="0" borderId="5" xfId="1" applyNumberFormat="1" applyFont="1" applyFill="1" applyBorder="1" applyAlignment="1">
      <alignment horizontal="center" vertical="center"/>
    </xf>
    <xf numFmtId="176" fontId="3" fillId="0" borderId="0" xfId="1" applyNumberFormat="1" applyFont="1" applyFill="1" applyBorder="1" applyAlignment="1">
      <alignment horizontal="center" vertical="center"/>
    </xf>
    <xf numFmtId="38" fontId="3" fillId="0" borderId="0" xfId="1" applyFont="1" applyFill="1" applyAlignment="1">
      <alignment vertical="center"/>
    </xf>
    <xf numFmtId="0" fontId="3" fillId="0" borderId="0" xfId="0" applyFont="1" applyFill="1"/>
    <xf numFmtId="176" fontId="3" fillId="0" borderId="2" xfId="1" applyNumberFormat="1" applyFont="1" applyFill="1" applyBorder="1" applyAlignment="1">
      <alignment vertical="center"/>
    </xf>
    <xf numFmtId="176" fontId="2" fillId="0" borderId="1" xfId="1" applyNumberFormat="1" applyFont="1" applyBorder="1" applyAlignment="1">
      <alignment horizontal="center" vertical="center"/>
    </xf>
    <xf numFmtId="176" fontId="2" fillId="0" borderId="1" xfId="1" applyNumberFormat="1" applyFont="1" applyBorder="1" applyAlignment="1">
      <alignment horizontal="center" vertical="center"/>
    </xf>
    <xf numFmtId="176" fontId="2" fillId="0" borderId="0" xfId="1" applyNumberFormat="1" applyFont="1" applyBorder="1" applyAlignment="1">
      <alignment horizontal="right" vertical="center"/>
    </xf>
    <xf numFmtId="176" fontId="2" fillId="0" borderId="3" xfId="1" applyNumberFormat="1" applyFont="1" applyBorder="1" applyAlignment="1">
      <alignment horizontal="center" vertical="center"/>
    </xf>
    <xf numFmtId="176" fontId="2" fillId="0" borderId="0" xfId="1" applyNumberFormat="1" applyFont="1" applyBorder="1" applyAlignment="1">
      <alignment horizontal="right" vertical="center"/>
    </xf>
    <xf numFmtId="176" fontId="3" fillId="0" borderId="0" xfId="1" applyNumberFormat="1" applyFont="1" applyFill="1" applyBorder="1" applyAlignment="1">
      <alignment vertical="center"/>
    </xf>
    <xf numFmtId="176" fontId="2" fillId="0" borderId="3" xfId="1" applyNumberFormat="1" applyFont="1" applyFill="1" applyBorder="1" applyAlignment="1">
      <alignment horizontal="center" vertical="center"/>
    </xf>
    <xf numFmtId="176" fontId="2" fillId="0" borderId="13" xfId="1" applyNumberFormat="1" applyFont="1" applyFill="1" applyBorder="1" applyAlignment="1">
      <alignment vertical="center"/>
    </xf>
    <xf numFmtId="176" fontId="3" fillId="0" borderId="0" xfId="1" applyNumberFormat="1" applyFont="1" applyAlignment="1">
      <alignment horizontal="center" vertical="center"/>
    </xf>
    <xf numFmtId="176" fontId="6" fillId="0" borderId="0" xfId="1" applyNumberFormat="1" applyFont="1" applyAlignment="1">
      <alignment horizontal="center" vertical="center"/>
    </xf>
    <xf numFmtId="176" fontId="2" fillId="0" borderId="9" xfId="1" applyNumberFormat="1" applyFont="1" applyBorder="1" applyAlignment="1">
      <alignment horizontal="center" vertical="center" wrapText="1"/>
    </xf>
    <xf numFmtId="176" fontId="2" fillId="0" borderId="11" xfId="1" applyNumberFormat="1" applyFont="1" applyBorder="1" applyAlignment="1">
      <alignment horizontal="center" vertical="center"/>
    </xf>
    <xf numFmtId="176" fontId="2" fillId="0" borderId="1" xfId="1" applyNumberFormat="1" applyFont="1" applyBorder="1" applyAlignment="1">
      <alignment horizontal="center" vertical="center"/>
    </xf>
    <xf numFmtId="176" fontId="2" fillId="0" borderId="7" xfId="1" applyNumberFormat="1" applyFont="1" applyBorder="1" applyAlignment="1">
      <alignment horizontal="center" vertical="center"/>
    </xf>
    <xf numFmtId="176" fontId="2" fillId="0" borderId="12" xfId="1" applyNumberFormat="1" applyFont="1" applyBorder="1" applyAlignment="1">
      <alignment horizontal="center" vertical="center"/>
    </xf>
    <xf numFmtId="176" fontId="2" fillId="0" borderId="14" xfId="1" applyNumberFormat="1" applyFont="1" applyBorder="1" applyAlignment="1">
      <alignment horizontal="center" vertical="center"/>
    </xf>
    <xf numFmtId="176" fontId="2" fillId="0" borderId="13" xfId="1" applyNumberFormat="1" applyFont="1" applyBorder="1" applyAlignment="1">
      <alignment horizontal="center" vertical="center"/>
    </xf>
    <xf numFmtId="176" fontId="2" fillId="0" borderId="9" xfId="1" applyNumberFormat="1" applyFont="1" applyBorder="1" applyAlignment="1">
      <alignment horizontal="center" vertical="center"/>
    </xf>
    <xf numFmtId="176" fontId="2" fillId="0" borderId="8" xfId="1" applyNumberFormat="1" applyFont="1" applyBorder="1" applyAlignment="1">
      <alignment horizontal="center" vertical="center"/>
    </xf>
    <xf numFmtId="176" fontId="2" fillId="0" borderId="3" xfId="1" applyNumberFormat="1" applyFont="1" applyBorder="1" applyAlignment="1">
      <alignment horizontal="center" vertical="center"/>
    </xf>
    <xf numFmtId="176" fontId="3" fillId="0" borderId="0" xfId="1" applyNumberFormat="1" applyFont="1" applyBorder="1" applyAlignment="1">
      <alignment horizontal="center" vertical="center"/>
    </xf>
    <xf numFmtId="38" fontId="2" fillId="0" borderId="0" xfId="1" applyNumberFormat="1" applyFont="1" applyBorder="1" applyAlignment="1">
      <alignment horizontal="right" vertical="center"/>
    </xf>
    <xf numFmtId="176" fontId="17" fillId="0" borderId="0" xfId="1" applyNumberFormat="1" applyFont="1" applyBorder="1" applyAlignment="1">
      <alignment horizontal="left" vertical="center"/>
    </xf>
    <xf numFmtId="3" fontId="2" fillId="0" borderId="0" xfId="1" applyNumberFormat="1" applyFont="1" applyBorder="1" applyAlignment="1">
      <alignment horizontal="right" vertical="center"/>
    </xf>
    <xf numFmtId="176" fontId="2" fillId="0" borderId="0" xfId="1" applyNumberFormat="1" applyFont="1" applyBorder="1" applyAlignment="1">
      <alignment horizontal="right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34</xdr:row>
      <xdr:rowOff>38100</xdr:rowOff>
    </xdr:from>
    <xdr:to>
      <xdr:col>4</xdr:col>
      <xdr:colOff>152400</xdr:colOff>
      <xdr:row>35</xdr:row>
      <xdr:rowOff>161925</xdr:rowOff>
    </xdr:to>
    <xdr:sp macro="" textlink="">
      <xdr:nvSpPr>
        <xdr:cNvPr id="5797" name="AutoShape 1"/>
        <xdr:cNvSpPr>
          <a:spLocks/>
        </xdr:cNvSpPr>
      </xdr:nvSpPr>
      <xdr:spPr bwMode="auto">
        <a:xfrm>
          <a:off x="5114925" y="6619875"/>
          <a:ext cx="152400" cy="333375"/>
        </a:xfrm>
        <a:prstGeom prst="rightBrace">
          <a:avLst>
            <a:gd name="adj1" fmla="val 1822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48</xdr:row>
      <xdr:rowOff>28575</xdr:rowOff>
    </xdr:from>
    <xdr:to>
      <xdr:col>4</xdr:col>
      <xdr:colOff>209550</xdr:colOff>
      <xdr:row>50</xdr:row>
      <xdr:rowOff>152400</xdr:rowOff>
    </xdr:to>
    <xdr:sp macro="" textlink="">
      <xdr:nvSpPr>
        <xdr:cNvPr id="5798" name="AutoShape 2"/>
        <xdr:cNvSpPr>
          <a:spLocks/>
        </xdr:cNvSpPr>
      </xdr:nvSpPr>
      <xdr:spPr bwMode="auto">
        <a:xfrm>
          <a:off x="5124450" y="9544050"/>
          <a:ext cx="200025" cy="542925"/>
        </a:xfrm>
        <a:prstGeom prst="rightBrace">
          <a:avLst>
            <a:gd name="adj1" fmla="val 2261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34</xdr:row>
      <xdr:rowOff>38100</xdr:rowOff>
    </xdr:from>
    <xdr:to>
      <xdr:col>4</xdr:col>
      <xdr:colOff>152400</xdr:colOff>
      <xdr:row>35</xdr:row>
      <xdr:rowOff>161925</xdr:rowOff>
    </xdr:to>
    <xdr:sp macro="" textlink="">
      <xdr:nvSpPr>
        <xdr:cNvPr id="5799" name="AutoShape 1"/>
        <xdr:cNvSpPr>
          <a:spLocks/>
        </xdr:cNvSpPr>
      </xdr:nvSpPr>
      <xdr:spPr bwMode="auto">
        <a:xfrm>
          <a:off x="5114925" y="6619875"/>
          <a:ext cx="152400" cy="333375"/>
        </a:xfrm>
        <a:prstGeom prst="rightBrace">
          <a:avLst>
            <a:gd name="adj1" fmla="val 1822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48</xdr:row>
      <xdr:rowOff>28575</xdr:rowOff>
    </xdr:from>
    <xdr:to>
      <xdr:col>4</xdr:col>
      <xdr:colOff>209550</xdr:colOff>
      <xdr:row>50</xdr:row>
      <xdr:rowOff>152400</xdr:rowOff>
    </xdr:to>
    <xdr:sp macro="" textlink="">
      <xdr:nvSpPr>
        <xdr:cNvPr id="5800" name="AutoShape 2"/>
        <xdr:cNvSpPr>
          <a:spLocks/>
        </xdr:cNvSpPr>
      </xdr:nvSpPr>
      <xdr:spPr bwMode="auto">
        <a:xfrm>
          <a:off x="5124450" y="9544050"/>
          <a:ext cx="200025" cy="542925"/>
        </a:xfrm>
        <a:prstGeom prst="rightBrace">
          <a:avLst>
            <a:gd name="adj1" fmla="val 2261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2"/>
  <sheetViews>
    <sheetView view="pageBreakPreview" zoomScaleNormal="100" zoomScaleSheetLayoutView="80" workbookViewId="0">
      <selection activeCell="L3" sqref="L3"/>
    </sheetView>
  </sheetViews>
  <sheetFormatPr defaultColWidth="8.69921875" defaultRowHeight="17.25"/>
  <cols>
    <col min="1" max="1" width="15.8984375" style="17" customWidth="1"/>
    <col min="2" max="4" width="12.3984375" style="17" customWidth="1"/>
    <col min="5" max="5" width="12.3984375" style="63" customWidth="1"/>
    <col min="6" max="6" width="13.09765625" style="51" customWidth="1"/>
    <col min="7" max="7" width="12.19921875" style="17" customWidth="1"/>
    <col min="8" max="10" width="12.796875" style="17" customWidth="1"/>
    <col min="11" max="11" width="12.796875" style="63" customWidth="1"/>
    <col min="12" max="12" width="12.796875" style="51" customWidth="1"/>
    <col min="13" max="47" width="8.69921875" style="58"/>
    <col min="48" max="16384" width="8.69921875" style="17"/>
  </cols>
  <sheetData>
    <row r="1" spans="1:48" s="40" customFormat="1" ht="18.75" customHeight="1">
      <c r="A1" s="148" t="s">
        <v>159</v>
      </c>
      <c r="B1" s="148"/>
      <c r="C1" s="148"/>
      <c r="D1" s="148"/>
      <c r="E1" s="148"/>
      <c r="F1" s="148"/>
      <c r="G1" s="17"/>
      <c r="H1" s="17"/>
      <c r="I1" s="17"/>
      <c r="J1" s="17"/>
      <c r="K1" s="63"/>
      <c r="L1" s="51"/>
    </row>
    <row r="2" spans="1:48" ht="18.75" customHeight="1">
      <c r="G2" s="18"/>
      <c r="H2" s="18"/>
      <c r="I2" s="18"/>
      <c r="J2" s="18"/>
      <c r="K2" s="41"/>
      <c r="L2" s="52"/>
    </row>
    <row r="3" spans="1:48" ht="18.75" customHeight="1">
      <c r="A3" s="147" t="s">
        <v>218</v>
      </c>
      <c r="B3" s="147"/>
      <c r="C3" s="147"/>
      <c r="D3" s="147"/>
      <c r="E3" s="147"/>
      <c r="F3" s="147"/>
      <c r="G3" s="18"/>
      <c r="H3" s="18"/>
      <c r="I3" s="18"/>
      <c r="J3" s="41"/>
      <c r="K3" s="41"/>
      <c r="L3" s="52"/>
    </row>
    <row r="4" spans="1:48" ht="15" customHeight="1">
      <c r="A4" s="39" t="s">
        <v>3</v>
      </c>
      <c r="G4" s="39" t="s">
        <v>116</v>
      </c>
      <c r="H4" s="18"/>
      <c r="I4" s="18"/>
      <c r="J4" s="41"/>
      <c r="K4" s="41"/>
      <c r="L4" s="52"/>
    </row>
    <row r="5" spans="1:48" ht="15" customHeight="1">
      <c r="A5" s="17" t="s">
        <v>4</v>
      </c>
      <c r="G5" s="13" t="s">
        <v>4</v>
      </c>
      <c r="H5" s="30"/>
      <c r="I5" s="30"/>
      <c r="J5" s="42"/>
      <c r="K5" s="42"/>
      <c r="L5" s="53"/>
      <c r="AV5" s="18"/>
    </row>
    <row r="6" spans="1:48" ht="26.25" customHeight="1">
      <c r="A6" s="25" t="s">
        <v>0</v>
      </c>
      <c r="B6" s="8" t="s">
        <v>233</v>
      </c>
      <c r="C6" s="8" t="s">
        <v>234</v>
      </c>
      <c r="D6" s="8" t="s">
        <v>235</v>
      </c>
      <c r="E6" s="8" t="s">
        <v>208</v>
      </c>
      <c r="F6" s="62" t="s">
        <v>236</v>
      </c>
      <c r="G6" s="75" t="s">
        <v>0</v>
      </c>
      <c r="H6" s="8" t="s">
        <v>233</v>
      </c>
      <c r="I6" s="8" t="s">
        <v>234</v>
      </c>
      <c r="J6" s="8" t="s">
        <v>235</v>
      </c>
      <c r="K6" s="8" t="s">
        <v>208</v>
      </c>
      <c r="L6" s="62" t="s">
        <v>236</v>
      </c>
      <c r="AV6" s="18"/>
    </row>
    <row r="7" spans="1:48" ht="26.25" customHeight="1">
      <c r="A7" s="26"/>
      <c r="B7" s="3"/>
      <c r="C7" s="63"/>
      <c r="D7" s="63"/>
      <c r="G7" s="32"/>
      <c r="H7" s="125"/>
      <c r="I7" s="63"/>
      <c r="J7" s="63"/>
      <c r="AV7" s="18"/>
    </row>
    <row r="8" spans="1:48" ht="26.25" customHeight="1">
      <c r="A8" s="76" t="s">
        <v>10</v>
      </c>
      <c r="B8" s="82">
        <f>SUM(B10:B32)</f>
        <v>43987607843</v>
      </c>
      <c r="C8" s="82">
        <f t="shared" ref="C8:F8" si="0">SUM(C10:C32)</f>
        <v>44940552882</v>
      </c>
      <c r="D8" s="82">
        <f t="shared" si="0"/>
        <v>44875225301</v>
      </c>
      <c r="E8" s="82">
        <f t="shared" si="0"/>
        <v>45728052302</v>
      </c>
      <c r="F8" s="83">
        <f t="shared" si="0"/>
        <v>64191044540</v>
      </c>
      <c r="G8" s="32" t="s">
        <v>11</v>
      </c>
      <c r="H8" s="17">
        <v>43215323849</v>
      </c>
      <c r="I8" s="17">
        <v>44242883328</v>
      </c>
      <c r="J8" s="17">
        <v>43809173486</v>
      </c>
      <c r="K8" s="17">
        <v>44550096429</v>
      </c>
      <c r="L8" s="39">
        <f>SUM(L10:L22)</f>
        <v>63149253427</v>
      </c>
      <c r="AV8" s="18"/>
    </row>
    <row r="9" spans="1:48" ht="26.25" customHeight="1">
      <c r="A9" s="77"/>
      <c r="E9" s="17"/>
      <c r="F9" s="39"/>
      <c r="G9" s="31"/>
      <c r="K9" s="17"/>
      <c r="L9" s="39"/>
      <c r="AV9" s="18"/>
    </row>
    <row r="10" spans="1:48" ht="26.25" customHeight="1">
      <c r="A10" s="77" t="s">
        <v>12</v>
      </c>
      <c r="B10" s="82">
        <v>17616776952</v>
      </c>
      <c r="C10" s="82">
        <v>18267838977</v>
      </c>
      <c r="D10" s="82">
        <v>18500220437</v>
      </c>
      <c r="E10" s="121">
        <v>18193322867</v>
      </c>
      <c r="F10" s="104">
        <v>17539676691</v>
      </c>
      <c r="G10" s="31" t="s">
        <v>16</v>
      </c>
      <c r="H10" s="17">
        <v>291276345</v>
      </c>
      <c r="I10" s="17">
        <v>292577632</v>
      </c>
      <c r="J10" s="17">
        <v>296840707</v>
      </c>
      <c r="K10" s="107">
        <v>285309218</v>
      </c>
      <c r="L10" s="102">
        <v>281889406</v>
      </c>
      <c r="AV10" s="18"/>
    </row>
    <row r="11" spans="1:48" ht="26.25" customHeight="1">
      <c r="A11" s="77" t="s">
        <v>14</v>
      </c>
      <c r="B11" s="17">
        <v>274592000</v>
      </c>
      <c r="C11" s="17">
        <v>274434000</v>
      </c>
      <c r="D11" s="17">
        <v>279226000</v>
      </c>
      <c r="E11" s="107">
        <v>284244028</v>
      </c>
      <c r="F11" s="102">
        <v>288413000</v>
      </c>
      <c r="G11" s="31" t="s">
        <v>27</v>
      </c>
      <c r="H11" s="17">
        <v>4064424033</v>
      </c>
      <c r="I11" s="17">
        <v>5412644336</v>
      </c>
      <c r="J11" s="17">
        <v>5483629457</v>
      </c>
      <c r="K11" s="107">
        <v>5838818474</v>
      </c>
      <c r="L11" s="102">
        <v>19251135178</v>
      </c>
      <c r="AV11" s="18"/>
    </row>
    <row r="12" spans="1:48" ht="26.25" customHeight="1">
      <c r="A12" s="77" t="s">
        <v>19</v>
      </c>
      <c r="B12" s="17">
        <v>21701000</v>
      </c>
      <c r="C12" s="17">
        <v>29733000</v>
      </c>
      <c r="D12" s="17">
        <v>30882000</v>
      </c>
      <c r="E12" s="107">
        <v>16575000</v>
      </c>
      <c r="F12" s="102">
        <v>17812000</v>
      </c>
      <c r="G12" s="31" t="s">
        <v>51</v>
      </c>
      <c r="H12" s="17">
        <v>14871097953</v>
      </c>
      <c r="I12" s="17">
        <v>14751728936</v>
      </c>
      <c r="J12" s="17">
        <v>14555049922</v>
      </c>
      <c r="K12" s="107">
        <v>14758315282</v>
      </c>
      <c r="L12" s="102">
        <v>15371373685</v>
      </c>
      <c r="AV12" s="18"/>
    </row>
    <row r="13" spans="1:48" ht="26.25" customHeight="1">
      <c r="A13" s="77" t="s">
        <v>127</v>
      </c>
      <c r="B13" s="17">
        <v>53305000</v>
      </c>
      <c r="C13" s="17">
        <v>72214000</v>
      </c>
      <c r="D13" s="17">
        <v>60847000</v>
      </c>
      <c r="E13" s="107">
        <v>73273000</v>
      </c>
      <c r="F13" s="102">
        <v>65858000</v>
      </c>
      <c r="G13" s="31" t="s">
        <v>65</v>
      </c>
      <c r="H13" s="17">
        <v>5489938494</v>
      </c>
      <c r="I13" s="17">
        <v>5775041492</v>
      </c>
      <c r="J13" s="17">
        <v>5625944687</v>
      </c>
      <c r="K13" s="107">
        <v>5201170821</v>
      </c>
      <c r="L13" s="102">
        <v>5350603451</v>
      </c>
      <c r="AV13" s="18"/>
    </row>
    <row r="14" spans="1:48" ht="26.25" customHeight="1">
      <c r="A14" s="77" t="s">
        <v>128</v>
      </c>
      <c r="B14" s="17">
        <v>34331000</v>
      </c>
      <c r="C14" s="17">
        <v>87568000</v>
      </c>
      <c r="D14" s="17">
        <v>56353000</v>
      </c>
      <c r="E14" s="107">
        <v>50253000</v>
      </c>
      <c r="F14" s="102">
        <v>84701000</v>
      </c>
      <c r="G14" s="31" t="s">
        <v>77</v>
      </c>
      <c r="H14" s="17">
        <v>66277036</v>
      </c>
      <c r="I14" s="17">
        <v>64102460</v>
      </c>
      <c r="J14" s="17">
        <v>61204617</v>
      </c>
      <c r="K14" s="107">
        <v>60221060</v>
      </c>
      <c r="L14" s="102">
        <v>61877201</v>
      </c>
      <c r="AV14" s="18"/>
    </row>
    <row r="15" spans="1:48" ht="26.25" customHeight="1">
      <c r="A15" s="77" t="s">
        <v>237</v>
      </c>
      <c r="B15" s="38" t="s">
        <v>1</v>
      </c>
      <c r="C15" s="38" t="s">
        <v>1</v>
      </c>
      <c r="D15" s="38" t="s">
        <v>1</v>
      </c>
      <c r="E15" s="38" t="s">
        <v>238</v>
      </c>
      <c r="F15" s="102">
        <v>206684000</v>
      </c>
      <c r="G15" s="31" t="s">
        <v>84</v>
      </c>
      <c r="H15" s="17">
        <v>955988589</v>
      </c>
      <c r="I15" s="17">
        <v>748418429</v>
      </c>
      <c r="J15" s="17">
        <v>837014073</v>
      </c>
      <c r="K15" s="107">
        <v>753396513</v>
      </c>
      <c r="L15" s="102">
        <v>753580696</v>
      </c>
      <c r="AV15" s="18"/>
    </row>
    <row r="16" spans="1:48" ht="26.25" customHeight="1">
      <c r="A16" s="77" t="s">
        <v>129</v>
      </c>
      <c r="B16" s="17">
        <v>1763363000</v>
      </c>
      <c r="C16" s="17">
        <v>1866083000</v>
      </c>
      <c r="D16" s="17">
        <v>2066706000</v>
      </c>
      <c r="E16" s="107">
        <v>1944805000</v>
      </c>
      <c r="F16" s="102">
        <v>2366809000</v>
      </c>
      <c r="G16" s="31" t="s">
        <v>93</v>
      </c>
      <c r="H16" s="17">
        <v>676095753</v>
      </c>
      <c r="I16" s="17">
        <v>586666975</v>
      </c>
      <c r="J16" s="17">
        <v>620514875</v>
      </c>
      <c r="K16" s="107">
        <v>579498857</v>
      </c>
      <c r="L16" s="102">
        <v>1029815999</v>
      </c>
      <c r="AV16" s="18"/>
    </row>
    <row r="17" spans="1:48" ht="26.25" customHeight="1">
      <c r="A17" s="77" t="s">
        <v>22</v>
      </c>
      <c r="B17" s="17">
        <v>12776102</v>
      </c>
      <c r="C17" s="17">
        <v>11529717</v>
      </c>
      <c r="D17" s="17">
        <v>9347415</v>
      </c>
      <c r="E17" s="107">
        <v>9664461</v>
      </c>
      <c r="F17" s="102">
        <v>8360082</v>
      </c>
      <c r="G17" s="31" t="s">
        <v>17</v>
      </c>
      <c r="H17" s="17">
        <v>6348981276</v>
      </c>
      <c r="I17" s="17">
        <v>5558135973</v>
      </c>
      <c r="J17" s="17">
        <v>5891895017</v>
      </c>
      <c r="K17" s="107">
        <v>5725692204</v>
      </c>
      <c r="L17" s="102">
        <v>5782230548</v>
      </c>
      <c r="AV17" s="18"/>
    </row>
    <row r="18" spans="1:48" ht="26.25" customHeight="1">
      <c r="A18" s="31" t="s">
        <v>239</v>
      </c>
      <c r="B18" s="38">
        <v>76467000</v>
      </c>
      <c r="C18" s="38">
        <v>101507000</v>
      </c>
      <c r="D18" s="38">
        <v>112837000</v>
      </c>
      <c r="E18" s="38">
        <v>64391359</v>
      </c>
      <c r="F18" s="10" t="s">
        <v>238</v>
      </c>
      <c r="G18" s="31" t="s">
        <v>41</v>
      </c>
      <c r="H18" s="17">
        <v>1870443961</v>
      </c>
      <c r="I18" s="17">
        <v>1689700453</v>
      </c>
      <c r="J18" s="17">
        <v>1497164563</v>
      </c>
      <c r="K18" s="107">
        <v>1626721813</v>
      </c>
      <c r="L18" s="102">
        <v>1650029372</v>
      </c>
      <c r="AV18" s="18"/>
    </row>
    <row r="19" spans="1:48" ht="26.25" customHeight="1">
      <c r="A19" s="31" t="s">
        <v>209</v>
      </c>
      <c r="B19" s="38" t="s">
        <v>1</v>
      </c>
      <c r="C19" s="38" t="s">
        <v>1</v>
      </c>
      <c r="D19" s="38" t="s">
        <v>1</v>
      </c>
      <c r="E19" s="38">
        <v>16250000</v>
      </c>
      <c r="F19" s="22">
        <v>33873000</v>
      </c>
      <c r="G19" s="31" t="s">
        <v>49</v>
      </c>
      <c r="H19" s="17">
        <v>5249343590</v>
      </c>
      <c r="I19" s="17">
        <v>5993250232</v>
      </c>
      <c r="J19" s="17">
        <v>5438183474</v>
      </c>
      <c r="K19" s="107">
        <v>5874813866</v>
      </c>
      <c r="L19" s="102">
        <v>10121602802</v>
      </c>
      <c r="AV19" s="18"/>
    </row>
    <row r="20" spans="1:48" ht="26.25" customHeight="1">
      <c r="A20" s="77" t="s">
        <v>130</v>
      </c>
      <c r="B20" s="17">
        <v>88735000</v>
      </c>
      <c r="C20" s="17">
        <v>95044000</v>
      </c>
      <c r="D20" s="17">
        <v>103500000</v>
      </c>
      <c r="E20" s="108">
        <v>334664000</v>
      </c>
      <c r="F20" s="102">
        <v>140824000</v>
      </c>
      <c r="G20" s="31" t="s">
        <v>131</v>
      </c>
      <c r="H20" s="38" t="s">
        <v>1</v>
      </c>
      <c r="I20" s="38">
        <v>34974588</v>
      </c>
      <c r="J20" s="38">
        <v>143454133</v>
      </c>
      <c r="K20" s="118">
        <v>16807000</v>
      </c>
      <c r="L20" s="103" t="s">
        <v>210</v>
      </c>
      <c r="AV20" s="18"/>
    </row>
    <row r="21" spans="1:48" ht="26.25" customHeight="1">
      <c r="A21" s="77" t="s">
        <v>30</v>
      </c>
      <c r="B21" s="17">
        <v>4651039000</v>
      </c>
      <c r="C21" s="17">
        <v>4376163000</v>
      </c>
      <c r="D21" s="17">
        <v>4019217000</v>
      </c>
      <c r="E21" s="107">
        <v>4274223000</v>
      </c>
      <c r="F21" s="102">
        <v>4445965000</v>
      </c>
      <c r="G21" s="31" t="s">
        <v>71</v>
      </c>
      <c r="H21" s="17">
        <v>3331456819</v>
      </c>
      <c r="I21" s="17">
        <v>3335641822</v>
      </c>
      <c r="J21" s="17">
        <v>3358277961</v>
      </c>
      <c r="K21" s="107">
        <v>3829331321</v>
      </c>
      <c r="L21" s="102">
        <v>3495115089</v>
      </c>
      <c r="AV21" s="18"/>
    </row>
    <row r="22" spans="1:48" ht="26.25" customHeight="1">
      <c r="A22" s="77" t="s">
        <v>35</v>
      </c>
      <c r="B22" s="17">
        <v>16428000</v>
      </c>
      <c r="C22" s="17">
        <v>15130000</v>
      </c>
      <c r="D22" s="17">
        <v>13635000</v>
      </c>
      <c r="E22" s="107">
        <v>13070000</v>
      </c>
      <c r="F22" s="102">
        <v>13796000</v>
      </c>
      <c r="G22" s="31" t="s">
        <v>85</v>
      </c>
      <c r="H22" s="38" t="s">
        <v>1</v>
      </c>
      <c r="I22" s="38" t="s">
        <v>1</v>
      </c>
      <c r="J22" s="38" t="s">
        <v>1</v>
      </c>
      <c r="K22" s="118" t="s">
        <v>1</v>
      </c>
      <c r="L22" s="103" t="s">
        <v>210</v>
      </c>
      <c r="AV22" s="18"/>
    </row>
    <row r="23" spans="1:48" ht="26.25" customHeight="1">
      <c r="A23" s="77" t="s">
        <v>38</v>
      </c>
      <c r="B23" s="17">
        <v>690707156</v>
      </c>
      <c r="C23" s="17">
        <v>707703936</v>
      </c>
      <c r="D23" s="17">
        <v>722184470</v>
      </c>
      <c r="E23" s="107">
        <v>624871653</v>
      </c>
      <c r="F23" s="102">
        <v>481001369</v>
      </c>
      <c r="G23" s="12"/>
      <c r="H23" s="13"/>
      <c r="I23" s="28"/>
      <c r="J23" s="13"/>
      <c r="K23" s="13"/>
      <c r="L23" s="28"/>
      <c r="AV23" s="18"/>
    </row>
    <row r="24" spans="1:48" ht="26.25" customHeight="1">
      <c r="A24" s="77" t="s">
        <v>43</v>
      </c>
      <c r="B24" s="17">
        <v>1226573350</v>
      </c>
      <c r="C24" s="17">
        <v>1472909962</v>
      </c>
      <c r="D24" s="17">
        <v>1278384530</v>
      </c>
      <c r="E24" s="107">
        <v>1260627679</v>
      </c>
      <c r="F24" s="102">
        <v>862726109</v>
      </c>
      <c r="AV24" s="18"/>
    </row>
    <row r="25" spans="1:48" ht="26.25" customHeight="1">
      <c r="A25" s="77" t="s">
        <v>15</v>
      </c>
      <c r="B25" s="17">
        <v>6606766587</v>
      </c>
      <c r="C25" s="17">
        <v>6236382671</v>
      </c>
      <c r="D25" s="17">
        <v>5953539788</v>
      </c>
      <c r="E25" s="107">
        <v>6132549263</v>
      </c>
      <c r="F25" s="102">
        <v>20195953731</v>
      </c>
      <c r="AV25" s="18"/>
    </row>
    <row r="26" spans="1:48" ht="26.25" customHeight="1">
      <c r="A26" s="77" t="s">
        <v>32</v>
      </c>
      <c r="B26" s="17">
        <v>3116254920</v>
      </c>
      <c r="C26" s="17">
        <v>2891625877</v>
      </c>
      <c r="D26" s="17">
        <v>2947289321</v>
      </c>
      <c r="E26" s="107">
        <v>2988670893</v>
      </c>
      <c r="F26" s="102">
        <v>3433887328</v>
      </c>
      <c r="AV26" s="18"/>
    </row>
    <row r="27" spans="1:48" ht="26.25" customHeight="1">
      <c r="A27" s="77" t="s">
        <v>48</v>
      </c>
      <c r="B27" s="17">
        <v>177089244</v>
      </c>
      <c r="C27" s="17">
        <v>101429810</v>
      </c>
      <c r="D27" s="17">
        <v>105541442</v>
      </c>
      <c r="E27" s="107">
        <v>86763580</v>
      </c>
      <c r="F27" s="102">
        <v>100553658</v>
      </c>
      <c r="AV27" s="18"/>
    </row>
    <row r="28" spans="1:48" ht="26.25" customHeight="1">
      <c r="A28" s="77" t="s">
        <v>53</v>
      </c>
      <c r="B28" s="17">
        <v>128152110</v>
      </c>
      <c r="C28" s="17">
        <v>73050939</v>
      </c>
      <c r="D28" s="17">
        <v>127173023</v>
      </c>
      <c r="E28" s="107">
        <v>274149858</v>
      </c>
      <c r="F28" s="102">
        <v>224379308</v>
      </c>
      <c r="AV28" s="18"/>
    </row>
    <row r="29" spans="1:48" ht="26.25" customHeight="1">
      <c r="A29" s="77" t="s">
        <v>56</v>
      </c>
      <c r="B29" s="17">
        <v>1206680151</v>
      </c>
      <c r="C29" s="17">
        <v>1254651368</v>
      </c>
      <c r="D29" s="17">
        <v>2767442075</v>
      </c>
      <c r="E29" s="107">
        <v>1430699756</v>
      </c>
      <c r="F29" s="102">
        <v>2174106004</v>
      </c>
      <c r="AV29" s="18"/>
    </row>
    <row r="30" spans="1:48" ht="26.25" customHeight="1">
      <c r="A30" s="77" t="s">
        <v>59</v>
      </c>
      <c r="B30" s="17">
        <v>1074434256</v>
      </c>
      <c r="C30" s="17">
        <v>772283994</v>
      </c>
      <c r="D30" s="17">
        <v>697669554</v>
      </c>
      <c r="E30" s="107">
        <v>1066051815</v>
      </c>
      <c r="F30" s="102">
        <v>1177955873</v>
      </c>
      <c r="AV30" s="18"/>
    </row>
    <row r="31" spans="1:48" ht="26.25" customHeight="1">
      <c r="A31" s="77" t="s">
        <v>63</v>
      </c>
      <c r="B31" s="17">
        <v>1137274015</v>
      </c>
      <c r="C31" s="17">
        <v>1312349631</v>
      </c>
      <c r="D31" s="17">
        <v>1204284246</v>
      </c>
      <c r="E31" s="107">
        <v>1162728090</v>
      </c>
      <c r="F31" s="102">
        <v>1291956387</v>
      </c>
      <c r="AV31" s="18"/>
    </row>
    <row r="32" spans="1:48" ht="26.25" customHeight="1">
      <c r="A32" s="77" t="s">
        <v>64</v>
      </c>
      <c r="B32" s="17">
        <v>4014162000</v>
      </c>
      <c r="C32" s="17">
        <v>4920920000</v>
      </c>
      <c r="D32" s="17">
        <v>3818946000</v>
      </c>
      <c r="E32" s="107">
        <v>5426204000</v>
      </c>
      <c r="F32" s="102">
        <v>9035753000</v>
      </c>
      <c r="AV32" s="18"/>
    </row>
    <row r="33" spans="1:48" ht="16.5" customHeight="1">
      <c r="A33" s="12"/>
      <c r="B33" s="13"/>
      <c r="C33" s="13"/>
      <c r="D33" s="13"/>
      <c r="E33" s="13"/>
      <c r="F33" s="28"/>
      <c r="AV33" s="18"/>
    </row>
    <row r="34" spans="1:48" ht="16.5" customHeight="1">
      <c r="A34" s="17" t="s">
        <v>165</v>
      </c>
      <c r="AV34" s="18"/>
    </row>
    <row r="35" spans="1:48" ht="16.5" customHeight="1">
      <c r="AV35" s="18"/>
    </row>
    <row r="36" spans="1:48" ht="13.5" customHeight="1">
      <c r="AV36" s="18"/>
    </row>
    <row r="37" spans="1:48" ht="13.5" customHeight="1">
      <c r="AV37" s="18"/>
    </row>
    <row r="38" spans="1:48" ht="13.5" customHeight="1">
      <c r="AV38" s="18"/>
    </row>
    <row r="39" spans="1:48" ht="13.5" customHeight="1">
      <c r="AV39" s="18"/>
    </row>
    <row r="40" spans="1:48" ht="13.5" customHeight="1">
      <c r="AV40" s="18"/>
    </row>
    <row r="41" spans="1:48" ht="13.5" customHeight="1">
      <c r="AV41" s="18"/>
    </row>
    <row r="42" spans="1:48" ht="13.5" customHeight="1">
      <c r="AV42" s="18"/>
    </row>
    <row r="43" spans="1:48">
      <c r="AV43" s="18"/>
    </row>
    <row r="44" spans="1:48">
      <c r="AV44" s="18"/>
    </row>
    <row r="45" spans="1:48">
      <c r="AV45" s="18"/>
    </row>
    <row r="46" spans="1:48">
      <c r="AV46" s="18"/>
    </row>
    <row r="47" spans="1:48">
      <c r="AV47" s="18"/>
    </row>
    <row r="48" spans="1:48">
      <c r="AV48" s="18"/>
    </row>
    <row r="49" spans="48:48">
      <c r="AV49" s="18"/>
    </row>
    <row r="50" spans="48:48">
      <c r="AV50" s="18"/>
    </row>
    <row r="51" spans="48:48">
      <c r="AV51" s="18"/>
    </row>
    <row r="52" spans="48:48">
      <c r="AV52" s="18"/>
    </row>
  </sheetData>
  <mergeCells count="2">
    <mergeCell ref="A3:F3"/>
    <mergeCell ref="A1:F1"/>
  </mergeCells>
  <phoneticPr fontId="8"/>
  <printOptions gridLinesSet="0"/>
  <pageMargins left="0.39370078740157483" right="0.19685039370078741" top="0.59055118110236227" bottom="0.39370078740157483" header="0.39370078740157483" footer="0.19685039370078741"/>
  <pageSetup paperSize="9" scale="95" firstPageNumber="145" orientation="portrait" useFirstPageNumber="1" horizontalDpi="300" verticalDpi="300" r:id="rId1"/>
  <headerFooter alignWithMargins="0"/>
  <colBreaks count="5" manualBreakCount="5">
    <brk id="6" max="36" man="1"/>
    <brk id="13" max="1048575" man="1"/>
    <brk id="29" max="56" man="1"/>
    <brk id="35" max="1048575" man="1"/>
    <brk id="4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view="pageBreakPreview" zoomScaleNormal="100" zoomScaleSheetLayoutView="100" workbookViewId="0">
      <selection activeCell="A57" sqref="A57"/>
    </sheetView>
  </sheetViews>
  <sheetFormatPr defaultRowHeight="14.25"/>
  <cols>
    <col min="1" max="1" width="20.69921875" style="1" customWidth="1"/>
    <col min="2" max="4" width="18.296875" style="1" customWidth="1"/>
    <col min="5" max="5" width="20.69921875" style="1" customWidth="1"/>
    <col min="6" max="8" width="18.3984375" style="1" customWidth="1"/>
    <col min="9" max="16384" width="8.796875" style="61"/>
  </cols>
  <sheetData>
    <row r="1" spans="1:8" ht="18.75" customHeight="1">
      <c r="A1" s="17"/>
      <c r="B1" s="15"/>
      <c r="C1" s="15"/>
      <c r="D1" s="15"/>
      <c r="E1" s="17"/>
      <c r="F1" s="17"/>
      <c r="G1" s="17"/>
      <c r="H1" s="17"/>
    </row>
    <row r="2" spans="1:8" ht="18.75" customHeight="1">
      <c r="A2" s="17"/>
      <c r="B2" s="15"/>
      <c r="C2" s="15"/>
      <c r="D2" s="15"/>
      <c r="E2" s="17"/>
      <c r="F2" s="17"/>
      <c r="G2" s="17"/>
      <c r="H2" s="17"/>
    </row>
    <row r="3" spans="1:8" ht="18.75" customHeight="1">
      <c r="A3" s="147" t="s">
        <v>219</v>
      </c>
      <c r="B3" s="147"/>
      <c r="C3" s="147"/>
      <c r="D3" s="147"/>
      <c r="E3" s="147"/>
      <c r="F3" s="147"/>
      <c r="G3" s="147"/>
      <c r="H3" s="147"/>
    </row>
    <row r="4" spans="1:8" ht="17.100000000000001" customHeight="1">
      <c r="A4" s="13" t="s">
        <v>4</v>
      </c>
      <c r="B4" s="13"/>
      <c r="C4" s="13"/>
      <c r="D4" s="17"/>
      <c r="E4" s="13" t="s">
        <v>4</v>
      </c>
      <c r="F4" s="13"/>
      <c r="G4" s="5"/>
      <c r="H4" s="38"/>
    </row>
    <row r="5" spans="1:8" ht="17.100000000000001" customHeight="1">
      <c r="A5" s="151" t="s">
        <v>0</v>
      </c>
      <c r="B5" s="153" t="s">
        <v>6</v>
      </c>
      <c r="C5" s="153" t="s">
        <v>107</v>
      </c>
      <c r="D5" s="149" t="s">
        <v>169</v>
      </c>
      <c r="E5" s="151" t="s">
        <v>0</v>
      </c>
      <c r="F5" s="151" t="s">
        <v>108</v>
      </c>
      <c r="G5" s="151" t="s">
        <v>107</v>
      </c>
      <c r="H5" s="149" t="s">
        <v>169</v>
      </c>
    </row>
    <row r="6" spans="1:8" ht="17.100000000000001" customHeight="1">
      <c r="A6" s="152"/>
      <c r="B6" s="154"/>
      <c r="C6" s="154"/>
      <c r="D6" s="150"/>
      <c r="E6" s="152"/>
      <c r="F6" s="152"/>
      <c r="G6" s="152"/>
      <c r="H6" s="150"/>
    </row>
    <row r="7" spans="1:8" ht="17.100000000000001" customHeight="1">
      <c r="A7" s="31"/>
      <c r="B7" s="29"/>
      <c r="C7" s="29"/>
      <c r="D7" s="29"/>
      <c r="E7" s="2"/>
      <c r="F7" s="3"/>
      <c r="G7" s="3"/>
      <c r="H7" s="3"/>
    </row>
    <row r="8" spans="1:8" ht="17.100000000000001" customHeight="1">
      <c r="A8" s="32" t="s">
        <v>10</v>
      </c>
      <c r="B8" s="105">
        <f>SUM(B10+B18+B23+B26+B29+B35+B38+B32+B41+B44+B47+B50+F10+F13+F17+F22+F27+F31+F34+F38+F41+F48)</f>
        <v>68247919000</v>
      </c>
      <c r="C8" s="105">
        <f t="shared" ref="C8:D8" si="0">SUM(C10+C18+C23+C26+C29+C35+C38+C32+C41+C44+C47+C50+G10+G13+G17+G22+G27+G31+G34+G38+G41+G48)</f>
        <v>64191044540</v>
      </c>
      <c r="D8" s="105">
        <f t="shared" si="0"/>
        <v>-4056874460</v>
      </c>
      <c r="E8" s="140"/>
      <c r="F8" s="3"/>
      <c r="G8" s="3"/>
      <c r="H8" s="3"/>
    </row>
    <row r="9" spans="1:8" ht="17.100000000000001" customHeight="1">
      <c r="A9" s="32"/>
      <c r="B9" s="10"/>
      <c r="C9" s="10"/>
      <c r="D9" s="10"/>
      <c r="E9" s="126"/>
      <c r="F9" s="3"/>
      <c r="G9" s="3"/>
      <c r="H9" s="3"/>
    </row>
    <row r="10" spans="1:8" ht="17.100000000000001" customHeight="1">
      <c r="A10" s="32" t="s">
        <v>12</v>
      </c>
      <c r="B10" s="10">
        <f>SUM(B11:B16)</f>
        <v>17376451000</v>
      </c>
      <c r="C10" s="105">
        <f>SUM(C11:C16)</f>
        <v>17539676691</v>
      </c>
      <c r="D10" s="105">
        <f t="shared" ref="D10:D16" si="1">C10-B10</f>
        <v>163225691</v>
      </c>
      <c r="E10" s="22" t="s">
        <v>38</v>
      </c>
      <c r="F10" s="9">
        <f>F11</f>
        <v>515648000</v>
      </c>
      <c r="G10" s="105">
        <f>G11</f>
        <v>481001369</v>
      </c>
      <c r="H10" s="105">
        <f>G10-F10</f>
        <v>-34646631</v>
      </c>
    </row>
    <row r="11" spans="1:8" ht="17.100000000000001" customHeight="1">
      <c r="A11" s="33" t="s">
        <v>20</v>
      </c>
      <c r="B11" s="89">
        <v>7211102000</v>
      </c>
      <c r="C11" s="89">
        <v>7433341158</v>
      </c>
      <c r="D11" s="89">
        <f t="shared" si="1"/>
        <v>222239158</v>
      </c>
      <c r="E11" s="38" t="s">
        <v>95</v>
      </c>
      <c r="F11" s="109">
        <v>515648000</v>
      </c>
      <c r="G11" s="89">
        <v>481001369</v>
      </c>
      <c r="H11" s="89">
        <f t="shared" ref="H11:H49" si="2">G11-F11</f>
        <v>-34646631</v>
      </c>
    </row>
    <row r="12" spans="1:8" ht="17.100000000000001" customHeight="1">
      <c r="A12" s="33" t="s">
        <v>23</v>
      </c>
      <c r="B12" s="89">
        <v>7808762000</v>
      </c>
      <c r="C12" s="89">
        <v>7748026109</v>
      </c>
      <c r="D12" s="89">
        <f t="shared" si="1"/>
        <v>-60735891</v>
      </c>
      <c r="E12" s="3"/>
      <c r="F12" s="110"/>
      <c r="G12" s="111"/>
      <c r="H12" s="105"/>
    </row>
    <row r="13" spans="1:8" ht="17.100000000000001" customHeight="1">
      <c r="A13" s="33" t="s">
        <v>25</v>
      </c>
      <c r="B13" s="89">
        <v>351894000</v>
      </c>
      <c r="C13" s="89">
        <v>351586812</v>
      </c>
      <c r="D13" s="89">
        <f t="shared" si="1"/>
        <v>-307188</v>
      </c>
      <c r="E13" s="39" t="s">
        <v>43</v>
      </c>
      <c r="F13" s="112">
        <f>SUM(F14:F15)</f>
        <v>935109000</v>
      </c>
      <c r="G13" s="105">
        <f>SUM(G14:G15)</f>
        <v>862726109</v>
      </c>
      <c r="H13" s="105">
        <f t="shared" si="2"/>
        <v>-72382891</v>
      </c>
    </row>
    <row r="14" spans="1:8" ht="17.100000000000001" customHeight="1">
      <c r="A14" s="33" t="s">
        <v>28</v>
      </c>
      <c r="B14" s="89">
        <v>723968000</v>
      </c>
      <c r="C14" s="89">
        <v>736141323</v>
      </c>
      <c r="D14" s="89">
        <f t="shared" si="1"/>
        <v>12173323</v>
      </c>
      <c r="E14" s="38" t="s">
        <v>99</v>
      </c>
      <c r="F14" s="109">
        <v>610601000</v>
      </c>
      <c r="G14" s="89">
        <v>554245839</v>
      </c>
      <c r="H14" s="89">
        <f t="shared" si="2"/>
        <v>-56355161</v>
      </c>
    </row>
    <row r="15" spans="1:8" ht="17.100000000000001" customHeight="1">
      <c r="A15" s="33" t="s">
        <v>132</v>
      </c>
      <c r="B15" s="89">
        <v>1815000</v>
      </c>
      <c r="C15" s="89">
        <v>1797000</v>
      </c>
      <c r="D15" s="89">
        <f t="shared" si="1"/>
        <v>-18000</v>
      </c>
      <c r="E15" s="38" t="s">
        <v>100</v>
      </c>
      <c r="F15" s="109">
        <v>324508000</v>
      </c>
      <c r="G15" s="89">
        <v>308480270</v>
      </c>
      <c r="H15" s="89">
        <f t="shared" si="2"/>
        <v>-16027730</v>
      </c>
    </row>
    <row r="16" spans="1:8" ht="17.100000000000001" customHeight="1">
      <c r="A16" s="33" t="s">
        <v>31</v>
      </c>
      <c r="B16" s="89">
        <v>1278910000</v>
      </c>
      <c r="C16" s="89">
        <v>1268784289</v>
      </c>
      <c r="D16" s="89">
        <f t="shared" si="1"/>
        <v>-10125711</v>
      </c>
      <c r="E16" s="18"/>
      <c r="F16" s="113"/>
      <c r="G16" s="108"/>
      <c r="H16" s="105"/>
    </row>
    <row r="17" spans="1:8" ht="17.100000000000001" customHeight="1">
      <c r="A17" s="64"/>
      <c r="B17" s="106"/>
      <c r="C17" s="106"/>
      <c r="D17" s="105"/>
      <c r="E17" s="22" t="s">
        <v>15</v>
      </c>
      <c r="F17" s="112">
        <f>SUM(F18:F20)</f>
        <v>21143811000</v>
      </c>
      <c r="G17" s="105">
        <f>SUM(G18:G20)</f>
        <v>20195953731</v>
      </c>
      <c r="H17" s="105">
        <f t="shared" si="2"/>
        <v>-947857269</v>
      </c>
    </row>
    <row r="18" spans="1:8" ht="17.100000000000001" customHeight="1">
      <c r="A18" s="32" t="s">
        <v>14</v>
      </c>
      <c r="B18" s="105">
        <f>SUM(B19:B21)</f>
        <v>290000000</v>
      </c>
      <c r="C18" s="105">
        <f>SUM(C19:C21)</f>
        <v>288413000</v>
      </c>
      <c r="D18" s="105">
        <f>SUM(D19:D21)</f>
        <v>-1587000</v>
      </c>
      <c r="E18" s="4" t="s">
        <v>21</v>
      </c>
      <c r="F18" s="113">
        <v>5262825000</v>
      </c>
      <c r="G18" s="108">
        <v>5233907189</v>
      </c>
      <c r="H18" s="89">
        <f t="shared" si="2"/>
        <v>-28917811</v>
      </c>
    </row>
    <row r="19" spans="1:8" ht="17.100000000000001" customHeight="1">
      <c r="A19" s="33" t="s">
        <v>163</v>
      </c>
      <c r="B19" s="89">
        <v>74000000</v>
      </c>
      <c r="C19" s="89">
        <v>70700000</v>
      </c>
      <c r="D19" s="89">
        <f>C19-B19</f>
        <v>-3300000</v>
      </c>
      <c r="E19" s="4" t="s">
        <v>24</v>
      </c>
      <c r="F19" s="114">
        <v>15859973000</v>
      </c>
      <c r="G19" s="115">
        <v>14937434031</v>
      </c>
      <c r="H19" s="89">
        <f t="shared" si="2"/>
        <v>-922538969</v>
      </c>
    </row>
    <row r="20" spans="1:8" ht="17.100000000000001" customHeight="1">
      <c r="A20" s="33" t="s">
        <v>47</v>
      </c>
      <c r="B20" s="89">
        <v>204000000</v>
      </c>
      <c r="C20" s="89">
        <v>205699000</v>
      </c>
      <c r="D20" s="89">
        <f>C20-B20</f>
        <v>1699000</v>
      </c>
      <c r="E20" s="4" t="s">
        <v>26</v>
      </c>
      <c r="F20" s="113">
        <v>21013000</v>
      </c>
      <c r="G20" s="108">
        <v>24612511</v>
      </c>
      <c r="H20" s="89">
        <f t="shared" si="2"/>
        <v>3599511</v>
      </c>
    </row>
    <row r="21" spans="1:8" ht="17.100000000000001" customHeight="1">
      <c r="A21" s="87" t="s">
        <v>211</v>
      </c>
      <c r="B21" s="89">
        <v>12000000</v>
      </c>
      <c r="C21" s="89">
        <v>12014000</v>
      </c>
      <c r="D21" s="89">
        <f t="shared" ref="D21" si="3">C21-B21</f>
        <v>14000</v>
      </c>
      <c r="E21" s="18"/>
      <c r="F21" s="113"/>
      <c r="G21" s="108"/>
      <c r="H21" s="105"/>
    </row>
    <row r="22" spans="1:8" ht="17.100000000000001" customHeight="1">
      <c r="A22" s="87"/>
      <c r="B22" s="88"/>
      <c r="C22" s="89"/>
      <c r="D22" s="89"/>
      <c r="E22" s="22" t="s">
        <v>32</v>
      </c>
      <c r="F22" s="112">
        <f>SUM(F23:F25)</f>
        <v>3749869000</v>
      </c>
      <c r="G22" s="105">
        <f>SUM(G23:G25)</f>
        <v>3433887328</v>
      </c>
      <c r="H22" s="105">
        <f t="shared" si="2"/>
        <v>-315981672</v>
      </c>
    </row>
    <row r="23" spans="1:8" ht="17.100000000000001" customHeight="1">
      <c r="A23" s="34" t="s">
        <v>19</v>
      </c>
      <c r="B23" s="105">
        <f>B24</f>
        <v>14000000</v>
      </c>
      <c r="C23" s="105">
        <f>C24</f>
        <v>17812000</v>
      </c>
      <c r="D23" s="105">
        <f>D24</f>
        <v>3812000</v>
      </c>
      <c r="E23" s="4" t="s">
        <v>36</v>
      </c>
      <c r="F23" s="113">
        <v>1982478000</v>
      </c>
      <c r="G23" s="108">
        <v>1983791680</v>
      </c>
      <c r="H23" s="89">
        <f t="shared" si="2"/>
        <v>1313680</v>
      </c>
    </row>
    <row r="24" spans="1:8" ht="17.100000000000001" customHeight="1">
      <c r="A24" s="33" t="s">
        <v>19</v>
      </c>
      <c r="B24" s="89">
        <v>14000000</v>
      </c>
      <c r="C24" s="89">
        <v>17812000</v>
      </c>
      <c r="D24" s="89">
        <f>C24-B24</f>
        <v>3812000</v>
      </c>
      <c r="E24" s="4" t="s">
        <v>39</v>
      </c>
      <c r="F24" s="113">
        <v>1513810000</v>
      </c>
      <c r="G24" s="108">
        <v>1179174143</v>
      </c>
      <c r="H24" s="89">
        <f t="shared" si="2"/>
        <v>-334635857</v>
      </c>
    </row>
    <row r="25" spans="1:8" ht="17.100000000000001" customHeight="1">
      <c r="A25" s="31"/>
      <c r="B25" s="107"/>
      <c r="C25" s="89"/>
      <c r="D25" s="105"/>
      <c r="E25" s="4" t="s">
        <v>26</v>
      </c>
      <c r="F25" s="113">
        <v>253581000</v>
      </c>
      <c r="G25" s="108">
        <v>270921505</v>
      </c>
      <c r="H25" s="89">
        <f t="shared" si="2"/>
        <v>17340505</v>
      </c>
    </row>
    <row r="26" spans="1:8" ht="17.100000000000001" customHeight="1">
      <c r="A26" s="34" t="s">
        <v>133</v>
      </c>
      <c r="B26" s="105">
        <f>B27</f>
        <v>52000000</v>
      </c>
      <c r="C26" s="105">
        <f>C27</f>
        <v>65858000</v>
      </c>
      <c r="D26" s="105">
        <f>D27</f>
        <v>13858000</v>
      </c>
      <c r="E26" s="18"/>
      <c r="F26" s="113"/>
      <c r="G26" s="108"/>
      <c r="H26" s="105"/>
    </row>
    <row r="27" spans="1:8" ht="17.100000000000001" customHeight="1">
      <c r="A27" s="33" t="s">
        <v>133</v>
      </c>
      <c r="B27" s="89">
        <v>52000000</v>
      </c>
      <c r="C27" s="89">
        <v>65858000</v>
      </c>
      <c r="D27" s="89">
        <f>C27-B27</f>
        <v>13858000</v>
      </c>
      <c r="E27" s="37" t="s">
        <v>48</v>
      </c>
      <c r="F27" s="112">
        <f>SUM(F28:F29)</f>
        <v>81136000</v>
      </c>
      <c r="G27" s="105">
        <f>SUM(G28:G29)</f>
        <v>100553658</v>
      </c>
      <c r="H27" s="105">
        <f t="shared" si="2"/>
        <v>19417658</v>
      </c>
    </row>
    <row r="28" spans="1:8" ht="17.100000000000001" customHeight="1">
      <c r="A28" s="31"/>
      <c r="B28" s="89"/>
      <c r="C28" s="89"/>
      <c r="D28" s="105"/>
      <c r="E28" s="4" t="s">
        <v>50</v>
      </c>
      <c r="F28" s="113">
        <v>27875000</v>
      </c>
      <c r="G28" s="108">
        <v>25880387</v>
      </c>
      <c r="H28" s="89">
        <f t="shared" si="2"/>
        <v>-1994613</v>
      </c>
    </row>
    <row r="29" spans="1:8" ht="17.100000000000001" customHeight="1">
      <c r="A29" s="34" t="s">
        <v>135</v>
      </c>
      <c r="B29" s="105">
        <f>B30</f>
        <v>31000000</v>
      </c>
      <c r="C29" s="105">
        <f>C30</f>
        <v>84701000</v>
      </c>
      <c r="D29" s="105">
        <f>D30</f>
        <v>53701000</v>
      </c>
      <c r="E29" s="4" t="s">
        <v>54</v>
      </c>
      <c r="F29" s="113">
        <v>53261000</v>
      </c>
      <c r="G29" s="108">
        <v>74673271</v>
      </c>
      <c r="H29" s="89">
        <f t="shared" si="2"/>
        <v>21412271</v>
      </c>
    </row>
    <row r="30" spans="1:8" ht="17.100000000000001" customHeight="1">
      <c r="A30" s="33" t="s">
        <v>135</v>
      </c>
      <c r="B30" s="89">
        <v>31000000</v>
      </c>
      <c r="C30" s="89">
        <v>84701000</v>
      </c>
      <c r="D30" s="89">
        <f>C30-B30</f>
        <v>53701000</v>
      </c>
      <c r="E30" s="18"/>
      <c r="F30" s="113"/>
      <c r="G30" s="108"/>
      <c r="H30" s="105"/>
    </row>
    <row r="31" spans="1:8" ht="17.100000000000001" customHeight="1">
      <c r="A31" s="31"/>
      <c r="B31" s="89"/>
      <c r="C31" s="89"/>
      <c r="D31" s="105"/>
      <c r="E31" s="37" t="s">
        <v>53</v>
      </c>
      <c r="F31" s="112">
        <f>F32</f>
        <v>235508000</v>
      </c>
      <c r="G31" s="105">
        <f>G32</f>
        <v>224379308</v>
      </c>
      <c r="H31" s="105">
        <f t="shared" si="2"/>
        <v>-11128692</v>
      </c>
    </row>
    <row r="32" spans="1:8" ht="17.100000000000001" customHeight="1">
      <c r="A32" s="34" t="s">
        <v>240</v>
      </c>
      <c r="B32" s="105">
        <f>B33</f>
        <v>176826000</v>
      </c>
      <c r="C32" s="105">
        <f>C33</f>
        <v>206684000</v>
      </c>
      <c r="D32" s="105">
        <f>D33</f>
        <v>29858000</v>
      </c>
      <c r="E32" s="4" t="s">
        <v>53</v>
      </c>
      <c r="F32" s="113">
        <v>235508000</v>
      </c>
      <c r="G32" s="108">
        <v>224379308</v>
      </c>
      <c r="H32" s="89">
        <f t="shared" si="2"/>
        <v>-11128692</v>
      </c>
    </row>
    <row r="33" spans="1:8" ht="17.100000000000001" customHeight="1">
      <c r="A33" s="33" t="s">
        <v>241</v>
      </c>
      <c r="B33" s="89">
        <v>176826000</v>
      </c>
      <c r="C33" s="89">
        <v>206684000</v>
      </c>
      <c r="D33" s="89">
        <f>C33-B33</f>
        <v>29858000</v>
      </c>
      <c r="E33" s="18"/>
      <c r="F33" s="24"/>
      <c r="G33" s="108"/>
      <c r="H33" s="105"/>
    </row>
    <row r="34" spans="1:8" ht="17.100000000000001" customHeight="1">
      <c r="A34" s="35"/>
      <c r="B34" s="107"/>
      <c r="C34" s="89"/>
      <c r="D34" s="105"/>
      <c r="E34" s="22" t="s">
        <v>56</v>
      </c>
      <c r="F34" s="9">
        <f>SUM(F35:F36)</f>
        <v>2225595000</v>
      </c>
      <c r="G34" s="105">
        <f>SUM(G35:G36)</f>
        <v>2174106004</v>
      </c>
      <c r="H34" s="105">
        <f t="shared" si="2"/>
        <v>-51488996</v>
      </c>
    </row>
    <row r="35" spans="1:8" ht="17.100000000000001" customHeight="1">
      <c r="A35" s="34" t="s">
        <v>136</v>
      </c>
      <c r="B35" s="105">
        <f>B36</f>
        <v>2144000000</v>
      </c>
      <c r="C35" s="105">
        <f>C36</f>
        <v>2366809000</v>
      </c>
      <c r="D35" s="105">
        <f>D36</f>
        <v>222809000</v>
      </c>
      <c r="E35" s="4" t="s">
        <v>134</v>
      </c>
      <c r="F35" s="113">
        <v>33013000</v>
      </c>
      <c r="G35" s="108">
        <v>33014905</v>
      </c>
      <c r="H35" s="89">
        <f t="shared" si="2"/>
        <v>1905</v>
      </c>
    </row>
    <row r="36" spans="1:8" ht="17.100000000000001" customHeight="1">
      <c r="A36" s="33" t="s">
        <v>136</v>
      </c>
      <c r="B36" s="89">
        <v>2144000000</v>
      </c>
      <c r="C36" s="89">
        <v>2366809000</v>
      </c>
      <c r="D36" s="89">
        <f>C36-B36</f>
        <v>222809000</v>
      </c>
      <c r="E36" s="4" t="s">
        <v>69</v>
      </c>
      <c r="F36" s="113">
        <v>2192582000</v>
      </c>
      <c r="G36" s="108">
        <v>2141091099</v>
      </c>
      <c r="H36" s="89">
        <f t="shared" si="2"/>
        <v>-51490901</v>
      </c>
    </row>
    <row r="37" spans="1:8" ht="17.100000000000001" customHeight="1">
      <c r="A37" s="35"/>
      <c r="B37" s="107"/>
      <c r="C37" s="89"/>
      <c r="D37" s="105"/>
      <c r="E37" s="4"/>
      <c r="F37" s="113"/>
      <c r="G37" s="108"/>
      <c r="H37" s="105"/>
    </row>
    <row r="38" spans="1:8" ht="17.100000000000001" customHeight="1">
      <c r="A38" s="36" t="s">
        <v>22</v>
      </c>
      <c r="B38" s="105">
        <f>B39</f>
        <v>8000000</v>
      </c>
      <c r="C38" s="105">
        <f>C39</f>
        <v>8360082</v>
      </c>
      <c r="D38" s="105">
        <f>D39</f>
        <v>360082</v>
      </c>
      <c r="E38" s="37" t="s">
        <v>59</v>
      </c>
      <c r="F38" s="112">
        <f>F39</f>
        <v>1177956000</v>
      </c>
      <c r="G38" s="105">
        <f>G39</f>
        <v>1177955873</v>
      </c>
      <c r="H38" s="105">
        <f t="shared" si="2"/>
        <v>-127</v>
      </c>
    </row>
    <row r="39" spans="1:8" ht="17.100000000000001" customHeight="1">
      <c r="A39" s="33" t="s">
        <v>22</v>
      </c>
      <c r="B39" s="89">
        <v>8000000</v>
      </c>
      <c r="C39" s="89">
        <v>8360082</v>
      </c>
      <c r="D39" s="89">
        <f>C39-B39</f>
        <v>360082</v>
      </c>
      <c r="E39" s="4" t="s">
        <v>59</v>
      </c>
      <c r="F39" s="113">
        <v>1177956000</v>
      </c>
      <c r="G39" s="108">
        <v>1177955873</v>
      </c>
      <c r="H39" s="89">
        <f t="shared" si="2"/>
        <v>-127</v>
      </c>
    </row>
    <row r="40" spans="1:8" ht="17.100000000000001" customHeight="1">
      <c r="A40" s="31"/>
      <c r="B40" s="17"/>
      <c r="C40" s="89"/>
      <c r="D40" s="105"/>
      <c r="E40" s="4"/>
      <c r="F40" s="109"/>
      <c r="G40" s="89"/>
      <c r="H40" s="105"/>
    </row>
    <row r="41" spans="1:8" ht="17.100000000000001" customHeight="1">
      <c r="A41" s="34" t="s">
        <v>212</v>
      </c>
      <c r="B41" s="105">
        <f>B42</f>
        <v>35000000</v>
      </c>
      <c r="C41" s="105">
        <f>C42</f>
        <v>33873000</v>
      </c>
      <c r="D41" s="105">
        <f>D42</f>
        <v>-1127000</v>
      </c>
      <c r="E41" s="22" t="s">
        <v>63</v>
      </c>
      <c r="F41" s="112">
        <f>SUM(F42:F46)</f>
        <v>1339294000</v>
      </c>
      <c r="G41" s="105">
        <f>SUM(G42:G46)</f>
        <v>1291956387</v>
      </c>
      <c r="H41" s="105">
        <f t="shared" si="2"/>
        <v>-47337613</v>
      </c>
    </row>
    <row r="42" spans="1:8" ht="17.100000000000001" customHeight="1">
      <c r="A42" s="33" t="s">
        <v>213</v>
      </c>
      <c r="B42" s="89">
        <v>35000000</v>
      </c>
      <c r="C42" s="89">
        <v>33873000</v>
      </c>
      <c r="D42" s="89">
        <f>C42-B42</f>
        <v>-1127000</v>
      </c>
      <c r="E42" s="4" t="s">
        <v>105</v>
      </c>
      <c r="F42" s="113">
        <v>18000000</v>
      </c>
      <c r="G42" s="108">
        <v>7381371</v>
      </c>
      <c r="H42" s="89">
        <f t="shared" si="2"/>
        <v>-10618629</v>
      </c>
    </row>
    <row r="43" spans="1:8" ht="17.100000000000001" customHeight="1">
      <c r="A43" s="31"/>
      <c r="B43" s="89"/>
      <c r="C43" s="89"/>
      <c r="D43" s="105"/>
      <c r="E43" s="4" t="s">
        <v>83</v>
      </c>
      <c r="F43" s="113">
        <v>20000</v>
      </c>
      <c r="G43" s="108">
        <v>7728</v>
      </c>
      <c r="H43" s="89">
        <f t="shared" si="2"/>
        <v>-12272</v>
      </c>
    </row>
    <row r="44" spans="1:8" ht="17.100000000000001" customHeight="1">
      <c r="A44" s="34" t="s">
        <v>138</v>
      </c>
      <c r="B44" s="105">
        <f>SUM(B45:B45)</f>
        <v>140824000</v>
      </c>
      <c r="C44" s="105">
        <f>SUM(C45:C45)</f>
        <v>140824000</v>
      </c>
      <c r="D44" s="105">
        <f>SUM(D45:D45)</f>
        <v>0</v>
      </c>
      <c r="E44" s="4" t="s">
        <v>168</v>
      </c>
      <c r="F44" s="113">
        <v>15261000</v>
      </c>
      <c r="G44" s="108">
        <v>10325066</v>
      </c>
      <c r="H44" s="89">
        <f t="shared" si="2"/>
        <v>-4935934</v>
      </c>
    </row>
    <row r="45" spans="1:8" ht="17.100000000000001" customHeight="1">
      <c r="A45" s="33" t="s">
        <v>186</v>
      </c>
      <c r="B45" s="89">
        <v>140824000</v>
      </c>
      <c r="C45" s="89">
        <v>140824000</v>
      </c>
      <c r="D45" s="89">
        <f>C45-B45</f>
        <v>0</v>
      </c>
      <c r="E45" s="4" t="s">
        <v>137</v>
      </c>
      <c r="F45" s="113">
        <v>369570000</v>
      </c>
      <c r="G45" s="108">
        <v>330086580</v>
      </c>
      <c r="H45" s="89">
        <f t="shared" si="2"/>
        <v>-39483420</v>
      </c>
    </row>
    <row r="46" spans="1:8" ht="17.100000000000001" customHeight="1">
      <c r="A46" s="31"/>
      <c r="B46" s="107"/>
      <c r="C46" s="89"/>
      <c r="D46" s="105"/>
      <c r="E46" s="4" t="s">
        <v>90</v>
      </c>
      <c r="F46" s="113">
        <v>936443000</v>
      </c>
      <c r="G46" s="108">
        <v>944155642</v>
      </c>
      <c r="H46" s="89">
        <f t="shared" si="2"/>
        <v>7712642</v>
      </c>
    </row>
    <row r="47" spans="1:8" ht="17.100000000000001" customHeight="1">
      <c r="A47" s="34" t="s">
        <v>30</v>
      </c>
      <c r="B47" s="105">
        <f>B48</f>
        <v>4458115000</v>
      </c>
      <c r="C47" s="105">
        <f>C48</f>
        <v>4445965000</v>
      </c>
      <c r="D47" s="105">
        <f>D48</f>
        <v>-12150000</v>
      </c>
      <c r="E47" s="18"/>
      <c r="F47" s="113"/>
      <c r="G47" s="108"/>
      <c r="H47" s="105"/>
    </row>
    <row r="48" spans="1:8" ht="17.100000000000001" customHeight="1">
      <c r="A48" s="33" t="s">
        <v>30</v>
      </c>
      <c r="B48" s="89">
        <v>4458115000</v>
      </c>
      <c r="C48" s="89">
        <v>4445965000</v>
      </c>
      <c r="D48" s="89">
        <f>C48-B48</f>
        <v>-12150000</v>
      </c>
      <c r="E48" s="22" t="s">
        <v>64</v>
      </c>
      <c r="F48" s="112">
        <f>F49</f>
        <v>12104142000</v>
      </c>
      <c r="G48" s="105">
        <f>G49</f>
        <v>9035753000</v>
      </c>
      <c r="H48" s="105">
        <f t="shared" si="2"/>
        <v>-3068389000</v>
      </c>
    </row>
    <row r="49" spans="1:8" ht="17.100000000000001" customHeight="1">
      <c r="A49" s="33"/>
      <c r="B49" s="141"/>
      <c r="C49" s="141"/>
      <c r="D49" s="141"/>
      <c r="E49" s="4" t="s">
        <v>64</v>
      </c>
      <c r="F49" s="113">
        <v>12104142000</v>
      </c>
      <c r="G49" s="108">
        <v>9035753000</v>
      </c>
      <c r="H49" s="89">
        <f t="shared" si="2"/>
        <v>-3068389000</v>
      </c>
    </row>
    <row r="50" spans="1:8" ht="17.100000000000001" customHeight="1">
      <c r="A50" s="34" t="s">
        <v>139</v>
      </c>
      <c r="B50" s="105">
        <f>B51</f>
        <v>13635000</v>
      </c>
      <c r="C50" s="105">
        <f>C51</f>
        <v>13796000</v>
      </c>
      <c r="D50" s="105">
        <f>D51</f>
        <v>161000</v>
      </c>
      <c r="E50" s="31"/>
      <c r="F50" s="24"/>
      <c r="G50" s="18"/>
      <c r="H50" s="18"/>
    </row>
    <row r="51" spans="1:8" ht="16.5" customHeight="1">
      <c r="A51" s="33" t="s">
        <v>139</v>
      </c>
      <c r="B51" s="89">
        <v>13635000</v>
      </c>
      <c r="C51" s="89">
        <v>13796000</v>
      </c>
      <c r="D51" s="89">
        <f>C51-B51</f>
        <v>161000</v>
      </c>
      <c r="E51" s="33"/>
      <c r="F51" s="141"/>
      <c r="G51" s="141"/>
      <c r="H51" s="141"/>
    </row>
    <row r="52" spans="1:8" ht="16.5" customHeight="1">
      <c r="A52" s="12"/>
      <c r="B52" s="13"/>
      <c r="C52" s="13"/>
      <c r="D52" s="13"/>
      <c r="E52" s="13"/>
      <c r="F52" s="69"/>
      <c r="G52" s="13"/>
      <c r="H52" s="13"/>
    </row>
    <row r="53" spans="1:8" ht="16.5" customHeight="1">
      <c r="A53" s="17" t="s">
        <v>167</v>
      </c>
      <c r="B53" s="17"/>
      <c r="C53" s="17"/>
      <c r="D53" s="17"/>
      <c r="E53" s="18"/>
      <c r="F53" s="18"/>
      <c r="G53" s="18"/>
      <c r="H53" s="18"/>
    </row>
    <row r="54" spans="1:8" ht="16.5" customHeight="1">
      <c r="A54" s="17"/>
      <c r="B54" s="17"/>
      <c r="C54" s="17"/>
      <c r="D54" s="17"/>
      <c r="E54" s="17"/>
      <c r="F54" s="17"/>
      <c r="G54" s="17"/>
      <c r="H54" s="17"/>
    </row>
    <row r="55" spans="1:8">
      <c r="A55" s="17"/>
      <c r="B55" s="17"/>
      <c r="C55" s="17"/>
      <c r="D55" s="17"/>
      <c r="E55" s="17"/>
      <c r="F55" s="17"/>
      <c r="G55" s="17"/>
      <c r="H55" s="17"/>
    </row>
    <row r="56" spans="1:8">
      <c r="A56" s="17"/>
      <c r="B56" s="17"/>
      <c r="C56" s="17"/>
      <c r="D56" s="17"/>
      <c r="E56" s="17"/>
    </row>
    <row r="57" spans="1:8">
      <c r="A57" s="17"/>
      <c r="B57" s="17"/>
      <c r="C57" s="17"/>
      <c r="D57" s="17"/>
    </row>
  </sheetData>
  <mergeCells count="10">
    <mergeCell ref="E3:H3"/>
    <mergeCell ref="E5:E6"/>
    <mergeCell ref="F5:F6"/>
    <mergeCell ref="G5:G6"/>
    <mergeCell ref="H5:H6"/>
    <mergeCell ref="D5:D6"/>
    <mergeCell ref="A3:D3"/>
    <mergeCell ref="A5:A6"/>
    <mergeCell ref="B5:B6"/>
    <mergeCell ref="C5:C6"/>
  </mergeCells>
  <phoneticPr fontId="14"/>
  <pageMargins left="0.39370078740157483" right="0.39370078740157483" top="0.59055118110236227" bottom="0.39370078740157483" header="0.39370078740157483" footer="0.19685039370078741"/>
  <pageSetup paperSize="9" scale="94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view="pageBreakPreview" topLeftCell="A7" zoomScaleNormal="100" zoomScaleSheetLayoutView="100" workbookViewId="0">
      <selection activeCell="D24" sqref="D24"/>
    </sheetView>
  </sheetViews>
  <sheetFormatPr defaultRowHeight="14.25"/>
  <cols>
    <col min="1" max="1" width="20.69921875" style="1" customWidth="1"/>
    <col min="2" max="5" width="13.796875" style="1" customWidth="1"/>
    <col min="6" max="6" width="20.69921875" style="1" customWidth="1"/>
    <col min="7" max="10" width="13.796875" style="1" customWidth="1"/>
    <col min="11" max="16384" width="8.796875" style="61"/>
  </cols>
  <sheetData>
    <row r="1" spans="1:10" ht="18.75" customHeight="1">
      <c r="A1" s="17"/>
      <c r="B1" s="17"/>
      <c r="C1" s="17"/>
      <c r="D1" s="17"/>
      <c r="E1" s="17"/>
      <c r="F1" s="17"/>
      <c r="G1" s="17"/>
      <c r="H1" s="17"/>
      <c r="I1" s="17"/>
      <c r="J1" s="17"/>
    </row>
    <row r="2" spans="1:10" ht="18.75" customHeight="1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0" ht="18.75" customHeight="1">
      <c r="A3" s="147" t="s">
        <v>220</v>
      </c>
      <c r="B3" s="147"/>
      <c r="C3" s="147"/>
      <c r="D3" s="147"/>
      <c r="E3" s="147"/>
      <c r="F3" s="147"/>
      <c r="G3" s="147"/>
      <c r="H3" s="147"/>
      <c r="I3" s="147"/>
      <c r="J3" s="147"/>
    </row>
    <row r="4" spans="1:10" ht="18.75" customHeight="1">
      <c r="A4" s="13" t="s">
        <v>4</v>
      </c>
      <c r="B4" s="13"/>
      <c r="C4" s="5"/>
      <c r="D4" s="13"/>
      <c r="E4" s="13"/>
      <c r="F4" s="13" t="s">
        <v>4</v>
      </c>
      <c r="G4" s="13"/>
      <c r="H4" s="5"/>
      <c r="I4" s="5"/>
      <c r="J4" s="5"/>
    </row>
    <row r="5" spans="1:10" ht="18.75" customHeight="1">
      <c r="A5" s="155" t="s">
        <v>0</v>
      </c>
      <c r="B5" s="153" t="s">
        <v>108</v>
      </c>
      <c r="C5" s="153" t="s">
        <v>110</v>
      </c>
      <c r="D5" s="153" t="s">
        <v>109</v>
      </c>
      <c r="E5" s="156" t="s">
        <v>117</v>
      </c>
      <c r="F5" s="155" t="s">
        <v>0</v>
      </c>
      <c r="G5" s="153" t="s">
        <v>108</v>
      </c>
      <c r="H5" s="153" t="s">
        <v>110</v>
      </c>
      <c r="I5" s="153" t="s">
        <v>109</v>
      </c>
      <c r="J5" s="156" t="s">
        <v>117</v>
      </c>
    </row>
    <row r="6" spans="1:10" ht="18.75" customHeight="1">
      <c r="A6" s="152"/>
      <c r="B6" s="154"/>
      <c r="C6" s="154"/>
      <c r="D6" s="154"/>
      <c r="E6" s="150"/>
      <c r="F6" s="152"/>
      <c r="G6" s="154"/>
      <c r="H6" s="154"/>
      <c r="I6" s="154"/>
      <c r="J6" s="150"/>
    </row>
    <row r="7" spans="1:10" ht="18.75" customHeight="1">
      <c r="A7" s="56"/>
      <c r="B7" s="57"/>
      <c r="C7" s="57"/>
      <c r="D7" s="57"/>
      <c r="E7" s="57"/>
      <c r="F7" s="31"/>
      <c r="G7" s="4"/>
      <c r="H7" s="4"/>
      <c r="I7" s="89"/>
      <c r="J7" s="4"/>
    </row>
    <row r="8" spans="1:10" ht="18.75" customHeight="1">
      <c r="A8" s="32" t="s">
        <v>11</v>
      </c>
      <c r="B8" s="10">
        <f>SUM(B10+B13+B21+B26+B32+B35+G13+G20+G23+G10+G31+G34)</f>
        <v>68247919000</v>
      </c>
      <c r="C8" s="105">
        <f>SUM(C10+C13+C21+C26+C32+C35+H13+H20+H23+H10+H31)</f>
        <v>63149253427</v>
      </c>
      <c r="D8" s="105">
        <f>SUM(D26+D35+I10+I13+I23)</f>
        <v>3986415000</v>
      </c>
      <c r="E8" s="10">
        <f>SUM(E10+E13+E21+E26+E32+E35+J13+J20+J23+J10+J31+J34)</f>
        <v>1112250573</v>
      </c>
      <c r="F8" s="127"/>
      <c r="G8" s="115"/>
      <c r="H8" s="115"/>
      <c r="I8" s="115"/>
      <c r="J8" s="115"/>
    </row>
    <row r="9" spans="1:10" ht="18.75" customHeight="1">
      <c r="A9" s="31"/>
      <c r="B9" s="4"/>
      <c r="C9" s="89"/>
      <c r="D9" s="89"/>
      <c r="E9" s="105"/>
      <c r="F9" s="127"/>
      <c r="G9" s="115"/>
      <c r="H9" s="115"/>
      <c r="I9" s="115"/>
      <c r="J9" s="115"/>
    </row>
    <row r="10" spans="1:10" ht="18.75" customHeight="1">
      <c r="A10" s="32" t="s">
        <v>16</v>
      </c>
      <c r="B10" s="10">
        <f>B11</f>
        <v>287745000</v>
      </c>
      <c r="C10" s="105">
        <f>C11</f>
        <v>281889406</v>
      </c>
      <c r="D10" s="105" t="s">
        <v>193</v>
      </c>
      <c r="E10" s="105">
        <f>B10-C10</f>
        <v>5855594</v>
      </c>
      <c r="F10" s="32" t="s">
        <v>93</v>
      </c>
      <c r="G10" s="105">
        <f>G11</f>
        <v>1107541000</v>
      </c>
      <c r="H10" s="105">
        <f>H11</f>
        <v>1029815999</v>
      </c>
      <c r="I10" s="105">
        <f>I11</f>
        <v>36697000</v>
      </c>
      <c r="J10" s="105">
        <f>G10-H10-I10</f>
        <v>41028001</v>
      </c>
    </row>
    <row r="11" spans="1:10" ht="18.75" customHeight="1">
      <c r="A11" s="33" t="s">
        <v>16</v>
      </c>
      <c r="B11" s="89">
        <v>287745000</v>
      </c>
      <c r="C11" s="89">
        <v>281889406</v>
      </c>
      <c r="D11" s="89" t="s">
        <v>194</v>
      </c>
      <c r="E11" s="89">
        <f>B11-C11</f>
        <v>5855594</v>
      </c>
      <c r="F11" s="33" t="s">
        <v>93</v>
      </c>
      <c r="G11" s="89">
        <v>1107541000</v>
      </c>
      <c r="H11" s="89">
        <v>1029815999</v>
      </c>
      <c r="I11" s="89">
        <v>36697000</v>
      </c>
      <c r="J11" s="89">
        <f>G11-H11-I11</f>
        <v>41028001</v>
      </c>
    </row>
    <row r="12" spans="1:10" ht="18.75" customHeight="1">
      <c r="A12" s="31"/>
      <c r="B12" s="89"/>
      <c r="C12" s="89"/>
      <c r="D12" s="89"/>
      <c r="E12" s="105"/>
      <c r="F12" s="127"/>
      <c r="G12" s="115"/>
      <c r="H12" s="115"/>
      <c r="I12" s="115"/>
      <c r="J12" s="115"/>
    </row>
    <row r="13" spans="1:10" ht="18.75" customHeight="1">
      <c r="A13" s="32" t="s">
        <v>27</v>
      </c>
      <c r="B13" s="105">
        <f>SUM(B14:B19)</f>
        <v>19365527436</v>
      </c>
      <c r="C13" s="105">
        <f>SUM(C14:C19)</f>
        <v>19251135178</v>
      </c>
      <c r="D13" s="105" t="s">
        <v>204</v>
      </c>
      <c r="E13" s="105">
        <f t="shared" ref="E13:E19" si="0">B13-C13</f>
        <v>114392258</v>
      </c>
      <c r="F13" s="128" t="s">
        <v>140</v>
      </c>
      <c r="G13" s="105">
        <f>SUM(G14:G18)</f>
        <v>6553495900</v>
      </c>
      <c r="H13" s="105">
        <f>SUM(H14:H18)</f>
        <v>5782230548</v>
      </c>
      <c r="I13" s="105">
        <f>SUM(I14:I18)</f>
        <v>680157000</v>
      </c>
      <c r="J13" s="105">
        <f t="shared" ref="J13:J17" si="1">G13-H13-I13</f>
        <v>91108352</v>
      </c>
    </row>
    <row r="14" spans="1:10" ht="18.75" customHeight="1">
      <c r="A14" s="33" t="s">
        <v>29</v>
      </c>
      <c r="B14" s="89">
        <v>18486862936</v>
      </c>
      <c r="C14" s="89">
        <v>18396011738</v>
      </c>
      <c r="D14" s="89" t="s">
        <v>200</v>
      </c>
      <c r="E14" s="89">
        <f t="shared" si="0"/>
        <v>90851198</v>
      </c>
      <c r="F14" s="87" t="s">
        <v>141</v>
      </c>
      <c r="G14" s="89">
        <v>383562000</v>
      </c>
      <c r="H14" s="89">
        <v>333475226</v>
      </c>
      <c r="I14" s="89">
        <v>47719000</v>
      </c>
      <c r="J14" s="89">
        <f>G14-H14-I14</f>
        <v>2367774</v>
      </c>
    </row>
    <row r="15" spans="1:10" ht="18.75" customHeight="1">
      <c r="A15" s="33" t="s">
        <v>33</v>
      </c>
      <c r="B15" s="89">
        <v>490309000</v>
      </c>
      <c r="C15" s="89">
        <v>477297307</v>
      </c>
      <c r="D15" s="89" t="s">
        <v>201</v>
      </c>
      <c r="E15" s="89">
        <f t="shared" si="0"/>
        <v>13011693</v>
      </c>
      <c r="F15" s="87" t="s">
        <v>142</v>
      </c>
      <c r="G15" s="89">
        <v>1274180900</v>
      </c>
      <c r="H15" s="89">
        <v>1106053498</v>
      </c>
      <c r="I15" s="89">
        <v>118113000</v>
      </c>
      <c r="J15" s="89">
        <f t="shared" si="1"/>
        <v>50014402</v>
      </c>
    </row>
    <row r="16" spans="1:10" ht="18.75" customHeight="1">
      <c r="A16" s="33" t="s">
        <v>37</v>
      </c>
      <c r="B16" s="89">
        <v>265275000</v>
      </c>
      <c r="C16" s="89">
        <v>258257928</v>
      </c>
      <c r="D16" s="89" t="s">
        <v>202</v>
      </c>
      <c r="E16" s="89">
        <f t="shared" si="0"/>
        <v>7017072</v>
      </c>
      <c r="F16" s="87" t="s">
        <v>143</v>
      </c>
      <c r="G16" s="89">
        <v>122674000</v>
      </c>
      <c r="H16" s="89">
        <v>106887356</v>
      </c>
      <c r="I16" s="89">
        <v>14665000</v>
      </c>
      <c r="J16" s="89">
        <f t="shared" si="1"/>
        <v>1121644</v>
      </c>
    </row>
    <row r="17" spans="1:10" ht="18.75" customHeight="1">
      <c r="A17" s="33" t="s">
        <v>40</v>
      </c>
      <c r="B17" s="89">
        <v>22099000</v>
      </c>
      <c r="C17" s="89">
        <v>20498567</v>
      </c>
      <c r="D17" s="89" t="s">
        <v>201</v>
      </c>
      <c r="E17" s="89">
        <f t="shared" si="0"/>
        <v>1600433</v>
      </c>
      <c r="F17" s="87" t="s">
        <v>144</v>
      </c>
      <c r="G17" s="89">
        <v>4586573000</v>
      </c>
      <c r="H17" s="89">
        <v>4055509367</v>
      </c>
      <c r="I17" s="89">
        <v>499660000</v>
      </c>
      <c r="J17" s="89">
        <f t="shared" si="1"/>
        <v>31403633</v>
      </c>
    </row>
    <row r="18" spans="1:10" ht="18.75" customHeight="1">
      <c r="A18" s="33" t="s">
        <v>44</v>
      </c>
      <c r="B18" s="89">
        <v>71008000</v>
      </c>
      <c r="C18" s="89">
        <v>69384849</v>
      </c>
      <c r="D18" s="89" t="s">
        <v>203</v>
      </c>
      <c r="E18" s="89">
        <f t="shared" si="0"/>
        <v>1623151</v>
      </c>
      <c r="F18" s="87" t="s">
        <v>145</v>
      </c>
      <c r="G18" s="89">
        <v>186506000</v>
      </c>
      <c r="H18" s="89">
        <v>180305101</v>
      </c>
      <c r="I18" s="89" t="s">
        <v>244</v>
      </c>
      <c r="J18" s="89">
        <f>G18-H18</f>
        <v>6200899</v>
      </c>
    </row>
    <row r="19" spans="1:10" ht="18.75" customHeight="1">
      <c r="A19" s="33" t="s">
        <v>46</v>
      </c>
      <c r="B19" s="89">
        <v>29973500</v>
      </c>
      <c r="C19" s="89">
        <v>29684789</v>
      </c>
      <c r="D19" s="89" t="s">
        <v>202</v>
      </c>
      <c r="E19" s="89">
        <f t="shared" si="0"/>
        <v>288711</v>
      </c>
      <c r="F19" s="129"/>
      <c r="G19" s="89"/>
      <c r="H19" s="89"/>
      <c r="I19" s="89"/>
      <c r="J19" s="105"/>
    </row>
    <row r="20" spans="1:10" ht="18.75" customHeight="1">
      <c r="A20" s="31"/>
      <c r="B20" s="89"/>
      <c r="C20" s="89"/>
      <c r="D20" s="89"/>
      <c r="E20" s="105"/>
      <c r="F20" s="128" t="s">
        <v>146</v>
      </c>
      <c r="G20" s="105">
        <f>G21</f>
        <v>1689182000</v>
      </c>
      <c r="H20" s="105">
        <f>H21</f>
        <v>1650029372</v>
      </c>
      <c r="I20" s="105" t="s">
        <v>192</v>
      </c>
      <c r="J20" s="105">
        <f>G20-H20</f>
        <v>39152628</v>
      </c>
    </row>
    <row r="21" spans="1:10" ht="18.75" customHeight="1">
      <c r="A21" s="32" t="s">
        <v>51</v>
      </c>
      <c r="B21" s="105">
        <f>SUM(B22:B24)</f>
        <v>15723295993</v>
      </c>
      <c r="C21" s="105">
        <f>SUM(C22:C24)</f>
        <v>15371373685</v>
      </c>
      <c r="D21" s="105" t="s">
        <v>166</v>
      </c>
      <c r="E21" s="105">
        <f>B21-C21</f>
        <v>351922308</v>
      </c>
      <c r="F21" s="87" t="s">
        <v>146</v>
      </c>
      <c r="G21" s="89">
        <v>1689182000</v>
      </c>
      <c r="H21" s="89">
        <v>1650029372</v>
      </c>
      <c r="I21" s="89" t="s">
        <v>245</v>
      </c>
      <c r="J21" s="89">
        <f>G21-H21</f>
        <v>39152628</v>
      </c>
    </row>
    <row r="22" spans="1:10" ht="18.75" customHeight="1">
      <c r="A22" s="33" t="s">
        <v>55</v>
      </c>
      <c r="B22" s="89">
        <v>6601358993</v>
      </c>
      <c r="C22" s="89">
        <v>6494539091</v>
      </c>
      <c r="D22" s="89" t="s">
        <v>200</v>
      </c>
      <c r="E22" s="89">
        <f>B22-C22</f>
        <v>106819902</v>
      </c>
      <c r="F22" s="129"/>
      <c r="G22" s="89"/>
      <c r="H22" s="89"/>
      <c r="I22" s="89"/>
      <c r="J22" s="105"/>
    </row>
    <row r="23" spans="1:10" ht="18.75" customHeight="1">
      <c r="A23" s="33" t="s">
        <v>57</v>
      </c>
      <c r="B23" s="89">
        <v>7721958000</v>
      </c>
      <c r="C23" s="89">
        <v>7567079714</v>
      </c>
      <c r="D23" s="89" t="s">
        <v>200</v>
      </c>
      <c r="E23" s="89">
        <f>B23-C23</f>
        <v>154878286</v>
      </c>
      <c r="F23" s="128" t="s">
        <v>147</v>
      </c>
      <c r="G23" s="105">
        <f>SUM(G24:G29)</f>
        <v>13589519877</v>
      </c>
      <c r="H23" s="105">
        <f>SUM(H24:H29)</f>
        <v>10121602802</v>
      </c>
      <c r="I23" s="105">
        <f>SUM(I24:I29)</f>
        <v>3151203000</v>
      </c>
      <c r="J23" s="105">
        <f t="shared" ref="J23:J29" si="2">G23-H23-I23</f>
        <v>316714075</v>
      </c>
    </row>
    <row r="24" spans="1:10" ht="18.75" customHeight="1">
      <c r="A24" s="33" t="s">
        <v>60</v>
      </c>
      <c r="B24" s="89">
        <v>1399979000</v>
      </c>
      <c r="C24" s="89">
        <v>1309754880</v>
      </c>
      <c r="D24" s="89" t="s">
        <v>166</v>
      </c>
      <c r="E24" s="89">
        <f>B24-C24</f>
        <v>90224120</v>
      </c>
      <c r="F24" s="87" t="s">
        <v>148</v>
      </c>
      <c r="G24" s="89">
        <v>1074846000</v>
      </c>
      <c r="H24" s="89">
        <v>1065535668</v>
      </c>
      <c r="I24" s="89" t="s">
        <v>246</v>
      </c>
      <c r="J24" s="89">
        <f>G24-H24</f>
        <v>9310332</v>
      </c>
    </row>
    <row r="25" spans="1:10" ht="18.75" customHeight="1">
      <c r="A25" s="31"/>
      <c r="B25" s="89"/>
      <c r="C25" s="89"/>
      <c r="D25" s="89"/>
      <c r="E25" s="105"/>
      <c r="F25" s="87" t="s">
        <v>149</v>
      </c>
      <c r="G25" s="89">
        <v>1843119000</v>
      </c>
      <c r="H25" s="89">
        <v>1584453501</v>
      </c>
      <c r="I25" s="89">
        <v>135107000</v>
      </c>
      <c r="J25" s="89">
        <f t="shared" si="2"/>
        <v>123558499</v>
      </c>
    </row>
    <row r="26" spans="1:10" ht="18.75" customHeight="1">
      <c r="A26" s="32" t="s">
        <v>65</v>
      </c>
      <c r="B26" s="105">
        <f>SUM(B27:B30)</f>
        <v>5449371000</v>
      </c>
      <c r="C26" s="105">
        <f>SUM(C27:C30)</f>
        <v>5350603451</v>
      </c>
      <c r="D26" s="105">
        <v>22994000</v>
      </c>
      <c r="E26" s="105">
        <f>B26-C26-D26</f>
        <v>75773549</v>
      </c>
      <c r="F26" s="87" t="s">
        <v>150</v>
      </c>
      <c r="G26" s="89">
        <v>743950000</v>
      </c>
      <c r="H26" s="89">
        <v>631707323</v>
      </c>
      <c r="I26" s="89">
        <v>8400000</v>
      </c>
      <c r="J26" s="89">
        <f>G26-H26-I26</f>
        <v>103842677</v>
      </c>
    </row>
    <row r="27" spans="1:10" ht="18.75" customHeight="1">
      <c r="A27" s="33" t="s">
        <v>68</v>
      </c>
      <c r="B27" s="89">
        <v>2269973000</v>
      </c>
      <c r="C27" s="89">
        <v>2205749657</v>
      </c>
      <c r="D27" s="89">
        <v>9024000</v>
      </c>
      <c r="E27" s="89">
        <f t="shared" ref="E27:E28" si="3">B27-C27-D27</f>
        <v>55199343</v>
      </c>
      <c r="F27" s="87" t="s">
        <v>151</v>
      </c>
      <c r="G27" s="89">
        <v>518496877</v>
      </c>
      <c r="H27" s="89">
        <v>509773967</v>
      </c>
      <c r="I27" s="89" t="s">
        <v>244</v>
      </c>
      <c r="J27" s="89">
        <f>G27-H27</f>
        <v>8722910</v>
      </c>
    </row>
    <row r="28" spans="1:10" ht="18.75" customHeight="1">
      <c r="A28" s="33" t="s">
        <v>70</v>
      </c>
      <c r="B28" s="89">
        <v>1865902000</v>
      </c>
      <c r="C28" s="89">
        <v>1832015342</v>
      </c>
      <c r="D28" s="89">
        <v>13970000</v>
      </c>
      <c r="E28" s="89">
        <f t="shared" si="3"/>
        <v>19916658</v>
      </c>
      <c r="F28" s="87" t="s">
        <v>152</v>
      </c>
      <c r="G28" s="89">
        <v>1862705000</v>
      </c>
      <c r="H28" s="89">
        <v>1825981888</v>
      </c>
      <c r="I28" s="89">
        <v>9867000</v>
      </c>
      <c r="J28" s="89">
        <f>G28-H28-I28</f>
        <v>26856112</v>
      </c>
    </row>
    <row r="29" spans="1:10" ht="18.75" customHeight="1">
      <c r="A29" s="33" t="s">
        <v>73</v>
      </c>
      <c r="B29" s="89">
        <v>19085000</v>
      </c>
      <c r="C29" s="89">
        <v>18427452</v>
      </c>
      <c r="D29" s="89" t="s">
        <v>205</v>
      </c>
      <c r="E29" s="89">
        <f>B29-C29</f>
        <v>657548</v>
      </c>
      <c r="F29" s="87" t="s">
        <v>153</v>
      </c>
      <c r="G29" s="89">
        <v>7546403000</v>
      </c>
      <c r="H29" s="89">
        <v>4504150455</v>
      </c>
      <c r="I29" s="89">
        <v>2997829000</v>
      </c>
      <c r="J29" s="89">
        <f t="shared" si="2"/>
        <v>44423545</v>
      </c>
    </row>
    <row r="30" spans="1:10" ht="18.75" customHeight="1">
      <c r="A30" s="33" t="s">
        <v>75</v>
      </c>
      <c r="B30" s="89">
        <v>1294411000</v>
      </c>
      <c r="C30" s="89">
        <v>1294411000</v>
      </c>
      <c r="D30" s="89" t="s">
        <v>204</v>
      </c>
      <c r="E30" s="89" t="s">
        <v>242</v>
      </c>
      <c r="F30" s="87"/>
      <c r="G30" s="89"/>
      <c r="H30" s="89"/>
      <c r="I30" s="89"/>
      <c r="J30" s="105"/>
    </row>
    <row r="31" spans="1:10" ht="18.75" customHeight="1">
      <c r="A31" s="31"/>
      <c r="B31" s="89"/>
      <c r="C31" s="89"/>
      <c r="D31" s="89"/>
      <c r="E31" s="105"/>
      <c r="F31" s="128" t="s">
        <v>154</v>
      </c>
      <c r="G31" s="105">
        <f>G32</f>
        <v>3496165000</v>
      </c>
      <c r="H31" s="105">
        <f>H32</f>
        <v>3495115089</v>
      </c>
      <c r="I31" s="105" t="s">
        <v>197</v>
      </c>
      <c r="J31" s="105">
        <f>G31-H31</f>
        <v>1049911</v>
      </c>
    </row>
    <row r="32" spans="1:10" ht="18.75" customHeight="1">
      <c r="A32" s="32" t="s">
        <v>77</v>
      </c>
      <c r="B32" s="105">
        <f>B33</f>
        <v>62403000</v>
      </c>
      <c r="C32" s="105">
        <f>C33</f>
        <v>61877201</v>
      </c>
      <c r="D32" s="105" t="s">
        <v>196</v>
      </c>
      <c r="E32" s="105">
        <f>B32-C32</f>
        <v>525799</v>
      </c>
      <c r="F32" s="87" t="s">
        <v>155</v>
      </c>
      <c r="G32" s="89">
        <v>3496165000</v>
      </c>
      <c r="H32" s="89">
        <v>3495115089</v>
      </c>
      <c r="I32" s="89" t="s">
        <v>247</v>
      </c>
      <c r="J32" s="89">
        <f>G32-H32</f>
        <v>1049911</v>
      </c>
    </row>
    <row r="33" spans="1:10" ht="18.75" customHeight="1">
      <c r="A33" s="33" t="s">
        <v>79</v>
      </c>
      <c r="B33" s="89">
        <v>62403000</v>
      </c>
      <c r="C33" s="89">
        <v>61877201</v>
      </c>
      <c r="D33" s="89" t="s">
        <v>166</v>
      </c>
      <c r="E33" s="89">
        <f>B33-C33</f>
        <v>525799</v>
      </c>
      <c r="F33" s="87"/>
      <c r="G33" s="89"/>
      <c r="H33" s="89"/>
      <c r="I33" s="89"/>
      <c r="J33" s="105"/>
    </row>
    <row r="34" spans="1:10" ht="18.75" customHeight="1">
      <c r="A34" s="31"/>
      <c r="B34" s="89"/>
      <c r="C34" s="89"/>
      <c r="D34" s="89"/>
      <c r="E34" s="105"/>
      <c r="F34" s="128" t="s">
        <v>156</v>
      </c>
      <c r="G34" s="105">
        <f>G35</f>
        <v>17384694</v>
      </c>
      <c r="H34" s="105" t="s">
        <v>192</v>
      </c>
      <c r="I34" s="105" t="s">
        <v>195</v>
      </c>
      <c r="J34" s="105">
        <f>G34</f>
        <v>17384694</v>
      </c>
    </row>
    <row r="35" spans="1:10" ht="18.75" customHeight="1">
      <c r="A35" s="32" t="s">
        <v>84</v>
      </c>
      <c r="B35" s="105">
        <f>SUM(B36:B38)</f>
        <v>906288100</v>
      </c>
      <c r="C35" s="105">
        <f>SUM(C36:C38)</f>
        <v>753580696</v>
      </c>
      <c r="D35" s="105">
        <f>SUM(D36:D38)</f>
        <v>95364000</v>
      </c>
      <c r="E35" s="105">
        <f>B35-C35-D35</f>
        <v>57343404</v>
      </c>
      <c r="F35" s="87" t="s">
        <v>156</v>
      </c>
      <c r="G35" s="89">
        <v>17384694</v>
      </c>
      <c r="H35" s="89" t="s">
        <v>244</v>
      </c>
      <c r="I35" s="89" t="s">
        <v>248</v>
      </c>
      <c r="J35" s="89">
        <f>G35</f>
        <v>17384694</v>
      </c>
    </row>
    <row r="36" spans="1:10" ht="18.75" customHeight="1">
      <c r="A36" s="33" t="s">
        <v>86</v>
      </c>
      <c r="B36" s="89">
        <v>857019000</v>
      </c>
      <c r="C36" s="89">
        <v>721103271</v>
      </c>
      <c r="D36" s="89">
        <v>80513000</v>
      </c>
      <c r="E36" s="89">
        <f>B36-C36-D36</f>
        <v>55402729</v>
      </c>
      <c r="F36" s="129"/>
      <c r="G36" s="108"/>
      <c r="H36" s="108"/>
      <c r="I36" s="108"/>
      <c r="J36" s="108"/>
    </row>
    <row r="37" spans="1:10" ht="18.75" customHeight="1">
      <c r="A37" s="33" t="s">
        <v>88</v>
      </c>
      <c r="B37" s="89">
        <v>48480000</v>
      </c>
      <c r="C37" s="89">
        <v>31752982</v>
      </c>
      <c r="D37" s="89">
        <v>14851000</v>
      </c>
      <c r="E37" s="89">
        <f>B37-C37-D37</f>
        <v>1876018</v>
      </c>
      <c r="F37" s="87"/>
      <c r="G37" s="107"/>
      <c r="H37" s="107"/>
      <c r="I37" s="118"/>
      <c r="J37" s="118"/>
    </row>
    <row r="38" spans="1:10" ht="18.75" customHeight="1">
      <c r="A38" s="33" t="s">
        <v>91</v>
      </c>
      <c r="B38" s="89">
        <v>789100</v>
      </c>
      <c r="C38" s="89">
        <v>724443</v>
      </c>
      <c r="D38" s="89" t="s">
        <v>243</v>
      </c>
      <c r="E38" s="89">
        <f>B38-C38</f>
        <v>64657</v>
      </c>
      <c r="F38" s="87"/>
      <c r="G38" s="107"/>
      <c r="H38" s="107"/>
      <c r="I38" s="118"/>
      <c r="J38" s="107"/>
    </row>
    <row r="39" spans="1:10" ht="18.75" customHeight="1">
      <c r="A39" s="31"/>
      <c r="B39" s="89"/>
      <c r="C39" s="89"/>
      <c r="D39" s="89"/>
      <c r="E39" s="105"/>
      <c r="F39" s="87"/>
      <c r="G39" s="108"/>
      <c r="H39" s="108"/>
      <c r="I39" s="89"/>
      <c r="J39" s="107"/>
    </row>
    <row r="40" spans="1:10" ht="18.75" customHeight="1">
      <c r="A40" s="12"/>
      <c r="B40" s="13"/>
      <c r="C40" s="132"/>
      <c r="D40" s="132"/>
      <c r="E40" s="132"/>
      <c r="F40" s="130"/>
      <c r="G40" s="113"/>
      <c r="H40" s="132"/>
      <c r="I40" s="89"/>
      <c r="J40" s="107"/>
    </row>
    <row r="41" spans="1:10" ht="18.75" customHeight="1">
      <c r="A41" s="17" t="s">
        <v>165</v>
      </c>
      <c r="B41" s="17"/>
      <c r="C41" s="17"/>
      <c r="D41" s="17"/>
      <c r="E41" s="17"/>
      <c r="F41" s="107"/>
      <c r="G41" s="131"/>
      <c r="H41" s="107"/>
      <c r="I41" s="131"/>
      <c r="J41" s="131"/>
    </row>
    <row r="42" spans="1:10" ht="18.75" customHeight="1">
      <c r="A42" s="17"/>
      <c r="B42" s="17"/>
      <c r="C42" s="17"/>
      <c r="D42" s="17"/>
      <c r="E42" s="17"/>
      <c r="F42" s="107"/>
      <c r="G42" s="107"/>
      <c r="H42" s="107"/>
      <c r="I42" s="107"/>
      <c r="J42" s="107"/>
    </row>
    <row r="43" spans="1:10" ht="18.75" customHeight="1">
      <c r="A43" s="17"/>
      <c r="B43" s="17"/>
      <c r="C43" s="17"/>
      <c r="D43" s="17"/>
      <c r="E43" s="17"/>
      <c r="F43" s="17"/>
      <c r="G43" s="17"/>
      <c r="H43" s="17"/>
      <c r="I43" s="17"/>
      <c r="J43" s="17"/>
    </row>
    <row r="44" spans="1:10">
      <c r="A44" s="17"/>
      <c r="B44" s="17"/>
      <c r="C44" s="17"/>
      <c r="D44" s="17"/>
      <c r="E44" s="17"/>
      <c r="F44" s="17"/>
      <c r="G44" s="17"/>
      <c r="H44" s="17"/>
      <c r="I44" s="17"/>
      <c r="J44" s="17"/>
    </row>
    <row r="45" spans="1:10">
      <c r="A45" s="17"/>
      <c r="B45" s="17"/>
      <c r="C45" s="17"/>
      <c r="D45" s="17"/>
      <c r="E45" s="17"/>
      <c r="F45" s="17"/>
      <c r="G45" s="17"/>
      <c r="H45" s="17"/>
      <c r="I45" s="17"/>
      <c r="J45" s="17"/>
    </row>
    <row r="46" spans="1:10">
      <c r="A46" s="17"/>
      <c r="B46" s="17"/>
      <c r="C46" s="17"/>
      <c r="D46" s="17"/>
      <c r="E46" s="17"/>
      <c r="F46" s="17"/>
      <c r="G46" s="17"/>
      <c r="H46" s="17"/>
      <c r="I46" s="17"/>
      <c r="J46" s="17"/>
    </row>
    <row r="47" spans="1:10">
      <c r="A47" s="17"/>
      <c r="B47" s="17"/>
      <c r="C47" s="17"/>
      <c r="D47" s="17"/>
      <c r="E47" s="17"/>
      <c r="F47" s="17"/>
      <c r="G47" s="17"/>
      <c r="H47" s="17"/>
      <c r="I47" s="17"/>
      <c r="J47" s="17"/>
    </row>
    <row r="48" spans="1:10">
      <c r="A48" s="17"/>
      <c r="B48" s="17"/>
      <c r="C48" s="17"/>
      <c r="D48" s="17"/>
      <c r="E48" s="17"/>
    </row>
    <row r="49" spans="1:5">
      <c r="A49" s="17"/>
      <c r="B49" s="17"/>
      <c r="C49" s="17"/>
      <c r="D49" s="17"/>
      <c r="E49" s="17"/>
    </row>
    <row r="50" spans="1:5">
      <c r="A50" s="17"/>
      <c r="B50" s="17"/>
      <c r="C50" s="17"/>
      <c r="D50" s="17"/>
      <c r="E50" s="17"/>
    </row>
    <row r="51" spans="1:5">
      <c r="A51" s="17"/>
      <c r="B51" s="17"/>
      <c r="C51" s="17"/>
      <c r="D51" s="17"/>
      <c r="E51" s="17"/>
    </row>
    <row r="52" spans="1:5">
      <c r="A52" s="17"/>
      <c r="B52" s="17"/>
      <c r="C52" s="17"/>
      <c r="D52" s="17"/>
      <c r="E52" s="17"/>
    </row>
    <row r="53" spans="1:5">
      <c r="A53" s="17"/>
      <c r="B53" s="17"/>
      <c r="C53" s="17"/>
      <c r="D53" s="17"/>
      <c r="E53" s="17"/>
    </row>
    <row r="54" spans="1:5">
      <c r="A54" s="17"/>
      <c r="B54" s="17"/>
      <c r="C54" s="17"/>
      <c r="D54" s="17"/>
      <c r="E54" s="17"/>
    </row>
    <row r="55" spans="1:5">
      <c r="A55" s="17"/>
      <c r="B55" s="17"/>
      <c r="C55" s="17"/>
      <c r="D55" s="17"/>
      <c r="E55" s="17"/>
    </row>
  </sheetData>
  <mergeCells count="12">
    <mergeCell ref="A3:E3"/>
    <mergeCell ref="F3:J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phoneticPr fontId="14"/>
  <pageMargins left="0.39370078740157483" right="0.39370078740157483" top="0.59055118110236227" bottom="0.39370078740157483" header="0.39370078740157483" footer="0.19685039370078741"/>
  <pageSetup paperSize="9" orientation="portrait" horizontalDpi="300" verticalDpi="300" r:id="rId1"/>
  <colBreaks count="1" manualBreakCount="1">
    <brk id="5" max="4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view="pageBreakPreview" zoomScaleNormal="100" zoomScaleSheetLayoutView="100" workbookViewId="0">
      <selection activeCell="I14" sqref="I14"/>
    </sheetView>
  </sheetViews>
  <sheetFormatPr defaultRowHeight="14.25"/>
  <cols>
    <col min="1" max="1" width="14.3984375" style="1" customWidth="1"/>
    <col min="2" max="6" width="12.296875" style="1" customWidth="1"/>
    <col min="7" max="16384" width="8.796875" style="61"/>
  </cols>
  <sheetData>
    <row r="1" spans="1:6" ht="18.75" customHeight="1">
      <c r="A1" s="39"/>
      <c r="B1" s="39"/>
      <c r="C1" s="39"/>
      <c r="D1" s="39"/>
      <c r="E1" s="17"/>
      <c r="F1" s="39"/>
    </row>
    <row r="2" spans="1:6" ht="18.75" customHeight="1">
      <c r="A2" s="17"/>
      <c r="B2" s="17"/>
      <c r="C2" s="17"/>
      <c r="D2" s="17"/>
      <c r="E2" s="17"/>
      <c r="F2" s="17"/>
    </row>
    <row r="3" spans="1:6" ht="18.75" customHeight="1">
      <c r="A3" s="147" t="s">
        <v>221</v>
      </c>
      <c r="B3" s="147"/>
      <c r="C3" s="147"/>
      <c r="D3" s="147"/>
      <c r="E3" s="147"/>
      <c r="F3" s="147"/>
    </row>
    <row r="4" spans="1:6" ht="18.75" customHeight="1">
      <c r="A4" s="84"/>
      <c r="B4" s="84"/>
      <c r="C4" s="84"/>
      <c r="D4" s="84"/>
      <c r="E4" s="84"/>
      <c r="F4" s="84"/>
    </row>
    <row r="5" spans="1:6" ht="24" customHeight="1">
      <c r="A5" s="39" t="s">
        <v>3</v>
      </c>
      <c r="B5" s="39"/>
      <c r="C5" s="17"/>
      <c r="D5" s="17"/>
      <c r="E5" s="17"/>
      <c r="F5" s="17"/>
    </row>
    <row r="6" spans="1:6" ht="24" customHeight="1">
      <c r="A6" s="17" t="s">
        <v>4</v>
      </c>
      <c r="B6" s="17"/>
      <c r="C6" s="17"/>
      <c r="D6" s="17"/>
      <c r="E6" s="17"/>
      <c r="F6" s="17"/>
    </row>
    <row r="7" spans="1:6" ht="24" customHeight="1">
      <c r="A7" s="25" t="s">
        <v>0</v>
      </c>
      <c r="B7" s="8" t="s">
        <v>233</v>
      </c>
      <c r="C7" s="8" t="s">
        <v>234</v>
      </c>
      <c r="D7" s="8" t="s">
        <v>235</v>
      </c>
      <c r="E7" s="8" t="s">
        <v>214</v>
      </c>
      <c r="F7" s="62" t="s">
        <v>249</v>
      </c>
    </row>
    <row r="8" spans="1:6" ht="24" customHeight="1">
      <c r="A8" s="26"/>
      <c r="B8" s="3"/>
      <c r="F8" s="43"/>
    </row>
    <row r="9" spans="1:6" ht="24" customHeight="1">
      <c r="A9" s="93" t="s">
        <v>10</v>
      </c>
      <c r="B9" s="91">
        <v>27507918034</v>
      </c>
      <c r="C9" s="91">
        <v>28264112786</v>
      </c>
      <c r="D9" s="91">
        <v>26557334278</v>
      </c>
      <c r="E9" s="91">
        <v>25764282105</v>
      </c>
      <c r="F9" s="92">
        <f>SUM(F11:F16)</f>
        <v>20197943690</v>
      </c>
    </row>
    <row r="10" spans="1:6" ht="24" customHeight="1">
      <c r="A10" s="27"/>
      <c r="B10" s="91"/>
      <c r="C10" s="91"/>
      <c r="D10" s="91"/>
      <c r="E10" s="91"/>
      <c r="F10" s="92"/>
    </row>
    <row r="11" spans="1:6" ht="24" customHeight="1">
      <c r="A11" s="94" t="s">
        <v>13</v>
      </c>
      <c r="B11" s="91">
        <v>11590135967</v>
      </c>
      <c r="C11" s="91">
        <v>11740322530</v>
      </c>
      <c r="D11" s="119">
        <v>10046162038</v>
      </c>
      <c r="E11" s="119">
        <v>9813530087</v>
      </c>
      <c r="F11" s="116">
        <v>9669618561</v>
      </c>
    </row>
    <row r="12" spans="1:6" ht="24" customHeight="1">
      <c r="A12" s="94" t="s">
        <v>34</v>
      </c>
      <c r="B12" s="91">
        <v>6624567621</v>
      </c>
      <c r="C12" s="91">
        <v>6781954039</v>
      </c>
      <c r="D12" s="119">
        <v>6425322671</v>
      </c>
      <c r="E12" s="119">
        <v>5740759047</v>
      </c>
      <c r="F12" s="117" t="s">
        <v>250</v>
      </c>
    </row>
    <row r="13" spans="1:6" ht="24" customHeight="1">
      <c r="A13" s="94" t="s">
        <v>179</v>
      </c>
      <c r="B13" s="91">
        <v>82219555</v>
      </c>
      <c r="C13" s="91">
        <v>103124406</v>
      </c>
      <c r="D13" s="119">
        <v>77697986</v>
      </c>
      <c r="E13" s="119">
        <v>65748041</v>
      </c>
      <c r="F13" s="116">
        <v>34216701</v>
      </c>
    </row>
    <row r="14" spans="1:6" ht="24" customHeight="1">
      <c r="A14" s="94" t="s">
        <v>45</v>
      </c>
      <c r="B14" s="91">
        <v>280017929</v>
      </c>
      <c r="C14" s="91">
        <v>279367961</v>
      </c>
      <c r="D14" s="119">
        <v>289291496</v>
      </c>
      <c r="E14" s="119">
        <v>278213582</v>
      </c>
      <c r="F14" s="116">
        <v>278996338</v>
      </c>
    </row>
    <row r="15" spans="1:6" ht="24" customHeight="1">
      <c r="A15" s="94" t="s">
        <v>114</v>
      </c>
      <c r="B15" s="91">
        <v>7802404786</v>
      </c>
      <c r="C15" s="91">
        <v>8174980508</v>
      </c>
      <c r="D15" s="119">
        <v>8519994813</v>
      </c>
      <c r="E15" s="119">
        <v>8627095234</v>
      </c>
      <c r="F15" s="116">
        <v>8887682736</v>
      </c>
    </row>
    <row r="16" spans="1:6" ht="24" customHeight="1">
      <c r="A16" s="94" t="s">
        <v>158</v>
      </c>
      <c r="B16" s="91">
        <v>1128572176</v>
      </c>
      <c r="C16" s="91">
        <v>1184363342</v>
      </c>
      <c r="D16" s="119">
        <v>1198865274</v>
      </c>
      <c r="E16" s="119">
        <v>1238936114</v>
      </c>
      <c r="F16" s="116">
        <v>1327429354</v>
      </c>
    </row>
    <row r="17" spans="1:6" ht="24" customHeight="1">
      <c r="A17" s="44"/>
      <c r="B17" s="70"/>
      <c r="C17" s="44"/>
      <c r="D17" s="44"/>
      <c r="E17" s="44"/>
      <c r="F17" s="44"/>
    </row>
    <row r="18" spans="1:6" ht="24" customHeight="1">
      <c r="A18" s="78"/>
      <c r="B18" s="78"/>
      <c r="C18" s="78"/>
      <c r="D18" s="78"/>
      <c r="E18" s="78"/>
      <c r="F18" s="78"/>
    </row>
    <row r="19" spans="1:6" ht="24" customHeight="1">
      <c r="A19" s="18"/>
      <c r="B19" s="18"/>
      <c r="C19" s="18"/>
      <c r="D19" s="18"/>
      <c r="E19" s="18"/>
      <c r="F19" s="22"/>
    </row>
    <row r="20" spans="1:6" ht="24" customHeight="1">
      <c r="A20" s="22" t="s">
        <v>61</v>
      </c>
      <c r="B20" s="17"/>
      <c r="C20" s="17"/>
      <c r="D20" s="17"/>
      <c r="E20" s="17"/>
      <c r="F20" s="39"/>
    </row>
    <row r="21" spans="1:6" ht="24" customHeight="1">
      <c r="A21" s="18" t="s">
        <v>4</v>
      </c>
      <c r="B21" s="17"/>
      <c r="C21" s="17"/>
      <c r="D21" s="17"/>
      <c r="E21" s="17"/>
      <c r="F21" s="39"/>
    </row>
    <row r="22" spans="1:6" ht="24" customHeight="1">
      <c r="A22" s="25" t="s">
        <v>0</v>
      </c>
      <c r="B22" s="8" t="s">
        <v>233</v>
      </c>
      <c r="C22" s="8" t="s">
        <v>234</v>
      </c>
      <c r="D22" s="8" t="s">
        <v>235</v>
      </c>
      <c r="E22" s="8" t="s">
        <v>214</v>
      </c>
      <c r="F22" s="62" t="s">
        <v>249</v>
      </c>
    </row>
    <row r="23" spans="1:6" ht="24" customHeight="1">
      <c r="A23" s="26"/>
      <c r="B23" s="3"/>
      <c r="F23" s="43"/>
    </row>
    <row r="24" spans="1:6" ht="24" customHeight="1">
      <c r="A24" s="95" t="s">
        <v>11</v>
      </c>
      <c r="B24" s="91">
        <v>26755687003</v>
      </c>
      <c r="C24" s="91">
        <v>27555227432</v>
      </c>
      <c r="D24" s="91">
        <v>26077673879</v>
      </c>
      <c r="E24" s="91">
        <v>25549445116</v>
      </c>
      <c r="F24" s="92">
        <f>SUM(F26:F31)</f>
        <v>20143197789</v>
      </c>
    </row>
    <row r="25" spans="1:6" ht="24" customHeight="1">
      <c r="A25" s="96"/>
      <c r="B25" s="91"/>
      <c r="C25" s="91"/>
      <c r="D25" s="91"/>
      <c r="E25" s="91"/>
      <c r="F25" s="92"/>
    </row>
    <row r="26" spans="1:6" ht="24" customHeight="1">
      <c r="A26" s="94" t="s">
        <v>13</v>
      </c>
      <c r="B26" s="91">
        <v>11160960493</v>
      </c>
      <c r="C26" s="91">
        <v>11310671362</v>
      </c>
      <c r="D26" s="119">
        <v>10011627272</v>
      </c>
      <c r="E26" s="119">
        <v>9768090196</v>
      </c>
      <c r="F26" s="116">
        <v>9638406102</v>
      </c>
    </row>
    <row r="27" spans="1:6" ht="24" customHeight="1">
      <c r="A27" s="94" t="s">
        <v>34</v>
      </c>
      <c r="B27" s="91">
        <v>6411591195</v>
      </c>
      <c r="C27" s="101">
        <v>6563079156</v>
      </c>
      <c r="D27" s="120">
        <v>6100024448</v>
      </c>
      <c r="E27" s="120">
        <v>5612126236</v>
      </c>
      <c r="F27" s="117" t="s">
        <v>250</v>
      </c>
    </row>
    <row r="28" spans="1:6" ht="24" customHeight="1">
      <c r="A28" s="97" t="s">
        <v>180</v>
      </c>
      <c r="B28" s="91">
        <v>39814658</v>
      </c>
      <c r="C28" s="91">
        <v>79628583</v>
      </c>
      <c r="D28" s="119">
        <v>58978975</v>
      </c>
      <c r="E28" s="119">
        <v>49364665</v>
      </c>
      <c r="F28" s="116">
        <v>34163974</v>
      </c>
    </row>
    <row r="29" spans="1:6" ht="24" customHeight="1">
      <c r="A29" s="94" t="s">
        <v>45</v>
      </c>
      <c r="B29" s="91">
        <v>280017929</v>
      </c>
      <c r="C29" s="101">
        <v>279367961</v>
      </c>
      <c r="D29" s="120">
        <v>289291496</v>
      </c>
      <c r="E29" s="120">
        <v>278213582</v>
      </c>
      <c r="F29" s="117">
        <v>278996338</v>
      </c>
    </row>
    <row r="30" spans="1:6" ht="24" customHeight="1">
      <c r="A30" s="94" t="s">
        <v>106</v>
      </c>
      <c r="B30" s="91">
        <v>7754428492</v>
      </c>
      <c r="C30" s="91">
        <v>8157914481</v>
      </c>
      <c r="D30" s="119">
        <v>8440381400</v>
      </c>
      <c r="E30" s="119">
        <v>8621914617</v>
      </c>
      <c r="F30" s="116">
        <v>8885431047</v>
      </c>
    </row>
    <row r="31" spans="1:6" ht="24" customHeight="1">
      <c r="A31" s="94" t="s">
        <v>158</v>
      </c>
      <c r="B31" s="90">
        <v>1108874236</v>
      </c>
      <c r="C31" s="91">
        <v>1164565889</v>
      </c>
      <c r="D31" s="119">
        <v>1177370288</v>
      </c>
      <c r="E31" s="119">
        <v>1219735820</v>
      </c>
      <c r="F31" s="116">
        <v>1306200328</v>
      </c>
    </row>
    <row r="32" spans="1:6" ht="24" customHeight="1">
      <c r="A32" s="80"/>
      <c r="B32" s="13"/>
      <c r="C32" s="13"/>
      <c r="D32" s="13"/>
      <c r="E32" s="13"/>
      <c r="F32" s="28"/>
    </row>
    <row r="33" spans="1:6" ht="24" customHeight="1">
      <c r="A33" s="17" t="s">
        <v>165</v>
      </c>
      <c r="B33" s="17"/>
      <c r="C33" s="17"/>
      <c r="D33" s="17"/>
      <c r="E33" s="17"/>
      <c r="F33" s="39"/>
    </row>
    <row r="34" spans="1:6" ht="24" customHeight="1">
      <c r="A34" s="107" t="s">
        <v>257</v>
      </c>
      <c r="B34" s="107"/>
      <c r="C34" s="107"/>
      <c r="D34" s="107"/>
      <c r="E34" s="107"/>
      <c r="F34" s="102"/>
    </row>
    <row r="35" spans="1:6" ht="24" customHeight="1">
      <c r="A35" s="17"/>
      <c r="B35" s="17"/>
      <c r="C35" s="17"/>
      <c r="D35" s="17"/>
      <c r="E35" s="17"/>
      <c r="F35" s="39"/>
    </row>
    <row r="36" spans="1:6" ht="24" customHeight="1">
      <c r="A36" s="17"/>
      <c r="B36" s="17"/>
      <c r="C36" s="17"/>
      <c r="D36" s="17"/>
      <c r="E36" s="17"/>
      <c r="F36" s="39"/>
    </row>
    <row r="37" spans="1:6" ht="24" customHeight="1">
      <c r="A37" s="17"/>
      <c r="B37" s="17"/>
      <c r="C37" s="17"/>
      <c r="D37" s="17"/>
      <c r="E37" s="17"/>
      <c r="F37" s="39"/>
    </row>
    <row r="38" spans="1:6" ht="24" customHeight="1">
      <c r="A38" s="17"/>
      <c r="B38" s="17"/>
      <c r="C38" s="17"/>
      <c r="D38" s="17"/>
      <c r="E38" s="17"/>
      <c r="F38" s="39"/>
    </row>
    <row r="39" spans="1:6" ht="24" customHeight="1">
      <c r="A39" s="17"/>
      <c r="B39" s="17"/>
      <c r="C39" s="17"/>
      <c r="D39" s="17"/>
      <c r="E39" s="17"/>
      <c r="F39" s="39"/>
    </row>
    <row r="40" spans="1:6" ht="24" customHeight="1">
      <c r="A40" s="17"/>
      <c r="B40" s="17"/>
      <c r="C40" s="17"/>
      <c r="D40" s="17"/>
      <c r="E40" s="17"/>
      <c r="F40" s="39"/>
    </row>
    <row r="41" spans="1:6" ht="24" customHeight="1">
      <c r="A41" s="17"/>
      <c r="B41" s="17"/>
      <c r="C41" s="17"/>
      <c r="D41" s="17"/>
      <c r="E41" s="17"/>
      <c r="F41" s="39"/>
    </row>
    <row r="42" spans="1:6">
      <c r="A42" s="17"/>
      <c r="B42" s="17"/>
      <c r="C42" s="17"/>
      <c r="D42" s="17"/>
      <c r="E42" s="17"/>
      <c r="F42" s="39"/>
    </row>
    <row r="43" spans="1:6">
      <c r="A43" s="17"/>
      <c r="B43" s="17"/>
      <c r="C43" s="17"/>
      <c r="D43" s="17"/>
      <c r="E43" s="17"/>
      <c r="F43" s="39"/>
    </row>
    <row r="44" spans="1:6">
      <c r="A44" s="17"/>
      <c r="B44" s="17"/>
      <c r="C44" s="17"/>
      <c r="D44" s="17"/>
      <c r="E44" s="17"/>
      <c r="F44" s="39"/>
    </row>
    <row r="45" spans="1:6">
      <c r="A45" s="17"/>
      <c r="B45" s="17"/>
      <c r="C45" s="17"/>
      <c r="D45" s="17"/>
      <c r="E45" s="17"/>
      <c r="F45" s="39"/>
    </row>
    <row r="46" spans="1:6">
      <c r="A46" s="17"/>
      <c r="B46" s="17"/>
      <c r="C46" s="17"/>
      <c r="D46" s="17"/>
      <c r="E46" s="17"/>
      <c r="F46" s="39"/>
    </row>
    <row r="47" spans="1:6">
      <c r="A47" s="17"/>
      <c r="B47" s="17"/>
      <c r="C47" s="17"/>
      <c r="D47" s="17"/>
      <c r="E47" s="17"/>
      <c r="F47" s="39"/>
    </row>
    <row r="48" spans="1:6">
      <c r="A48" s="17"/>
      <c r="B48" s="17"/>
      <c r="C48" s="17"/>
      <c r="D48" s="17"/>
      <c r="E48" s="17"/>
      <c r="F48" s="39"/>
    </row>
    <row r="49" spans="1:6">
      <c r="A49" s="17"/>
      <c r="B49" s="17"/>
      <c r="C49" s="17"/>
      <c r="D49" s="17"/>
      <c r="E49" s="17"/>
      <c r="F49" s="17"/>
    </row>
    <row r="50" spans="1:6">
      <c r="A50" s="17"/>
      <c r="B50" s="17"/>
      <c r="C50" s="17"/>
      <c r="D50" s="17"/>
      <c r="E50" s="17"/>
      <c r="F50" s="17"/>
    </row>
    <row r="51" spans="1:6">
      <c r="A51" s="17"/>
      <c r="B51" s="17"/>
      <c r="C51" s="17"/>
      <c r="D51" s="17"/>
      <c r="E51" s="17"/>
      <c r="F51" s="17"/>
    </row>
  </sheetData>
  <mergeCells count="1">
    <mergeCell ref="A3:F3"/>
  </mergeCells>
  <phoneticPr fontId="14"/>
  <pageMargins left="0.39370078740157483" right="0.39370078740157483" top="0.59055118110236215" bottom="0.39370078740157483" header="0.39370078740157483" footer="0.19685039370078741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view="pageBreakPreview" zoomScaleNormal="100" zoomScaleSheetLayoutView="100" workbookViewId="0">
      <selection activeCell="G13" sqref="G13"/>
    </sheetView>
  </sheetViews>
  <sheetFormatPr defaultRowHeight="14.25"/>
  <cols>
    <col min="1" max="1" width="12.296875" style="17" customWidth="1"/>
    <col min="2" max="5" width="13.09765625" style="17" customWidth="1"/>
    <col min="6" max="6" width="12.59765625" style="17" customWidth="1"/>
    <col min="7" max="7" width="25.5" style="17" customWidth="1"/>
    <col min="8" max="12" width="9.8984375" style="17" customWidth="1"/>
    <col min="13" max="16384" width="8.796875" style="65"/>
  </cols>
  <sheetData>
    <row r="1" spans="1:6" ht="18.75" customHeight="1">
      <c r="C1" s="14"/>
      <c r="D1" s="14"/>
      <c r="E1" s="14"/>
      <c r="F1" s="14"/>
    </row>
    <row r="2" spans="1:6" ht="18.75" customHeight="1">
      <c r="A2" s="14"/>
      <c r="B2" s="14"/>
      <c r="C2" s="14"/>
      <c r="D2" s="14"/>
      <c r="E2" s="14"/>
      <c r="F2" s="14"/>
    </row>
    <row r="3" spans="1:6" ht="18.75" customHeight="1">
      <c r="A3" s="147" t="s">
        <v>223</v>
      </c>
      <c r="B3" s="147"/>
      <c r="C3" s="147"/>
      <c r="D3" s="147"/>
      <c r="E3" s="147"/>
      <c r="F3" s="147"/>
    </row>
    <row r="4" spans="1:6" ht="18.75" customHeight="1">
      <c r="A4" s="13" t="s">
        <v>4</v>
      </c>
      <c r="B4" s="13"/>
      <c r="C4" s="13"/>
      <c r="D4" s="5"/>
      <c r="E4" s="5"/>
    </row>
    <row r="5" spans="1:6" ht="18.75" customHeight="1">
      <c r="A5" s="157" t="s">
        <v>0</v>
      </c>
      <c r="B5" s="158"/>
      <c r="C5" s="7" t="s">
        <v>6</v>
      </c>
      <c r="D5" s="7" t="s">
        <v>111</v>
      </c>
      <c r="E5" s="7" t="s">
        <v>112</v>
      </c>
      <c r="F5" s="8" t="s">
        <v>170</v>
      </c>
    </row>
    <row r="6" spans="1:6" ht="18.75" customHeight="1">
      <c r="A6" s="18"/>
      <c r="B6" s="18"/>
      <c r="C6" s="24"/>
      <c r="D6" s="18"/>
      <c r="E6" s="18"/>
      <c r="F6" s="18"/>
    </row>
    <row r="7" spans="1:6" ht="18.75" customHeight="1">
      <c r="A7" s="22" t="s">
        <v>2</v>
      </c>
      <c r="B7" s="22"/>
      <c r="C7" s="9">
        <f>SUM(C8:C12)</f>
        <v>20453667000</v>
      </c>
      <c r="D7" s="10">
        <f>SUM(D8:D12)</f>
        <v>20197943690</v>
      </c>
      <c r="E7" s="10">
        <f>SUM(E8:E12)</f>
        <v>20143197789</v>
      </c>
      <c r="F7" s="10">
        <f>SUM(F8:F12)</f>
        <v>54745901</v>
      </c>
    </row>
    <row r="8" spans="1:6" ht="18.75" customHeight="1">
      <c r="A8" s="18" t="s">
        <v>13</v>
      </c>
      <c r="B8" s="18"/>
      <c r="C8" s="109">
        <v>9692356000</v>
      </c>
      <c r="D8" s="89">
        <v>9669618561</v>
      </c>
      <c r="E8" s="89">
        <v>9638406102</v>
      </c>
      <c r="F8" s="89">
        <v>31212459</v>
      </c>
    </row>
    <row r="9" spans="1:6" ht="18.75" customHeight="1">
      <c r="A9" s="18" t="s">
        <v>198</v>
      </c>
      <c r="B9" s="18"/>
      <c r="C9" s="109">
        <v>39691000</v>
      </c>
      <c r="D9" s="89">
        <v>34216701</v>
      </c>
      <c r="E9" s="89">
        <v>34163974</v>
      </c>
      <c r="F9" s="89">
        <v>52727</v>
      </c>
    </row>
    <row r="10" spans="1:6" ht="18.75" customHeight="1">
      <c r="A10" s="18" t="s">
        <v>45</v>
      </c>
      <c r="B10" s="18"/>
      <c r="C10" s="109">
        <v>281474000</v>
      </c>
      <c r="D10" s="89">
        <v>278996338</v>
      </c>
      <c r="E10" s="89">
        <v>278996338</v>
      </c>
      <c r="F10" s="89">
        <v>0</v>
      </c>
    </row>
    <row r="11" spans="1:6" ht="18.75" customHeight="1">
      <c r="A11" s="18" t="s">
        <v>106</v>
      </c>
      <c r="B11" s="18"/>
      <c r="C11" s="109">
        <v>9075449000</v>
      </c>
      <c r="D11" s="89">
        <v>8887682736</v>
      </c>
      <c r="E11" s="89">
        <v>8885431047</v>
      </c>
      <c r="F11" s="89">
        <v>2251689</v>
      </c>
    </row>
    <row r="12" spans="1:6" ht="18.75" customHeight="1">
      <c r="A12" s="18" t="s">
        <v>158</v>
      </c>
      <c r="B12" s="18"/>
      <c r="C12" s="113">
        <v>1364697000</v>
      </c>
      <c r="D12" s="89">
        <v>1327429354</v>
      </c>
      <c r="E12" s="89">
        <v>1306200328</v>
      </c>
      <c r="F12" s="89">
        <v>21229026</v>
      </c>
    </row>
    <row r="13" spans="1:6" ht="18.75" customHeight="1">
      <c r="A13" s="13"/>
      <c r="B13" s="13"/>
      <c r="C13" s="69"/>
      <c r="D13" s="5"/>
      <c r="E13" s="5"/>
      <c r="F13" s="5"/>
    </row>
    <row r="14" spans="1:6" ht="18.75" customHeight="1">
      <c r="A14" s="17" t="s">
        <v>165</v>
      </c>
      <c r="B14" s="18"/>
      <c r="C14" s="18"/>
      <c r="D14" s="18"/>
      <c r="E14" s="18"/>
      <c r="F14" s="18"/>
    </row>
    <row r="15" spans="1:6" ht="18.75" customHeight="1">
      <c r="B15" s="18"/>
      <c r="C15" s="18"/>
      <c r="D15" s="18"/>
      <c r="E15" s="18"/>
      <c r="F15" s="18"/>
    </row>
    <row r="16" spans="1:6" ht="18.75" customHeight="1"/>
    <row r="17" ht="18.75" customHeight="1"/>
    <row r="18" ht="18.75" customHeight="1"/>
    <row r="19" ht="18.75" customHeight="1"/>
    <row r="20" ht="18.75" customHeight="1"/>
    <row r="21" ht="18.75" customHeight="1"/>
    <row r="22" ht="18.75" customHeight="1"/>
    <row r="23" ht="18.75" customHeight="1"/>
    <row r="24" ht="18.75" customHeight="1"/>
    <row r="25" ht="18.75" customHeight="1"/>
    <row r="26" ht="18.75" customHeight="1"/>
    <row r="27" ht="18.75" customHeight="1"/>
    <row r="28" ht="18.75" customHeight="1"/>
    <row r="29" ht="18.75" customHeight="1"/>
    <row r="30" ht="18.75" customHeight="1"/>
    <row r="31" ht="18.75" customHeight="1"/>
    <row r="32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/>
    <row r="46" ht="18.75" customHeight="1"/>
  </sheetData>
  <mergeCells count="2">
    <mergeCell ref="A3:F3"/>
    <mergeCell ref="A5:B5"/>
  </mergeCells>
  <phoneticPr fontId="14"/>
  <pageMargins left="0.39370078740157483" right="0.39370078740157483" top="0.59055118110236227" bottom="0.39370078740157483" header="0.39370078740157483" footer="0.19685039370078741"/>
  <pageSetup paperSize="9" scale="9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view="pageBreakPreview" zoomScale="90" zoomScaleNormal="100" zoomScaleSheetLayoutView="90" workbookViewId="0">
      <selection activeCell="G7" sqref="G7"/>
    </sheetView>
  </sheetViews>
  <sheetFormatPr defaultRowHeight="14.25"/>
  <cols>
    <col min="1" max="1" width="12.296875" style="17" customWidth="1"/>
    <col min="2" max="6" width="13.09765625" style="17" customWidth="1"/>
    <col min="7" max="7" width="25.5" style="17" customWidth="1"/>
    <col min="8" max="12" width="9.8984375" style="17" customWidth="1"/>
    <col min="13" max="16384" width="8.796875" style="65"/>
  </cols>
  <sheetData>
    <row r="1" spans="1:6" s="17" customFormat="1" ht="18.75" customHeight="1">
      <c r="A1" s="14"/>
      <c r="B1" s="14"/>
      <c r="C1" s="14"/>
      <c r="D1" s="14"/>
      <c r="E1" s="14"/>
      <c r="F1" s="14"/>
    </row>
    <row r="2" spans="1:6" s="17" customFormat="1" ht="18.75" customHeight="1">
      <c r="A2" s="159" t="s">
        <v>222</v>
      </c>
      <c r="B2" s="159"/>
      <c r="C2" s="159"/>
      <c r="D2" s="159"/>
      <c r="E2" s="159"/>
      <c r="F2" s="159"/>
    </row>
    <row r="3" spans="1:6" s="17" customFormat="1" ht="18.75" customHeight="1">
      <c r="A3" s="22" t="s">
        <v>66</v>
      </c>
      <c r="B3" s="18"/>
      <c r="C3" s="18"/>
      <c r="D3" s="143"/>
      <c r="E3" s="143"/>
      <c r="F3" s="143" t="s">
        <v>4</v>
      </c>
    </row>
    <row r="4" spans="1:6" s="17" customFormat="1" ht="18.75" customHeight="1">
      <c r="A4" s="142" t="s">
        <v>171</v>
      </c>
      <c r="B4" s="8" t="s">
        <v>233</v>
      </c>
      <c r="C4" s="8" t="s">
        <v>234</v>
      </c>
      <c r="D4" s="8" t="s">
        <v>235</v>
      </c>
      <c r="E4" s="8" t="s">
        <v>214</v>
      </c>
      <c r="F4" s="62" t="s">
        <v>249</v>
      </c>
    </row>
    <row r="5" spans="1:6" s="17" customFormat="1" ht="18.75" customHeight="1">
      <c r="A5" s="31"/>
      <c r="F5" s="107"/>
    </row>
    <row r="6" spans="1:6" s="17" customFormat="1" ht="18.75" customHeight="1">
      <c r="A6" s="32" t="s">
        <v>72</v>
      </c>
      <c r="B6" s="17">
        <v>10493547679</v>
      </c>
      <c r="C6" s="17">
        <v>11270329866</v>
      </c>
      <c r="D6" s="17">
        <v>12008759836</v>
      </c>
      <c r="E6" s="17">
        <v>12522232236</v>
      </c>
      <c r="F6" s="102">
        <v>14195691871</v>
      </c>
    </row>
    <row r="7" spans="1:6" s="17" customFormat="1" ht="18.75" customHeight="1">
      <c r="A7" s="33" t="s">
        <v>74</v>
      </c>
      <c r="B7" s="17">
        <v>9636654818</v>
      </c>
      <c r="C7" s="17">
        <v>10375233720</v>
      </c>
      <c r="D7" s="107">
        <v>11051240936</v>
      </c>
      <c r="E7" s="107">
        <v>11580991821</v>
      </c>
      <c r="F7" s="102">
        <v>11053643107</v>
      </c>
    </row>
    <row r="8" spans="1:6" s="17" customFormat="1" ht="18.75" customHeight="1">
      <c r="A8" s="33" t="s">
        <v>76</v>
      </c>
      <c r="B8" s="17">
        <v>850958408</v>
      </c>
      <c r="C8" s="17">
        <v>895096146</v>
      </c>
      <c r="D8" s="107">
        <v>957518900</v>
      </c>
      <c r="E8" s="107">
        <v>941240415</v>
      </c>
      <c r="F8" s="102">
        <v>2925048764</v>
      </c>
    </row>
    <row r="9" spans="1:6" s="17" customFormat="1" ht="18.75" customHeight="1">
      <c r="A9" s="33" t="s">
        <v>115</v>
      </c>
      <c r="B9" s="38">
        <v>5934453</v>
      </c>
      <c r="C9" s="38" t="s">
        <v>1</v>
      </c>
      <c r="D9" s="118" t="s">
        <v>1</v>
      </c>
      <c r="E9" s="118" t="s">
        <v>1</v>
      </c>
      <c r="F9" s="103">
        <v>217000000</v>
      </c>
    </row>
    <row r="10" spans="1:6" s="17" customFormat="1" ht="18.75" customHeight="1">
      <c r="A10" s="31"/>
      <c r="F10" s="102"/>
    </row>
    <row r="11" spans="1:6" s="17" customFormat="1" ht="18.75" customHeight="1">
      <c r="A11" s="32" t="s">
        <v>80</v>
      </c>
      <c r="B11" s="17">
        <v>11827555954</v>
      </c>
      <c r="C11" s="17">
        <v>12084582016</v>
      </c>
      <c r="D11" s="17">
        <v>12462257075</v>
      </c>
      <c r="E11" s="17">
        <v>12621407457</v>
      </c>
      <c r="F11" s="102">
        <v>13045386005</v>
      </c>
    </row>
    <row r="12" spans="1:6" s="17" customFormat="1" ht="18.75" customHeight="1">
      <c r="A12" s="33" t="s">
        <v>82</v>
      </c>
      <c r="B12" s="17">
        <v>10835709750</v>
      </c>
      <c r="C12" s="17">
        <v>11145093631</v>
      </c>
      <c r="D12" s="107">
        <v>11512590221</v>
      </c>
      <c r="E12" s="107">
        <v>12061412496</v>
      </c>
      <c r="F12" s="102">
        <v>12266304765</v>
      </c>
    </row>
    <row r="13" spans="1:6" s="17" customFormat="1" ht="18.75" customHeight="1">
      <c r="A13" s="33" t="s">
        <v>87</v>
      </c>
      <c r="B13" s="17">
        <v>587315204</v>
      </c>
      <c r="C13" s="17">
        <v>534957385</v>
      </c>
      <c r="D13" s="107">
        <v>545139854</v>
      </c>
      <c r="E13" s="107">
        <v>559994961</v>
      </c>
      <c r="F13" s="102">
        <v>562081240</v>
      </c>
    </row>
    <row r="14" spans="1:6" s="17" customFormat="1" ht="18.75" customHeight="1">
      <c r="A14" s="33" t="s">
        <v>89</v>
      </c>
      <c r="B14" s="18">
        <v>404531000</v>
      </c>
      <c r="C14" s="18">
        <v>404531000</v>
      </c>
      <c r="D14" s="108">
        <v>404527000</v>
      </c>
      <c r="E14" s="89" t="s">
        <v>1</v>
      </c>
      <c r="F14" s="105">
        <v>217000000</v>
      </c>
    </row>
    <row r="15" spans="1:6" s="17" customFormat="1" ht="18.75" customHeight="1">
      <c r="A15" s="12"/>
      <c r="B15" s="13"/>
      <c r="C15" s="13"/>
      <c r="D15" s="13"/>
      <c r="E15" s="13"/>
      <c r="F15" s="13"/>
    </row>
    <row r="16" spans="1:6" s="17" customFormat="1" ht="18.75" customHeight="1">
      <c r="A16" s="18"/>
      <c r="E16" s="18"/>
    </row>
    <row r="17" spans="1:6" s="17" customFormat="1" ht="18.75" customHeight="1">
      <c r="A17" s="144" t="s">
        <v>92</v>
      </c>
      <c r="B17" s="18"/>
      <c r="C17" s="143"/>
      <c r="D17" s="143"/>
      <c r="E17" s="143"/>
      <c r="F17" s="143" t="s">
        <v>4</v>
      </c>
    </row>
    <row r="18" spans="1:6" s="17" customFormat="1" ht="18.75" customHeight="1">
      <c r="A18" s="145" t="s">
        <v>171</v>
      </c>
      <c r="B18" s="8" t="s">
        <v>233</v>
      </c>
      <c r="C18" s="8" t="s">
        <v>234</v>
      </c>
      <c r="D18" s="8" t="s">
        <v>235</v>
      </c>
      <c r="E18" s="8" t="s">
        <v>214</v>
      </c>
      <c r="F18" s="62" t="s">
        <v>249</v>
      </c>
    </row>
    <row r="19" spans="1:6" s="17" customFormat="1" ht="18.75" customHeight="1">
      <c r="A19" s="146"/>
      <c r="F19" s="107"/>
    </row>
    <row r="20" spans="1:6" s="17" customFormat="1" ht="18.75" customHeight="1">
      <c r="A20" s="128" t="s">
        <v>94</v>
      </c>
      <c r="B20" s="143">
        <v>2452759403</v>
      </c>
      <c r="C20" s="17">
        <v>2400727473</v>
      </c>
      <c r="D20" s="17">
        <v>2392156056</v>
      </c>
      <c r="E20" s="17">
        <v>2409820485</v>
      </c>
      <c r="F20" s="102">
        <v>2267357760</v>
      </c>
    </row>
    <row r="21" spans="1:6" s="17" customFormat="1" ht="18.75" customHeight="1">
      <c r="A21" s="87" t="s">
        <v>96</v>
      </c>
      <c r="B21" s="143">
        <v>2117141800</v>
      </c>
      <c r="C21" s="17">
        <v>2062373174</v>
      </c>
      <c r="D21" s="17">
        <v>2056835675</v>
      </c>
      <c r="E21" s="107">
        <v>2068224884</v>
      </c>
      <c r="F21" s="102">
        <v>1880358356</v>
      </c>
    </row>
    <row r="22" spans="1:6" s="17" customFormat="1" ht="18.75" customHeight="1">
      <c r="A22" s="87" t="s">
        <v>97</v>
      </c>
      <c r="B22" s="143">
        <v>335364917</v>
      </c>
      <c r="C22" s="17">
        <v>338087722</v>
      </c>
      <c r="D22" s="17">
        <v>334971763</v>
      </c>
      <c r="E22" s="107">
        <v>341346222</v>
      </c>
      <c r="F22" s="102">
        <v>386068552</v>
      </c>
    </row>
    <row r="23" spans="1:6" s="17" customFormat="1" ht="18.75" customHeight="1">
      <c r="A23" s="87" t="s">
        <v>98</v>
      </c>
      <c r="B23" s="143">
        <v>252686</v>
      </c>
      <c r="C23" s="17">
        <v>266577</v>
      </c>
      <c r="D23" s="17">
        <v>348618</v>
      </c>
      <c r="E23" s="107">
        <v>249379</v>
      </c>
      <c r="F23" s="102">
        <v>930852</v>
      </c>
    </row>
    <row r="24" spans="1:6" s="17" customFormat="1" ht="18.75" customHeight="1">
      <c r="A24" s="129"/>
      <c r="B24" s="143"/>
      <c r="F24" s="102"/>
    </row>
    <row r="25" spans="1:6" s="17" customFormat="1" ht="18.75" customHeight="1">
      <c r="A25" s="128" t="s">
        <v>101</v>
      </c>
      <c r="B25" s="143">
        <v>2019632108</v>
      </c>
      <c r="C25" s="17">
        <v>2007677992</v>
      </c>
      <c r="D25" s="17">
        <v>2057900914</v>
      </c>
      <c r="E25" s="17">
        <v>2132071235</v>
      </c>
      <c r="F25" s="102">
        <v>1895038922</v>
      </c>
    </row>
    <row r="26" spans="1:6" s="17" customFormat="1" ht="18.75" customHeight="1">
      <c r="A26" s="33" t="s">
        <v>102</v>
      </c>
      <c r="B26" s="143">
        <v>1800108270</v>
      </c>
      <c r="C26" s="17">
        <v>1831429448</v>
      </c>
      <c r="D26" s="17">
        <v>1879109628</v>
      </c>
      <c r="E26" s="107">
        <v>1941664731</v>
      </c>
      <c r="F26" s="102">
        <v>1792686921</v>
      </c>
    </row>
    <row r="27" spans="1:6" s="17" customFormat="1" ht="18.75" customHeight="1">
      <c r="A27" s="33" t="s">
        <v>103</v>
      </c>
      <c r="B27" s="143">
        <v>217336944</v>
      </c>
      <c r="C27" s="17">
        <v>174540758</v>
      </c>
      <c r="D27" s="17">
        <v>176933340</v>
      </c>
      <c r="E27" s="107">
        <v>188687910</v>
      </c>
      <c r="F27" s="102">
        <v>101079614</v>
      </c>
    </row>
    <row r="28" spans="1:6" s="17" customFormat="1" ht="18.75" customHeight="1">
      <c r="A28" s="33" t="s">
        <v>89</v>
      </c>
      <c r="B28" s="143">
        <v>2186894</v>
      </c>
      <c r="C28" s="17">
        <v>1707786</v>
      </c>
      <c r="D28" s="17">
        <v>1857946</v>
      </c>
      <c r="E28" s="107">
        <v>1718594</v>
      </c>
      <c r="F28" s="102">
        <v>1272387</v>
      </c>
    </row>
    <row r="29" spans="1:6" s="17" customFormat="1" ht="18.75" customHeight="1">
      <c r="A29" s="33" t="s">
        <v>164</v>
      </c>
      <c r="B29" s="143" t="s">
        <v>1</v>
      </c>
      <c r="C29" s="143" t="s">
        <v>1</v>
      </c>
      <c r="D29" s="143" t="s">
        <v>1</v>
      </c>
      <c r="E29" s="89" t="s">
        <v>1</v>
      </c>
      <c r="F29" s="105" t="s">
        <v>258</v>
      </c>
    </row>
    <row r="30" spans="1:6" s="17" customFormat="1" ht="18.75" customHeight="1">
      <c r="A30" s="5"/>
      <c r="B30" s="67"/>
      <c r="C30" s="5"/>
      <c r="D30" s="5"/>
      <c r="E30" s="5"/>
      <c r="F30" s="71"/>
    </row>
    <row r="31" spans="1:6" s="17" customFormat="1" ht="18.75" customHeight="1">
      <c r="A31" s="18"/>
      <c r="E31" s="18"/>
    </row>
    <row r="32" spans="1:6" s="17" customFormat="1" ht="18.75" customHeight="1">
      <c r="A32" s="22" t="s">
        <v>251</v>
      </c>
      <c r="B32" s="18"/>
      <c r="C32" s="143"/>
      <c r="D32" s="143"/>
      <c r="E32" s="143"/>
      <c r="F32" s="143" t="s">
        <v>4</v>
      </c>
    </row>
    <row r="33" spans="1:6" s="17" customFormat="1" ht="18.75" customHeight="1">
      <c r="A33" s="142" t="s">
        <v>171</v>
      </c>
      <c r="B33" s="8" t="s">
        <v>233</v>
      </c>
      <c r="C33" s="8" t="s">
        <v>234</v>
      </c>
      <c r="D33" s="8" t="s">
        <v>235</v>
      </c>
      <c r="E33" s="8" t="s">
        <v>214</v>
      </c>
      <c r="F33" s="62" t="s">
        <v>249</v>
      </c>
    </row>
    <row r="34" spans="1:6" s="17" customFormat="1" ht="18.75" customHeight="1">
      <c r="A34" s="72"/>
      <c r="F34" s="107"/>
    </row>
    <row r="35" spans="1:6" s="17" customFormat="1" ht="18.75" customHeight="1">
      <c r="A35" s="32" t="s">
        <v>254</v>
      </c>
      <c r="B35" s="143" t="s">
        <v>1</v>
      </c>
      <c r="C35" s="143" t="s">
        <v>1</v>
      </c>
      <c r="D35" s="143" t="s">
        <v>1</v>
      </c>
      <c r="E35" s="143" t="s">
        <v>1</v>
      </c>
      <c r="F35" s="102">
        <v>4622216867</v>
      </c>
    </row>
    <row r="36" spans="1:6" s="17" customFormat="1" ht="18.75" customHeight="1">
      <c r="A36" s="33" t="s">
        <v>96</v>
      </c>
      <c r="B36" s="143" t="s">
        <v>1</v>
      </c>
      <c r="C36" s="143" t="s">
        <v>1</v>
      </c>
      <c r="D36" s="143" t="s">
        <v>1</v>
      </c>
      <c r="E36" s="143" t="s">
        <v>1</v>
      </c>
      <c r="F36" s="102">
        <v>1658561988</v>
      </c>
    </row>
    <row r="37" spans="1:6" s="17" customFormat="1" ht="18.75" customHeight="1">
      <c r="A37" s="33" t="s">
        <v>97</v>
      </c>
      <c r="B37" s="143" t="s">
        <v>1</v>
      </c>
      <c r="C37" s="143" t="s">
        <v>1</v>
      </c>
      <c r="D37" s="143" t="s">
        <v>1</v>
      </c>
      <c r="E37" s="143" t="s">
        <v>1</v>
      </c>
      <c r="F37" s="102">
        <v>2702494307</v>
      </c>
    </row>
    <row r="38" spans="1:6" s="17" customFormat="1" ht="18.75" customHeight="1">
      <c r="A38" s="33" t="s">
        <v>98</v>
      </c>
      <c r="B38" s="143" t="s">
        <v>1</v>
      </c>
      <c r="C38" s="143" t="s">
        <v>1</v>
      </c>
      <c r="D38" s="143" t="s">
        <v>1</v>
      </c>
      <c r="E38" s="143" t="s">
        <v>1</v>
      </c>
      <c r="F38" s="102">
        <v>261160572</v>
      </c>
    </row>
    <row r="39" spans="1:6" s="17" customFormat="1" ht="18.75" customHeight="1">
      <c r="A39" s="31"/>
      <c r="B39" s="143"/>
      <c r="C39" s="143"/>
      <c r="D39" s="143"/>
      <c r="E39" s="143"/>
      <c r="F39" s="102"/>
    </row>
    <row r="40" spans="1:6" s="17" customFormat="1" ht="18.75" customHeight="1">
      <c r="A40" s="32" t="s">
        <v>255</v>
      </c>
      <c r="B40" s="143" t="s">
        <v>1</v>
      </c>
      <c r="C40" s="143" t="s">
        <v>1</v>
      </c>
      <c r="D40" s="143" t="s">
        <v>1</v>
      </c>
      <c r="E40" s="143" t="s">
        <v>1</v>
      </c>
      <c r="F40" s="102">
        <v>3714037661</v>
      </c>
    </row>
    <row r="41" spans="1:6" s="17" customFormat="1" ht="18.75" customHeight="1">
      <c r="A41" s="33" t="s">
        <v>102</v>
      </c>
      <c r="B41" s="143" t="s">
        <v>1</v>
      </c>
      <c r="C41" s="143" t="s">
        <v>1</v>
      </c>
      <c r="D41" s="143" t="s">
        <v>1</v>
      </c>
      <c r="E41" s="143" t="s">
        <v>1</v>
      </c>
      <c r="F41" s="102">
        <v>3053301258</v>
      </c>
    </row>
    <row r="42" spans="1:6" s="17" customFormat="1" ht="18.75" customHeight="1">
      <c r="A42" s="33" t="s">
        <v>103</v>
      </c>
      <c r="B42" s="143" t="s">
        <v>1</v>
      </c>
      <c r="C42" s="143" t="s">
        <v>1</v>
      </c>
      <c r="D42" s="143" t="s">
        <v>1</v>
      </c>
      <c r="E42" s="143" t="s">
        <v>1</v>
      </c>
      <c r="F42" s="102">
        <v>570686786</v>
      </c>
    </row>
    <row r="43" spans="1:6" s="17" customFormat="1" ht="18.75" customHeight="1">
      <c r="A43" s="33" t="s">
        <v>89</v>
      </c>
      <c r="B43" s="143" t="s">
        <v>1</v>
      </c>
      <c r="C43" s="143" t="s">
        <v>1</v>
      </c>
      <c r="D43" s="143" t="s">
        <v>1</v>
      </c>
      <c r="E43" s="143" t="s">
        <v>1</v>
      </c>
      <c r="F43" s="102">
        <v>90049617</v>
      </c>
    </row>
    <row r="44" spans="1:6" s="17" customFormat="1" ht="18.75" customHeight="1">
      <c r="A44" s="33" t="s">
        <v>164</v>
      </c>
      <c r="B44" s="143" t="s">
        <v>1</v>
      </c>
      <c r="C44" s="143" t="s">
        <v>1</v>
      </c>
      <c r="D44" s="143" t="s">
        <v>1</v>
      </c>
      <c r="E44" s="143" t="s">
        <v>1</v>
      </c>
      <c r="F44" s="105" t="s">
        <v>194</v>
      </c>
    </row>
    <row r="45" spans="1:6" s="17" customFormat="1" ht="18.75" customHeight="1">
      <c r="A45" s="5"/>
      <c r="B45" s="67"/>
      <c r="C45" s="5"/>
      <c r="D45" s="5"/>
      <c r="E45" s="5"/>
      <c r="F45" s="71"/>
    </row>
    <row r="46" spans="1:6" s="17" customFormat="1" ht="18.75" customHeight="1">
      <c r="A46" s="17" t="s">
        <v>253</v>
      </c>
      <c r="C46" s="107"/>
      <c r="D46" s="107"/>
    </row>
    <row r="47" spans="1:6" ht="19.5" customHeight="1">
      <c r="A47" s="17" t="s">
        <v>252</v>
      </c>
    </row>
    <row r="48" spans="1:6" ht="19.5" customHeight="1">
      <c r="A48" s="17" t="s">
        <v>256</v>
      </c>
    </row>
  </sheetData>
  <mergeCells count="1">
    <mergeCell ref="A2:F2"/>
  </mergeCells>
  <phoneticPr fontId="14"/>
  <pageMargins left="0.39370078740157483" right="0.39370078740157483" top="0.59055118110236227" bottom="0.39370078740157483" header="0.39370078740157483" footer="0.19685039370078741"/>
  <pageSetup paperSize="9" scale="9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view="pageBreakPreview" zoomScaleNormal="100" workbookViewId="0">
      <selection activeCell="H12" sqref="H12"/>
    </sheetView>
  </sheetViews>
  <sheetFormatPr defaultRowHeight="14.25"/>
  <cols>
    <col min="1" max="1" width="23.296875" style="61" customWidth="1"/>
    <col min="2" max="3" width="10.8984375" style="61" customWidth="1"/>
    <col min="4" max="5" width="10.8984375" style="65" customWidth="1"/>
    <col min="6" max="6" width="10.8984375" style="106" customWidth="1"/>
    <col min="7" max="16384" width="8.796875" style="61"/>
  </cols>
  <sheetData>
    <row r="1" spans="1:6" ht="18.75" customHeight="1">
      <c r="A1" s="17"/>
      <c r="B1" s="17"/>
      <c r="C1" s="17"/>
      <c r="D1" s="17"/>
      <c r="E1" s="17"/>
      <c r="F1" s="107"/>
    </row>
    <row r="2" spans="1:6" ht="18.75" customHeight="1">
      <c r="A2" s="147" t="s">
        <v>224</v>
      </c>
      <c r="B2" s="147"/>
      <c r="C2" s="147"/>
      <c r="D2" s="147"/>
      <c r="E2" s="147"/>
      <c r="F2" s="147"/>
    </row>
    <row r="3" spans="1:6" ht="18.75" customHeight="1">
      <c r="A3" s="17"/>
      <c r="B3" s="17"/>
      <c r="C3" s="17"/>
      <c r="D3" s="17"/>
      <c r="E3" s="17"/>
      <c r="F3" s="107"/>
    </row>
    <row r="4" spans="1:6" ht="18.75" customHeight="1">
      <c r="A4" s="18" t="s">
        <v>5</v>
      </c>
      <c r="B4" s="17"/>
      <c r="C4" s="17"/>
      <c r="D4" s="17"/>
      <c r="E4" s="17"/>
      <c r="F4" s="107"/>
    </row>
    <row r="5" spans="1:6" ht="24" customHeight="1">
      <c r="A5" s="25" t="s">
        <v>0</v>
      </c>
      <c r="B5" s="8" t="s">
        <v>233</v>
      </c>
      <c r="C5" s="8" t="s">
        <v>234</v>
      </c>
      <c r="D5" s="8" t="s">
        <v>235</v>
      </c>
      <c r="E5" s="8" t="s">
        <v>214</v>
      </c>
      <c r="F5" s="134" t="s">
        <v>249</v>
      </c>
    </row>
    <row r="6" spans="1:6" ht="18.75" customHeight="1">
      <c r="A6" s="26"/>
      <c r="B6" s="3"/>
      <c r="C6" s="3"/>
      <c r="D6" s="3"/>
      <c r="E6" s="3"/>
      <c r="F6" s="135"/>
    </row>
    <row r="7" spans="1:6" ht="18.75" customHeight="1">
      <c r="A7" s="32" t="s">
        <v>2</v>
      </c>
      <c r="B7" s="38">
        <v>37575684</v>
      </c>
      <c r="C7" s="38">
        <v>39441234</v>
      </c>
      <c r="D7" s="38">
        <v>40154742</v>
      </c>
      <c r="E7" s="38">
        <v>41980488</v>
      </c>
      <c r="F7" s="103">
        <v>47728039</v>
      </c>
    </row>
    <row r="8" spans="1:6" ht="18.75" customHeight="1">
      <c r="A8" s="31"/>
      <c r="B8" s="38"/>
      <c r="C8" s="38"/>
      <c r="D8" s="38"/>
      <c r="E8" s="38"/>
      <c r="F8" s="103"/>
    </row>
    <row r="9" spans="1:6" ht="18.75" customHeight="1">
      <c r="A9" s="31" t="s">
        <v>183</v>
      </c>
      <c r="B9" s="38">
        <v>2685437</v>
      </c>
      <c r="C9" s="38">
        <v>2791369</v>
      </c>
      <c r="D9" s="38">
        <v>2973323</v>
      </c>
      <c r="E9" s="118">
        <v>3406415</v>
      </c>
      <c r="F9" s="103">
        <v>3699617</v>
      </c>
    </row>
    <row r="10" spans="1:6" ht="18.75" customHeight="1">
      <c r="A10" s="133" t="s">
        <v>216</v>
      </c>
      <c r="B10" s="38" t="s">
        <v>1</v>
      </c>
      <c r="C10" s="38" t="s">
        <v>1</v>
      </c>
      <c r="D10" s="38" t="s">
        <v>1</v>
      </c>
      <c r="E10" s="118">
        <v>38800</v>
      </c>
      <c r="F10" s="103">
        <v>124200</v>
      </c>
    </row>
    <row r="11" spans="1:6" ht="18.75" customHeight="1">
      <c r="A11" s="31" t="s">
        <v>215</v>
      </c>
      <c r="B11" s="38">
        <v>427641</v>
      </c>
      <c r="C11" s="38">
        <v>425716</v>
      </c>
      <c r="D11" s="38">
        <v>427072</v>
      </c>
      <c r="E11" s="118">
        <v>402847</v>
      </c>
      <c r="F11" s="103">
        <v>388916</v>
      </c>
    </row>
    <row r="12" spans="1:6" ht="18.75" customHeight="1">
      <c r="A12" s="31" t="s">
        <v>120</v>
      </c>
      <c r="B12" s="38">
        <v>15370</v>
      </c>
      <c r="C12" s="38">
        <v>13082</v>
      </c>
      <c r="D12" s="38">
        <v>21585</v>
      </c>
      <c r="E12" s="118">
        <v>19280</v>
      </c>
      <c r="F12" s="103">
        <v>21166</v>
      </c>
    </row>
    <row r="13" spans="1:6" ht="18.75" customHeight="1">
      <c r="A13" s="31" t="s">
        <v>182</v>
      </c>
      <c r="B13" s="38">
        <v>291557</v>
      </c>
      <c r="C13" s="38">
        <v>243448</v>
      </c>
      <c r="D13" s="100">
        <v>195148</v>
      </c>
      <c r="E13" s="122">
        <v>139830</v>
      </c>
      <c r="F13" s="136">
        <v>93406</v>
      </c>
    </row>
    <row r="14" spans="1:6" ht="18.75" customHeight="1">
      <c r="A14" s="31" t="s">
        <v>184</v>
      </c>
      <c r="B14" s="38">
        <v>67700</v>
      </c>
      <c r="C14" s="38">
        <v>67700</v>
      </c>
      <c r="D14" s="100">
        <v>67426</v>
      </c>
      <c r="E14" s="122">
        <v>64435</v>
      </c>
      <c r="F14" s="136">
        <v>61435</v>
      </c>
    </row>
    <row r="15" spans="1:6" ht="18.75" customHeight="1">
      <c r="A15" s="27" t="s">
        <v>181</v>
      </c>
      <c r="B15" s="38">
        <v>5377597</v>
      </c>
      <c r="C15" s="38">
        <v>5997081</v>
      </c>
      <c r="D15" s="38">
        <v>6243639</v>
      </c>
      <c r="E15" s="118">
        <v>6097027</v>
      </c>
      <c r="F15" s="103">
        <v>6370656</v>
      </c>
    </row>
    <row r="16" spans="1:6" ht="18.75" customHeight="1">
      <c r="A16" s="31" t="s">
        <v>18</v>
      </c>
      <c r="B16" s="38">
        <v>6712297</v>
      </c>
      <c r="C16" s="38">
        <v>7578331</v>
      </c>
      <c r="D16" s="38">
        <v>7612393</v>
      </c>
      <c r="E16" s="118">
        <v>8732601</v>
      </c>
      <c r="F16" s="103">
        <v>12805306</v>
      </c>
    </row>
    <row r="17" spans="1:6" ht="18.75" customHeight="1">
      <c r="A17" s="31" t="s">
        <v>118</v>
      </c>
      <c r="B17" s="38" t="s">
        <v>1</v>
      </c>
      <c r="C17" s="38" t="s">
        <v>1</v>
      </c>
      <c r="D17" s="38" t="s">
        <v>1</v>
      </c>
      <c r="E17" s="118" t="s">
        <v>1</v>
      </c>
      <c r="F17" s="103" t="s">
        <v>259</v>
      </c>
    </row>
    <row r="18" spans="1:6" ht="18.75" customHeight="1">
      <c r="A18" s="31" t="s">
        <v>123</v>
      </c>
      <c r="B18" s="38" t="s">
        <v>1</v>
      </c>
      <c r="C18" s="38" t="s">
        <v>1</v>
      </c>
      <c r="D18" s="38" t="s">
        <v>1</v>
      </c>
      <c r="E18" s="118" t="s">
        <v>1</v>
      </c>
      <c r="F18" s="103" t="s">
        <v>260</v>
      </c>
    </row>
    <row r="19" spans="1:6" ht="18.75" customHeight="1">
      <c r="A19" s="31" t="s">
        <v>119</v>
      </c>
      <c r="B19" s="38">
        <v>243774</v>
      </c>
      <c r="C19" s="38">
        <v>208948</v>
      </c>
      <c r="D19" s="38">
        <v>174122</v>
      </c>
      <c r="E19" s="118">
        <v>139296</v>
      </c>
      <c r="F19" s="103">
        <v>104470</v>
      </c>
    </row>
    <row r="20" spans="1:6" ht="18.75" customHeight="1">
      <c r="A20" s="31" t="s">
        <v>157</v>
      </c>
      <c r="B20" s="38" t="s">
        <v>1</v>
      </c>
      <c r="C20" s="38" t="s">
        <v>1</v>
      </c>
      <c r="D20" s="38" t="s">
        <v>1</v>
      </c>
      <c r="E20" s="118" t="s">
        <v>1</v>
      </c>
      <c r="F20" s="103" t="s">
        <v>261</v>
      </c>
    </row>
    <row r="21" spans="1:6" ht="18.75" customHeight="1">
      <c r="A21" s="31" t="s">
        <v>42</v>
      </c>
      <c r="B21" s="38">
        <v>43208</v>
      </c>
      <c r="C21" s="38">
        <v>34873</v>
      </c>
      <c r="D21" s="38">
        <v>26388</v>
      </c>
      <c r="E21" s="118">
        <v>17749</v>
      </c>
      <c r="F21" s="103">
        <v>8954</v>
      </c>
    </row>
    <row r="22" spans="1:6" ht="18.75" customHeight="1">
      <c r="A22" s="31" t="s">
        <v>121</v>
      </c>
      <c r="B22" s="38" t="s">
        <v>1</v>
      </c>
      <c r="C22" s="38" t="s">
        <v>1</v>
      </c>
      <c r="D22" s="38" t="s">
        <v>1</v>
      </c>
      <c r="E22" s="118" t="s">
        <v>1</v>
      </c>
      <c r="F22" s="103" t="s">
        <v>259</v>
      </c>
    </row>
    <row r="23" spans="1:6" ht="18.75" customHeight="1">
      <c r="A23" s="31" t="s">
        <v>122</v>
      </c>
      <c r="B23" s="38" t="s">
        <v>1</v>
      </c>
      <c r="C23" s="38" t="s">
        <v>1</v>
      </c>
      <c r="D23" s="38" t="s">
        <v>1</v>
      </c>
      <c r="E23" s="118" t="s">
        <v>1</v>
      </c>
      <c r="F23" s="103" t="s">
        <v>260</v>
      </c>
    </row>
    <row r="24" spans="1:6" ht="18.75" customHeight="1">
      <c r="A24" s="31" t="s">
        <v>174</v>
      </c>
      <c r="D24" s="61"/>
      <c r="E24" s="123"/>
      <c r="F24" s="137"/>
    </row>
    <row r="25" spans="1:6" ht="18.75" customHeight="1">
      <c r="A25" s="31" t="s">
        <v>173</v>
      </c>
      <c r="B25" s="38" t="s">
        <v>1</v>
      </c>
      <c r="C25" s="38" t="s">
        <v>1</v>
      </c>
      <c r="D25" s="38" t="s">
        <v>1</v>
      </c>
      <c r="E25" s="118" t="s">
        <v>1</v>
      </c>
      <c r="F25" s="103" t="s">
        <v>259</v>
      </c>
    </row>
    <row r="26" spans="1:6" ht="18.75" customHeight="1">
      <c r="A26" s="31" t="s">
        <v>124</v>
      </c>
      <c r="B26" s="38" t="s">
        <v>1</v>
      </c>
      <c r="C26" s="38" t="s">
        <v>1</v>
      </c>
      <c r="D26" s="38" t="s">
        <v>1</v>
      </c>
      <c r="E26" s="118" t="s">
        <v>1</v>
      </c>
      <c r="F26" s="103" t="s">
        <v>259</v>
      </c>
    </row>
    <row r="27" spans="1:6" ht="18.75" customHeight="1">
      <c r="A27" s="31" t="s">
        <v>52</v>
      </c>
      <c r="B27" s="38">
        <v>1833369</v>
      </c>
      <c r="C27" s="38">
        <v>1920172</v>
      </c>
      <c r="D27" s="38">
        <v>2052704</v>
      </c>
      <c r="E27" s="118">
        <v>2180976</v>
      </c>
      <c r="F27" s="103">
        <v>2448447</v>
      </c>
    </row>
    <row r="28" spans="1:6" ht="18.75" customHeight="1">
      <c r="A28" s="31" t="s">
        <v>188</v>
      </c>
      <c r="B28" s="38">
        <v>33666</v>
      </c>
      <c r="C28" s="38">
        <v>3499</v>
      </c>
      <c r="D28" s="38" t="s">
        <v>1</v>
      </c>
      <c r="E28" s="118">
        <v>232100</v>
      </c>
      <c r="F28" s="103">
        <v>908800</v>
      </c>
    </row>
    <row r="29" spans="1:6" ht="18.75" customHeight="1">
      <c r="A29" s="31" t="s">
        <v>58</v>
      </c>
      <c r="B29" s="38" t="s">
        <v>1</v>
      </c>
      <c r="C29" s="38" t="s">
        <v>1</v>
      </c>
      <c r="D29" s="38" t="s">
        <v>1</v>
      </c>
      <c r="E29" s="118" t="s">
        <v>1</v>
      </c>
      <c r="F29" s="103" t="s">
        <v>260</v>
      </c>
    </row>
    <row r="30" spans="1:6" ht="18.75" customHeight="1">
      <c r="A30" s="31" t="s">
        <v>62</v>
      </c>
      <c r="B30" s="38" t="s">
        <v>1</v>
      </c>
      <c r="C30" s="38" t="s">
        <v>1</v>
      </c>
      <c r="D30" s="38" t="s">
        <v>1</v>
      </c>
      <c r="E30" s="118" t="s">
        <v>1</v>
      </c>
      <c r="F30" s="103" t="s">
        <v>262</v>
      </c>
    </row>
    <row r="31" spans="1:6" ht="18.75" customHeight="1">
      <c r="A31" s="31" t="s">
        <v>187</v>
      </c>
      <c r="B31" s="38">
        <v>712600</v>
      </c>
      <c r="C31" s="38">
        <v>572554</v>
      </c>
      <c r="D31" s="38">
        <v>431108</v>
      </c>
      <c r="E31" s="118">
        <v>332622</v>
      </c>
      <c r="F31" s="103">
        <v>246026</v>
      </c>
    </row>
    <row r="32" spans="1:6" ht="18.75" customHeight="1">
      <c r="A32" s="31" t="s">
        <v>189</v>
      </c>
      <c r="B32" s="38">
        <v>43900</v>
      </c>
      <c r="C32" s="38" t="s">
        <v>1</v>
      </c>
      <c r="D32" s="38" t="s">
        <v>1</v>
      </c>
      <c r="E32" s="118" t="s">
        <v>1</v>
      </c>
      <c r="F32" s="103" t="s">
        <v>259</v>
      </c>
    </row>
    <row r="33" spans="1:6" ht="18.75" customHeight="1">
      <c r="A33" s="31" t="s">
        <v>125</v>
      </c>
      <c r="B33" s="38">
        <v>19026434</v>
      </c>
      <c r="C33" s="38">
        <v>19549502</v>
      </c>
      <c r="D33" s="38">
        <v>19910992</v>
      </c>
      <c r="E33" s="118">
        <v>20009310</v>
      </c>
      <c r="F33" s="103">
        <v>20153596</v>
      </c>
    </row>
    <row r="34" spans="1:6" ht="18.75" customHeight="1">
      <c r="A34" s="31" t="s">
        <v>67</v>
      </c>
      <c r="B34" s="38" t="s">
        <v>1</v>
      </c>
      <c r="C34" s="38" t="s">
        <v>1</v>
      </c>
      <c r="D34" s="38" t="s">
        <v>1</v>
      </c>
      <c r="E34" s="118" t="s">
        <v>1</v>
      </c>
      <c r="F34" s="103" t="s">
        <v>259</v>
      </c>
    </row>
    <row r="35" spans="1:6" ht="18.75" customHeight="1">
      <c r="A35" s="31" t="s">
        <v>217</v>
      </c>
      <c r="B35" s="38" t="s">
        <v>1</v>
      </c>
      <c r="C35" s="38" t="s">
        <v>1</v>
      </c>
      <c r="D35" s="38" t="s">
        <v>1</v>
      </c>
      <c r="E35" s="118">
        <v>158000</v>
      </c>
      <c r="F35" s="103">
        <v>288811</v>
      </c>
    </row>
    <row r="36" spans="1:6" ht="18.75" customHeight="1">
      <c r="A36" s="31" t="s">
        <v>126</v>
      </c>
      <c r="B36" s="38">
        <v>61134</v>
      </c>
      <c r="C36" s="38">
        <v>34959</v>
      </c>
      <c r="D36" s="38">
        <v>18842</v>
      </c>
      <c r="E36" s="118">
        <v>9200</v>
      </c>
      <c r="F36" s="103">
        <v>4233</v>
      </c>
    </row>
    <row r="37" spans="1:6" ht="18.75" customHeight="1">
      <c r="A37" s="31"/>
      <c r="B37" s="4"/>
      <c r="C37" s="4"/>
      <c r="D37" s="38"/>
      <c r="E37" s="38"/>
      <c r="F37" s="103"/>
    </row>
    <row r="38" spans="1:6" ht="18.75" customHeight="1">
      <c r="A38" s="12"/>
      <c r="B38" s="13"/>
      <c r="C38" s="13"/>
      <c r="D38" s="13"/>
      <c r="E38" s="13"/>
      <c r="F38" s="138"/>
    </row>
    <row r="39" spans="1:6" ht="18.75" customHeight="1">
      <c r="A39" s="17" t="s">
        <v>172</v>
      </c>
      <c r="B39" s="17"/>
      <c r="C39" s="17"/>
      <c r="D39" s="17"/>
      <c r="E39" s="17"/>
      <c r="F39" s="107"/>
    </row>
    <row r="40" spans="1:6">
      <c r="A40" s="17"/>
      <c r="B40" s="17"/>
      <c r="C40" s="17"/>
      <c r="D40" s="17"/>
      <c r="E40" s="17"/>
      <c r="F40" s="107"/>
    </row>
    <row r="41" spans="1:6">
      <c r="A41" s="17"/>
      <c r="B41" s="17"/>
      <c r="C41" s="17"/>
      <c r="D41" s="17"/>
      <c r="E41" s="17"/>
      <c r="F41" s="107"/>
    </row>
    <row r="42" spans="1:6">
      <c r="A42" s="17"/>
      <c r="B42" s="17"/>
      <c r="C42" s="17"/>
      <c r="D42" s="17"/>
      <c r="E42" s="17"/>
      <c r="F42" s="107"/>
    </row>
    <row r="43" spans="1:6">
      <c r="A43" s="17"/>
      <c r="B43" s="17"/>
      <c r="C43" s="17"/>
      <c r="D43" s="17"/>
      <c r="E43" s="17"/>
      <c r="F43" s="107"/>
    </row>
    <row r="44" spans="1:6">
      <c r="A44" s="17"/>
      <c r="B44" s="17"/>
      <c r="C44" s="17"/>
      <c r="D44" s="17"/>
      <c r="E44" s="17"/>
      <c r="F44" s="107"/>
    </row>
    <row r="45" spans="1:6">
      <c r="A45" s="17"/>
      <c r="B45" s="17"/>
      <c r="C45" s="17"/>
      <c r="D45" s="17"/>
      <c r="E45" s="17"/>
      <c r="F45" s="107"/>
    </row>
    <row r="46" spans="1:6">
      <c r="A46" s="17"/>
      <c r="B46" s="17"/>
      <c r="C46" s="17"/>
      <c r="D46" s="17"/>
      <c r="E46" s="17"/>
      <c r="F46" s="107"/>
    </row>
    <row r="47" spans="1:6">
      <c r="A47" s="17"/>
      <c r="B47" s="17"/>
      <c r="C47" s="17"/>
      <c r="D47" s="17"/>
      <c r="E47" s="17"/>
      <c r="F47" s="107"/>
    </row>
    <row r="48" spans="1:6">
      <c r="A48" s="17"/>
      <c r="B48" s="17"/>
      <c r="C48" s="17"/>
      <c r="D48" s="17"/>
      <c r="E48" s="17"/>
      <c r="F48" s="107"/>
    </row>
    <row r="49" spans="1:6">
      <c r="A49" s="17"/>
      <c r="B49" s="17"/>
      <c r="C49" s="17"/>
      <c r="D49" s="17"/>
      <c r="E49" s="17"/>
      <c r="F49" s="107"/>
    </row>
    <row r="50" spans="1:6">
      <c r="A50" s="17"/>
      <c r="B50" s="17"/>
      <c r="C50" s="17"/>
      <c r="D50" s="17"/>
      <c r="E50" s="17"/>
      <c r="F50" s="107"/>
    </row>
    <row r="51" spans="1:6">
      <c r="A51" s="17"/>
      <c r="B51" s="17"/>
      <c r="C51" s="17"/>
      <c r="D51" s="17"/>
      <c r="E51" s="17"/>
      <c r="F51" s="107"/>
    </row>
  </sheetData>
  <mergeCells count="1">
    <mergeCell ref="A2:F2"/>
  </mergeCells>
  <phoneticPr fontId="14"/>
  <pageMargins left="0.39370078740157483" right="0.39370078740157483" top="0.59055118110236215" bottom="0.39370078740157483" header="0.39370078740157483" footer="0.19685039370078741"/>
  <pageSetup paperSize="9" scale="96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view="pageBreakPreview" topLeftCell="A28" zoomScaleNormal="100" zoomScaleSheetLayoutView="85" workbookViewId="0">
      <selection activeCell="C48" sqref="C48"/>
    </sheetView>
  </sheetViews>
  <sheetFormatPr defaultRowHeight="17.25"/>
  <cols>
    <col min="1" max="1" width="12.09765625" style="17" customWidth="1"/>
    <col min="2" max="2" width="14.8984375" style="17" customWidth="1"/>
    <col min="3" max="3" width="13.09765625" style="17" customWidth="1"/>
    <col min="4" max="4" width="13.59765625" style="17" customWidth="1"/>
    <col min="5" max="5" width="10.09765625" style="17" customWidth="1"/>
    <col min="6" max="6" width="13.5" style="17" bestFit="1" customWidth="1"/>
    <col min="7" max="16384" width="8.796875" style="58"/>
  </cols>
  <sheetData>
    <row r="1" spans="1:6" s="65" customFormat="1" ht="18.75" customHeight="1">
      <c r="A1" s="17"/>
      <c r="B1" s="17"/>
      <c r="C1" s="17"/>
      <c r="D1" s="17"/>
      <c r="E1" s="17"/>
      <c r="F1" s="17"/>
    </row>
    <row r="2" spans="1:6" s="65" customFormat="1" ht="18.75" customHeight="1">
      <c r="A2" s="17"/>
      <c r="B2" s="17"/>
      <c r="C2" s="17"/>
      <c r="D2" s="17"/>
      <c r="E2" s="17"/>
      <c r="F2" s="17"/>
    </row>
    <row r="3" spans="1:6" s="65" customFormat="1" ht="18.75" customHeight="1">
      <c r="A3" s="147" t="s">
        <v>225</v>
      </c>
      <c r="B3" s="147"/>
      <c r="C3" s="147"/>
      <c r="D3" s="147"/>
      <c r="E3" s="147"/>
      <c r="F3" s="147"/>
    </row>
    <row r="4" spans="1:6" s="65" customFormat="1" ht="16.5" customHeight="1">
      <c r="A4" s="17" t="s">
        <v>4</v>
      </c>
      <c r="B4" s="17"/>
      <c r="C4" s="17"/>
      <c r="D4" s="17"/>
      <c r="E4" s="17"/>
      <c r="F4" s="18"/>
    </row>
    <row r="5" spans="1:6" s="65" customFormat="1" ht="16.5" customHeight="1">
      <c r="A5" s="6" t="s">
        <v>0</v>
      </c>
      <c r="B5" s="7" t="s">
        <v>6</v>
      </c>
      <c r="C5" s="7" t="s">
        <v>113</v>
      </c>
      <c r="D5" s="7" t="s">
        <v>7</v>
      </c>
      <c r="E5" s="7" t="s">
        <v>8</v>
      </c>
      <c r="F5" s="8" t="s">
        <v>9</v>
      </c>
    </row>
    <row r="6" spans="1:6" s="65" customFormat="1" ht="16.5" customHeight="1">
      <c r="A6" s="2"/>
      <c r="B6" s="3"/>
      <c r="C6" s="3"/>
      <c r="D6" s="3"/>
      <c r="E6" s="3"/>
      <c r="F6" s="3"/>
    </row>
    <row r="7" spans="1:6" s="65" customFormat="1" ht="16.5" customHeight="1">
      <c r="A7" s="2" t="s">
        <v>185</v>
      </c>
      <c r="B7" s="4">
        <v>16677090000</v>
      </c>
      <c r="C7" s="4">
        <v>18059253806</v>
      </c>
      <c r="D7" s="4">
        <v>17616776952</v>
      </c>
      <c r="E7" s="4">
        <v>24171922</v>
      </c>
      <c r="F7" s="4">
        <v>418304932</v>
      </c>
    </row>
    <row r="8" spans="1:6" s="65" customFormat="1" ht="16.5" customHeight="1">
      <c r="A8" s="124" t="s">
        <v>190</v>
      </c>
      <c r="B8" s="11">
        <v>17093576000</v>
      </c>
      <c r="C8" s="4">
        <v>18676742525</v>
      </c>
      <c r="D8" s="4">
        <v>18267838977</v>
      </c>
      <c r="E8" s="4">
        <v>49819441</v>
      </c>
      <c r="F8" s="4">
        <v>359084107</v>
      </c>
    </row>
    <row r="9" spans="1:6" s="65" customFormat="1" ht="16.5" customHeight="1">
      <c r="A9" s="124" t="s">
        <v>199</v>
      </c>
      <c r="B9" s="11">
        <v>17691289000</v>
      </c>
      <c r="C9" s="4">
        <v>18874314018</v>
      </c>
      <c r="D9" s="4">
        <v>18500220437</v>
      </c>
      <c r="E9" s="4">
        <v>18105502</v>
      </c>
      <c r="F9" s="4">
        <v>355988079</v>
      </c>
    </row>
    <row r="10" spans="1:6" s="65" customFormat="1" ht="16.5" customHeight="1">
      <c r="A10" s="124" t="s">
        <v>207</v>
      </c>
      <c r="B10" s="4">
        <v>17858262000</v>
      </c>
      <c r="C10" s="4">
        <v>18596175527</v>
      </c>
      <c r="D10" s="4">
        <v>18193322867</v>
      </c>
      <c r="E10" s="4">
        <v>34504475</v>
      </c>
      <c r="F10" s="4">
        <v>368348185</v>
      </c>
    </row>
    <row r="11" spans="1:6" s="65" customFormat="1" ht="16.5" customHeight="1">
      <c r="A11" s="59" t="s">
        <v>228</v>
      </c>
      <c r="B11" s="45">
        <v>17376451000</v>
      </c>
      <c r="C11" s="46">
        <v>18080637439</v>
      </c>
      <c r="D11" s="46">
        <v>17539676691</v>
      </c>
      <c r="E11" s="46">
        <v>55456612</v>
      </c>
      <c r="F11" s="46">
        <v>485504136</v>
      </c>
    </row>
    <row r="12" spans="1:6" s="65" customFormat="1" ht="16.5" customHeight="1">
      <c r="A12" s="59"/>
      <c r="B12" s="45"/>
      <c r="C12" s="46"/>
      <c r="D12" s="46"/>
      <c r="E12" s="46"/>
      <c r="F12" s="46"/>
    </row>
    <row r="13" spans="1:6" s="65" customFormat="1" ht="16.5" customHeight="1">
      <c r="A13" s="18" t="s">
        <v>20</v>
      </c>
      <c r="B13" s="47">
        <v>7211102000</v>
      </c>
      <c r="C13" s="48">
        <v>7521187957</v>
      </c>
      <c r="D13" s="48">
        <v>7433341158</v>
      </c>
      <c r="E13" s="48">
        <v>13148944</v>
      </c>
      <c r="F13" s="48">
        <v>74697855</v>
      </c>
    </row>
    <row r="14" spans="1:6" s="65" customFormat="1" ht="16.5" customHeight="1">
      <c r="A14" s="18" t="s">
        <v>23</v>
      </c>
      <c r="B14" s="47">
        <v>7808762000</v>
      </c>
      <c r="C14" s="48">
        <v>8133417221</v>
      </c>
      <c r="D14" s="48">
        <v>7748026109</v>
      </c>
      <c r="E14" s="48">
        <v>36042087</v>
      </c>
      <c r="F14" s="48">
        <v>349349025</v>
      </c>
    </row>
    <row r="15" spans="1:6" s="65" customFormat="1" ht="16.5" customHeight="1">
      <c r="A15" s="18" t="s">
        <v>25</v>
      </c>
      <c r="B15" s="47">
        <v>351894000</v>
      </c>
      <c r="C15" s="48">
        <v>357133721</v>
      </c>
      <c r="D15" s="48">
        <v>351586812</v>
      </c>
      <c r="E15" s="48">
        <v>511600</v>
      </c>
      <c r="F15" s="48">
        <v>5035309</v>
      </c>
    </row>
    <row r="16" spans="1:6" s="65" customFormat="1" ht="16.5" customHeight="1">
      <c r="A16" s="18" t="s">
        <v>28</v>
      </c>
      <c r="B16" s="47">
        <v>723968000</v>
      </c>
      <c r="C16" s="48">
        <v>736141323</v>
      </c>
      <c r="D16" s="48">
        <v>736141323</v>
      </c>
      <c r="E16" s="48" t="s">
        <v>229</v>
      </c>
      <c r="F16" s="48" t="s">
        <v>229</v>
      </c>
    </row>
    <row r="17" spans="1:6" s="65" customFormat="1" ht="16.5" customHeight="1">
      <c r="A17" s="81" t="s">
        <v>176</v>
      </c>
      <c r="B17" s="47" t="s">
        <v>229</v>
      </c>
      <c r="C17" s="48" t="s">
        <v>229</v>
      </c>
      <c r="D17" s="48" t="s">
        <v>229</v>
      </c>
      <c r="E17" s="48" t="s">
        <v>229</v>
      </c>
      <c r="F17" s="48" t="s">
        <v>229</v>
      </c>
    </row>
    <row r="18" spans="1:6" s="65" customFormat="1" ht="16.5" customHeight="1">
      <c r="A18" s="18" t="s">
        <v>177</v>
      </c>
      <c r="B18" s="47">
        <v>1815000</v>
      </c>
      <c r="C18" s="48">
        <v>1797000</v>
      </c>
      <c r="D18" s="48">
        <v>1797000</v>
      </c>
      <c r="E18" s="48" t="s">
        <v>229</v>
      </c>
      <c r="F18" s="48" t="s">
        <v>229</v>
      </c>
    </row>
    <row r="19" spans="1:6" s="65" customFormat="1" ht="16.5" customHeight="1">
      <c r="A19" s="68" t="s">
        <v>31</v>
      </c>
      <c r="B19" s="47">
        <v>1278910000</v>
      </c>
      <c r="C19" s="48">
        <v>1330960217</v>
      </c>
      <c r="D19" s="48">
        <v>1268784289</v>
      </c>
      <c r="E19" s="48">
        <v>5753981</v>
      </c>
      <c r="F19" s="48">
        <v>56421947</v>
      </c>
    </row>
    <row r="20" spans="1:6" s="65" customFormat="1" ht="16.5" customHeight="1">
      <c r="A20" s="66"/>
      <c r="B20" s="49"/>
      <c r="C20" s="50"/>
      <c r="D20" s="50"/>
      <c r="E20" s="50"/>
      <c r="F20" s="50"/>
    </row>
    <row r="21" spans="1:6" s="65" customFormat="1" ht="16.5" customHeight="1">
      <c r="A21" s="18" t="s">
        <v>191</v>
      </c>
      <c r="B21" s="17"/>
      <c r="C21" s="17"/>
      <c r="D21" s="17"/>
      <c r="E21" s="17"/>
      <c r="F21" s="18"/>
    </row>
    <row r="22" spans="1:6" s="65" customFormat="1" ht="16.5" customHeight="1">
      <c r="A22" s="18" t="s">
        <v>230</v>
      </c>
      <c r="B22" s="17"/>
      <c r="C22" s="17"/>
      <c r="D22" s="17"/>
      <c r="E22" s="17"/>
      <c r="F22" s="18"/>
    </row>
    <row r="23" spans="1:6" s="65" customFormat="1" ht="16.5" customHeight="1">
      <c r="A23" s="18" t="s">
        <v>231</v>
      </c>
      <c r="B23" s="17"/>
      <c r="C23" s="17"/>
      <c r="D23" s="17"/>
      <c r="E23" s="17"/>
      <c r="F23" s="18"/>
    </row>
    <row r="24" spans="1:6" s="65" customFormat="1" ht="16.5" customHeight="1">
      <c r="A24" s="18" t="s">
        <v>232</v>
      </c>
      <c r="B24" s="17"/>
      <c r="C24" s="17"/>
      <c r="D24" s="17"/>
      <c r="E24" s="17"/>
      <c r="F24" s="18"/>
    </row>
    <row r="25" spans="1:6" s="65" customFormat="1" ht="16.5" customHeight="1">
      <c r="A25" s="18"/>
      <c r="B25" s="17"/>
      <c r="C25" s="17"/>
      <c r="D25" s="17"/>
      <c r="E25" s="18"/>
      <c r="F25" s="17"/>
    </row>
    <row r="26" spans="1:6" s="65" customFormat="1" ht="16.5" customHeight="1">
      <c r="A26" s="159" t="s">
        <v>226</v>
      </c>
      <c r="B26" s="159"/>
      <c r="C26" s="159"/>
      <c r="D26" s="159"/>
      <c r="E26" s="159"/>
      <c r="F26" s="159"/>
    </row>
    <row r="27" spans="1:6" s="65" customFormat="1" ht="16.5" customHeight="1">
      <c r="A27" s="16"/>
      <c r="B27" s="15"/>
      <c r="C27" s="15"/>
      <c r="D27" s="15"/>
      <c r="E27" s="15"/>
      <c r="F27" s="17"/>
    </row>
    <row r="28" spans="1:6" s="65" customFormat="1" ht="16.5" customHeight="1">
      <c r="A28" s="6" t="s">
        <v>0</v>
      </c>
      <c r="B28" s="19" t="s">
        <v>160</v>
      </c>
      <c r="C28" s="20" t="s">
        <v>162</v>
      </c>
      <c r="D28" s="21"/>
      <c r="E28" s="20" t="s">
        <v>161</v>
      </c>
      <c r="F28" s="21"/>
    </row>
    <row r="29" spans="1:6" s="65" customFormat="1" ht="16.5" customHeight="1">
      <c r="A29" s="2"/>
      <c r="B29" s="3"/>
      <c r="C29" s="16"/>
      <c r="D29" s="16"/>
      <c r="E29" s="16"/>
      <c r="F29" s="16"/>
    </row>
    <row r="30" spans="1:6" s="65" customFormat="1" ht="16.5" customHeight="1">
      <c r="A30" s="139" t="s">
        <v>185</v>
      </c>
      <c r="B30" s="4">
        <v>35279</v>
      </c>
      <c r="D30" s="4">
        <v>416373694227</v>
      </c>
      <c r="E30" s="18"/>
      <c r="F30" s="4">
        <v>1243128600</v>
      </c>
    </row>
    <row r="31" spans="1:6" s="65" customFormat="1" ht="16.5" customHeight="1">
      <c r="A31" s="139" t="s">
        <v>190</v>
      </c>
      <c r="B31" s="4">
        <v>35389</v>
      </c>
      <c r="D31" s="4">
        <v>421965477044</v>
      </c>
      <c r="E31" s="18"/>
      <c r="F31" s="4">
        <v>1258923500</v>
      </c>
    </row>
    <row r="32" spans="1:6" s="65" customFormat="1" ht="16.5" customHeight="1">
      <c r="A32" s="139" t="s">
        <v>199</v>
      </c>
      <c r="B32" s="4">
        <v>35601</v>
      </c>
      <c r="D32" s="4">
        <v>417651515629</v>
      </c>
      <c r="E32" s="18"/>
      <c r="F32" s="4">
        <v>1245984700</v>
      </c>
    </row>
    <row r="33" spans="1:6" s="65" customFormat="1" ht="16.5" customHeight="1">
      <c r="A33" s="139" t="s">
        <v>207</v>
      </c>
      <c r="B33" s="4">
        <v>35754</v>
      </c>
      <c r="D33" s="4">
        <v>424875360839</v>
      </c>
      <c r="E33" s="18"/>
      <c r="F33" s="4">
        <v>1267631900</v>
      </c>
    </row>
    <row r="34" spans="1:6" s="65" customFormat="1" ht="16.5" customHeight="1">
      <c r="A34" s="86" t="s">
        <v>228</v>
      </c>
      <c r="B34" s="10">
        <v>35861</v>
      </c>
      <c r="C34" s="85"/>
      <c r="D34" s="10">
        <v>432201333014</v>
      </c>
      <c r="E34" s="46"/>
      <c r="F34" s="10">
        <v>1289878600</v>
      </c>
    </row>
    <row r="35" spans="1:6" s="65" customFormat="1" ht="16.5" customHeight="1">
      <c r="A35" s="33" t="s">
        <v>78</v>
      </c>
      <c r="B35" s="48">
        <v>29785</v>
      </c>
      <c r="D35" s="48">
        <v>193527374103</v>
      </c>
      <c r="E35" s="160"/>
      <c r="F35" s="163">
        <v>1289878600</v>
      </c>
    </row>
    <row r="36" spans="1:6" s="65" customFormat="1" ht="16.5" customHeight="1">
      <c r="A36" s="33" t="s">
        <v>81</v>
      </c>
      <c r="B36" s="47">
        <v>29482</v>
      </c>
      <c r="C36" s="48"/>
      <c r="D36" s="48">
        <v>238673958911</v>
      </c>
      <c r="E36" s="160"/>
      <c r="F36" s="163"/>
    </row>
    <row r="37" spans="1:6" s="65" customFormat="1" ht="16.5" customHeight="1">
      <c r="A37" s="73"/>
      <c r="B37" s="98"/>
      <c r="C37" s="99"/>
      <c r="D37" s="99"/>
      <c r="E37" s="50"/>
      <c r="F37" s="60"/>
    </row>
    <row r="38" spans="1:6" s="65" customFormat="1" ht="16.5" customHeight="1">
      <c r="A38" s="18" t="s">
        <v>206</v>
      </c>
      <c r="B38" s="17"/>
      <c r="C38" s="17"/>
      <c r="D38" s="17"/>
      <c r="E38" s="17"/>
      <c r="F38" s="17"/>
    </row>
    <row r="39" spans="1:6" s="65" customFormat="1" ht="16.5" customHeight="1">
      <c r="A39" s="17"/>
      <c r="B39" s="17"/>
      <c r="C39" s="17"/>
      <c r="D39" s="17"/>
      <c r="E39" s="17"/>
      <c r="F39" s="17"/>
    </row>
    <row r="40" spans="1:6" s="65" customFormat="1" ht="16.5" customHeight="1">
      <c r="A40" s="159" t="s">
        <v>227</v>
      </c>
      <c r="B40" s="159"/>
      <c r="C40" s="159"/>
      <c r="D40" s="159"/>
      <c r="E40" s="159"/>
      <c r="F40" s="159"/>
    </row>
    <row r="41" spans="1:6" s="65" customFormat="1" ht="16.5" customHeight="1">
      <c r="A41" s="18"/>
      <c r="B41" s="17"/>
      <c r="C41" s="18"/>
      <c r="D41" s="18"/>
      <c r="E41" s="18"/>
      <c r="F41" s="18"/>
    </row>
    <row r="42" spans="1:6" s="65" customFormat="1" ht="16.5" customHeight="1">
      <c r="A42" s="6" t="s">
        <v>0</v>
      </c>
      <c r="B42" s="19" t="s">
        <v>160</v>
      </c>
      <c r="C42" s="20" t="s">
        <v>162</v>
      </c>
      <c r="D42" s="25"/>
      <c r="E42" s="20" t="s">
        <v>161</v>
      </c>
      <c r="F42" s="21"/>
    </row>
    <row r="43" spans="1:6" s="65" customFormat="1" ht="16.5" customHeight="1">
      <c r="A43" s="17"/>
      <c r="B43" s="74"/>
      <c r="C43" s="17"/>
      <c r="D43" s="17"/>
      <c r="E43" s="17"/>
      <c r="F43" s="17"/>
    </row>
    <row r="44" spans="1:6" s="65" customFormat="1" ht="16.5" customHeight="1">
      <c r="A44" s="139" t="s">
        <v>185</v>
      </c>
      <c r="B44" s="18">
        <v>46220</v>
      </c>
      <c r="C44" s="18"/>
      <c r="D44" s="18">
        <v>543982310030</v>
      </c>
      <c r="E44" s="18"/>
      <c r="F44" s="18">
        <v>7448885400</v>
      </c>
    </row>
    <row r="45" spans="1:6" s="65" customFormat="1" ht="16.5" customHeight="1">
      <c r="A45" s="139" t="s">
        <v>190</v>
      </c>
      <c r="B45" s="18">
        <v>46358</v>
      </c>
      <c r="C45" s="18"/>
      <c r="D45" s="18">
        <v>553865520909</v>
      </c>
      <c r="E45" s="18"/>
      <c r="F45" s="18">
        <v>7577848200</v>
      </c>
    </row>
    <row r="46" spans="1:6" s="65" customFormat="1" ht="16.5" customHeight="1">
      <c r="A46" s="139" t="s">
        <v>199</v>
      </c>
      <c r="B46" s="24">
        <v>46609</v>
      </c>
      <c r="C46" s="18"/>
      <c r="D46" s="18">
        <v>550634456632</v>
      </c>
      <c r="E46" s="18"/>
      <c r="F46" s="18">
        <v>7540759100</v>
      </c>
    </row>
    <row r="47" spans="1:6" s="65" customFormat="1" ht="16.5" customHeight="1">
      <c r="A47" s="139" t="s">
        <v>207</v>
      </c>
      <c r="B47" s="24">
        <v>46763</v>
      </c>
      <c r="C47" s="18"/>
      <c r="D47" s="18">
        <v>560451492538</v>
      </c>
      <c r="E47" s="18"/>
      <c r="F47" s="18">
        <v>7672936700</v>
      </c>
    </row>
    <row r="48" spans="1:6" s="65" customFormat="1" ht="16.5" customHeight="1">
      <c r="A48" s="86" t="s">
        <v>228</v>
      </c>
      <c r="B48" s="23">
        <v>46836</v>
      </c>
      <c r="C48" s="22"/>
      <c r="D48" s="22">
        <v>575412879489</v>
      </c>
      <c r="E48" s="22"/>
      <c r="F48" s="22">
        <v>7875610300</v>
      </c>
    </row>
    <row r="49" spans="1:6" s="65" customFormat="1" ht="16.5" customHeight="1">
      <c r="A49" s="4" t="s">
        <v>78</v>
      </c>
      <c r="B49" s="24">
        <v>37319</v>
      </c>
      <c r="C49" s="18"/>
      <c r="D49" s="18">
        <v>175035272442</v>
      </c>
      <c r="E49" s="161"/>
      <c r="F49" s="162">
        <v>7852854400</v>
      </c>
    </row>
    <row r="50" spans="1:6" s="65" customFormat="1" ht="16.5" customHeight="1">
      <c r="A50" s="4" t="s">
        <v>81</v>
      </c>
      <c r="B50" s="24">
        <v>37833</v>
      </c>
      <c r="C50" s="18"/>
      <c r="D50" s="18">
        <v>277545726267</v>
      </c>
      <c r="E50" s="161"/>
      <c r="F50" s="162"/>
    </row>
    <row r="51" spans="1:6" s="65" customFormat="1" ht="16.5" customHeight="1">
      <c r="A51" s="4" t="s">
        <v>104</v>
      </c>
      <c r="B51" s="24">
        <v>1501</v>
      </c>
      <c r="C51" s="18"/>
      <c r="D51" s="18">
        <v>121206429780</v>
      </c>
      <c r="E51" s="161"/>
      <c r="F51" s="162"/>
    </row>
    <row r="52" spans="1:6" s="65" customFormat="1" ht="16.5" customHeight="1">
      <c r="A52" s="33" t="s">
        <v>178</v>
      </c>
      <c r="B52" s="79">
        <v>5</v>
      </c>
      <c r="C52" s="18"/>
      <c r="D52" s="18">
        <v>1625451000</v>
      </c>
      <c r="E52" s="18"/>
      <c r="F52" s="18">
        <v>22755900</v>
      </c>
    </row>
    <row r="53" spans="1:6" s="65" customFormat="1" ht="16.5" customHeight="1">
      <c r="A53" s="73"/>
      <c r="B53" s="54"/>
      <c r="C53" s="55"/>
      <c r="D53" s="55"/>
      <c r="E53" s="55"/>
      <c r="F53" s="55"/>
    </row>
    <row r="54" spans="1:6" s="65" customFormat="1" ht="16.5" customHeight="1">
      <c r="A54" s="17" t="s">
        <v>175</v>
      </c>
      <c r="B54" s="17"/>
      <c r="C54" s="17"/>
      <c r="D54" s="17"/>
      <c r="E54" s="17"/>
      <c r="F54" s="18"/>
    </row>
  </sheetData>
  <mergeCells count="7">
    <mergeCell ref="E35:E36"/>
    <mergeCell ref="A3:F3"/>
    <mergeCell ref="A40:F40"/>
    <mergeCell ref="A26:F26"/>
    <mergeCell ref="E49:E51"/>
    <mergeCell ref="F49:F51"/>
    <mergeCell ref="F35:F36"/>
  </mergeCells>
  <phoneticPr fontId="14"/>
  <pageMargins left="0.39370078740157483" right="0.39370078740157483" top="0.59055118110236215" bottom="0.39370078740157483" header="0.39370078740157483" footer="0.19685039370078741"/>
  <pageSetup paperSize="9" scale="94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19-189</vt:lpstr>
      <vt:lpstr>19-190</vt:lpstr>
      <vt:lpstr>19-191</vt:lpstr>
      <vt:lpstr>19-192</vt:lpstr>
      <vt:lpstr>19-193</vt:lpstr>
      <vt:lpstr>19-194</vt:lpstr>
      <vt:lpstr>19－195</vt:lpstr>
      <vt:lpstr>19-196,197,198</vt:lpstr>
      <vt:lpstr>'19-189'!Print_Area</vt:lpstr>
      <vt:lpstr>'19-190'!Print_Area</vt:lpstr>
      <vt:lpstr>'19-191'!Print_Area</vt:lpstr>
      <vt:lpstr>'19-192'!Print_Area</vt:lpstr>
      <vt:lpstr>'19-193'!Print_Area</vt:lpstr>
      <vt:lpstr>'19-194'!Print_Area</vt:lpstr>
      <vt:lpstr>'19-196,197,198'!Print_Area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髙橋 周子</cp:lastModifiedBy>
  <cp:lastPrinted>2022-01-28T01:29:33Z</cp:lastPrinted>
  <dcterms:created xsi:type="dcterms:W3CDTF">1997-07-24T18:07:48Z</dcterms:created>
  <dcterms:modified xsi:type="dcterms:W3CDTF">2022-02-03T00:16:37Z</dcterms:modified>
</cp:coreProperties>
</file>