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3統計書\③製本データ\"/>
    </mc:Choice>
  </mc:AlternateContent>
  <bookViews>
    <workbookView xWindow="35775" yWindow="60" windowWidth="9225" windowHeight="4785" activeTab="4"/>
  </bookViews>
  <sheets>
    <sheet name="3-19～24" sheetId="9" r:id="rId1"/>
    <sheet name="3-25,26,27,28,29" sheetId="12" r:id="rId2"/>
    <sheet name="3-30,31" sheetId="11" r:id="rId3"/>
    <sheet name="3-32,33" sheetId="6" r:id="rId4"/>
    <sheet name="3-34" sheetId="10" r:id="rId5"/>
  </sheets>
  <definedNames>
    <definedName name="_xlnm.Print_Area" localSheetId="0">'3-19～24'!$A$1:$AM$51</definedName>
    <definedName name="_xlnm.Print_Area" localSheetId="1">'3-25,26,27,28,29'!$A$1:$T$51</definedName>
    <definedName name="_xlnm.Print_Area" localSheetId="2">'3-30,31'!$A$1:$X$45</definedName>
    <definedName name="_xlnm.Print_Area" localSheetId="4">'3-34'!$A$1:$T$50</definedName>
  </definedNames>
  <calcPr calcId="162913"/>
</workbook>
</file>

<file path=xl/calcChain.xml><?xml version="1.0" encoding="utf-8"?>
<calcChain xmlns="http://schemas.openxmlformats.org/spreadsheetml/2006/main">
  <c r="B46" i="12" l="1"/>
  <c r="B47" i="12"/>
  <c r="B48" i="12"/>
  <c r="B49" i="12"/>
  <c r="B45" i="12"/>
  <c r="C43" i="12"/>
  <c r="D43" i="12"/>
  <c r="E43" i="12"/>
  <c r="F43" i="12"/>
  <c r="G43" i="12"/>
  <c r="H43" i="12"/>
  <c r="B43" i="12"/>
  <c r="U40" i="9" l="1"/>
  <c r="U22" i="9"/>
  <c r="O23" i="9"/>
  <c r="O24" i="9"/>
  <c r="L40" i="9"/>
  <c r="M34" i="9"/>
  <c r="W24" i="9"/>
  <c r="W11" i="9"/>
  <c r="W12" i="9"/>
  <c r="W13" i="9"/>
  <c r="W14" i="9"/>
  <c r="W15" i="9"/>
  <c r="W17" i="9"/>
  <c r="W18" i="9"/>
  <c r="W19" i="9"/>
  <c r="W20" i="9"/>
  <c r="W21" i="9"/>
  <c r="W22" i="9"/>
  <c r="S11" i="9"/>
  <c r="S12" i="9"/>
  <c r="S13" i="9"/>
  <c r="S14" i="9"/>
  <c r="S15" i="9"/>
  <c r="S17" i="9"/>
  <c r="S18" i="9"/>
  <c r="S19" i="9"/>
  <c r="S20" i="9"/>
  <c r="S21" i="9"/>
  <c r="S23" i="9"/>
  <c r="S24" i="9"/>
  <c r="S25" i="9"/>
  <c r="S26" i="9"/>
  <c r="S27" i="9"/>
  <c r="S29" i="9"/>
  <c r="S30" i="9"/>
  <c r="S31" i="9"/>
  <c r="S32" i="9"/>
  <c r="S33" i="9"/>
  <c r="S35" i="9"/>
  <c r="S36" i="9"/>
  <c r="S37" i="9"/>
  <c r="S38" i="9"/>
  <c r="S39" i="9"/>
  <c r="S41" i="9"/>
  <c r="S42" i="9"/>
  <c r="S43" i="9"/>
  <c r="S44" i="9"/>
  <c r="S45" i="9"/>
  <c r="O11" i="9"/>
  <c r="O12" i="9"/>
  <c r="O13" i="9"/>
  <c r="O14" i="9"/>
  <c r="O15" i="9"/>
  <c r="O17" i="9"/>
  <c r="O18" i="9"/>
  <c r="O19" i="9"/>
  <c r="O20" i="9"/>
  <c r="O21" i="9"/>
  <c r="O25" i="9"/>
  <c r="O26" i="9"/>
  <c r="O27" i="9"/>
  <c r="O29" i="9"/>
  <c r="O30" i="9"/>
  <c r="O31" i="9"/>
  <c r="O32" i="9"/>
  <c r="O33" i="9"/>
  <c r="O35" i="9"/>
  <c r="O36" i="9"/>
  <c r="O37" i="9"/>
  <c r="O38" i="9"/>
  <c r="O39" i="9"/>
  <c r="O41" i="9"/>
  <c r="O42" i="9"/>
  <c r="O43" i="9"/>
  <c r="O44" i="9"/>
  <c r="O45" i="9"/>
  <c r="K18" i="9"/>
  <c r="K19" i="9"/>
  <c r="K20" i="9"/>
  <c r="K21" i="9"/>
  <c r="K23" i="9"/>
  <c r="K24" i="9"/>
  <c r="K25" i="9"/>
  <c r="K26" i="9"/>
  <c r="K27" i="9"/>
  <c r="K29" i="9"/>
  <c r="K30" i="9"/>
  <c r="K31" i="9"/>
  <c r="K32" i="9"/>
  <c r="K33" i="9"/>
  <c r="K35" i="9"/>
  <c r="K36" i="9"/>
  <c r="K37" i="9"/>
  <c r="K38" i="9"/>
  <c r="K39" i="9"/>
  <c r="K41" i="9"/>
  <c r="K42" i="9"/>
  <c r="K43" i="9"/>
  <c r="K44" i="9"/>
  <c r="K45" i="9"/>
  <c r="K17" i="9"/>
  <c r="K12" i="9"/>
  <c r="K13" i="9"/>
  <c r="K14" i="9"/>
  <c r="K15" i="9"/>
  <c r="K11" i="9"/>
  <c r="AG20" i="6" l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S15" i="6"/>
  <c r="S25" i="6" l="1"/>
  <c r="S13" i="6" s="1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F13" i="6"/>
  <c r="R41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3" i="6"/>
  <c r="R22" i="6"/>
  <c r="R21" i="6"/>
  <c r="R20" i="6" s="1"/>
  <c r="R17" i="6"/>
  <c r="R15" i="6" s="1"/>
  <c r="R18" i="6"/>
  <c r="R16" i="6"/>
  <c r="O11" i="6"/>
  <c r="P11" i="6"/>
  <c r="O9" i="6"/>
  <c r="P32" i="6"/>
  <c r="O19" i="6"/>
  <c r="O15" i="6"/>
  <c r="Y16" i="9"/>
  <c r="X16" i="9"/>
  <c r="Y10" i="9"/>
  <c r="X10" i="9"/>
  <c r="T40" i="9"/>
  <c r="S40" i="9" s="1"/>
  <c r="U34" i="9"/>
  <c r="T34" i="9"/>
  <c r="U28" i="9"/>
  <c r="T28" i="9"/>
  <c r="S28" i="9" s="1"/>
  <c r="T22" i="9"/>
  <c r="S22" i="9" s="1"/>
  <c r="U16" i="9"/>
  <c r="T16" i="9"/>
  <c r="U10" i="9"/>
  <c r="T10" i="9"/>
  <c r="Q40" i="9"/>
  <c r="P40" i="9"/>
  <c r="O40" i="9" s="1"/>
  <c r="Q34" i="9"/>
  <c r="P34" i="9"/>
  <c r="Q28" i="9"/>
  <c r="P28" i="9"/>
  <c r="Q22" i="9"/>
  <c r="P22" i="9"/>
  <c r="Q16" i="9"/>
  <c r="P16" i="9"/>
  <c r="O16" i="9" s="1"/>
  <c r="Q10" i="9"/>
  <c r="P10" i="9"/>
  <c r="M40" i="9"/>
  <c r="K40" i="9" s="1"/>
  <c r="L34" i="9"/>
  <c r="K34" i="9" s="1"/>
  <c r="M28" i="9"/>
  <c r="L28" i="9"/>
  <c r="M22" i="9"/>
  <c r="L22" i="9"/>
  <c r="K22" i="9" s="1"/>
  <c r="M16" i="9"/>
  <c r="L16" i="9"/>
  <c r="K16" i="9"/>
  <c r="M10" i="9"/>
  <c r="L10" i="9"/>
  <c r="K10" i="9"/>
  <c r="P15" i="6"/>
  <c r="P13" i="6"/>
  <c r="P17" i="6"/>
  <c r="P21" i="6"/>
  <c r="P25" i="6"/>
  <c r="P29" i="6"/>
  <c r="P33" i="6"/>
  <c r="P18" i="6"/>
  <c r="P22" i="6"/>
  <c r="P30" i="6"/>
  <c r="P34" i="6"/>
  <c r="P14" i="6"/>
  <c r="P19" i="6"/>
  <c r="P23" i="6"/>
  <c r="P27" i="6"/>
  <c r="P31" i="6"/>
  <c r="P16" i="6"/>
  <c r="P20" i="6"/>
  <c r="P24" i="6"/>
  <c r="P28" i="6"/>
  <c r="AB13" i="6"/>
  <c r="T13" i="6"/>
  <c r="AG13" i="6"/>
  <c r="AE13" i="6"/>
  <c r="AC13" i="6"/>
  <c r="AA13" i="6"/>
  <c r="Y13" i="6"/>
  <c r="X13" i="6"/>
  <c r="W13" i="6"/>
  <c r="U13" i="6"/>
  <c r="AD13" i="6"/>
  <c r="Z13" i="6"/>
  <c r="V13" i="6"/>
  <c r="W16" i="9" l="1"/>
  <c r="W10" i="9"/>
  <c r="S34" i="9"/>
  <c r="Y29" i="9"/>
  <c r="X29" i="9"/>
  <c r="S16" i="9"/>
  <c r="W29" i="9" s="1"/>
  <c r="S10" i="9"/>
  <c r="O34" i="9"/>
  <c r="K8" i="9" s="1"/>
  <c r="O28" i="9"/>
  <c r="O22" i="9"/>
  <c r="O10" i="9"/>
  <c r="Y28" i="9"/>
  <c r="K28" i="9"/>
  <c r="X28" i="9"/>
  <c r="Y27" i="9"/>
  <c r="M8" i="9"/>
  <c r="L8" i="9"/>
  <c r="X27" i="9"/>
  <c r="W27" i="9"/>
  <c r="R25" i="6"/>
  <c r="R13" i="6" s="1"/>
  <c r="W28" i="9" l="1"/>
</calcChain>
</file>

<file path=xl/sharedStrings.xml><?xml version="1.0" encoding="utf-8"?>
<sst xmlns="http://schemas.openxmlformats.org/spreadsheetml/2006/main" count="824" uniqueCount="498">
  <si>
    <t>区分</t>
  </si>
  <si>
    <t>平成７年</t>
  </si>
  <si>
    <t>総数</t>
  </si>
  <si>
    <t>-</t>
  </si>
  <si>
    <t>（各年10月１日現在）</t>
  </si>
  <si>
    <t>（単位：人）</t>
  </si>
  <si>
    <t>昭和50年</t>
  </si>
  <si>
    <t>昭和55年</t>
  </si>
  <si>
    <t>昭和60年</t>
  </si>
  <si>
    <t>平成２年</t>
  </si>
  <si>
    <t>構成比</t>
  </si>
  <si>
    <t>(％)</t>
  </si>
  <si>
    <t>就業人口(人）</t>
  </si>
  <si>
    <t>構成比(%)</t>
  </si>
  <si>
    <t>第一次産業</t>
  </si>
  <si>
    <t>農業</t>
  </si>
  <si>
    <t>林業</t>
  </si>
  <si>
    <t>漁業</t>
  </si>
  <si>
    <t>第二次産業</t>
  </si>
  <si>
    <t>建設業</t>
  </si>
  <si>
    <t>製造業</t>
  </si>
  <si>
    <t>第三次産業</t>
  </si>
  <si>
    <t>電気・ガス・熱供給・水道業</t>
  </si>
  <si>
    <t>分類不能の産業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</si>
  <si>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</si>
  <si>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</si>
  <si>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</si>
  <si>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</si>
  <si>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</si>
  <si>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</si>
  <si>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</si>
  <si>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</si>
  <si>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</si>
  <si>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</si>
  <si>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</si>
  <si>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</si>
  <si>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</si>
  <si>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区分</t>
    <rPh sb="0" eb="2">
      <t>クブン</t>
    </rPh>
    <phoneticPr fontId="9"/>
  </si>
  <si>
    <t>総数</t>
    <rPh sb="0" eb="2">
      <t>ソウスウ</t>
    </rPh>
    <phoneticPr fontId="9"/>
  </si>
  <si>
    <t>１人</t>
    <rPh sb="1" eb="2">
      <t>ニン</t>
    </rPh>
    <phoneticPr fontId="9"/>
  </si>
  <si>
    <t>世帯</t>
    <rPh sb="0" eb="2">
      <t>セタイ</t>
    </rPh>
    <phoneticPr fontId="9"/>
  </si>
  <si>
    <t>２人</t>
    <rPh sb="1" eb="2">
      <t>ニン</t>
    </rPh>
    <phoneticPr fontId="9"/>
  </si>
  <si>
    <t>３人</t>
    <rPh sb="1" eb="2">
      <t>ニン</t>
    </rPh>
    <phoneticPr fontId="9"/>
  </si>
  <si>
    <t>４人</t>
    <rPh sb="1" eb="2">
      <t>ニン</t>
    </rPh>
    <phoneticPr fontId="9"/>
  </si>
  <si>
    <t>５人</t>
    <rPh sb="1" eb="2">
      <t>ニン</t>
    </rPh>
    <phoneticPr fontId="9"/>
  </si>
  <si>
    <t>６人</t>
    <rPh sb="1" eb="2">
      <t>ニン</t>
    </rPh>
    <phoneticPr fontId="9"/>
  </si>
  <si>
    <t>一般世帯</t>
    <rPh sb="0" eb="2">
      <t>イッパン</t>
    </rPh>
    <rPh sb="2" eb="4">
      <t>セタイ</t>
    </rPh>
    <phoneticPr fontId="9"/>
  </si>
  <si>
    <t>７人以上</t>
    <rPh sb="1" eb="2">
      <t>ニン</t>
    </rPh>
    <rPh sb="2" eb="4">
      <t>イジョウ</t>
    </rPh>
    <phoneticPr fontId="9"/>
  </si>
  <si>
    <t>区分</t>
    <rPh sb="0" eb="2">
      <t>クブン</t>
    </rPh>
    <phoneticPr fontId="9"/>
  </si>
  <si>
    <t>65～69歳</t>
    <rPh sb="5" eb="6">
      <t>サイ</t>
    </rPh>
    <phoneticPr fontId="9"/>
  </si>
  <si>
    <t>70～74歳</t>
    <rPh sb="5" eb="6">
      <t>サイ</t>
    </rPh>
    <phoneticPr fontId="9"/>
  </si>
  <si>
    <t>75～79歳</t>
    <rPh sb="5" eb="6">
      <t>サイ</t>
    </rPh>
    <phoneticPr fontId="9"/>
  </si>
  <si>
    <t>80～84歳</t>
    <rPh sb="5" eb="6">
      <t>サイ</t>
    </rPh>
    <phoneticPr fontId="9"/>
  </si>
  <si>
    <t>85歳以上</t>
    <rPh sb="2" eb="3">
      <t>サイ</t>
    </rPh>
    <rPh sb="3" eb="5">
      <t>イジョウ</t>
    </rPh>
    <phoneticPr fontId="9"/>
  </si>
  <si>
    <t>(別掲)</t>
    <rPh sb="1" eb="3">
      <t>ベッケイ</t>
    </rPh>
    <phoneticPr fontId="9"/>
  </si>
  <si>
    <t>60歳以上</t>
    <rPh sb="2" eb="3">
      <t>サイ</t>
    </rPh>
    <rPh sb="3" eb="5">
      <t>イジョウ</t>
    </rPh>
    <phoneticPr fontId="9"/>
  </si>
  <si>
    <t>区分</t>
    <rPh sb="0" eb="2">
      <t>クブン</t>
    </rPh>
    <phoneticPr fontId="9"/>
  </si>
  <si>
    <t>60～64歳</t>
    <rPh sb="5" eb="6">
      <t>サイ</t>
    </rPh>
    <phoneticPr fontId="9"/>
  </si>
  <si>
    <t>夫が</t>
    <rPh sb="0" eb="1">
      <t>オット</t>
    </rPh>
    <phoneticPr fontId="9"/>
  </si>
  <si>
    <t>85歳以上</t>
    <rPh sb="2" eb="3">
      <t>サイ</t>
    </rPh>
    <rPh sb="3" eb="5">
      <t>イジョウ</t>
    </rPh>
    <phoneticPr fontId="9"/>
  </si>
  <si>
    <t>妻　が　60　歳　以　上</t>
    <rPh sb="0" eb="1">
      <t>ツマ</t>
    </rPh>
    <rPh sb="7" eb="8">
      <t>サイ</t>
    </rPh>
    <rPh sb="9" eb="12">
      <t>イジョウ</t>
    </rPh>
    <phoneticPr fontId="9"/>
  </si>
  <si>
    <t>中国</t>
    <rPh sb="0" eb="2">
      <t>チュウゴク</t>
    </rPh>
    <phoneticPr fontId="9"/>
  </si>
  <si>
    <t>タイ</t>
    <phoneticPr fontId="9"/>
  </si>
  <si>
    <t>その他</t>
    <rPh sb="0" eb="3">
      <t>ソノタ</t>
    </rPh>
    <phoneticPr fontId="9"/>
  </si>
  <si>
    <t>東南アジア、南アジア</t>
    <rPh sb="0" eb="2">
      <t>トウナン</t>
    </rPh>
    <rPh sb="6" eb="7">
      <t>ミナミ</t>
    </rPh>
    <phoneticPr fontId="9"/>
  </si>
  <si>
    <t>ペルー</t>
    <phoneticPr fontId="9"/>
  </si>
  <si>
    <t>その他</t>
    <rPh sb="0" eb="3">
      <t>ソノタ</t>
    </rPh>
    <phoneticPr fontId="9"/>
  </si>
  <si>
    <t>区分</t>
    <rPh sb="0" eb="2">
      <t>クブン</t>
    </rPh>
    <phoneticPr fontId="9"/>
  </si>
  <si>
    <t>区分</t>
    <rPh sb="0" eb="2">
      <t>クブン</t>
    </rPh>
    <phoneticPr fontId="9"/>
  </si>
  <si>
    <t>世帯数</t>
    <rPh sb="0" eb="3">
      <t>セタイスウ</t>
    </rPh>
    <phoneticPr fontId="9"/>
  </si>
  <si>
    <t>世帯人員</t>
    <rPh sb="0" eb="2">
      <t>セタイ</t>
    </rPh>
    <rPh sb="2" eb="4">
      <t>ジンイン</t>
    </rPh>
    <phoneticPr fontId="9"/>
  </si>
  <si>
    <t>　住宅に住む一般世帯</t>
    <rPh sb="1" eb="3">
      <t>ジュウタク</t>
    </rPh>
    <rPh sb="4" eb="5">
      <t>ス</t>
    </rPh>
    <rPh sb="6" eb="8">
      <t>イッパン</t>
    </rPh>
    <rPh sb="8" eb="10">
      <t>セタイ</t>
    </rPh>
    <phoneticPr fontId="9"/>
  </si>
  <si>
    <t>　　主世帯</t>
    <rPh sb="2" eb="3">
      <t>シュ</t>
    </rPh>
    <rPh sb="3" eb="5">
      <t>セタイ</t>
    </rPh>
    <phoneticPr fontId="9"/>
  </si>
  <si>
    <t>　　　持ち家</t>
    <rPh sb="3" eb="6">
      <t>モチイエ</t>
    </rPh>
    <phoneticPr fontId="9"/>
  </si>
  <si>
    <t>　　　公営･公団･公社の借家</t>
    <rPh sb="3" eb="5">
      <t>コウエイ</t>
    </rPh>
    <rPh sb="6" eb="8">
      <t>コウダン</t>
    </rPh>
    <rPh sb="9" eb="11">
      <t>コウシャ</t>
    </rPh>
    <rPh sb="12" eb="14">
      <t>シャクヤ</t>
    </rPh>
    <phoneticPr fontId="9"/>
  </si>
  <si>
    <t>　　　民営の借家</t>
    <rPh sb="3" eb="5">
      <t>ミンエイ</t>
    </rPh>
    <rPh sb="6" eb="8">
      <t>シャクヤ</t>
    </rPh>
    <phoneticPr fontId="9"/>
  </si>
  <si>
    <t>　　　給与住宅</t>
    <rPh sb="3" eb="5">
      <t>キュウヨ</t>
    </rPh>
    <rPh sb="5" eb="7">
      <t>ジュウタク</t>
    </rPh>
    <phoneticPr fontId="9"/>
  </si>
  <si>
    <t>　　間借り</t>
    <rPh sb="2" eb="4">
      <t>マガ</t>
    </rPh>
    <phoneticPr fontId="9"/>
  </si>
  <si>
    <t>　住宅以外に住む一般世帯</t>
    <rPh sb="1" eb="3">
      <t>ジュウタク</t>
    </rPh>
    <rPh sb="3" eb="5">
      <t>イガイ</t>
    </rPh>
    <rPh sb="6" eb="7">
      <t>ス</t>
    </rPh>
    <rPh sb="8" eb="10">
      <t>イッパン</t>
    </rPh>
    <rPh sb="10" eb="12">
      <t>セタイ</t>
    </rPh>
    <phoneticPr fontId="9"/>
  </si>
  <si>
    <t>区分</t>
    <rPh sb="0" eb="2">
      <t>クブン</t>
    </rPh>
    <phoneticPr fontId="9"/>
  </si>
  <si>
    <t>単独世帯</t>
    <rPh sb="0" eb="2">
      <t>タンドク</t>
    </rPh>
    <rPh sb="2" eb="4">
      <t>セタイ</t>
    </rPh>
    <phoneticPr fontId="9"/>
  </si>
  <si>
    <t>核家族世帯</t>
    <rPh sb="0" eb="3">
      <t>カクカゾク</t>
    </rPh>
    <rPh sb="3" eb="5">
      <t>セタイ</t>
    </rPh>
    <phoneticPr fontId="9"/>
  </si>
  <si>
    <t>親族世帯</t>
    <rPh sb="0" eb="2">
      <t>シンゾク</t>
    </rPh>
    <rPh sb="2" eb="4">
      <t>セタイ</t>
    </rPh>
    <phoneticPr fontId="9"/>
  </si>
  <si>
    <t>区分</t>
    <rPh sb="0" eb="2">
      <t>クブン</t>
    </rPh>
    <phoneticPr fontId="9"/>
  </si>
  <si>
    <t>人口密度</t>
    <rPh sb="0" eb="4">
      <t>ジンコウミツド</t>
    </rPh>
    <phoneticPr fontId="9"/>
  </si>
  <si>
    <t>人口集中地区（ＤＩＤｓ）</t>
    <rPh sb="0" eb="2">
      <t>ジンコウ</t>
    </rPh>
    <rPh sb="2" eb="4">
      <t>シュウチュウ</t>
    </rPh>
    <rPh sb="4" eb="6">
      <t>チク</t>
    </rPh>
    <phoneticPr fontId="9"/>
  </si>
  <si>
    <t>イギリス</t>
    <phoneticPr fontId="9"/>
  </si>
  <si>
    <t>アメリカ</t>
    <phoneticPr fontId="9"/>
  </si>
  <si>
    <t>ブラジル</t>
    <phoneticPr fontId="9"/>
  </si>
  <si>
    <t>（各年10月１日現在）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9"/>
  </si>
  <si>
    <t>（各年10月１日現在）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9"/>
  </si>
  <si>
    <t>平成12年</t>
    <phoneticPr fontId="9"/>
  </si>
  <si>
    <t>平成12年</t>
    <rPh sb="0" eb="2">
      <t>ヘイセイ</t>
    </rPh>
    <rPh sb="4" eb="5">
      <t>ネン</t>
    </rPh>
    <phoneticPr fontId="9"/>
  </si>
  <si>
    <t>男</t>
  </si>
  <si>
    <t>女</t>
  </si>
  <si>
    <t>65～69歳</t>
    <rPh sb="5" eb="6">
      <t>サイ</t>
    </rPh>
    <phoneticPr fontId="9"/>
  </si>
  <si>
    <t>70～74歳</t>
    <rPh sb="5" eb="6">
      <t>サイ</t>
    </rPh>
    <phoneticPr fontId="9"/>
  </si>
  <si>
    <t>75～79歳</t>
    <rPh sb="5" eb="6">
      <t>サイ</t>
    </rPh>
    <phoneticPr fontId="9"/>
  </si>
  <si>
    <t>80～84歳</t>
    <rPh sb="5" eb="6">
      <t>サイ</t>
    </rPh>
    <phoneticPr fontId="9"/>
  </si>
  <si>
    <t>船町</t>
  </si>
  <si>
    <t>旭町</t>
  </si>
  <si>
    <t>元町</t>
  </si>
  <si>
    <t>大東町</t>
  </si>
  <si>
    <t>佐和町</t>
  </si>
  <si>
    <t>立花町</t>
  </si>
  <si>
    <t>京町一丁目</t>
  </si>
  <si>
    <t>京町二丁目</t>
  </si>
  <si>
    <t>京町三丁目</t>
  </si>
  <si>
    <t>中央町</t>
  </si>
  <si>
    <t>錦町</t>
  </si>
  <si>
    <t>河原一丁目</t>
  </si>
  <si>
    <t>河原二丁目</t>
  </si>
  <si>
    <t>河原三丁目</t>
  </si>
  <si>
    <t>銀座町</t>
  </si>
  <si>
    <t>芹橋一丁目</t>
  </si>
  <si>
    <t>橋向町</t>
  </si>
  <si>
    <t>新町</t>
  </si>
  <si>
    <t>芹中町</t>
  </si>
  <si>
    <t>大橋町</t>
  </si>
  <si>
    <t>後三条町</t>
  </si>
  <si>
    <t>金亀町</t>
  </si>
  <si>
    <t>尾末町</t>
  </si>
  <si>
    <t>本町一丁目</t>
  </si>
  <si>
    <t>本町二丁目</t>
  </si>
  <si>
    <t>本町三丁目</t>
  </si>
  <si>
    <t>城町一丁目</t>
  </si>
  <si>
    <t>城町二丁目</t>
  </si>
  <si>
    <t>芹橋二丁目</t>
  </si>
  <si>
    <t>池州町</t>
  </si>
  <si>
    <t>栄町一丁目</t>
  </si>
  <si>
    <t>栄町二丁目</t>
  </si>
  <si>
    <t>中藪一丁目</t>
  </si>
  <si>
    <t>中藪二丁目</t>
  </si>
  <si>
    <t>長曽根町</t>
  </si>
  <si>
    <t>長曽根南町</t>
  </si>
  <si>
    <t>中藪町</t>
    <rPh sb="0" eb="2">
      <t>ナカヤブ</t>
    </rPh>
    <rPh sb="2" eb="3">
      <t>チョウ</t>
    </rPh>
    <phoneticPr fontId="9"/>
  </si>
  <si>
    <t>大藪町</t>
    <rPh sb="0" eb="3">
      <t>オオヤブチョウ</t>
    </rPh>
    <phoneticPr fontId="9"/>
  </si>
  <si>
    <t>馬場一丁目</t>
  </si>
  <si>
    <t>馬場二丁目</t>
  </si>
  <si>
    <t>松原一丁目</t>
  </si>
  <si>
    <t>松原二丁目</t>
  </si>
  <si>
    <t>松原町</t>
  </si>
  <si>
    <t>古沢町</t>
  </si>
  <si>
    <t>里根町</t>
  </si>
  <si>
    <t>外町</t>
  </si>
  <si>
    <t>幸町</t>
  </si>
  <si>
    <t>安清町</t>
  </si>
  <si>
    <t>安清東町</t>
  </si>
  <si>
    <t>芹町</t>
  </si>
  <si>
    <t>芹川町</t>
  </si>
  <si>
    <t>元岡町</t>
  </si>
  <si>
    <t>沼波町</t>
  </si>
  <si>
    <t>岡町</t>
  </si>
  <si>
    <t>山之脇町</t>
  </si>
  <si>
    <t>大堀町</t>
  </si>
  <si>
    <t>東沼波町</t>
  </si>
  <si>
    <t>西沼波町</t>
  </si>
  <si>
    <t>地蔵町</t>
  </si>
  <si>
    <t>正法寺町</t>
  </si>
  <si>
    <t>野田山町</t>
  </si>
  <si>
    <t>平田町</t>
  </si>
  <si>
    <t>和田町</t>
  </si>
  <si>
    <t>戸賀町</t>
  </si>
  <si>
    <t>小泉町</t>
  </si>
  <si>
    <t>竹ヶ鼻町</t>
  </si>
  <si>
    <t>西今町</t>
  </si>
  <si>
    <t>野瀬町</t>
  </si>
  <si>
    <t>宇尾町</t>
  </si>
  <si>
    <t>甘呂町</t>
  </si>
  <si>
    <t>開出今町</t>
    <rPh sb="0" eb="4">
      <t>カイデイマチョウ</t>
    </rPh>
    <phoneticPr fontId="9"/>
  </si>
  <si>
    <t>八坂町</t>
  </si>
  <si>
    <t>須越町</t>
  </si>
  <si>
    <t>三津屋町</t>
  </si>
  <si>
    <t>日夏町</t>
  </si>
  <si>
    <t>鳥居本町</t>
    <rPh sb="0" eb="4">
      <t>トリイモトチョウ</t>
    </rPh>
    <phoneticPr fontId="9"/>
  </si>
  <si>
    <t>下矢倉町</t>
  </si>
  <si>
    <t>甲田町</t>
  </si>
  <si>
    <t>宮田町</t>
  </si>
  <si>
    <t>佐和山町</t>
  </si>
  <si>
    <t>小野町</t>
  </si>
  <si>
    <t>原町</t>
  </si>
  <si>
    <t>笹尾町</t>
  </si>
  <si>
    <t>荘厳寺町</t>
  </si>
  <si>
    <t>善谷町</t>
  </si>
  <si>
    <t>中山町</t>
  </si>
  <si>
    <t>仏生寺町</t>
  </si>
  <si>
    <t>男鬼町</t>
  </si>
  <si>
    <t>武奈町</t>
  </si>
  <si>
    <t>高宮町</t>
    <rPh sb="0" eb="3">
      <t>タカミヤチョウ</t>
    </rPh>
    <phoneticPr fontId="9"/>
  </si>
  <si>
    <t>出町</t>
  </si>
  <si>
    <t>南川瀬町</t>
  </si>
  <si>
    <t>野口町</t>
  </si>
  <si>
    <t>川瀬馬場町</t>
  </si>
  <si>
    <t>極楽寺町</t>
  </si>
  <si>
    <t>森堂町</t>
  </si>
  <si>
    <t>金剛寺町</t>
  </si>
  <si>
    <t>辻堂町</t>
  </si>
  <si>
    <t>蓮台寺町</t>
  </si>
  <si>
    <t>堀町</t>
  </si>
  <si>
    <t>広野町</t>
  </si>
  <si>
    <t>犬方町</t>
  </si>
  <si>
    <t>法士町</t>
  </si>
  <si>
    <t>清崎町</t>
  </si>
  <si>
    <t>賀田山町</t>
  </si>
  <si>
    <t>千尋町</t>
  </si>
  <si>
    <t>太堂町</t>
  </si>
  <si>
    <t>安食中町</t>
  </si>
  <si>
    <t>楡町</t>
  </si>
  <si>
    <t>三津町</t>
  </si>
  <si>
    <t>海瀬町</t>
  </si>
  <si>
    <t>金沢町</t>
  </si>
  <si>
    <t>稲部町</t>
  </si>
  <si>
    <t>肥田町</t>
  </si>
  <si>
    <t>野良田町</t>
  </si>
  <si>
    <t>稲枝町</t>
  </si>
  <si>
    <t>彦富町</t>
  </si>
  <si>
    <t>金田町</t>
  </si>
  <si>
    <t>稲里町</t>
  </si>
  <si>
    <t>下岡部町</t>
  </si>
  <si>
    <t>石寺町</t>
  </si>
  <si>
    <t>薩摩町</t>
  </si>
  <si>
    <t>柳川町</t>
  </si>
  <si>
    <t>甲崎町</t>
  </si>
  <si>
    <t>下西川町</t>
  </si>
  <si>
    <t>上西川町</t>
  </si>
  <si>
    <t>上岡部町</t>
  </si>
  <si>
    <t>田原町</t>
  </si>
  <si>
    <t>服部町</t>
  </si>
  <si>
    <t>上稲葉町</t>
  </si>
  <si>
    <t>下稲葉町</t>
  </si>
  <si>
    <t>出路町</t>
  </si>
  <si>
    <t>本庄町</t>
  </si>
  <si>
    <t>普光寺町</t>
    <rPh sb="0" eb="1">
      <t>フ</t>
    </rPh>
    <phoneticPr fontId="9"/>
  </si>
  <si>
    <t>南三ツ谷町</t>
  </si>
  <si>
    <t>田附町</t>
  </si>
  <si>
    <t>新海町</t>
  </si>
  <si>
    <t>新海浜一丁目</t>
    <rPh sb="0" eb="2">
      <t>シンガイチョウ</t>
    </rPh>
    <rPh sb="2" eb="3">
      <t>ハマ</t>
    </rPh>
    <rPh sb="3" eb="5">
      <t>イッチョウ</t>
    </rPh>
    <rPh sb="5" eb="6">
      <t>メ</t>
    </rPh>
    <phoneticPr fontId="9"/>
  </si>
  <si>
    <t>新海浜二丁目</t>
    <rPh sb="0" eb="2">
      <t>シンガイチョウ</t>
    </rPh>
    <rPh sb="2" eb="3">
      <t>ハマ</t>
    </rPh>
    <rPh sb="3" eb="4">
      <t>２</t>
    </rPh>
    <rPh sb="4" eb="5">
      <t>イッチョウ</t>
    </rPh>
    <rPh sb="5" eb="6">
      <t>メ</t>
    </rPh>
    <phoneticPr fontId="9"/>
  </si>
  <si>
    <t>総数</t>
    <rPh sb="0" eb="2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</si>
  <si>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</si>
  <si>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</si>
  <si>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地域</t>
    <rPh sb="0" eb="2">
      <t>チイキ</t>
    </rPh>
    <phoneticPr fontId="9"/>
  </si>
  <si>
    <t>世帯数</t>
    <rPh sb="0" eb="3">
      <t>セタイスウ</t>
    </rPh>
    <phoneticPr fontId="9"/>
  </si>
  <si>
    <t>彦根市</t>
    <rPh sb="0" eb="3">
      <t>ヒコネシ</t>
    </rPh>
    <phoneticPr fontId="9"/>
  </si>
  <si>
    <t>人口  （人）</t>
    <rPh sb="0" eb="2">
      <t>ジンコウ</t>
    </rPh>
    <rPh sb="5" eb="6">
      <t>ニン</t>
    </rPh>
    <phoneticPr fontId="9"/>
  </si>
  <si>
    <t>平成７年</t>
    <rPh sb="0" eb="2">
      <t>ヘイセイ</t>
    </rPh>
    <rPh sb="3" eb="4">
      <t>ネン</t>
    </rPh>
    <phoneticPr fontId="9"/>
  </si>
  <si>
    <t>平成12年</t>
    <rPh sb="0" eb="2">
      <t>ヘイセイ</t>
    </rPh>
    <rPh sb="4" eb="5">
      <t>ネン</t>
    </rPh>
    <phoneticPr fontId="9"/>
  </si>
  <si>
    <t>韓国
朝鮮</t>
    <rPh sb="0" eb="2">
      <t>カンコク</t>
    </rPh>
    <rPh sb="3" eb="5">
      <t>チョウセン</t>
    </rPh>
    <phoneticPr fontId="9"/>
  </si>
  <si>
    <t>0 ～ 4 歳</t>
    <rPh sb="6" eb="7">
      <t>サイ</t>
    </rPh>
    <phoneticPr fontId="9"/>
  </si>
  <si>
    <t>平均年齢</t>
    <rPh sb="0" eb="2">
      <t>ヘイキン</t>
    </rPh>
    <rPh sb="2" eb="4">
      <t>ネンレイ</t>
    </rPh>
    <phoneticPr fontId="9"/>
  </si>
  <si>
    <t>世帯人員</t>
    <rPh sb="0" eb="2">
      <t>セタイ</t>
    </rPh>
    <rPh sb="2" eb="4">
      <t>ジンインスウ</t>
    </rPh>
    <phoneticPr fontId="9"/>
  </si>
  <si>
    <t>夫婦のみ
の世帯</t>
    <rPh sb="0" eb="2">
      <t>フウフ</t>
    </rPh>
    <rPh sb="6" eb="8">
      <t>セタイ</t>
    </rPh>
    <phoneticPr fontId="9"/>
  </si>
  <si>
    <t>一般世帯</t>
    <rPh sb="0" eb="2">
      <t>イッパン</t>
    </rPh>
    <rPh sb="2" eb="4">
      <t>セタイ</t>
    </rPh>
    <phoneticPr fontId="9"/>
  </si>
  <si>
    <t>　住宅に住む一般世帯</t>
    <rPh sb="1" eb="3">
      <t>ジュウタク</t>
    </rPh>
    <rPh sb="4" eb="5">
      <t>ス</t>
    </rPh>
    <rPh sb="6" eb="8">
      <t>イッパン</t>
    </rPh>
    <rPh sb="8" eb="10">
      <t>セタイ</t>
    </rPh>
    <phoneticPr fontId="9"/>
  </si>
  <si>
    <t>　　主世帯</t>
    <rPh sb="2" eb="3">
      <t>シュ</t>
    </rPh>
    <rPh sb="3" eb="5">
      <t>セタイ</t>
    </rPh>
    <phoneticPr fontId="9"/>
  </si>
  <si>
    <t>　　　持ち家</t>
    <rPh sb="3" eb="6">
      <t>モチイエ</t>
    </rPh>
    <phoneticPr fontId="9"/>
  </si>
  <si>
    <t>　　　公営･公団･公社の借家</t>
    <rPh sb="3" eb="5">
      <t>コウエイ</t>
    </rPh>
    <rPh sb="6" eb="8">
      <t>コウダン</t>
    </rPh>
    <rPh sb="9" eb="11">
      <t>コウシャ</t>
    </rPh>
    <rPh sb="12" eb="14">
      <t>シャクヤ</t>
    </rPh>
    <phoneticPr fontId="9"/>
  </si>
  <si>
    <t>　　　民営の借家</t>
    <rPh sb="3" eb="5">
      <t>ミンエイ</t>
    </rPh>
    <rPh sb="6" eb="8">
      <t>シャクヤ</t>
    </rPh>
    <phoneticPr fontId="9"/>
  </si>
  <si>
    <t>　　　給与住宅</t>
    <rPh sb="3" eb="5">
      <t>キュウヨ</t>
    </rPh>
    <rPh sb="5" eb="7">
      <t>ジュウタク</t>
    </rPh>
    <phoneticPr fontId="9"/>
  </si>
  <si>
    <t>　　間借り</t>
    <rPh sb="2" eb="4">
      <t>マガ</t>
    </rPh>
    <phoneticPr fontId="9"/>
  </si>
  <si>
    <t>　住宅以外に住む一般世帯</t>
    <rPh sb="1" eb="3">
      <t>ジュウタク</t>
    </rPh>
    <rPh sb="3" eb="5">
      <t>イガイ</t>
    </rPh>
    <rPh sb="6" eb="7">
      <t>ス</t>
    </rPh>
    <rPh sb="8" eb="10">
      <t>イッパン</t>
    </rPh>
    <rPh sb="10" eb="12">
      <t>セタイ</t>
    </rPh>
    <phoneticPr fontId="9"/>
  </si>
  <si>
    <t>（注）総数には、無国籍及び国名「不詳」を含みます。</t>
    <rPh sb="1" eb="2">
      <t>チュウ</t>
    </rPh>
    <rPh sb="3" eb="5">
      <t>ソウスウ</t>
    </rPh>
    <rPh sb="8" eb="11">
      <t>ムコクセキ</t>
    </rPh>
    <rPh sb="11" eb="12">
      <t>オヨ</t>
    </rPh>
    <rPh sb="13" eb="14">
      <t>クニ</t>
    </rPh>
    <rPh sb="14" eb="15">
      <t>メイ</t>
    </rPh>
    <rPh sb="16" eb="18">
      <t>フショウ</t>
    </rPh>
    <rPh sb="20" eb="21">
      <t>フク</t>
    </rPh>
    <phoneticPr fontId="9"/>
  </si>
  <si>
    <t>19.世帯数および人口構成の推移</t>
    <rPh sb="3" eb="6">
      <t>セタイスウ</t>
    </rPh>
    <rPh sb="9" eb="11">
      <t>ジンコウ</t>
    </rPh>
    <rPh sb="11" eb="13">
      <t>コウセイ</t>
    </rPh>
    <rPh sb="14" eb="16">
      <t>スイイ</t>
    </rPh>
    <phoneticPr fontId="9"/>
  </si>
  <si>
    <t>人　口</t>
    <rPh sb="0" eb="1">
      <t>ヒト</t>
    </rPh>
    <rPh sb="2" eb="3">
      <t>クチ</t>
    </rPh>
    <phoneticPr fontId="10"/>
  </si>
  <si>
    <t>（人）</t>
    <rPh sb="1" eb="2">
      <t>ニン</t>
    </rPh>
    <phoneticPr fontId="9"/>
  </si>
  <si>
    <t>世帯数</t>
    <rPh sb="0" eb="3">
      <t>セタイスウ</t>
    </rPh>
    <phoneticPr fontId="10"/>
  </si>
  <si>
    <t>年少　　　人口</t>
    <phoneticPr fontId="10"/>
  </si>
  <si>
    <t>生産　　　年齢　　　人口</t>
    <rPh sb="10" eb="12">
      <t>ジンコウ</t>
    </rPh>
    <phoneticPr fontId="10"/>
  </si>
  <si>
    <t>老年　　　人口</t>
    <phoneticPr fontId="10"/>
  </si>
  <si>
    <t>年少　　　人口</t>
    <phoneticPr fontId="10"/>
  </si>
  <si>
    <t>総　数</t>
    <rPh sb="0" eb="1">
      <t>フサ</t>
    </rPh>
    <rPh sb="2" eb="3">
      <t>カズ</t>
    </rPh>
    <phoneticPr fontId="10"/>
  </si>
  <si>
    <t>平成12年</t>
  </si>
  <si>
    <t>（注１）世帯数の総数には、世帯の種類不詳を含みます。</t>
    <rPh sb="1" eb="2">
      <t>チュウ</t>
    </rPh>
    <rPh sb="4" eb="7">
      <t>セタイスウ</t>
    </rPh>
    <rPh sb="8" eb="10">
      <t>ソウスウ</t>
    </rPh>
    <rPh sb="13" eb="15">
      <t>セタイ</t>
    </rPh>
    <rPh sb="16" eb="18">
      <t>シュルイ</t>
    </rPh>
    <rPh sb="18" eb="20">
      <t>フショウ</t>
    </rPh>
    <rPh sb="21" eb="22">
      <t>フク</t>
    </rPh>
    <phoneticPr fontId="9"/>
  </si>
  <si>
    <t>（注２）人口の総数には、年齢不詳を含みます。</t>
    <rPh sb="4" eb="6">
      <t>ジンコウ</t>
    </rPh>
    <phoneticPr fontId="9"/>
  </si>
  <si>
    <t>20.面積および人口密度</t>
    <rPh sb="3" eb="5">
      <t>メンセキ</t>
    </rPh>
    <rPh sb="8" eb="12">
      <t>ジンコウミツド</t>
    </rPh>
    <phoneticPr fontId="9"/>
  </si>
  <si>
    <t>平成17年</t>
    <phoneticPr fontId="10"/>
  </si>
  <si>
    <t>平成17年</t>
  </si>
  <si>
    <t>世帯数</t>
  </si>
  <si>
    <t>世帯人員</t>
  </si>
  <si>
    <t>平成17年</t>
    <rPh sb="0" eb="2">
      <t>ヘイセイ</t>
    </rPh>
    <rPh sb="4" eb="5">
      <t>ネン</t>
    </rPh>
    <phoneticPr fontId="9"/>
  </si>
  <si>
    <t>情報通信業</t>
    <rPh sb="0" eb="2">
      <t>ジョウホウ</t>
    </rPh>
    <rPh sb="2" eb="4">
      <t>ツウシン</t>
    </rPh>
    <rPh sb="4" eb="5">
      <t>ギョウ</t>
    </rPh>
    <phoneticPr fontId="9"/>
  </si>
  <si>
    <t>85以上</t>
    <phoneticPr fontId="9"/>
  </si>
  <si>
    <t>医療、福祉</t>
    <rPh sb="0" eb="2">
      <t>イリョウ</t>
    </rPh>
    <rPh sb="3" eb="5">
      <t>フクシ</t>
    </rPh>
    <phoneticPr fontId="9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</si>
  <si>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</si>
  <si>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サービス業（他に分類されないもの）</t>
    <rPh sb="6" eb="7">
      <t>タ</t>
    </rPh>
    <rPh sb="8" eb="10">
      <t>ブンルイ</t>
    </rPh>
    <phoneticPr fontId="9"/>
  </si>
  <si>
    <t>65歳以上親族のいる一般世帯</t>
    <rPh sb="2" eb="3">
      <t>サイ</t>
    </rPh>
    <rPh sb="3" eb="5">
      <t>イジョウ</t>
    </rPh>
    <rPh sb="5" eb="7">
      <t>シンゾク</t>
    </rPh>
    <rPh sb="10" eb="12">
      <t>イッパン</t>
    </rPh>
    <rPh sb="12" eb="14">
      <t>セタイ</t>
    </rPh>
    <phoneticPr fontId="9"/>
  </si>
  <si>
    <t>常住地による従業・通学市区町村</t>
    <rPh sb="0" eb="1">
      <t>ツネ</t>
    </rPh>
    <rPh sb="1" eb="2">
      <t>ジュウ</t>
    </rPh>
    <rPh sb="2" eb="3">
      <t>チ</t>
    </rPh>
    <phoneticPr fontId="13"/>
  </si>
  <si>
    <t>総　　　　　数</t>
    <rPh sb="0" eb="1">
      <t>フサ</t>
    </rPh>
    <rPh sb="6" eb="7">
      <t>カズ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</si>
  <si>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</si>
  <si>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</si>
  <si>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(f)</t>
  </si>
  <si>
    <t>　他市区町村で従業・通学</t>
  </si>
  <si>
    <t>(d)</t>
  </si>
  <si>
    <t>　　県　　　　　内</t>
  </si>
  <si>
    <t>Same prefecture</t>
  </si>
  <si>
    <t>Otsu-shi</t>
  </si>
  <si>
    <t>Nagahama-shi</t>
  </si>
  <si>
    <t>Omihachiman-shi</t>
  </si>
  <si>
    <t>Kusatsu-shi</t>
  </si>
  <si>
    <t>Moriyama-shi</t>
  </si>
  <si>
    <t>Ritto-shi</t>
  </si>
  <si>
    <t>Koka-shi</t>
  </si>
  <si>
    <t>Yasu-shi</t>
  </si>
  <si>
    <t>Konan-shi</t>
  </si>
  <si>
    <t>Takashima-shi</t>
  </si>
  <si>
    <t>Higashiomi-shi</t>
  </si>
  <si>
    <t>Maibara-shi</t>
  </si>
  <si>
    <t>Hino-cho</t>
  </si>
  <si>
    <t>Ryuo-cho</t>
  </si>
  <si>
    <t>Toyosato-cho</t>
  </si>
  <si>
    <t>Kora-cho</t>
  </si>
  <si>
    <t>Taga-cho</t>
  </si>
  <si>
    <t>Others</t>
  </si>
  <si>
    <t>　　他　　　　　県</t>
  </si>
  <si>
    <t>Other prefectures</t>
  </si>
  <si>
    <t>Fukui-ken</t>
  </si>
  <si>
    <t>Gifu-ken</t>
  </si>
  <si>
    <t>Aichi-ken</t>
  </si>
  <si>
    <t>Mie-ken</t>
  </si>
  <si>
    <t>Kyoto-fu</t>
  </si>
  <si>
    <t>Osaka-fu</t>
  </si>
  <si>
    <t>Hyogo-ken</t>
  </si>
  <si>
    <t>Nara-ken</t>
  </si>
  <si>
    <t>Wakayama-ken</t>
  </si>
  <si>
    <t>　　　そ の 他  の 都 道 府 県</t>
  </si>
  <si>
    <t>総　数</t>
    <rPh sb="0" eb="1">
      <t>フサ</t>
    </rPh>
    <rPh sb="2" eb="3">
      <t>カズ</t>
    </rPh>
    <phoneticPr fontId="13"/>
  </si>
  <si>
    <t>彦根市に常住する就業者・通学者</t>
    <rPh sb="0" eb="3">
      <t>ヒコネシ</t>
    </rPh>
    <phoneticPr fontId="13"/>
  </si>
  <si>
    <t>　彦根市で従業・通学</t>
    <rPh sb="1" eb="3">
      <t>ヒコネ</t>
    </rPh>
    <rPh sb="3" eb="4">
      <t>シ</t>
    </rPh>
    <phoneticPr fontId="13"/>
  </si>
  <si>
    <t>従業地・通学地による常住市区町村</t>
    <rPh sb="0" eb="2">
      <t>ジュウギョウ</t>
    </rPh>
    <rPh sb="2" eb="3">
      <t>チ</t>
    </rPh>
    <rPh sb="4" eb="6">
      <t>ツウガク</t>
    </rPh>
    <rPh sb="6" eb="7">
      <t>チ</t>
    </rPh>
    <rPh sb="10" eb="12">
      <t>ジョウジュウ</t>
    </rPh>
    <rPh sb="12" eb="14">
      <t>シク</t>
    </rPh>
    <rPh sb="14" eb="16">
      <t>チョウソン</t>
    </rPh>
    <phoneticPr fontId="13"/>
  </si>
  <si>
    <t>彦根市で従業・通学する人</t>
    <rPh sb="0" eb="3">
      <t>ヒコネシ</t>
    </rPh>
    <rPh sb="4" eb="6">
      <t>ジュウギョウ</t>
    </rPh>
    <rPh sb="7" eb="9">
      <t>ツウガク</t>
    </rPh>
    <rPh sb="11" eb="12">
      <t>ヒト</t>
    </rPh>
    <phoneticPr fontId="13"/>
  </si>
  <si>
    <t>　彦根市に常住</t>
    <rPh sb="1" eb="3">
      <t>ヒコネ</t>
    </rPh>
    <rPh sb="3" eb="4">
      <t>シ</t>
    </rPh>
    <rPh sb="5" eb="7">
      <t>ジョウジュウ</t>
    </rPh>
    <phoneticPr fontId="13"/>
  </si>
  <si>
    <t>　他市区町村に常住</t>
    <rPh sb="7" eb="9">
      <t>ジョウジュウ</t>
    </rPh>
    <phoneticPr fontId="13"/>
  </si>
  <si>
    <t>（単位：人）</t>
    <rPh sb="1" eb="3">
      <t>タンイ</t>
    </rPh>
    <rPh sb="4" eb="5">
      <t>ニン</t>
    </rPh>
    <phoneticPr fontId="9"/>
  </si>
  <si>
    <t>夜間人口</t>
    <rPh sb="0" eb="2">
      <t>ヤカン</t>
    </rPh>
    <rPh sb="2" eb="4">
      <t>ジンコウ</t>
    </rPh>
    <phoneticPr fontId="9"/>
  </si>
  <si>
    <t>(a)</t>
    <phoneticPr fontId="9"/>
  </si>
  <si>
    <t>昼間人口</t>
    <rPh sb="0" eb="2">
      <t>チュウカン</t>
    </rPh>
    <rPh sb="2" eb="4">
      <t>ジンコウ</t>
    </rPh>
    <phoneticPr fontId="9"/>
  </si>
  <si>
    <t>(b)</t>
    <phoneticPr fontId="9"/>
  </si>
  <si>
    <t>昼夜間人口比率　(b)/(a)</t>
    <rPh sb="0" eb="2">
      <t>チュウヤ</t>
    </rPh>
    <rPh sb="2" eb="3">
      <t>カン</t>
    </rPh>
    <rPh sb="3" eb="5">
      <t>ジンコウ</t>
    </rPh>
    <rPh sb="5" eb="7">
      <t>ヒリツ</t>
    </rPh>
    <phoneticPr fontId="9"/>
  </si>
  <si>
    <t>29.昼夜間人口の推移</t>
    <rPh sb="3" eb="5">
      <t>チュウヤ</t>
    </rPh>
    <rPh sb="5" eb="6">
      <t>カン</t>
    </rPh>
    <rPh sb="6" eb="8">
      <t>ジンコウ</t>
    </rPh>
    <rPh sb="9" eb="11">
      <t>スイイ</t>
    </rPh>
    <phoneticPr fontId="9"/>
  </si>
  <si>
    <t>（注１）夜間人口とは、常住地による人口で、調査の時期に調査の地域に常住している人口のことです。</t>
    <rPh sb="1" eb="2">
      <t>チュウ</t>
    </rPh>
    <rPh sb="4" eb="6">
      <t>ヤカン</t>
    </rPh>
    <rPh sb="6" eb="8">
      <t>ジンコウ</t>
    </rPh>
    <rPh sb="11" eb="13">
      <t>ジョウジュウ</t>
    </rPh>
    <rPh sb="13" eb="14">
      <t>チ</t>
    </rPh>
    <rPh sb="17" eb="19">
      <t>ジンコウ</t>
    </rPh>
    <rPh sb="21" eb="23">
      <t>チョウサ</t>
    </rPh>
    <rPh sb="24" eb="26">
      <t>ジキ</t>
    </rPh>
    <rPh sb="27" eb="29">
      <t>チョウサ</t>
    </rPh>
    <rPh sb="30" eb="32">
      <t>チイキ</t>
    </rPh>
    <rPh sb="33" eb="35">
      <t>ジョウジュウ</t>
    </rPh>
    <rPh sb="39" eb="41">
      <t>ジンコウ</t>
    </rPh>
    <phoneticPr fontId="9"/>
  </si>
  <si>
    <t>（注２）昼間人口とは、従業地・通学地による人口で、従業地・通学地集計の結果から以下のように算出された</t>
    <rPh sb="1" eb="2">
      <t>チュウ</t>
    </rPh>
    <rPh sb="4" eb="6">
      <t>チュウカン</t>
    </rPh>
    <rPh sb="6" eb="8">
      <t>ジンコウ</t>
    </rPh>
    <rPh sb="11" eb="13">
      <t>ジュウギョウ</t>
    </rPh>
    <rPh sb="13" eb="14">
      <t>チ</t>
    </rPh>
    <rPh sb="15" eb="17">
      <t>ツウガク</t>
    </rPh>
    <rPh sb="17" eb="18">
      <t>チ</t>
    </rPh>
    <rPh sb="21" eb="23">
      <t>ジンコウ</t>
    </rPh>
    <rPh sb="25" eb="27">
      <t>ジュウギョウ</t>
    </rPh>
    <rPh sb="27" eb="28">
      <t>チ</t>
    </rPh>
    <rPh sb="29" eb="31">
      <t>ツウガク</t>
    </rPh>
    <rPh sb="31" eb="32">
      <t>チ</t>
    </rPh>
    <rPh sb="32" eb="34">
      <t>シュウケイ</t>
    </rPh>
    <rPh sb="35" eb="37">
      <t>ケッカ</t>
    </rPh>
    <rPh sb="39" eb="41">
      <t>イカ</t>
    </rPh>
    <rPh sb="45" eb="47">
      <t>サンシュツ</t>
    </rPh>
    <phoneticPr fontId="9"/>
  </si>
  <si>
    <t>　　　　人口です。なお、この昼間人口には、買い物客などの非定常的な移動については考慮されていません。</t>
    <rPh sb="4" eb="6">
      <t>ジンコウ</t>
    </rPh>
    <rPh sb="14" eb="16">
      <t>チュウカン</t>
    </rPh>
    <rPh sb="16" eb="18">
      <t>ジンコウ</t>
    </rPh>
    <rPh sb="21" eb="22">
      <t>カ</t>
    </rPh>
    <rPh sb="23" eb="24">
      <t>モノ</t>
    </rPh>
    <rPh sb="24" eb="25">
      <t>キャク</t>
    </rPh>
    <rPh sb="28" eb="29">
      <t>ヒ</t>
    </rPh>
    <rPh sb="29" eb="32">
      <t>テイジョウテキ</t>
    </rPh>
    <rPh sb="33" eb="35">
      <t>イドウ</t>
    </rPh>
    <rPh sb="40" eb="42">
      <t>コウリョ</t>
    </rPh>
    <phoneticPr fontId="13"/>
  </si>
  <si>
    <t>葛籠町</t>
    <rPh sb="0" eb="1">
      <t>クズ</t>
    </rPh>
    <rPh sb="1" eb="2">
      <t>カゴ</t>
    </rPh>
    <rPh sb="2" eb="3">
      <t>チョウ</t>
    </rPh>
    <phoneticPr fontId="9"/>
  </si>
  <si>
    <t>西葛籠町</t>
    <rPh sb="1" eb="2">
      <t>クズ</t>
    </rPh>
    <phoneticPr fontId="9"/>
  </si>
  <si>
    <t>(各年10月１日現在）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9"/>
  </si>
  <si>
    <t>21.年齢（各歳）男女別人口</t>
    <rPh sb="3" eb="5">
      <t>ネンレイ</t>
    </rPh>
    <rPh sb="6" eb="7">
      <t>カク</t>
    </rPh>
    <rPh sb="7" eb="8">
      <t>サイ</t>
    </rPh>
    <rPh sb="9" eb="11">
      <t>ダンジョ</t>
    </rPh>
    <rPh sb="11" eb="12">
      <t>ベツ</t>
    </rPh>
    <rPh sb="12" eb="14">
      <t>ジンコウ</t>
    </rPh>
    <phoneticPr fontId="9"/>
  </si>
  <si>
    <t>34.町丁・大字別男女別人口および世帯数</t>
    <rPh sb="3" eb="4">
      <t>チョウ</t>
    </rPh>
    <rPh sb="4" eb="5">
      <t>チョウ</t>
    </rPh>
    <rPh sb="6" eb="8">
      <t>オオアザ</t>
    </rPh>
    <rPh sb="8" eb="9">
      <t>ベツ</t>
    </rPh>
    <rPh sb="9" eb="11">
      <t>ダンジョ</t>
    </rPh>
    <rPh sb="11" eb="12">
      <t>ベツ</t>
    </rPh>
    <rPh sb="12" eb="14">
      <t>ジンコウ</t>
    </rPh>
    <rPh sb="17" eb="20">
      <t>セタイスウ</t>
    </rPh>
    <phoneticPr fontId="9"/>
  </si>
  <si>
    <t>第３章　　国勢調査</t>
    <rPh sb="0" eb="1">
      <t>ダイ</t>
    </rPh>
    <rPh sb="2" eb="3">
      <t>ショウ</t>
    </rPh>
    <rPh sb="5" eb="9">
      <t>コクセイチョウサ</t>
    </rPh>
    <phoneticPr fontId="9"/>
  </si>
  <si>
    <t>22.世帯の種類・世帯人員別世帯数および世帯人員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7">
      <t>セタイスウ</t>
    </rPh>
    <rPh sb="20" eb="22">
      <t>セタイ</t>
    </rPh>
    <rPh sb="22" eb="24">
      <t>ジンイン</t>
    </rPh>
    <phoneticPr fontId="9"/>
  </si>
  <si>
    <t>23.家族の世帯類型別一般世帯数および一般世帯人員</t>
    <rPh sb="3" eb="5">
      <t>カゾク</t>
    </rPh>
    <rPh sb="6" eb="8">
      <t>セタイ</t>
    </rPh>
    <rPh sb="8" eb="9">
      <t>ルイ</t>
    </rPh>
    <rPh sb="9" eb="10">
      <t>カタ</t>
    </rPh>
    <rPh sb="10" eb="11">
      <t>ベツ</t>
    </rPh>
    <rPh sb="11" eb="13">
      <t>イッパン</t>
    </rPh>
    <rPh sb="13" eb="16">
      <t>セタイスウ</t>
    </rPh>
    <rPh sb="19" eb="21">
      <t>イッパン</t>
    </rPh>
    <rPh sb="21" eb="23">
      <t>セタイ</t>
    </rPh>
    <rPh sb="23" eb="25">
      <t>ジンイン</t>
    </rPh>
    <phoneticPr fontId="9"/>
  </si>
  <si>
    <t>25.住居の種類・住宅の所有の関係別 65歳以上親族のいる一般世帯表</t>
    <rPh sb="3" eb="4">
      <t>ジュウタク</t>
    </rPh>
    <rPh sb="4" eb="5">
      <t>キョ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7" eb="18">
      <t>ベツ</t>
    </rPh>
    <rPh sb="21" eb="22">
      <t>サイ</t>
    </rPh>
    <rPh sb="22" eb="24">
      <t>イジョウ</t>
    </rPh>
    <rPh sb="24" eb="26">
      <t>シンゾク</t>
    </rPh>
    <rPh sb="29" eb="31">
      <t>イッパン</t>
    </rPh>
    <rPh sb="31" eb="33">
      <t>セタイスウ</t>
    </rPh>
    <rPh sb="33" eb="34">
      <t>ヒョウ</t>
    </rPh>
    <phoneticPr fontId="9"/>
  </si>
  <si>
    <t>26.年齢(５歳階級)、男女別高齢者単身者数</t>
    <rPh sb="3" eb="5">
      <t>ネンレイ</t>
    </rPh>
    <rPh sb="7" eb="8">
      <t>サイ</t>
    </rPh>
    <rPh sb="8" eb="10">
      <t>カイキュウ</t>
    </rPh>
    <rPh sb="12" eb="15">
      <t>ダンジョベツ</t>
    </rPh>
    <rPh sb="15" eb="18">
      <t>コウレイシャ</t>
    </rPh>
    <rPh sb="18" eb="21">
      <t>タンシンシャ</t>
    </rPh>
    <rPh sb="21" eb="22">
      <t>スウ</t>
    </rPh>
    <phoneticPr fontId="9"/>
  </si>
  <si>
    <t>27.夫の年齢(５歳階級)、妻の年齢(５歳階級)別高齢夫婦世帯数</t>
    <rPh sb="3" eb="4">
      <t>オット</t>
    </rPh>
    <rPh sb="5" eb="7">
      <t>ネンレイ</t>
    </rPh>
    <rPh sb="9" eb="10">
      <t>サイ</t>
    </rPh>
    <rPh sb="10" eb="12">
      <t>カイキュウ</t>
    </rPh>
    <rPh sb="14" eb="15">
      <t>ツマ</t>
    </rPh>
    <rPh sb="16" eb="18">
      <t>ネンレイ</t>
    </rPh>
    <rPh sb="20" eb="21">
      <t>サイ</t>
    </rPh>
    <rPh sb="21" eb="23">
      <t>カイキュウ</t>
    </rPh>
    <rPh sb="24" eb="25">
      <t>ベツ</t>
    </rPh>
    <rPh sb="25" eb="27">
      <t>コウレイ</t>
    </rPh>
    <rPh sb="27" eb="29">
      <t>フウフ</t>
    </rPh>
    <rPh sb="29" eb="32">
      <t>セタイスウ</t>
    </rPh>
    <phoneticPr fontId="9"/>
  </si>
  <si>
    <t>28.国籍、男女別外国人数</t>
    <rPh sb="3" eb="5">
      <t>コクセキ</t>
    </rPh>
    <rPh sb="6" eb="9">
      <t>ダンジョベツ</t>
    </rPh>
    <rPh sb="9" eb="12">
      <t>ガイコクジン</t>
    </rPh>
    <rPh sb="12" eb="13">
      <t>スウ</t>
    </rPh>
    <phoneticPr fontId="9"/>
  </si>
  <si>
    <t>15 ～ 19</t>
    <phoneticPr fontId="9"/>
  </si>
  <si>
    <r>
      <t>60 ～ 64</t>
    </r>
    <r>
      <rPr>
        <sz val="11"/>
        <rFont val="ＭＳ ゴシック"/>
        <family val="3"/>
        <charset val="128"/>
      </rPr>
      <t>歳</t>
    </r>
    <rPh sb="7" eb="8">
      <t>サイ</t>
    </rPh>
    <phoneticPr fontId="9"/>
  </si>
  <si>
    <r>
      <t>100</t>
    </r>
    <r>
      <rPr>
        <sz val="11"/>
        <rFont val="ＭＳ ゴシック"/>
        <family val="3"/>
        <charset val="128"/>
      </rPr>
      <t>歳以上</t>
    </r>
    <rPh sb="3" eb="4">
      <t>サイ</t>
    </rPh>
    <rPh sb="4" eb="6">
      <t>イジョウ</t>
    </rPh>
    <phoneticPr fontId="9"/>
  </si>
  <si>
    <t>就業人口(人）</t>
    <phoneticPr fontId="9"/>
  </si>
  <si>
    <t>構成比(%)</t>
    <phoneticPr fontId="9"/>
  </si>
  <si>
    <t>平成22年</t>
    <phoneticPr fontId="10"/>
  </si>
  <si>
    <t>（各年10月１日現在）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9"/>
  </si>
  <si>
    <t>区分</t>
    <rPh sb="0" eb="2">
      <t>クブン</t>
    </rPh>
    <phoneticPr fontId="13"/>
  </si>
  <si>
    <t>33.産業（大分類）、年齢（５歳階級）別15歳以上就業者数</t>
    <phoneticPr fontId="9"/>
  </si>
  <si>
    <t>（１ｋ㎡あたり）</t>
    <phoneticPr fontId="9"/>
  </si>
  <si>
    <t>人口（人）</t>
    <rPh sb="0" eb="2">
      <t>ジンコウ</t>
    </rPh>
    <phoneticPr fontId="9"/>
  </si>
  <si>
    <t>面積（ｋ㎡）</t>
    <rPh sb="0" eb="2">
      <t>メンセキ</t>
    </rPh>
    <phoneticPr fontId="9"/>
  </si>
  <si>
    <t>１世帯
当たり
人員</t>
    <rPh sb="1" eb="3">
      <t>セタイ</t>
    </rPh>
    <phoneticPr fontId="9"/>
  </si>
  <si>
    <t>フィリ
ピン</t>
    <phoneticPr fontId="9"/>
  </si>
  <si>
    <t>平成22年</t>
  </si>
  <si>
    <t>平成22年</t>
    <rPh sb="0" eb="2">
      <t>ヘイセイ</t>
    </rPh>
    <rPh sb="4" eb="5">
      <t>ネン</t>
    </rPh>
    <phoneticPr fontId="9"/>
  </si>
  <si>
    <t>65歳以上
親族人員</t>
    <rPh sb="6" eb="8">
      <t>シンゾク</t>
    </rPh>
    <phoneticPr fontId="9"/>
  </si>
  <si>
    <t>夫婦と
子ども
から成る
世帯</t>
    <rPh sb="0" eb="2">
      <t>フウフ</t>
    </rPh>
    <rPh sb="4" eb="5">
      <t>コ</t>
    </rPh>
    <rPh sb="10" eb="11">
      <t>ナ</t>
    </rPh>
    <rPh sb="13" eb="15">
      <t>セタイ</t>
    </rPh>
    <phoneticPr fontId="9"/>
  </si>
  <si>
    <t>男親か女親どちらかと子どもから成る世帯</t>
    <rPh sb="0" eb="1">
      <t>オトコ</t>
    </rPh>
    <rPh sb="1" eb="2">
      <t>オヤ</t>
    </rPh>
    <rPh sb="3" eb="4">
      <t>オンナ</t>
    </rPh>
    <rPh sb="4" eb="5">
      <t>オヤ</t>
    </rPh>
    <rPh sb="10" eb="11">
      <t>コ</t>
    </rPh>
    <rPh sb="15" eb="16">
      <t>ナ</t>
    </rPh>
    <rPh sb="17" eb="19">
      <t>セタイ</t>
    </rPh>
    <phoneticPr fontId="9"/>
  </si>
  <si>
    <t>その他の
親族世帯</t>
    <rPh sb="0" eb="3">
      <t>ソノタ</t>
    </rPh>
    <phoneticPr fontId="9"/>
  </si>
  <si>
    <t>非親族
世帯</t>
    <rPh sb="0" eb="1">
      <t>ヒ</t>
    </rPh>
    <rPh sb="1" eb="3">
      <t>シンゾク</t>
    </rPh>
    <rPh sb="4" eb="6">
      <t>セタイ</t>
    </rPh>
    <phoneticPr fontId="9"/>
  </si>
  <si>
    <t>構成比(%)</t>
    <phoneticPr fontId="9"/>
  </si>
  <si>
    <t>(注)世帯類型不詳を含みます。</t>
    <rPh sb="1" eb="2">
      <t>チュウ</t>
    </rPh>
    <rPh sb="3" eb="5">
      <t>セタイ</t>
    </rPh>
    <rPh sb="5" eb="7">
      <t>ルイケイ</t>
    </rPh>
    <rPh sb="7" eb="9">
      <t>フショウ</t>
    </rPh>
    <rPh sb="10" eb="11">
      <t>フク</t>
    </rPh>
    <phoneticPr fontId="13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</si>
  <si>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9"/>
  </si>
  <si>
    <t>卸売業、小売業</t>
    <rPh sb="0" eb="3">
      <t>オロシウリギョウ</t>
    </rPh>
    <phoneticPr fontId="9"/>
  </si>
  <si>
    <t>金融業、保険業</t>
    <rPh sb="2" eb="3">
      <t>ギョウ</t>
    </rPh>
    <phoneticPr fontId="9"/>
  </si>
  <si>
    <t>不動産業、物品賃貸業</t>
    <rPh sb="5" eb="7">
      <t>ブッピン</t>
    </rPh>
    <rPh sb="7" eb="10">
      <t>チンタイギョウ</t>
    </rPh>
    <phoneticPr fontId="9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</si>
  <si>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</si>
  <si>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</si>
  <si>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9"/>
  </si>
  <si>
    <t>複合サービス事業</t>
    <rPh sb="0" eb="2">
      <t>フクゴウ</t>
    </rPh>
    <rPh sb="6" eb="8">
      <t>ジギョウ</t>
    </rPh>
    <phoneticPr fontId="9"/>
  </si>
  <si>
    <t>公務(他に分類されるものを除く)</t>
    <rPh sb="3" eb="4">
      <t>タ</t>
    </rPh>
    <rPh sb="5" eb="7">
      <t>ブンルイ</t>
    </rPh>
    <rPh sb="13" eb="14">
      <t>ノゾ</t>
    </rPh>
    <phoneticPr fontId="9"/>
  </si>
  <si>
    <t>15～19</t>
    <phoneticPr fontId="9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</si>
  <si>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9"/>
  </si>
  <si>
    <t>卸売業、小売業</t>
    <rPh sb="0" eb="2">
      <t>オロシウリ</t>
    </rPh>
    <rPh sb="2" eb="3">
      <t>ギョウ</t>
    </rPh>
    <phoneticPr fontId="9"/>
  </si>
  <si>
    <t>施設等の世帯</t>
    <phoneticPr fontId="13"/>
  </si>
  <si>
    <t>年齢</t>
    <rPh sb="0" eb="2">
      <t>ネンレイ</t>
    </rPh>
    <phoneticPr fontId="9"/>
  </si>
  <si>
    <t>30 ～ 34</t>
    <phoneticPr fontId="9"/>
  </si>
  <si>
    <t>90 ～ 94</t>
    <phoneticPr fontId="9"/>
  </si>
  <si>
    <t>5 ～ 9</t>
    <phoneticPr fontId="9"/>
  </si>
  <si>
    <t>35 ～ 39</t>
    <phoneticPr fontId="9"/>
  </si>
  <si>
    <t>65 ～ 69</t>
    <phoneticPr fontId="9"/>
  </si>
  <si>
    <t>95 ～ 99</t>
    <phoneticPr fontId="9"/>
  </si>
  <si>
    <t>10 ～ 14</t>
    <phoneticPr fontId="9"/>
  </si>
  <si>
    <t>40 ～ 44</t>
    <phoneticPr fontId="9"/>
  </si>
  <si>
    <t>70 ～ 74</t>
    <phoneticPr fontId="9"/>
  </si>
  <si>
    <t>不詳</t>
    <rPh sb="0" eb="2">
      <t>フショウ</t>
    </rPh>
    <phoneticPr fontId="9"/>
  </si>
  <si>
    <t>再掲</t>
    <rPh sb="0" eb="2">
      <t>サイケイ</t>
    </rPh>
    <phoneticPr fontId="9"/>
  </si>
  <si>
    <t>15歳未満</t>
    <rPh sb="2" eb="3">
      <t>サイ</t>
    </rPh>
    <rPh sb="3" eb="5">
      <t>ミマン</t>
    </rPh>
    <phoneticPr fontId="9"/>
  </si>
  <si>
    <t>45 ～ 49</t>
    <phoneticPr fontId="9"/>
  </si>
  <si>
    <t>75 ～ 79</t>
    <phoneticPr fontId="9"/>
  </si>
  <si>
    <t>15～64歳</t>
    <rPh sb="5" eb="6">
      <t>サイ</t>
    </rPh>
    <phoneticPr fontId="9"/>
  </si>
  <si>
    <t>65歳以上</t>
    <rPh sb="2" eb="3">
      <t>サイ</t>
    </rPh>
    <rPh sb="3" eb="5">
      <t>イジョウ</t>
    </rPh>
    <phoneticPr fontId="9"/>
  </si>
  <si>
    <t>年齢別割合</t>
    <rPh sb="0" eb="2">
      <t>ネンレイ</t>
    </rPh>
    <rPh sb="2" eb="3">
      <t>ベツ</t>
    </rPh>
    <rPh sb="3" eb="5">
      <t>ワリアイ</t>
    </rPh>
    <phoneticPr fontId="9"/>
  </si>
  <si>
    <t>20 ～ 24</t>
    <phoneticPr fontId="9"/>
  </si>
  <si>
    <t>50 ～ 54</t>
    <phoneticPr fontId="9"/>
  </si>
  <si>
    <t>80 ～ 84</t>
    <phoneticPr fontId="9"/>
  </si>
  <si>
    <t>25 ～ 29</t>
    <phoneticPr fontId="9"/>
  </si>
  <si>
    <t>55 ～ 59</t>
    <phoneticPr fontId="9"/>
  </si>
  <si>
    <t>85 ～ 89</t>
    <phoneticPr fontId="9"/>
  </si>
  <si>
    <t>(注)世帯の種類・世帯人員不詳を除きます。</t>
    <rPh sb="1" eb="2">
      <t>チュウ</t>
    </rPh>
    <rPh sb="3" eb="5">
      <t>セタイ</t>
    </rPh>
    <rPh sb="6" eb="8">
      <t>シュルイ</t>
    </rPh>
    <rPh sb="9" eb="11">
      <t>セタイ</t>
    </rPh>
    <rPh sb="11" eb="13">
      <t>ジンイン</t>
    </rPh>
    <rPh sb="13" eb="15">
      <t>フショウ</t>
    </rPh>
    <rPh sb="16" eb="17">
      <t>ノゾ</t>
    </rPh>
    <phoneticPr fontId="13"/>
  </si>
  <si>
    <t>　　　大　　　津　　　市</t>
    <phoneticPr fontId="13"/>
  </si>
  <si>
    <t>　　　長　　　浜　　　市</t>
    <phoneticPr fontId="13"/>
  </si>
  <si>
    <t>　　　近  江  八  幡  市</t>
    <phoneticPr fontId="13"/>
  </si>
  <si>
    <t>　　　草　　　津　　　市</t>
    <phoneticPr fontId="13"/>
  </si>
  <si>
    <t>　　　守　　　山　　　市</t>
    <phoneticPr fontId="13"/>
  </si>
  <si>
    <t>　　　栗　　　東　　　市</t>
    <phoneticPr fontId="13"/>
  </si>
  <si>
    <t>　　　甲　　　賀　　　市</t>
    <phoneticPr fontId="13"/>
  </si>
  <si>
    <t>　　　野　　　洲　　　市</t>
    <phoneticPr fontId="13"/>
  </si>
  <si>
    <t>　　　湖　　　南　　　市</t>
    <phoneticPr fontId="13"/>
  </si>
  <si>
    <t>　　　高　　　島　　　市</t>
    <phoneticPr fontId="13"/>
  </si>
  <si>
    <t>　　　東　  近　 江　 市</t>
    <phoneticPr fontId="13"/>
  </si>
  <si>
    <t>　　　米　　　原　　　市</t>
    <phoneticPr fontId="13"/>
  </si>
  <si>
    <t>　　　日　　　野　　　町</t>
    <phoneticPr fontId="13"/>
  </si>
  <si>
    <t>　　　竜　　　王　　　町</t>
    <phoneticPr fontId="13"/>
  </si>
  <si>
    <t>　　　愛　　　荘　　　町</t>
    <rPh sb="3" eb="4">
      <t>アイ</t>
    </rPh>
    <rPh sb="7" eb="8">
      <t>ソウ</t>
    </rPh>
    <rPh sb="11" eb="12">
      <t>マチ</t>
    </rPh>
    <phoneticPr fontId="10"/>
  </si>
  <si>
    <t>　　　豊　　　郷　　　町</t>
    <phoneticPr fontId="13"/>
  </si>
  <si>
    <t>　　　甲　　　良　　　町</t>
    <phoneticPr fontId="13"/>
  </si>
  <si>
    <t>　　　多　　　賀　　　町</t>
    <phoneticPr fontId="13"/>
  </si>
  <si>
    <t>　　福      井       県</t>
    <phoneticPr fontId="13"/>
  </si>
  <si>
    <t>　　岐      阜       県</t>
    <phoneticPr fontId="13"/>
  </si>
  <si>
    <t>　　愛      知       県</t>
    <phoneticPr fontId="13"/>
  </si>
  <si>
    <t>　　三      重       県</t>
    <phoneticPr fontId="13"/>
  </si>
  <si>
    <t>　　京      都       府</t>
    <phoneticPr fontId="13"/>
  </si>
  <si>
    <t>　　大      阪       府</t>
    <phoneticPr fontId="13"/>
  </si>
  <si>
    <t>　　兵      庫       県</t>
    <phoneticPr fontId="13"/>
  </si>
  <si>
    <t>　　奈      良       県</t>
    <phoneticPr fontId="13"/>
  </si>
  <si>
    <t>　　和    歌   山    県</t>
    <phoneticPr fontId="13"/>
  </si>
  <si>
    <t>30.常住地による従業・通学市区町村、男女別15歳以上就業者数および通学者数</t>
    <rPh sb="3" eb="5">
      <t>ジョウジュウ</t>
    </rPh>
    <rPh sb="5" eb="6">
      <t>チ</t>
    </rPh>
    <rPh sb="9" eb="11">
      <t>ジュウギョウ</t>
    </rPh>
    <rPh sb="12" eb="14">
      <t>ツウガク</t>
    </rPh>
    <rPh sb="14" eb="16">
      <t>シク</t>
    </rPh>
    <rPh sb="16" eb="18">
      <t>チョウソン</t>
    </rPh>
    <rPh sb="19" eb="21">
      <t>ダンジョ</t>
    </rPh>
    <rPh sb="21" eb="22">
      <t>ベツ</t>
    </rPh>
    <rPh sb="24" eb="27">
      <t>サイイジョウ</t>
    </rPh>
    <rPh sb="27" eb="30">
      <t>シュウギョウシャ</t>
    </rPh>
    <rPh sb="30" eb="31">
      <t>スウ</t>
    </rPh>
    <rPh sb="34" eb="37">
      <t>ツウガクシャ</t>
    </rPh>
    <rPh sb="37" eb="38">
      <t>スウ</t>
    </rPh>
    <phoneticPr fontId="9"/>
  </si>
  <si>
    <t>31.従業地・通学地による常住市区町村、男女別15歳以上就業者数および通学者数</t>
    <rPh sb="3" eb="5">
      <t>ジュウギョウ</t>
    </rPh>
    <rPh sb="5" eb="6">
      <t>チ</t>
    </rPh>
    <rPh sb="7" eb="9">
      <t>ツウガク</t>
    </rPh>
    <rPh sb="9" eb="10">
      <t>チ</t>
    </rPh>
    <rPh sb="13" eb="15">
      <t>ジョウジュウ</t>
    </rPh>
    <rPh sb="15" eb="17">
      <t>シク</t>
    </rPh>
    <rPh sb="17" eb="19">
      <t>チョウソン</t>
    </rPh>
    <rPh sb="20" eb="22">
      <t>ダンジョ</t>
    </rPh>
    <rPh sb="22" eb="23">
      <t>ベツ</t>
    </rPh>
    <rPh sb="25" eb="28">
      <t>サイイジョウ</t>
    </rPh>
    <rPh sb="28" eb="31">
      <t>シュウギョウシャ</t>
    </rPh>
    <rPh sb="31" eb="32">
      <t>スウ</t>
    </rPh>
    <rPh sb="35" eb="38">
      <t>ツウガクシャ</t>
    </rPh>
    <rPh sb="38" eb="39">
      <t>スウ</t>
    </rPh>
    <phoneticPr fontId="9"/>
  </si>
  <si>
    <t>32.産業（大分類）、年次別15歳以上就業者数</t>
    <phoneticPr fontId="9"/>
  </si>
  <si>
    <t>15歳以上 
就業者</t>
    <rPh sb="3" eb="5">
      <t>イジョウ</t>
    </rPh>
    <phoneticPr fontId="13"/>
  </si>
  <si>
    <t>15歳以上 
通学者</t>
    <rPh sb="3" eb="5">
      <t>イジョウ</t>
    </rPh>
    <rPh sb="7" eb="10">
      <t>ツウガクシャ</t>
    </rPh>
    <phoneticPr fontId="13"/>
  </si>
  <si>
    <t>15歳以上
就業者</t>
    <rPh sb="3" eb="5">
      <t>イジョウ</t>
    </rPh>
    <phoneticPr fontId="13"/>
  </si>
  <si>
    <t>15歳以上
通学者</t>
    <rPh sb="3" eb="5">
      <t>イジョウ</t>
    </rPh>
    <rPh sb="6" eb="9">
      <t>ツウガクシャ</t>
    </rPh>
    <phoneticPr fontId="13"/>
  </si>
  <si>
    <t>平成27年</t>
    <rPh sb="0" eb="2">
      <t>ヘイセイ</t>
    </rPh>
    <rPh sb="4" eb="5">
      <t>ネン</t>
    </rPh>
    <phoneticPr fontId="13"/>
  </si>
  <si>
    <t>（平成27年10月１日現在）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9"/>
  </si>
  <si>
    <t>平成27年</t>
    <rPh sb="0" eb="2">
      <t>ヘイセイ</t>
    </rPh>
    <rPh sb="4" eb="5">
      <t>ネン</t>
    </rPh>
    <phoneticPr fontId="9"/>
  </si>
  <si>
    <t>-</t>
    <phoneticPr fontId="17"/>
  </si>
  <si>
    <t>平成７年</t>
    <rPh sb="0" eb="2">
      <t>ヘイセイ</t>
    </rPh>
    <rPh sb="3" eb="4">
      <t>ドシ</t>
    </rPh>
    <phoneticPr fontId="9"/>
  </si>
  <si>
    <t>平成17年</t>
    <phoneticPr fontId="9"/>
  </si>
  <si>
    <t>平成22年</t>
    <phoneticPr fontId="9"/>
  </si>
  <si>
    <t>平成27年</t>
    <phoneticPr fontId="9"/>
  </si>
  <si>
    <t>　　　従 業 地 ・ 通 学 地 「 不 詳 」</t>
    <rPh sb="3" eb="4">
      <t>ジュウ</t>
    </rPh>
    <rPh sb="5" eb="6">
      <t>ゴウ</t>
    </rPh>
    <rPh sb="7" eb="8">
      <t>チ</t>
    </rPh>
    <rPh sb="11" eb="12">
      <t>ツウ</t>
    </rPh>
    <rPh sb="13" eb="14">
      <t>ガク</t>
    </rPh>
    <rPh sb="15" eb="16">
      <t>チ</t>
    </rPh>
    <rPh sb="19" eb="20">
      <t>フ</t>
    </rPh>
    <rPh sb="21" eb="22">
      <t>ショウ</t>
    </rPh>
    <phoneticPr fontId="17"/>
  </si>
  <si>
    <t>従業地・通学地「不詳・外国」で当地に常住している者</t>
    <rPh sb="0" eb="1">
      <t>ジュウ</t>
    </rPh>
    <rPh sb="1" eb="2">
      <t>ゴウ</t>
    </rPh>
    <rPh sb="2" eb="3">
      <t>チ</t>
    </rPh>
    <rPh sb="4" eb="5">
      <t>ツウ</t>
    </rPh>
    <rPh sb="5" eb="6">
      <t>ガク</t>
    </rPh>
    <rPh sb="6" eb="7">
      <t>チ</t>
    </rPh>
    <rPh sb="8" eb="9">
      <t>フ</t>
    </rPh>
    <rPh sb="9" eb="10">
      <t>ショウ</t>
    </rPh>
    <rPh sb="11" eb="12">
      <t>ソト</t>
    </rPh>
    <rPh sb="12" eb="13">
      <t>クニ</t>
    </rPh>
    <rPh sb="15" eb="16">
      <t>トウ</t>
    </rPh>
    <rPh sb="16" eb="17">
      <t>チ</t>
    </rPh>
    <rPh sb="18" eb="19">
      <t>ツネ</t>
    </rPh>
    <rPh sb="19" eb="20">
      <t>スミ</t>
    </rPh>
    <rPh sb="24" eb="25">
      <t>モノ</t>
    </rPh>
    <phoneticPr fontId="13"/>
  </si>
  <si>
    <t>（注１）彦根市に常住する就業者・通学者のうち、従業地・通学地「不詳」を含みます。</t>
    <rPh sb="1" eb="2">
      <t>チュウ</t>
    </rPh>
    <rPh sb="4" eb="7">
      <t>ヒコネシ</t>
    </rPh>
    <rPh sb="8" eb="10">
      <t>ジョウジュウ</t>
    </rPh>
    <rPh sb="12" eb="15">
      <t>シュウギョウシャ</t>
    </rPh>
    <rPh sb="16" eb="18">
      <t>ツウガク</t>
    </rPh>
    <rPh sb="18" eb="19">
      <t>シャ</t>
    </rPh>
    <rPh sb="23" eb="25">
      <t>ジュウギョウ</t>
    </rPh>
    <rPh sb="25" eb="26">
      <t>チ</t>
    </rPh>
    <rPh sb="27" eb="29">
      <t>ツウガク</t>
    </rPh>
    <rPh sb="29" eb="30">
      <t>チ</t>
    </rPh>
    <rPh sb="31" eb="33">
      <t>フショウ</t>
    </rPh>
    <rPh sb="35" eb="36">
      <t>フク</t>
    </rPh>
    <phoneticPr fontId="17"/>
  </si>
  <si>
    <t>（注２）他市区町村で従業・通学で、従業・通学市区町村「不詳・外国」を含みます。</t>
    <rPh sb="1" eb="2">
      <t>チュウ</t>
    </rPh>
    <rPh sb="4" eb="5">
      <t>タ</t>
    </rPh>
    <rPh sb="5" eb="7">
      <t>シク</t>
    </rPh>
    <rPh sb="7" eb="9">
      <t>チョウソン</t>
    </rPh>
    <rPh sb="10" eb="12">
      <t>ジュウギョウ</t>
    </rPh>
    <rPh sb="13" eb="15">
      <t>ツウガク</t>
    </rPh>
    <rPh sb="17" eb="19">
      <t>ジュウギョウ</t>
    </rPh>
    <rPh sb="20" eb="22">
      <t>ツウガク</t>
    </rPh>
    <rPh sb="22" eb="24">
      <t>シク</t>
    </rPh>
    <rPh sb="24" eb="26">
      <t>チョウソン</t>
    </rPh>
    <rPh sb="27" eb="29">
      <t>フショウ</t>
    </rPh>
    <rPh sb="30" eb="32">
      <t>ガイコク</t>
    </rPh>
    <rPh sb="34" eb="35">
      <t>フク</t>
    </rPh>
    <phoneticPr fontId="17"/>
  </si>
  <si>
    <t>従 業・通 学 市 区 町 村「不 詳・外 国」</t>
    <rPh sb="0" eb="1">
      <t>ジュウ</t>
    </rPh>
    <rPh sb="2" eb="3">
      <t>ゴウ</t>
    </rPh>
    <rPh sb="4" eb="5">
      <t>ツウ</t>
    </rPh>
    <rPh sb="6" eb="7">
      <t>ガク</t>
    </rPh>
    <rPh sb="8" eb="9">
      <t>シ</t>
    </rPh>
    <rPh sb="10" eb="11">
      <t>ク</t>
    </rPh>
    <rPh sb="12" eb="13">
      <t>マチ</t>
    </rPh>
    <rPh sb="14" eb="15">
      <t>ムラ</t>
    </rPh>
    <rPh sb="16" eb="17">
      <t>フ</t>
    </rPh>
    <rPh sb="18" eb="19">
      <t>ショウ</t>
    </rPh>
    <rPh sb="20" eb="21">
      <t>ソト</t>
    </rPh>
    <rPh sb="22" eb="23">
      <t>クニ</t>
    </rPh>
    <phoneticPr fontId="17"/>
  </si>
  <si>
    <t>（注）彦根市で従業・通学する人のうち、従業地・通学地「不詳・外国」で当地に常住して</t>
    <rPh sb="1" eb="2">
      <t>チュウ</t>
    </rPh>
    <rPh sb="19" eb="21">
      <t>ジュウギョウ</t>
    </rPh>
    <rPh sb="21" eb="22">
      <t>チ</t>
    </rPh>
    <rPh sb="23" eb="25">
      <t>ツウガク</t>
    </rPh>
    <rPh sb="25" eb="26">
      <t>チ</t>
    </rPh>
    <rPh sb="27" eb="29">
      <t>フショウ</t>
    </rPh>
    <rPh sb="30" eb="32">
      <t>ガイコク</t>
    </rPh>
    <rPh sb="34" eb="36">
      <t>トウチ</t>
    </rPh>
    <rPh sb="37" eb="39">
      <t>ジョウジュウ</t>
    </rPh>
    <phoneticPr fontId="13"/>
  </si>
  <si>
    <t>いる者を含みます。</t>
    <phoneticPr fontId="17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</si>
  <si>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</si>
  <si>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</si>
  <si>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</si>
  <si>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</si>
  <si>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</si>
  <si>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</si>
  <si>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</si>
  <si>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</si>
  <si>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（注３）平成17年までは年齢不詳の者は集計の対象から除外し、平成22年からは対象として含みます。</t>
    <rPh sb="1" eb="2">
      <t>チュウ</t>
    </rPh>
    <rPh sb="4" eb="6">
      <t>ヘイセイ</t>
    </rPh>
    <rPh sb="8" eb="9">
      <t>ネン</t>
    </rPh>
    <rPh sb="30" eb="32">
      <t>ヘイセイ</t>
    </rPh>
    <rPh sb="34" eb="35">
      <t>ネン</t>
    </rPh>
    <rPh sb="38" eb="40">
      <t>タイショウ</t>
    </rPh>
    <rPh sb="43" eb="44">
      <t>フク</t>
    </rPh>
    <phoneticPr fontId="9"/>
  </si>
  <si>
    <t>-</t>
    <phoneticPr fontId="9"/>
  </si>
  <si>
    <t>（注３）年少人口(０～14歳)、生産年齢人口(15～64歳)、老年人口(65歳以上)</t>
    <rPh sb="1" eb="2">
      <t>チュウ</t>
    </rPh>
    <phoneticPr fontId="9"/>
  </si>
  <si>
    <t>　　　  彦根市の昼間人口　＝　彦根市の常住人口　－　彦根市からの流出人口　＋　彦根市への流入人口</t>
    <rPh sb="5" eb="8">
      <t>ヒコネシ</t>
    </rPh>
    <rPh sb="9" eb="11">
      <t>チュウカン</t>
    </rPh>
    <rPh sb="11" eb="13">
      <t>ジンコウ</t>
    </rPh>
    <rPh sb="16" eb="19">
      <t>ヒコネシ</t>
    </rPh>
    <rPh sb="20" eb="22">
      <t>ジョウジュウ</t>
    </rPh>
    <rPh sb="22" eb="24">
      <t>ジンコウ</t>
    </rPh>
    <rPh sb="27" eb="30">
      <t>ヒコネシ</t>
    </rPh>
    <rPh sb="33" eb="35">
      <t>リュウシュツ</t>
    </rPh>
    <rPh sb="35" eb="37">
      <t>ジンコウ</t>
    </rPh>
    <rPh sb="40" eb="43">
      <t>ヒコネシ</t>
    </rPh>
    <rPh sb="45" eb="47">
      <t>リュウニュウ</t>
    </rPh>
    <rPh sb="47" eb="49">
      <t>ジンコウ</t>
    </rPh>
    <phoneticPr fontId="13"/>
  </si>
  <si>
    <t>令和２年</t>
    <rPh sb="0" eb="2">
      <t>レイワ</t>
    </rPh>
    <rPh sb="3" eb="4">
      <t>ネン</t>
    </rPh>
    <phoneticPr fontId="13"/>
  </si>
  <si>
    <t>平成27年</t>
  </si>
  <si>
    <t>令和２年</t>
    <rPh sb="0" eb="2">
      <t>レイワ</t>
    </rPh>
    <phoneticPr fontId="13"/>
  </si>
  <si>
    <t>資料：『国勢調査結果』総務省統計局</t>
    <rPh sb="0" eb="2">
      <t>シリョウ</t>
    </rPh>
    <rPh sb="4" eb="6">
      <t>コクセイ</t>
    </rPh>
    <rPh sb="6" eb="8">
      <t>チョウサ</t>
    </rPh>
    <rPh sb="8" eb="10">
      <t>ケッカ</t>
    </rPh>
    <rPh sb="11" eb="13">
      <t>ソウム</t>
    </rPh>
    <rPh sb="13" eb="14">
      <t>ショウ</t>
    </rPh>
    <rPh sb="14" eb="17">
      <t>トウケイキョク</t>
    </rPh>
    <phoneticPr fontId="10"/>
  </si>
  <si>
    <t>資料：『国勢調査結果』総務省統計局</t>
    <rPh sb="0" eb="2">
      <t>シリョウ</t>
    </rPh>
    <rPh sb="4" eb="6">
      <t>コクセイ</t>
    </rPh>
    <rPh sb="6" eb="8">
      <t>チョウサ</t>
    </rPh>
    <rPh sb="11" eb="13">
      <t>ソウム</t>
    </rPh>
    <rPh sb="13" eb="14">
      <t>ショウ</t>
    </rPh>
    <rPh sb="14" eb="17">
      <t>トウケイキョク</t>
    </rPh>
    <phoneticPr fontId="10"/>
  </si>
  <si>
    <t>資料：『国勢調査結果』総務省統計局</t>
    <rPh sb="0" eb="2">
      <t>シリョウ</t>
    </rPh>
    <rPh sb="4" eb="6">
      <t>コクセイ</t>
    </rPh>
    <rPh sb="6" eb="8">
      <t>チョウサ</t>
    </rPh>
    <rPh sb="11" eb="14">
      <t>ソウムショウ</t>
    </rPh>
    <rPh sb="14" eb="17">
      <t>トウケイキョク</t>
    </rPh>
    <phoneticPr fontId="10"/>
  </si>
  <si>
    <t>（令和２年10月１日現在）</t>
    <rPh sb="1" eb="3">
      <t>レイワ</t>
    </rPh>
    <rPh sb="4" eb="5">
      <t>ネン</t>
    </rPh>
    <rPh sb="5" eb="8">
      <t>１０ガツ</t>
    </rPh>
    <rPh sb="8" eb="10">
      <t>１ニチ</t>
    </rPh>
    <rPh sb="10" eb="12">
      <t>ゲンザイ</t>
    </rPh>
    <phoneticPr fontId="9"/>
  </si>
  <si>
    <t>令和２年</t>
    <rPh sb="0" eb="2">
      <t>レイワ</t>
    </rPh>
    <rPh sb="3" eb="4">
      <t>ネン</t>
    </rPh>
    <phoneticPr fontId="9"/>
  </si>
  <si>
    <t>（各年10月１日現在）</t>
    <phoneticPr fontId="13"/>
  </si>
  <si>
    <t>（令和２年10月１日現在）</t>
    <rPh sb="1" eb="3">
      <t>レイワ</t>
    </rPh>
    <phoneticPr fontId="17"/>
  </si>
  <si>
    <t>（令和２年10月１日現在）</t>
    <rPh sb="1" eb="3">
      <t>レイワ</t>
    </rPh>
    <rPh sb="4" eb="5">
      <t>カクネン</t>
    </rPh>
    <rPh sb="7" eb="8">
      <t>ガツ</t>
    </rPh>
    <rPh sb="9" eb="10">
      <t>ニチ</t>
    </rPh>
    <rPh sb="10" eb="12">
      <t>ゲンザイ</t>
    </rPh>
    <phoneticPr fontId="9"/>
  </si>
  <si>
    <t>-</t>
    <phoneticPr fontId="17"/>
  </si>
  <si>
    <t>-</t>
    <phoneticPr fontId="17"/>
  </si>
  <si>
    <t>-</t>
    <phoneticPr fontId="17"/>
  </si>
  <si>
    <t>24.住居の種類・住宅の所有の関係別一般世帯数、世帯人員、１世帯当たり人員</t>
    <rPh sb="3" eb="4">
      <t>ジュウタク</t>
    </rPh>
    <rPh sb="4" eb="5">
      <t>キョ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7" eb="18">
      <t>ベツ</t>
    </rPh>
    <rPh sb="18" eb="20">
      <t>イッパン</t>
    </rPh>
    <rPh sb="20" eb="23">
      <t>セタイスウ</t>
    </rPh>
    <rPh sb="24" eb="26">
      <t>セタイ</t>
    </rPh>
    <rPh sb="26" eb="28">
      <t>ジンイン</t>
    </rPh>
    <rPh sb="30" eb="32">
      <t>セタイ</t>
    </rPh>
    <rPh sb="32" eb="33">
      <t>ア</t>
    </rPh>
    <rPh sb="35" eb="37">
      <t>ジンイン</t>
    </rPh>
    <phoneticPr fontId="9"/>
  </si>
  <si>
    <t>駅東町</t>
    <rPh sb="0" eb="1">
      <t>エキ</t>
    </rPh>
    <rPh sb="1" eb="2">
      <t>ヒガシ</t>
    </rPh>
    <phoneticPr fontId="17"/>
  </si>
  <si>
    <t>（令和２年10月１日現在）</t>
    <phoneticPr fontId="9"/>
  </si>
  <si>
    <t>-</t>
    <phoneticPr fontId="17"/>
  </si>
  <si>
    <t>-</t>
    <phoneticPr fontId="17"/>
  </si>
  <si>
    <t>-</t>
    <phoneticPr fontId="17"/>
  </si>
  <si>
    <t>-</t>
    <phoneticPr fontId="17"/>
  </si>
  <si>
    <t>-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</si>
</sst>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\-#,##0.0"/>
    <numFmt numFmtId="178" formatCode="#,##0.0;[Red]\-#,##0.0"/>
    <numFmt numFmtId="179" formatCode="#,##0.0;&quot;△ &quot;#,##0.0"/>
    <numFmt numFmtId="180" formatCode="0.0%"/>
    <numFmt numFmtId="181" formatCode="\ ###,###,##0;&quot;-&quot;###,###,##0"/>
    <numFmt numFmtId="182" formatCode="###,###,###,##0;&quot;-&quot;##,###,###,##0"/>
    <numFmt numFmtId="183" formatCode="#,##0.0"/>
  </numFmts>
  <fonts count="20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Terminal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/>
  </cellStyleXfs>
  <cellXfs count="35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82" fontId="12" fillId="0" borderId="0" xfId="3" applyNumberFormat="1" applyFont="1" applyFill="1" applyBorder="1" applyAlignment="1">
      <alignment horizontal="right" vertical="center"/>
    </xf>
    <xf numFmtId="182" fontId="15" fillId="0" borderId="0" xfId="3" applyNumberFormat="1" applyFont="1" applyFill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8" fontId="2" fillId="0" borderId="10" xfId="2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2" applyFont="1" applyBorder="1" applyAlignment="1">
      <alignment horizontal="right" vertical="center"/>
    </xf>
    <xf numFmtId="38" fontId="2" fillId="0" borderId="11" xfId="2" applyFont="1" applyBorder="1" applyAlignment="1">
      <alignment horizontal="right" vertical="center"/>
    </xf>
    <xf numFmtId="38" fontId="2" fillId="0" borderId="12" xfId="2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Continuous" vertical="center"/>
    </xf>
    <xf numFmtId="0" fontId="2" fillId="0" borderId="1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38" fontId="2" fillId="0" borderId="0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0" xfId="2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4" fillId="0" borderId="0" xfId="0" applyFont="1" applyAlignment="1">
      <alignment vertical="center"/>
    </xf>
    <xf numFmtId="40" fontId="2" fillId="0" borderId="0" xfId="2" applyNumberFormat="1" applyFont="1" applyBorder="1" applyAlignment="1">
      <alignment vertical="center"/>
    </xf>
    <xf numFmtId="178" fontId="2" fillId="0" borderId="0" xfId="2" applyNumberFormat="1" applyFont="1" applyBorder="1" applyAlignment="1">
      <alignment vertical="center"/>
    </xf>
    <xf numFmtId="181" fontId="12" fillId="0" borderId="0" xfId="3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Continuous" vertical="center"/>
    </xf>
    <xf numFmtId="0" fontId="7" fillId="0" borderId="17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Continuous" vertical="center"/>
    </xf>
    <xf numFmtId="176" fontId="2" fillId="0" borderId="11" xfId="0" applyNumberFormat="1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38" fontId="4" fillId="0" borderId="10" xfId="2" applyFont="1" applyBorder="1" applyAlignment="1">
      <alignment vertical="center"/>
    </xf>
    <xf numFmtId="176" fontId="2" fillId="0" borderId="0" xfId="0" applyNumberFormat="1" applyFont="1" applyBorder="1" applyAlignment="1">
      <alignment horizontal="centerContinuous" vertical="center"/>
    </xf>
    <xf numFmtId="0" fontId="7" fillId="0" borderId="17" xfId="0" applyFont="1" applyBorder="1" applyAlignment="1">
      <alignment horizontal="left" vertical="center"/>
    </xf>
    <xf numFmtId="38" fontId="2" fillId="0" borderId="11" xfId="2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2" fillId="0" borderId="8" xfId="2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Continuous" vertical="center"/>
    </xf>
    <xf numFmtId="177" fontId="2" fillId="0" borderId="0" xfId="0" applyNumberFormat="1" applyFont="1" applyBorder="1" applyAlignment="1">
      <alignment vertical="center"/>
    </xf>
    <xf numFmtId="38" fontId="2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Continuous" vertical="center"/>
    </xf>
    <xf numFmtId="0" fontId="4" fillId="0" borderId="0" xfId="0" applyFont="1" applyAlignment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38" fontId="2" fillId="0" borderId="0" xfId="2" applyFont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180" fontId="2" fillId="0" borderId="2" xfId="1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2" fillId="0" borderId="0" xfId="0" applyFont="1" applyBorder="1" applyAlignment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0" fontId="3" fillId="0" borderId="7" xfId="0" applyFont="1" applyBorder="1" applyAlignment="1">
      <alignment vertical="center"/>
    </xf>
    <xf numFmtId="38" fontId="4" fillId="0" borderId="0" xfId="2" applyFont="1" applyAlignment="1">
      <alignment vertical="center"/>
    </xf>
    <xf numFmtId="38" fontId="2" fillId="0" borderId="0" xfId="2" applyFont="1" applyAlignment="1">
      <alignment horizontal="right" vertical="center"/>
    </xf>
    <xf numFmtId="38" fontId="2" fillId="0" borderId="0" xfId="2" applyFont="1"/>
    <xf numFmtId="0" fontId="4" fillId="0" borderId="10" xfId="0" applyFont="1" applyBorder="1" applyAlignment="1">
      <alignment vertical="center"/>
    </xf>
    <xf numFmtId="49" fontId="2" fillId="0" borderId="10" xfId="2" applyNumberFormat="1" applyFont="1" applyBorder="1" applyAlignment="1">
      <alignment horizontal="right" vertical="center"/>
    </xf>
    <xf numFmtId="38" fontId="2" fillId="0" borderId="7" xfId="2" applyFont="1" applyBorder="1" applyAlignment="1">
      <alignment horizontal="right" vertical="center"/>
    </xf>
    <xf numFmtId="38" fontId="2" fillId="0" borderId="10" xfId="0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183" fontId="4" fillId="0" borderId="2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/>
    <xf numFmtId="0" fontId="4" fillId="0" borderId="0" xfId="0" applyFont="1" applyAlignment="1">
      <alignment horizontal="center" vertical="center"/>
    </xf>
    <xf numFmtId="181" fontId="15" fillId="0" borderId="10" xfId="3" applyNumberFormat="1" applyFont="1" applyFill="1" applyBorder="1" applyAlignment="1">
      <alignment horizontal="right"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2" fillId="0" borderId="10" xfId="3" applyNumberFormat="1" applyFont="1" applyFill="1" applyBorder="1" applyAlignment="1">
      <alignment horizontal="right" vertical="center"/>
    </xf>
    <xf numFmtId="38" fontId="4" fillId="0" borderId="0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38" fontId="7" fillId="0" borderId="0" xfId="0" applyNumberFormat="1" applyFont="1" applyAlignment="1">
      <alignment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183" fontId="2" fillId="0" borderId="0" xfId="0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183" fontId="4" fillId="0" borderId="0" xfId="0" applyNumberFormat="1" applyFont="1" applyBorder="1" applyAlignment="1">
      <alignment horizontal="right" vertical="center"/>
    </xf>
    <xf numFmtId="183" fontId="4" fillId="0" borderId="1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7" fillId="0" borderId="0" xfId="0" applyFont="1" applyFill="1"/>
    <xf numFmtId="3" fontId="2" fillId="0" borderId="0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83" fontId="2" fillId="0" borderId="10" xfId="0" applyNumberFormat="1" applyFont="1" applyBorder="1" applyAlignment="1">
      <alignment horizontal="right" vertical="center"/>
    </xf>
    <xf numFmtId="183" fontId="2" fillId="0" borderId="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2" fillId="0" borderId="0" xfId="2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4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3" xfId="0" applyNumberFormat="1" applyFont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40" fontId="4" fillId="0" borderId="0" xfId="2" applyNumberFormat="1" applyFont="1" applyFill="1" applyBorder="1" applyAlignment="1">
      <alignment vertical="center"/>
    </xf>
    <xf numFmtId="38" fontId="4" fillId="0" borderId="10" xfId="2" applyNumberFormat="1" applyFont="1" applyFill="1" applyBorder="1" applyAlignment="1">
      <alignment vertical="center"/>
    </xf>
    <xf numFmtId="38" fontId="2" fillId="0" borderId="10" xfId="2" applyNumberFormat="1" applyFont="1" applyFill="1" applyBorder="1" applyAlignment="1">
      <alignment vertical="center"/>
    </xf>
    <xf numFmtId="38" fontId="4" fillId="0" borderId="0" xfId="2" applyNumberFormat="1" applyFont="1" applyFill="1" applyBorder="1" applyAlignment="1">
      <alignment vertical="center"/>
    </xf>
    <xf numFmtId="38" fontId="2" fillId="0" borderId="0" xfId="2" applyNumberFormat="1" applyFont="1" applyFill="1" applyBorder="1" applyAlignment="1">
      <alignment vertical="center"/>
    </xf>
    <xf numFmtId="38" fontId="2" fillId="0" borderId="10" xfId="2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10" xfId="2" applyNumberFormat="1" applyFont="1" applyFill="1" applyBorder="1" applyAlignment="1">
      <alignment horizontal="right" vertical="center"/>
    </xf>
    <xf numFmtId="38" fontId="4" fillId="0" borderId="0" xfId="2" applyNumberFormat="1" applyFont="1" applyFill="1" applyBorder="1" applyAlignment="1">
      <alignment horizontal="right" vertical="center"/>
    </xf>
    <xf numFmtId="38" fontId="2" fillId="0" borderId="10" xfId="2" applyNumberFormat="1" applyFont="1" applyFill="1" applyBorder="1" applyAlignment="1">
      <alignment horizontal="right" vertical="center"/>
    </xf>
    <xf numFmtId="38" fontId="2" fillId="0" borderId="0" xfId="2" applyNumberFormat="1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2" fillId="0" borderId="10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10" xfId="0" applyBorder="1"/>
    <xf numFmtId="38" fontId="14" fillId="0" borderId="0" xfId="0" applyNumberFormat="1" applyFont="1" applyFill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0" borderId="0" xfId="0" applyNumberFormat="1" applyFont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2" fillId="0" borderId="10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vertical="center"/>
    </xf>
    <xf numFmtId="38" fontId="12" fillId="0" borderId="12" xfId="2" applyFont="1" applyFill="1" applyBorder="1" applyAlignment="1">
      <alignment horizontal="center" vertical="center"/>
    </xf>
    <xf numFmtId="38" fontId="12" fillId="0" borderId="13" xfId="2" applyFont="1" applyFill="1" applyBorder="1" applyAlignment="1">
      <alignment horizontal="center" vertical="center"/>
    </xf>
    <xf numFmtId="49" fontId="12" fillId="0" borderId="0" xfId="3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>
      <alignment horizontal="center" vertical="center"/>
    </xf>
    <xf numFmtId="49" fontId="15" fillId="0" borderId="0" xfId="3" applyNumberFormat="1" applyFont="1" applyFill="1" applyBorder="1" applyAlignment="1">
      <alignment horizontal="center" vertical="center"/>
    </xf>
    <xf numFmtId="49" fontId="15" fillId="0" borderId="1" xfId="3" applyNumberFormat="1" applyFont="1" applyFill="1" applyBorder="1" applyAlignment="1">
      <alignment horizontal="center" vertical="center"/>
    </xf>
    <xf numFmtId="49" fontId="12" fillId="0" borderId="9" xfId="3" applyNumberFormat="1" applyFont="1" applyFill="1" applyBorder="1" applyAlignment="1">
      <alignment horizontal="center" vertical="center"/>
    </xf>
    <xf numFmtId="49" fontId="12" fillId="0" borderId="29" xfId="3" applyNumberFormat="1" applyFont="1" applyFill="1" applyBorder="1" applyAlignment="1">
      <alignment horizontal="center" vertical="center" wrapText="1"/>
    </xf>
    <xf numFmtId="49" fontId="12" fillId="0" borderId="31" xfId="3" applyNumberFormat="1" applyFont="1" applyFill="1" applyBorder="1" applyAlignment="1">
      <alignment horizontal="center" vertical="center" wrapText="1"/>
    </xf>
    <xf numFmtId="49" fontId="12" fillId="0" borderId="20" xfId="3" applyNumberFormat="1" applyFont="1" applyFill="1" applyBorder="1" applyAlignment="1">
      <alignment horizontal="center" vertical="center" wrapText="1"/>
    </xf>
    <xf numFmtId="49" fontId="12" fillId="0" borderId="22" xfId="3" applyNumberFormat="1" applyFont="1" applyFill="1" applyBorder="1" applyAlignment="1">
      <alignment horizontal="center" vertical="center" wrapText="1"/>
    </xf>
    <xf numFmtId="49" fontId="12" fillId="0" borderId="33" xfId="3" applyNumberFormat="1" applyFont="1" applyFill="1" applyBorder="1" applyAlignment="1">
      <alignment horizontal="center" vertical="center" wrapText="1"/>
    </xf>
    <xf numFmtId="49" fontId="12" fillId="0" borderId="35" xfId="3" applyNumberFormat="1" applyFont="1" applyFill="1" applyBorder="1" applyAlignment="1">
      <alignment horizontal="center" vertical="center" wrapText="1"/>
    </xf>
    <xf numFmtId="49" fontId="12" fillId="0" borderId="36" xfId="3" applyNumberFormat="1" applyFont="1" applyFill="1" applyBorder="1" applyAlignment="1">
      <alignment horizontal="center" vertical="center" wrapText="1"/>
    </xf>
    <xf numFmtId="49" fontId="12" fillId="0" borderId="37" xfId="3" applyNumberFormat="1" applyFont="1" applyFill="1" applyBorder="1" applyAlignment="1">
      <alignment horizontal="center" vertical="center" wrapText="1"/>
    </xf>
    <xf numFmtId="49" fontId="12" fillId="0" borderId="6" xfId="3" applyNumberFormat="1" applyFont="1" applyFill="1" applyBorder="1" applyAlignment="1">
      <alignment horizontal="center" vertical="center"/>
    </xf>
    <xf numFmtId="49" fontId="12" fillId="0" borderId="5" xfId="3" applyNumberFormat="1" applyFont="1" applyFill="1" applyBorder="1" applyAlignment="1">
      <alignment horizontal="center" vertical="center"/>
    </xf>
    <xf numFmtId="49" fontId="12" fillId="0" borderId="7" xfId="3" applyNumberFormat="1" applyFont="1" applyFill="1" applyBorder="1" applyAlignment="1">
      <alignment horizontal="center" vertical="center"/>
    </xf>
    <xf numFmtId="49" fontId="12" fillId="0" borderId="18" xfId="3" applyNumberFormat="1" applyFont="1" applyFill="1" applyBorder="1" applyAlignment="1">
      <alignment horizontal="center" vertical="center"/>
    </xf>
    <xf numFmtId="49" fontId="12" fillId="0" borderId="12" xfId="3" applyNumberFormat="1" applyFont="1" applyFill="1" applyBorder="1" applyAlignment="1">
      <alignment horizontal="center" vertical="center"/>
    </xf>
    <xf numFmtId="49" fontId="12" fillId="0" borderId="13" xfId="3" applyNumberFormat="1" applyFont="1" applyFill="1" applyBorder="1" applyAlignment="1">
      <alignment horizontal="center" vertical="center"/>
    </xf>
    <xf numFmtId="49" fontId="12" fillId="0" borderId="21" xfId="3" applyNumberFormat="1" applyFont="1" applyFill="1" applyBorder="1" applyAlignment="1">
      <alignment horizontal="center" vertical="center" wrapText="1"/>
    </xf>
    <xf numFmtId="49" fontId="12" fillId="0" borderId="23" xfId="3" applyNumberFormat="1" applyFont="1" applyFill="1" applyBorder="1" applyAlignment="1">
      <alignment horizontal="center" vertical="center" wrapText="1"/>
    </xf>
    <xf numFmtId="38" fontId="12" fillId="0" borderId="0" xfId="2" applyFont="1" applyFill="1" applyBorder="1" applyAlignment="1">
      <alignment horizontal="center" vertical="center"/>
    </xf>
    <xf numFmtId="38" fontId="12" fillId="0" borderId="1" xfId="2" applyFont="1" applyFill="1" applyBorder="1" applyAlignment="1">
      <alignment horizontal="center" vertical="center"/>
    </xf>
    <xf numFmtId="38" fontId="2" fillId="0" borderId="12" xfId="2" applyFont="1" applyBorder="1" applyAlignment="1">
      <alignment horizontal="center" vertical="center" shrinkToFit="1"/>
    </xf>
    <xf numFmtId="38" fontId="2" fillId="0" borderId="13" xfId="2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38" fontId="2" fillId="0" borderId="0" xfId="2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JB16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6"/>
  <sheetViews>
    <sheetView view="pageBreakPreview" topLeftCell="AB1" zoomScaleNormal="100" zoomScaleSheetLayoutView="100" workbookViewId="0">
      <selection activeCell="AM6" sqref="AM6:AM9"/>
    </sheetView>
  </sheetViews>
  <sheetFormatPr defaultColWidth="9.19921875" defaultRowHeight="16.5" customHeight="1"/>
  <cols>
    <col min="1" max="1" width="9.19921875" style="1" customWidth="1"/>
    <col min="2" max="9" width="8" style="1" customWidth="1"/>
    <col min="10" max="25" width="9.19921875" style="1" customWidth="1"/>
    <col min="26" max="26" width="8.69921875" style="2" customWidth="1"/>
    <col min="27" max="35" width="7.19921875" style="1" customWidth="1"/>
    <col min="36" max="36" width="31.09765625" style="1" customWidth="1"/>
    <col min="37" max="39" width="13.09765625" style="1" customWidth="1"/>
    <col min="40" max="59" width="8.796875" customWidth="1"/>
    <col min="60" max="16384" width="9.19921875" style="1"/>
  </cols>
  <sheetData>
    <row r="1" spans="1:40" s="3" customFormat="1" ht="18" customHeight="1">
      <c r="A1" s="263" t="s">
        <v>347</v>
      </c>
      <c r="B1" s="263"/>
      <c r="C1" s="263"/>
      <c r="D1" s="263"/>
      <c r="E1" s="263"/>
      <c r="F1" s="263"/>
      <c r="G1" s="263"/>
      <c r="H1" s="263"/>
      <c r="I1" s="263"/>
      <c r="J1" s="40"/>
      <c r="K1" s="40"/>
      <c r="L1" s="40"/>
      <c r="M1" s="40"/>
      <c r="N1" s="40"/>
      <c r="O1" s="40"/>
      <c r="P1" s="40"/>
      <c r="Q1" s="40"/>
      <c r="R1" s="43"/>
      <c r="S1" s="43"/>
      <c r="T1" s="40"/>
      <c r="U1" s="40"/>
      <c r="V1" s="40"/>
      <c r="W1" s="40"/>
      <c r="X1" s="40"/>
      <c r="Y1" s="40"/>
      <c r="Z1" s="2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</row>
    <row r="2" spans="1:40" s="3" customFormat="1" ht="18" customHeight="1">
      <c r="A2" s="20"/>
      <c r="B2" s="20"/>
      <c r="C2" s="20"/>
      <c r="D2" s="20"/>
      <c r="E2" s="20"/>
      <c r="F2" s="20"/>
      <c r="G2" s="20"/>
      <c r="H2" s="20"/>
      <c r="I2" s="2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2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1:40" s="3" customFormat="1" ht="18" customHeight="1">
      <c r="A3" s="239" t="s">
        <v>262</v>
      </c>
      <c r="B3" s="239"/>
      <c r="C3" s="239"/>
      <c r="D3" s="239"/>
      <c r="E3" s="239"/>
      <c r="F3" s="239"/>
      <c r="G3" s="239"/>
      <c r="H3" s="239"/>
      <c r="I3" s="239"/>
      <c r="J3" s="226" t="s">
        <v>345</v>
      </c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 t="s">
        <v>348</v>
      </c>
      <c r="AA3" s="226"/>
      <c r="AB3" s="226"/>
      <c r="AC3" s="226"/>
      <c r="AD3" s="226"/>
      <c r="AE3" s="226"/>
      <c r="AF3" s="226"/>
      <c r="AG3" s="226"/>
      <c r="AH3" s="226"/>
      <c r="AI3" s="226"/>
      <c r="AJ3" s="226" t="s">
        <v>490</v>
      </c>
      <c r="AK3" s="226"/>
      <c r="AL3" s="226"/>
      <c r="AM3" s="226"/>
    </row>
    <row r="4" spans="1:40" s="3" customFormat="1" ht="15" customHeight="1">
      <c r="A4" s="39"/>
      <c r="B4" s="39"/>
      <c r="C4" s="39"/>
      <c r="D4" s="39"/>
      <c r="E4" s="39"/>
      <c r="F4" s="39"/>
      <c r="G4" s="39"/>
      <c r="H4" s="39"/>
      <c r="I4" s="3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</row>
    <row r="5" spans="1:40" s="3" customFormat="1" ht="15" customHeight="1">
      <c r="A5" s="20"/>
      <c r="B5" s="20"/>
      <c r="C5" s="20"/>
      <c r="D5" s="20"/>
      <c r="E5" s="20"/>
      <c r="F5" s="20"/>
      <c r="G5" s="20"/>
      <c r="H5" s="127"/>
      <c r="I5" s="91" t="s">
        <v>4</v>
      </c>
      <c r="J5" s="40"/>
      <c r="K5" s="40"/>
      <c r="L5" s="40"/>
      <c r="M5" s="40"/>
      <c r="N5" s="40"/>
      <c r="O5" s="40"/>
      <c r="Q5" s="95"/>
      <c r="R5" s="40"/>
      <c r="S5" s="40"/>
      <c r="T5" s="40"/>
      <c r="U5" s="40"/>
      <c r="V5" s="40"/>
      <c r="W5" s="40"/>
      <c r="Y5" s="95" t="s">
        <v>482</v>
      </c>
      <c r="Z5" s="20"/>
      <c r="AA5" s="40"/>
      <c r="AB5" s="40"/>
      <c r="AC5" s="40"/>
      <c r="AD5" s="40"/>
      <c r="AE5" s="40"/>
      <c r="AF5" s="40"/>
      <c r="AG5" s="225" t="s">
        <v>89</v>
      </c>
      <c r="AH5" s="225"/>
      <c r="AI5" s="225"/>
      <c r="AJ5" s="29"/>
      <c r="AK5" s="29"/>
      <c r="AL5" s="225" t="s">
        <v>484</v>
      </c>
      <c r="AM5" s="238"/>
    </row>
    <row r="6" spans="1:40" s="3" customFormat="1" ht="21" customHeight="1">
      <c r="A6" s="269" t="s">
        <v>0</v>
      </c>
      <c r="B6" s="49"/>
      <c r="C6" s="50"/>
      <c r="D6" s="268" t="s">
        <v>263</v>
      </c>
      <c r="E6" s="268"/>
      <c r="F6" s="13" t="s">
        <v>264</v>
      </c>
      <c r="G6" s="278" t="s">
        <v>10</v>
      </c>
      <c r="H6" s="279"/>
      <c r="I6" s="51" t="s">
        <v>11</v>
      </c>
      <c r="J6" s="8" t="s">
        <v>390</v>
      </c>
      <c r="K6" s="8" t="s">
        <v>238</v>
      </c>
      <c r="L6" s="8" t="s">
        <v>239</v>
      </c>
      <c r="M6" s="14" t="s">
        <v>240</v>
      </c>
      <c r="N6" s="52" t="s">
        <v>390</v>
      </c>
      <c r="O6" s="8" t="s">
        <v>238</v>
      </c>
      <c r="P6" s="8" t="s">
        <v>239</v>
      </c>
      <c r="Q6" s="8" t="s">
        <v>240</v>
      </c>
      <c r="R6" s="8" t="s">
        <v>390</v>
      </c>
      <c r="S6" s="8" t="s">
        <v>238</v>
      </c>
      <c r="T6" s="8" t="s">
        <v>239</v>
      </c>
      <c r="U6" s="14" t="s">
        <v>240</v>
      </c>
      <c r="V6" s="52" t="s">
        <v>390</v>
      </c>
      <c r="W6" s="8" t="s">
        <v>238</v>
      </c>
      <c r="X6" s="8" t="s">
        <v>239</v>
      </c>
      <c r="Y6" s="8" t="s">
        <v>240</v>
      </c>
      <c r="Z6" s="233" t="s">
        <v>37</v>
      </c>
      <c r="AA6" s="17" t="s">
        <v>46</v>
      </c>
      <c r="AB6" s="18"/>
      <c r="AC6" s="18"/>
      <c r="AD6" s="18"/>
      <c r="AE6" s="18"/>
      <c r="AF6" s="18"/>
      <c r="AG6" s="18"/>
      <c r="AH6" s="18"/>
      <c r="AI6" s="230" t="s">
        <v>389</v>
      </c>
      <c r="AJ6" s="233" t="s">
        <v>68</v>
      </c>
      <c r="AK6" s="227" t="s">
        <v>69</v>
      </c>
      <c r="AL6" s="227" t="s">
        <v>70</v>
      </c>
      <c r="AM6" s="230" t="s">
        <v>366</v>
      </c>
    </row>
    <row r="7" spans="1:40" s="3" customFormat="1" ht="17.25" customHeight="1">
      <c r="A7" s="270"/>
      <c r="B7" s="55" t="s">
        <v>265</v>
      </c>
      <c r="C7" s="265" t="s">
        <v>2</v>
      </c>
      <c r="D7" s="247" t="s">
        <v>266</v>
      </c>
      <c r="E7" s="247" t="s">
        <v>267</v>
      </c>
      <c r="F7" s="272" t="s">
        <v>268</v>
      </c>
      <c r="G7" s="275" t="s">
        <v>269</v>
      </c>
      <c r="H7" s="247" t="s">
        <v>267</v>
      </c>
      <c r="I7" s="280" t="s">
        <v>268</v>
      </c>
      <c r="J7" s="54"/>
      <c r="K7" s="54"/>
      <c r="L7" s="54"/>
      <c r="M7" s="16"/>
      <c r="N7" s="56"/>
      <c r="O7" s="54"/>
      <c r="P7" s="54"/>
      <c r="Q7" s="54"/>
      <c r="R7" s="25"/>
      <c r="S7" s="25"/>
      <c r="T7" s="25"/>
      <c r="U7" s="21"/>
      <c r="V7" s="57"/>
      <c r="W7" s="25"/>
      <c r="X7" s="25"/>
      <c r="Y7" s="25"/>
      <c r="Z7" s="254"/>
      <c r="AA7" s="240" t="s">
        <v>38</v>
      </c>
      <c r="AB7" s="107" t="s">
        <v>39</v>
      </c>
      <c r="AC7" s="107" t="s">
        <v>41</v>
      </c>
      <c r="AD7" s="107" t="s">
        <v>42</v>
      </c>
      <c r="AE7" s="107" t="s">
        <v>43</v>
      </c>
      <c r="AF7" s="107" t="s">
        <v>44</v>
      </c>
      <c r="AG7" s="107" t="s">
        <v>45</v>
      </c>
      <c r="AH7" s="108" t="s">
        <v>47</v>
      </c>
      <c r="AI7" s="236"/>
      <c r="AJ7" s="234"/>
      <c r="AK7" s="228"/>
      <c r="AL7" s="228"/>
      <c r="AM7" s="231"/>
      <c r="AN7" s="127"/>
    </row>
    <row r="8" spans="1:40" s="3" customFormat="1" ht="17.25" customHeight="1">
      <c r="A8" s="270"/>
      <c r="B8" s="6" t="s">
        <v>270</v>
      </c>
      <c r="C8" s="266"/>
      <c r="D8" s="248"/>
      <c r="E8" s="248"/>
      <c r="F8" s="273"/>
      <c r="G8" s="276"/>
      <c r="H8" s="248"/>
      <c r="I8" s="281"/>
      <c r="J8" s="58" t="s">
        <v>238</v>
      </c>
      <c r="K8" s="140">
        <f>SUM(K10+K16+K22+K28+K34+K40+O10+O16+O22+O28+O34+O40+S10+S16+S22+S28+S34+S40+W10+W16+W22+W24)</f>
        <v>113647</v>
      </c>
      <c r="L8" s="140">
        <f t="shared" ref="L8:M8" si="0">SUM(L10+L16+L22+L28+L34+L40+P10+P16+P22+P28+P34+P40+T10+T16+T22+T28+T34+T40+X10+X16+X22+X24)</f>
        <v>56492</v>
      </c>
      <c r="M8" s="140">
        <f t="shared" si="0"/>
        <v>57155</v>
      </c>
      <c r="N8" s="59"/>
      <c r="O8" s="25"/>
      <c r="P8" s="25"/>
      <c r="Q8" s="25"/>
      <c r="R8" s="25"/>
      <c r="S8" s="25"/>
      <c r="T8" s="25"/>
      <c r="U8" s="21"/>
      <c r="V8" s="57"/>
      <c r="W8" s="25"/>
      <c r="X8" s="25"/>
      <c r="Y8" s="25"/>
      <c r="Z8" s="256"/>
      <c r="AA8" s="264"/>
      <c r="AB8" s="109" t="s">
        <v>40</v>
      </c>
      <c r="AC8" s="109" t="s">
        <v>40</v>
      </c>
      <c r="AD8" s="109" t="s">
        <v>40</v>
      </c>
      <c r="AE8" s="109" t="s">
        <v>40</v>
      </c>
      <c r="AF8" s="109" t="s">
        <v>40</v>
      </c>
      <c r="AG8" s="109" t="s">
        <v>40</v>
      </c>
      <c r="AH8" s="110" t="s">
        <v>40</v>
      </c>
      <c r="AI8" s="237"/>
      <c r="AJ8" s="234"/>
      <c r="AK8" s="228"/>
      <c r="AL8" s="228"/>
      <c r="AM8" s="231"/>
    </row>
    <row r="9" spans="1:40" s="3" customFormat="1" ht="17.25" customHeight="1">
      <c r="A9" s="271"/>
      <c r="B9" s="7"/>
      <c r="C9" s="267"/>
      <c r="D9" s="249"/>
      <c r="E9" s="249"/>
      <c r="F9" s="274"/>
      <c r="G9" s="277"/>
      <c r="H9" s="249"/>
      <c r="I9" s="282"/>
      <c r="J9" s="25"/>
      <c r="K9" s="141"/>
      <c r="L9" s="141"/>
      <c r="M9" s="139"/>
      <c r="N9" s="59"/>
      <c r="O9" s="25"/>
      <c r="P9" s="25"/>
      <c r="Q9" s="25"/>
      <c r="R9" s="25"/>
      <c r="S9" s="25"/>
      <c r="T9" s="25"/>
      <c r="U9" s="21"/>
      <c r="V9" s="57"/>
      <c r="W9" s="25"/>
      <c r="X9" s="25"/>
      <c r="Y9" s="25"/>
      <c r="Z9" s="4"/>
      <c r="AA9" s="27"/>
      <c r="AB9" s="37"/>
      <c r="AC9" s="37"/>
      <c r="AD9" s="37"/>
      <c r="AE9" s="37"/>
      <c r="AF9" s="37"/>
      <c r="AG9" s="37"/>
      <c r="AH9" s="37"/>
      <c r="AI9" s="37"/>
      <c r="AJ9" s="235"/>
      <c r="AK9" s="229"/>
      <c r="AL9" s="229"/>
      <c r="AM9" s="232"/>
    </row>
    <row r="10" spans="1:40" s="3" customFormat="1" ht="17.25" customHeight="1">
      <c r="A10" s="62"/>
      <c r="B10" s="63"/>
      <c r="C10" s="64"/>
      <c r="D10" s="63"/>
      <c r="E10" s="63"/>
      <c r="F10" s="62"/>
      <c r="G10" s="64"/>
      <c r="H10" s="63"/>
      <c r="I10" s="63"/>
      <c r="J10" s="58" t="s">
        <v>248</v>
      </c>
      <c r="K10" s="140">
        <f>SUM(K11:K15)</f>
        <v>4462</v>
      </c>
      <c r="L10" s="140">
        <f>SUM(L11:L15)</f>
        <v>2326</v>
      </c>
      <c r="M10" s="140">
        <f>SUM(M11:M15)</f>
        <v>2136</v>
      </c>
      <c r="N10" s="65" t="s">
        <v>391</v>
      </c>
      <c r="O10" s="140">
        <f>SUM(P10:Q10)</f>
        <v>6172</v>
      </c>
      <c r="P10" s="140">
        <f>SUM(P11:P15)</f>
        <v>3290</v>
      </c>
      <c r="Q10" s="140">
        <f>SUM(Q11:Q15)</f>
        <v>2882</v>
      </c>
      <c r="R10" s="58" t="s">
        <v>355</v>
      </c>
      <c r="S10" s="140">
        <f>SUM(T10:U10)</f>
        <v>6392</v>
      </c>
      <c r="T10" s="140">
        <f>SUM(T11:T15)</f>
        <v>3120</v>
      </c>
      <c r="U10" s="140">
        <f>SUM(U11:U15)</f>
        <v>3272</v>
      </c>
      <c r="V10" s="65" t="s">
        <v>392</v>
      </c>
      <c r="W10" s="142">
        <f>SUM(X10:Y10)</f>
        <v>1551</v>
      </c>
      <c r="X10" s="142">
        <f>SUM(X11:X15)</f>
        <v>476</v>
      </c>
      <c r="Y10" s="142">
        <f>SUM(Y11:Y15)</f>
        <v>1075</v>
      </c>
      <c r="Z10" s="74" t="s">
        <v>242</v>
      </c>
      <c r="AA10" s="27"/>
      <c r="AB10" s="37"/>
      <c r="AC10" s="37"/>
      <c r="AD10" s="37"/>
      <c r="AE10" s="37"/>
      <c r="AF10" s="37"/>
      <c r="AG10" s="37"/>
      <c r="AH10" s="37"/>
      <c r="AI10" s="37"/>
      <c r="AJ10" s="66"/>
      <c r="AK10" s="67"/>
      <c r="AL10" s="66"/>
      <c r="AM10" s="66"/>
    </row>
    <row r="11" spans="1:40" s="3" customFormat="1" ht="17.25" customHeight="1">
      <c r="A11" s="4" t="s">
        <v>6</v>
      </c>
      <c r="B11" s="164">
        <v>23248</v>
      </c>
      <c r="C11" s="165">
        <v>85066</v>
      </c>
      <c r="D11" s="164">
        <v>20215</v>
      </c>
      <c r="E11" s="164">
        <v>56931</v>
      </c>
      <c r="F11" s="166">
        <v>7911</v>
      </c>
      <c r="G11" s="161">
        <v>23.8</v>
      </c>
      <c r="H11" s="160">
        <v>66.900000000000006</v>
      </c>
      <c r="I11" s="160">
        <v>9.3000000000000007</v>
      </c>
      <c r="J11" s="5">
        <v>0</v>
      </c>
      <c r="K11" s="141">
        <f>SUM(L11:M11)</f>
        <v>786</v>
      </c>
      <c r="L11" s="141">
        <v>387</v>
      </c>
      <c r="M11" s="139">
        <v>399</v>
      </c>
      <c r="N11" s="59">
        <v>30</v>
      </c>
      <c r="O11" s="141">
        <f t="shared" ref="O11:O45" si="1">SUM(P11:Q11)</f>
        <v>1178</v>
      </c>
      <c r="P11" s="141">
        <v>607</v>
      </c>
      <c r="Q11" s="141">
        <v>571</v>
      </c>
      <c r="R11" s="199">
        <v>60</v>
      </c>
      <c r="S11" s="141">
        <f t="shared" ref="S11:S45" si="2">SUM(T11:U11)</f>
        <v>1234</v>
      </c>
      <c r="T11" s="141">
        <v>594</v>
      </c>
      <c r="U11" s="139">
        <v>640</v>
      </c>
      <c r="V11" s="59">
        <v>90</v>
      </c>
      <c r="W11" s="143">
        <f t="shared" ref="W11:W22" si="3">SUM(X11:Y11)</f>
        <v>445</v>
      </c>
      <c r="X11" s="143">
        <v>144</v>
      </c>
      <c r="Y11" s="143">
        <v>301</v>
      </c>
      <c r="Z11" s="4"/>
      <c r="AA11" s="27"/>
      <c r="AB11" s="37"/>
      <c r="AC11" s="37"/>
      <c r="AD11" s="37"/>
      <c r="AE11" s="37"/>
      <c r="AF11" s="37"/>
      <c r="AG11" s="37"/>
      <c r="AH11" s="37"/>
      <c r="AI11" s="37"/>
      <c r="AJ11" s="68" t="s">
        <v>369</v>
      </c>
      <c r="AK11" s="67"/>
      <c r="AL11" s="66"/>
      <c r="AM11" s="66"/>
    </row>
    <row r="12" spans="1:40" s="3" customFormat="1" ht="17.25" customHeight="1">
      <c r="A12" s="4" t="s">
        <v>7</v>
      </c>
      <c r="B12" s="164">
        <v>26718</v>
      </c>
      <c r="C12" s="165">
        <v>89701</v>
      </c>
      <c r="D12" s="164">
        <v>21409</v>
      </c>
      <c r="E12" s="164">
        <v>59112</v>
      </c>
      <c r="F12" s="166">
        <v>9167</v>
      </c>
      <c r="G12" s="161">
        <v>23.9</v>
      </c>
      <c r="H12" s="160">
        <v>65.900000000000006</v>
      </c>
      <c r="I12" s="160">
        <v>10.199999999999999</v>
      </c>
      <c r="J12" s="5">
        <v>1</v>
      </c>
      <c r="K12" s="141">
        <f t="shared" ref="K12:K15" si="4">SUM(L12:M12)</f>
        <v>860</v>
      </c>
      <c r="L12" s="141">
        <v>446</v>
      </c>
      <c r="M12" s="139">
        <v>414</v>
      </c>
      <c r="N12" s="59">
        <v>31</v>
      </c>
      <c r="O12" s="141">
        <f t="shared" si="1"/>
        <v>1227</v>
      </c>
      <c r="P12" s="141">
        <v>668</v>
      </c>
      <c r="Q12" s="141">
        <v>559</v>
      </c>
      <c r="R12" s="199">
        <v>61</v>
      </c>
      <c r="S12" s="141">
        <f t="shared" si="2"/>
        <v>1398</v>
      </c>
      <c r="T12" s="141">
        <v>705</v>
      </c>
      <c r="U12" s="139">
        <v>693</v>
      </c>
      <c r="V12" s="59">
        <v>91</v>
      </c>
      <c r="W12" s="143">
        <f t="shared" si="3"/>
        <v>371</v>
      </c>
      <c r="X12" s="143">
        <v>116</v>
      </c>
      <c r="Y12" s="143">
        <v>255</v>
      </c>
      <c r="Z12" s="4" t="s">
        <v>276</v>
      </c>
      <c r="AA12" s="67">
        <v>40456</v>
      </c>
      <c r="AB12" s="66">
        <v>11706</v>
      </c>
      <c r="AC12" s="66">
        <v>9517</v>
      </c>
      <c r="AD12" s="66">
        <v>7297</v>
      </c>
      <c r="AE12" s="66">
        <v>6958</v>
      </c>
      <c r="AF12" s="66">
        <v>2903</v>
      </c>
      <c r="AG12" s="66">
        <v>1433</v>
      </c>
      <c r="AH12" s="66">
        <v>642</v>
      </c>
      <c r="AI12" s="66">
        <v>37</v>
      </c>
      <c r="AJ12" s="68"/>
      <c r="AK12" s="67"/>
      <c r="AL12" s="66"/>
      <c r="AM12" s="66"/>
    </row>
    <row r="13" spans="1:40" s="3" customFormat="1" ht="17.25" customHeight="1">
      <c r="A13" s="4" t="s">
        <v>8</v>
      </c>
      <c r="B13" s="164">
        <v>28247</v>
      </c>
      <c r="C13" s="165">
        <v>94204</v>
      </c>
      <c r="D13" s="164">
        <v>21254</v>
      </c>
      <c r="E13" s="164">
        <v>62452</v>
      </c>
      <c r="F13" s="166">
        <v>10466</v>
      </c>
      <c r="G13" s="161">
        <v>22.6</v>
      </c>
      <c r="H13" s="160">
        <v>66.3</v>
      </c>
      <c r="I13" s="160">
        <v>11.1</v>
      </c>
      <c r="J13" s="5">
        <v>2</v>
      </c>
      <c r="K13" s="141">
        <f t="shared" si="4"/>
        <v>920</v>
      </c>
      <c r="L13" s="141">
        <v>487</v>
      </c>
      <c r="M13" s="139">
        <v>433</v>
      </c>
      <c r="N13" s="59">
        <v>32</v>
      </c>
      <c r="O13" s="141">
        <f t="shared" si="1"/>
        <v>1258</v>
      </c>
      <c r="P13" s="141">
        <v>683</v>
      </c>
      <c r="Q13" s="141">
        <v>575</v>
      </c>
      <c r="R13" s="199">
        <v>62</v>
      </c>
      <c r="S13" s="141">
        <f t="shared" si="2"/>
        <v>1265</v>
      </c>
      <c r="T13" s="141">
        <v>599</v>
      </c>
      <c r="U13" s="139">
        <v>666</v>
      </c>
      <c r="V13" s="59">
        <v>92</v>
      </c>
      <c r="W13" s="143">
        <f t="shared" si="3"/>
        <v>308</v>
      </c>
      <c r="X13" s="143">
        <v>95</v>
      </c>
      <c r="Y13" s="143">
        <v>213</v>
      </c>
      <c r="Z13" s="4" t="s">
        <v>368</v>
      </c>
      <c r="AA13" s="67">
        <v>43835</v>
      </c>
      <c r="AB13" s="66">
        <v>14234</v>
      </c>
      <c r="AC13" s="66">
        <v>10482</v>
      </c>
      <c r="AD13" s="66">
        <v>7758</v>
      </c>
      <c r="AE13" s="66">
        <v>6998</v>
      </c>
      <c r="AF13" s="66">
        <v>2711</v>
      </c>
      <c r="AG13" s="66">
        <v>1147</v>
      </c>
      <c r="AH13" s="66">
        <v>505</v>
      </c>
      <c r="AI13" s="66">
        <v>61</v>
      </c>
      <c r="AJ13" s="66" t="s">
        <v>252</v>
      </c>
      <c r="AK13" s="67">
        <v>43835</v>
      </c>
      <c r="AL13" s="66">
        <v>110571</v>
      </c>
      <c r="AM13" s="71">
        <v>2.5224364092620051</v>
      </c>
    </row>
    <row r="14" spans="1:40" s="3" customFormat="1" ht="17.25" customHeight="1">
      <c r="A14" s="4" t="s">
        <v>9</v>
      </c>
      <c r="B14" s="164">
        <v>30861</v>
      </c>
      <c r="C14" s="165">
        <v>99519</v>
      </c>
      <c r="D14" s="164">
        <v>20008</v>
      </c>
      <c r="E14" s="164">
        <v>66934</v>
      </c>
      <c r="F14" s="166">
        <v>12395</v>
      </c>
      <c r="G14" s="161">
        <v>20.100000000000001</v>
      </c>
      <c r="H14" s="160">
        <v>67.400000000000006</v>
      </c>
      <c r="I14" s="160">
        <v>12.5</v>
      </c>
      <c r="J14" s="5">
        <v>3</v>
      </c>
      <c r="K14" s="141">
        <f t="shared" si="4"/>
        <v>946</v>
      </c>
      <c r="L14" s="141">
        <v>494</v>
      </c>
      <c r="M14" s="139">
        <v>452</v>
      </c>
      <c r="N14" s="59">
        <v>33</v>
      </c>
      <c r="O14" s="141">
        <f t="shared" si="1"/>
        <v>1275</v>
      </c>
      <c r="P14" s="141">
        <v>659</v>
      </c>
      <c r="Q14" s="141">
        <v>616</v>
      </c>
      <c r="R14" s="199">
        <v>63</v>
      </c>
      <c r="S14" s="141">
        <f t="shared" si="2"/>
        <v>1212</v>
      </c>
      <c r="T14" s="141">
        <v>581</v>
      </c>
      <c r="U14" s="139">
        <v>631</v>
      </c>
      <c r="V14" s="59">
        <v>93</v>
      </c>
      <c r="W14" s="143">
        <f t="shared" si="3"/>
        <v>235</v>
      </c>
      <c r="X14" s="143">
        <v>76</v>
      </c>
      <c r="Y14" s="143">
        <v>159</v>
      </c>
      <c r="Z14" s="4" t="s">
        <v>477</v>
      </c>
      <c r="AA14" s="67">
        <v>45473</v>
      </c>
      <c r="AB14" s="66">
        <v>15044</v>
      </c>
      <c r="AC14" s="66">
        <v>11424</v>
      </c>
      <c r="AD14" s="66">
        <v>8020</v>
      </c>
      <c r="AE14" s="66">
        <v>6969</v>
      </c>
      <c r="AF14" s="66">
        <v>2659</v>
      </c>
      <c r="AG14" s="66">
        <v>944</v>
      </c>
      <c r="AH14" s="66">
        <v>413</v>
      </c>
      <c r="AI14" s="66">
        <v>73</v>
      </c>
      <c r="AJ14" s="66"/>
      <c r="AK14" s="67"/>
      <c r="AL14" s="66"/>
      <c r="AM14" s="71"/>
    </row>
    <row r="15" spans="1:40" s="3" customFormat="1" ht="17.25" customHeight="1">
      <c r="A15" s="4" t="s">
        <v>1</v>
      </c>
      <c r="B15" s="164">
        <v>34016</v>
      </c>
      <c r="C15" s="165">
        <v>103508</v>
      </c>
      <c r="D15" s="164">
        <v>18760</v>
      </c>
      <c r="E15" s="164">
        <v>69901</v>
      </c>
      <c r="F15" s="166">
        <v>14843</v>
      </c>
      <c r="G15" s="161">
        <v>18.100000000000001</v>
      </c>
      <c r="H15" s="160">
        <v>67.5</v>
      </c>
      <c r="I15" s="160">
        <v>14.4</v>
      </c>
      <c r="J15" s="5">
        <v>4</v>
      </c>
      <c r="K15" s="141">
        <f t="shared" si="4"/>
        <v>950</v>
      </c>
      <c r="L15" s="141">
        <v>512</v>
      </c>
      <c r="M15" s="139">
        <v>438</v>
      </c>
      <c r="N15" s="59">
        <v>34</v>
      </c>
      <c r="O15" s="141">
        <f t="shared" si="1"/>
        <v>1234</v>
      </c>
      <c r="P15" s="141">
        <v>673</v>
      </c>
      <c r="Q15" s="141">
        <v>561</v>
      </c>
      <c r="R15" s="199">
        <v>64</v>
      </c>
      <c r="S15" s="141">
        <f t="shared" si="2"/>
        <v>1283</v>
      </c>
      <c r="T15" s="141">
        <v>641</v>
      </c>
      <c r="U15" s="139">
        <v>642</v>
      </c>
      <c r="V15" s="59">
        <v>94</v>
      </c>
      <c r="W15" s="143">
        <f t="shared" si="3"/>
        <v>192</v>
      </c>
      <c r="X15" s="143">
        <v>45</v>
      </c>
      <c r="Y15" s="143">
        <v>147</v>
      </c>
      <c r="Z15" s="74" t="s">
        <v>478</v>
      </c>
      <c r="AA15" s="205">
        <v>48137</v>
      </c>
      <c r="AB15" s="200">
        <v>17194</v>
      </c>
      <c r="AC15" s="200">
        <v>12758</v>
      </c>
      <c r="AD15" s="200">
        <v>8186</v>
      </c>
      <c r="AE15" s="200">
        <v>6747</v>
      </c>
      <c r="AF15" s="200">
        <v>2338</v>
      </c>
      <c r="AG15" s="200">
        <v>648</v>
      </c>
      <c r="AH15" s="200">
        <v>266</v>
      </c>
      <c r="AI15" s="200">
        <v>75</v>
      </c>
      <c r="AJ15" s="66" t="s">
        <v>253</v>
      </c>
      <c r="AK15" s="67">
        <v>42671</v>
      </c>
      <c r="AL15" s="66">
        <v>109183</v>
      </c>
      <c r="AM15" s="71">
        <v>2.5587166928358838</v>
      </c>
    </row>
    <row r="16" spans="1:40" s="3" customFormat="1" ht="17.25" customHeight="1">
      <c r="A16" s="4" t="s">
        <v>271</v>
      </c>
      <c r="B16" s="164">
        <v>38026</v>
      </c>
      <c r="C16" s="165">
        <v>107860</v>
      </c>
      <c r="D16" s="164">
        <v>18058</v>
      </c>
      <c r="E16" s="164">
        <v>72396</v>
      </c>
      <c r="F16" s="166">
        <v>17317</v>
      </c>
      <c r="G16" s="161">
        <v>16.7</v>
      </c>
      <c r="H16" s="160">
        <v>67.2</v>
      </c>
      <c r="I16" s="160">
        <v>16.100000000000001</v>
      </c>
      <c r="J16" s="58" t="s">
        <v>393</v>
      </c>
      <c r="K16" s="140">
        <f>SUM(K17:K21)</f>
        <v>5084</v>
      </c>
      <c r="L16" s="140">
        <f>SUM(L17:L21)</f>
        <v>2598</v>
      </c>
      <c r="M16" s="140">
        <f>SUM(M17:M21)</f>
        <v>2486</v>
      </c>
      <c r="N16" s="65" t="s">
        <v>394</v>
      </c>
      <c r="O16" s="140">
        <f t="shared" si="1"/>
        <v>6566</v>
      </c>
      <c r="P16" s="140">
        <f>SUM(P17:P21)</f>
        <v>3389</v>
      </c>
      <c r="Q16" s="140">
        <f>SUM(Q17:Q21)</f>
        <v>3177</v>
      </c>
      <c r="R16" s="58" t="s">
        <v>395</v>
      </c>
      <c r="S16" s="140">
        <f t="shared" si="2"/>
        <v>6732</v>
      </c>
      <c r="T16" s="140">
        <f>SUM(T17:T21)</f>
        <v>3309</v>
      </c>
      <c r="U16" s="140">
        <f>SUM(U17:U21)</f>
        <v>3423</v>
      </c>
      <c r="V16" s="65" t="s">
        <v>396</v>
      </c>
      <c r="W16" s="142">
        <f t="shared" si="3"/>
        <v>404</v>
      </c>
      <c r="X16" s="142">
        <f>SUM(X17:X21)</f>
        <v>70</v>
      </c>
      <c r="Y16" s="142">
        <f>SUM(Y17:Y21)</f>
        <v>334</v>
      </c>
      <c r="Z16" s="74"/>
      <c r="AA16" s="67"/>
      <c r="AB16" s="66"/>
      <c r="AC16" s="66"/>
      <c r="AD16" s="66"/>
      <c r="AE16" s="66"/>
      <c r="AF16" s="66"/>
      <c r="AG16" s="66"/>
      <c r="AH16" s="66"/>
      <c r="AI16" s="66"/>
      <c r="AJ16" s="66" t="s">
        <v>254</v>
      </c>
      <c r="AK16" s="67">
        <v>42278</v>
      </c>
      <c r="AL16" s="66">
        <v>108396</v>
      </c>
      <c r="AM16" s="71">
        <v>2.5638866549978712</v>
      </c>
    </row>
    <row r="17" spans="1:39" s="3" customFormat="1" ht="17.25" customHeight="1">
      <c r="A17" s="4" t="s">
        <v>275</v>
      </c>
      <c r="B17" s="164">
        <v>40704</v>
      </c>
      <c r="C17" s="165">
        <v>109779</v>
      </c>
      <c r="D17" s="164">
        <v>16871</v>
      </c>
      <c r="E17" s="164">
        <v>72960</v>
      </c>
      <c r="F17" s="166">
        <v>19718</v>
      </c>
      <c r="G17" s="161">
        <v>15.4</v>
      </c>
      <c r="H17" s="160">
        <v>66.599999999999994</v>
      </c>
      <c r="I17" s="160">
        <v>18</v>
      </c>
      <c r="J17" s="5">
        <v>5</v>
      </c>
      <c r="K17" s="141">
        <f>SUM(L17:M17)</f>
        <v>974</v>
      </c>
      <c r="L17" s="141">
        <v>480</v>
      </c>
      <c r="M17" s="139">
        <v>494</v>
      </c>
      <c r="N17" s="59">
        <v>35</v>
      </c>
      <c r="O17" s="141">
        <f t="shared" si="1"/>
        <v>1282</v>
      </c>
      <c r="P17" s="141">
        <v>642</v>
      </c>
      <c r="Q17" s="141">
        <v>640</v>
      </c>
      <c r="R17" s="199">
        <v>65</v>
      </c>
      <c r="S17" s="141">
        <f t="shared" si="2"/>
        <v>1286</v>
      </c>
      <c r="T17" s="141">
        <v>654</v>
      </c>
      <c r="U17" s="139">
        <v>632</v>
      </c>
      <c r="V17" s="59">
        <v>95</v>
      </c>
      <c r="W17" s="143">
        <f t="shared" si="3"/>
        <v>151</v>
      </c>
      <c r="X17" s="143">
        <v>32</v>
      </c>
      <c r="Y17" s="143">
        <v>119</v>
      </c>
      <c r="Z17" s="74" t="s">
        <v>250</v>
      </c>
      <c r="AA17" s="67"/>
      <c r="AB17" s="66"/>
      <c r="AC17" s="66"/>
      <c r="AD17" s="66"/>
      <c r="AE17" s="66"/>
      <c r="AF17" s="66"/>
      <c r="AG17" s="66"/>
      <c r="AH17" s="66"/>
      <c r="AI17" s="66"/>
      <c r="AJ17" s="66" t="s">
        <v>255</v>
      </c>
      <c r="AK17" s="67">
        <v>28446</v>
      </c>
      <c r="AL17" s="66">
        <v>85429</v>
      </c>
      <c r="AM17" s="71">
        <v>3.003199043802292</v>
      </c>
    </row>
    <row r="18" spans="1:39" s="3" customFormat="1" ht="17.25" customHeight="1">
      <c r="A18" s="4" t="s">
        <v>359</v>
      </c>
      <c r="B18" s="164">
        <v>43896</v>
      </c>
      <c r="C18" s="165">
        <v>112156</v>
      </c>
      <c r="D18" s="176">
        <v>16514</v>
      </c>
      <c r="E18" s="176">
        <v>71225</v>
      </c>
      <c r="F18" s="177">
        <v>22660</v>
      </c>
      <c r="G18" s="178">
        <v>15</v>
      </c>
      <c r="H18" s="179">
        <v>64.5</v>
      </c>
      <c r="I18" s="179">
        <v>20.5</v>
      </c>
      <c r="J18" s="5">
        <v>6</v>
      </c>
      <c r="K18" s="141">
        <f t="shared" ref="K18:K45" si="5">SUM(L18:M18)</f>
        <v>970</v>
      </c>
      <c r="L18" s="141">
        <v>486</v>
      </c>
      <c r="M18" s="139">
        <v>484</v>
      </c>
      <c r="N18" s="59">
        <v>36</v>
      </c>
      <c r="O18" s="141">
        <f t="shared" si="1"/>
        <v>1370</v>
      </c>
      <c r="P18" s="141">
        <v>709</v>
      </c>
      <c r="Q18" s="141">
        <v>661</v>
      </c>
      <c r="R18" s="199">
        <v>66</v>
      </c>
      <c r="S18" s="141">
        <f t="shared" si="2"/>
        <v>1298</v>
      </c>
      <c r="T18" s="141">
        <v>607</v>
      </c>
      <c r="U18" s="139">
        <v>691</v>
      </c>
      <c r="V18" s="59">
        <v>96</v>
      </c>
      <c r="W18" s="143">
        <f t="shared" si="3"/>
        <v>97</v>
      </c>
      <c r="X18" s="143">
        <v>20</v>
      </c>
      <c r="Y18" s="143">
        <v>77</v>
      </c>
      <c r="Z18" s="101"/>
      <c r="AA18" s="67"/>
      <c r="AB18" s="66"/>
      <c r="AC18" s="66"/>
      <c r="AD18" s="66"/>
      <c r="AE18" s="66"/>
      <c r="AF18" s="66"/>
      <c r="AG18" s="66"/>
      <c r="AH18" s="66"/>
      <c r="AI18" s="66"/>
      <c r="AJ18" s="66" t="s">
        <v>256</v>
      </c>
      <c r="AK18" s="67">
        <v>909</v>
      </c>
      <c r="AL18" s="66">
        <v>1966</v>
      </c>
      <c r="AM18" s="71">
        <v>2.1628162816281629</v>
      </c>
    </row>
    <row r="19" spans="1:39" s="3" customFormat="1" ht="17.25" customHeight="1">
      <c r="A19" s="198" t="s">
        <v>449</v>
      </c>
      <c r="B19" s="164">
        <v>45546</v>
      </c>
      <c r="C19" s="165">
        <v>113679</v>
      </c>
      <c r="D19" s="176">
        <v>15979</v>
      </c>
      <c r="E19" s="176">
        <v>70040</v>
      </c>
      <c r="F19" s="177">
        <v>26223</v>
      </c>
      <c r="G19" s="178">
        <v>14.2</v>
      </c>
      <c r="H19" s="179">
        <v>62.4</v>
      </c>
      <c r="I19" s="179">
        <v>23.4</v>
      </c>
      <c r="J19" s="5">
        <v>7</v>
      </c>
      <c r="K19" s="141">
        <f t="shared" si="5"/>
        <v>1058</v>
      </c>
      <c r="L19" s="141">
        <v>549</v>
      </c>
      <c r="M19" s="139">
        <v>509</v>
      </c>
      <c r="N19" s="59">
        <v>37</v>
      </c>
      <c r="O19" s="141">
        <f t="shared" si="1"/>
        <v>1363</v>
      </c>
      <c r="P19" s="141">
        <v>704</v>
      </c>
      <c r="Q19" s="141">
        <v>659</v>
      </c>
      <c r="R19" s="199">
        <v>67</v>
      </c>
      <c r="S19" s="141">
        <f t="shared" si="2"/>
        <v>1286</v>
      </c>
      <c r="T19" s="141">
        <v>625</v>
      </c>
      <c r="U19" s="139">
        <v>661</v>
      </c>
      <c r="V19" s="59">
        <v>97</v>
      </c>
      <c r="W19" s="143">
        <f t="shared" si="3"/>
        <v>68</v>
      </c>
      <c r="X19" s="143">
        <v>7</v>
      </c>
      <c r="Y19" s="143">
        <v>61</v>
      </c>
      <c r="Z19" s="4" t="s">
        <v>276</v>
      </c>
      <c r="AA19" s="67">
        <v>108212</v>
      </c>
      <c r="AB19" s="66">
        <v>11706</v>
      </c>
      <c r="AC19" s="66">
        <v>19034</v>
      </c>
      <c r="AD19" s="66">
        <v>21891</v>
      </c>
      <c r="AE19" s="66">
        <v>27832</v>
      </c>
      <c r="AF19" s="66">
        <v>14515</v>
      </c>
      <c r="AG19" s="66">
        <v>8598</v>
      </c>
      <c r="AH19" s="66">
        <v>4636</v>
      </c>
      <c r="AI19" s="66">
        <v>1337</v>
      </c>
      <c r="AJ19" s="66" t="s">
        <v>257</v>
      </c>
      <c r="AK19" s="67">
        <v>11401</v>
      </c>
      <c r="AL19" s="66">
        <v>18202</v>
      </c>
      <c r="AM19" s="71">
        <v>1.5965266204718884</v>
      </c>
    </row>
    <row r="20" spans="1:39" s="3" customFormat="1" ht="17.25" customHeight="1">
      <c r="A20" s="74" t="s">
        <v>476</v>
      </c>
      <c r="B20" s="167">
        <v>48212</v>
      </c>
      <c r="C20" s="168">
        <v>113647</v>
      </c>
      <c r="D20" s="169">
        <v>14888</v>
      </c>
      <c r="E20" s="169">
        <v>67948</v>
      </c>
      <c r="F20" s="170">
        <v>28299</v>
      </c>
      <c r="G20" s="163">
        <v>13.4</v>
      </c>
      <c r="H20" s="162">
        <v>61.1</v>
      </c>
      <c r="I20" s="162">
        <v>25.5</v>
      </c>
      <c r="J20" s="5">
        <v>8</v>
      </c>
      <c r="K20" s="141">
        <f t="shared" si="5"/>
        <v>1024</v>
      </c>
      <c r="L20" s="141">
        <v>526</v>
      </c>
      <c r="M20" s="139">
        <v>498</v>
      </c>
      <c r="N20" s="59">
        <v>38</v>
      </c>
      <c r="O20" s="141">
        <f t="shared" si="1"/>
        <v>1301</v>
      </c>
      <c r="P20" s="141">
        <v>692</v>
      </c>
      <c r="Q20" s="141">
        <v>609</v>
      </c>
      <c r="R20" s="199">
        <v>68</v>
      </c>
      <c r="S20" s="141">
        <f t="shared" si="2"/>
        <v>1374</v>
      </c>
      <c r="T20" s="141">
        <v>664</v>
      </c>
      <c r="U20" s="139">
        <v>710</v>
      </c>
      <c r="V20" s="59">
        <v>98</v>
      </c>
      <c r="W20" s="143">
        <f t="shared" si="3"/>
        <v>38</v>
      </c>
      <c r="X20" s="143">
        <v>5</v>
      </c>
      <c r="Y20" s="143">
        <v>33</v>
      </c>
      <c r="Z20" s="4" t="s">
        <v>368</v>
      </c>
      <c r="AA20" s="67">
        <v>110571</v>
      </c>
      <c r="AB20" s="66">
        <v>14234</v>
      </c>
      <c r="AC20" s="66">
        <v>20964</v>
      </c>
      <c r="AD20" s="66">
        <v>23274</v>
      </c>
      <c r="AE20" s="66">
        <v>27992</v>
      </c>
      <c r="AF20" s="66">
        <v>13555</v>
      </c>
      <c r="AG20" s="66">
        <v>6882</v>
      </c>
      <c r="AH20" s="66">
        <v>3670</v>
      </c>
      <c r="AI20" s="66">
        <v>1585</v>
      </c>
      <c r="AJ20" s="66" t="s">
        <v>258</v>
      </c>
      <c r="AK20" s="67">
        <v>1522</v>
      </c>
      <c r="AL20" s="66">
        <v>2799</v>
      </c>
      <c r="AM20" s="71">
        <v>1.8390275952693824</v>
      </c>
    </row>
    <row r="21" spans="1:39" s="3" customFormat="1" ht="17.25" customHeight="1">
      <c r="A21" s="60"/>
      <c r="B21" s="29"/>
      <c r="C21" s="30"/>
      <c r="D21" s="29"/>
      <c r="E21" s="29"/>
      <c r="F21" s="60"/>
      <c r="G21" s="30"/>
      <c r="H21" s="29"/>
      <c r="I21" s="29"/>
      <c r="J21" s="5">
        <v>9</v>
      </c>
      <c r="K21" s="141">
        <f t="shared" si="5"/>
        <v>1058</v>
      </c>
      <c r="L21" s="141">
        <v>557</v>
      </c>
      <c r="M21" s="139">
        <v>501</v>
      </c>
      <c r="N21" s="59">
        <v>39</v>
      </c>
      <c r="O21" s="141">
        <f t="shared" si="1"/>
        <v>1250</v>
      </c>
      <c r="P21" s="141">
        <v>642</v>
      </c>
      <c r="Q21" s="141">
        <v>608</v>
      </c>
      <c r="R21" s="199">
        <v>69</v>
      </c>
      <c r="S21" s="141">
        <f t="shared" si="2"/>
        <v>1488</v>
      </c>
      <c r="T21" s="141">
        <v>759</v>
      </c>
      <c r="U21" s="139">
        <v>729</v>
      </c>
      <c r="V21" s="59">
        <v>99</v>
      </c>
      <c r="W21" s="143">
        <f t="shared" si="3"/>
        <v>50</v>
      </c>
      <c r="X21" s="143">
        <v>6</v>
      </c>
      <c r="Y21" s="143">
        <v>44</v>
      </c>
      <c r="Z21" s="4" t="s">
        <v>477</v>
      </c>
      <c r="AA21" s="67">
        <v>111793</v>
      </c>
      <c r="AB21" s="66">
        <v>15044</v>
      </c>
      <c r="AC21" s="66">
        <v>22848</v>
      </c>
      <c r="AD21" s="66">
        <v>24060</v>
      </c>
      <c r="AE21" s="66">
        <v>27876</v>
      </c>
      <c r="AF21" s="66">
        <v>13295</v>
      </c>
      <c r="AG21" s="66">
        <v>5664</v>
      </c>
      <c r="AH21" s="66">
        <v>3006</v>
      </c>
      <c r="AI21" s="66">
        <v>1886</v>
      </c>
      <c r="AJ21" s="66" t="s">
        <v>259</v>
      </c>
      <c r="AK21" s="67">
        <v>393</v>
      </c>
      <c r="AL21" s="66">
        <v>787</v>
      </c>
      <c r="AM21" s="71">
        <v>2.0025445292620865</v>
      </c>
    </row>
    <row r="22" spans="1:39" s="3" customFormat="1" ht="17.25" customHeight="1">
      <c r="A22" s="20" t="s">
        <v>479</v>
      </c>
      <c r="B22" s="145"/>
      <c r="C22" s="145"/>
      <c r="D22" s="145"/>
      <c r="E22" s="145"/>
      <c r="F22" s="145"/>
      <c r="G22" s="145"/>
      <c r="H22" s="145"/>
      <c r="I22" s="145"/>
      <c r="J22" s="58" t="s">
        <v>397</v>
      </c>
      <c r="K22" s="140">
        <f t="shared" si="5"/>
        <v>5342</v>
      </c>
      <c r="L22" s="140">
        <f>SUM(L23:L27)</f>
        <v>2779</v>
      </c>
      <c r="M22" s="140">
        <f>SUM(M23:M27)</f>
        <v>2563</v>
      </c>
      <c r="N22" s="65" t="s">
        <v>398</v>
      </c>
      <c r="O22" s="140">
        <f t="shared" si="1"/>
        <v>7679</v>
      </c>
      <c r="P22" s="140">
        <f>SUM(P23:P27)</f>
        <v>3849</v>
      </c>
      <c r="Q22" s="140">
        <f>SUM(Q23:Q27)</f>
        <v>3830</v>
      </c>
      <c r="R22" s="58" t="s">
        <v>399</v>
      </c>
      <c r="S22" s="140">
        <f t="shared" si="2"/>
        <v>7112</v>
      </c>
      <c r="T22" s="140">
        <f>SUM(T23:T27)</f>
        <v>3391</v>
      </c>
      <c r="U22" s="140">
        <f>SUM(U23:U27)</f>
        <v>3721</v>
      </c>
      <c r="V22" s="65" t="s">
        <v>356</v>
      </c>
      <c r="W22" s="142">
        <f t="shared" si="3"/>
        <v>72</v>
      </c>
      <c r="X22" s="142">
        <v>7</v>
      </c>
      <c r="Y22" s="142">
        <v>65</v>
      </c>
      <c r="Z22" s="74" t="s">
        <v>478</v>
      </c>
      <c r="AA22" s="205">
        <v>111769</v>
      </c>
      <c r="AB22" s="200">
        <v>17194</v>
      </c>
      <c r="AC22" s="200">
        <v>25516</v>
      </c>
      <c r="AD22" s="200">
        <v>24558</v>
      </c>
      <c r="AE22" s="200">
        <v>26988</v>
      </c>
      <c r="AF22" s="200">
        <v>11690</v>
      </c>
      <c r="AG22" s="200">
        <v>3888</v>
      </c>
      <c r="AH22" s="200">
        <v>1935</v>
      </c>
      <c r="AI22" s="200">
        <v>1878</v>
      </c>
      <c r="AJ22" s="66" t="s">
        <v>260</v>
      </c>
      <c r="AK22" s="67">
        <v>1164</v>
      </c>
      <c r="AL22" s="66">
        <v>1388</v>
      </c>
      <c r="AM22" s="71">
        <v>1.1924398625429553</v>
      </c>
    </row>
    <row r="23" spans="1:39" s="3" customFormat="1" ht="17.25" customHeight="1">
      <c r="A23" s="20" t="s">
        <v>272</v>
      </c>
      <c r="B23" s="145"/>
      <c r="C23" s="145"/>
      <c r="D23" s="145"/>
      <c r="E23" s="145"/>
      <c r="F23" s="145"/>
      <c r="G23" s="145"/>
      <c r="H23" s="145"/>
      <c r="I23" s="145"/>
      <c r="J23" s="5">
        <v>10</v>
      </c>
      <c r="K23" s="141">
        <f t="shared" si="5"/>
        <v>1087</v>
      </c>
      <c r="L23" s="141">
        <v>569</v>
      </c>
      <c r="M23" s="139">
        <v>518</v>
      </c>
      <c r="N23" s="59">
        <v>40</v>
      </c>
      <c r="O23" s="141">
        <f t="shared" si="1"/>
        <v>1421</v>
      </c>
      <c r="P23" s="141">
        <v>701</v>
      </c>
      <c r="Q23" s="141">
        <v>720</v>
      </c>
      <c r="R23" s="199">
        <v>70</v>
      </c>
      <c r="S23" s="141">
        <f t="shared" si="2"/>
        <v>1560</v>
      </c>
      <c r="T23" s="141">
        <v>772</v>
      </c>
      <c r="U23" s="139">
        <v>788</v>
      </c>
      <c r="V23" s="59"/>
      <c r="W23" s="143"/>
      <c r="X23" s="143"/>
      <c r="Y23" s="143"/>
      <c r="Z23" s="130"/>
      <c r="AA23" s="35"/>
      <c r="AB23" s="36"/>
      <c r="AC23" s="36"/>
      <c r="AD23" s="36"/>
      <c r="AE23" s="36"/>
      <c r="AF23" s="36"/>
      <c r="AG23" s="36"/>
      <c r="AH23" s="36"/>
      <c r="AI23" s="36"/>
      <c r="AJ23" s="66"/>
      <c r="AK23" s="67"/>
      <c r="AL23" s="66"/>
      <c r="AM23" s="71"/>
    </row>
    <row r="24" spans="1:39" s="3" customFormat="1" ht="17.25" customHeight="1">
      <c r="A24" s="20" t="s">
        <v>273</v>
      </c>
      <c r="B24" s="145"/>
      <c r="C24" s="145"/>
      <c r="D24" s="145"/>
      <c r="E24" s="145"/>
      <c r="F24" s="145"/>
      <c r="G24" s="145"/>
      <c r="H24" s="145"/>
      <c r="I24" s="145"/>
      <c r="J24" s="5">
        <v>11</v>
      </c>
      <c r="K24" s="141">
        <f t="shared" si="5"/>
        <v>1050</v>
      </c>
      <c r="L24" s="141">
        <v>526</v>
      </c>
      <c r="M24" s="139">
        <v>524</v>
      </c>
      <c r="N24" s="59">
        <v>41</v>
      </c>
      <c r="O24" s="141">
        <f t="shared" si="1"/>
        <v>1496</v>
      </c>
      <c r="P24" s="141">
        <v>734</v>
      </c>
      <c r="Q24" s="141">
        <v>762</v>
      </c>
      <c r="R24" s="199">
        <v>71</v>
      </c>
      <c r="S24" s="141">
        <f t="shared" si="2"/>
        <v>1619</v>
      </c>
      <c r="T24" s="141">
        <v>792</v>
      </c>
      <c r="U24" s="139">
        <v>827</v>
      </c>
      <c r="V24" s="75" t="s">
        <v>400</v>
      </c>
      <c r="W24" s="143">
        <f>SUM(X24:Y24)</f>
        <v>2512</v>
      </c>
      <c r="X24" s="143">
        <v>1306</v>
      </c>
      <c r="Y24" s="143">
        <v>1206</v>
      </c>
      <c r="Z24" s="20" t="s">
        <v>480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68" t="s">
        <v>451</v>
      </c>
      <c r="AK24" s="67"/>
      <c r="AL24" s="66"/>
      <c r="AM24" s="66"/>
    </row>
    <row r="25" spans="1:39" s="3" customFormat="1" ht="14.25">
      <c r="A25" s="20" t="s">
        <v>474</v>
      </c>
      <c r="B25" s="145"/>
      <c r="C25" s="145"/>
      <c r="D25" s="145"/>
      <c r="E25" s="145"/>
      <c r="F25" s="145"/>
      <c r="G25" s="145"/>
      <c r="H25" s="145"/>
      <c r="I25" s="145"/>
      <c r="J25" s="5">
        <v>12</v>
      </c>
      <c r="K25" s="141">
        <f t="shared" si="5"/>
        <v>1035</v>
      </c>
      <c r="L25" s="141">
        <v>538</v>
      </c>
      <c r="M25" s="139">
        <v>497</v>
      </c>
      <c r="N25" s="59">
        <v>42</v>
      </c>
      <c r="O25" s="141">
        <f t="shared" si="1"/>
        <v>1591</v>
      </c>
      <c r="P25" s="141">
        <v>808</v>
      </c>
      <c r="Q25" s="141">
        <v>783</v>
      </c>
      <c r="R25" s="199">
        <v>72</v>
      </c>
      <c r="S25" s="141">
        <f t="shared" si="2"/>
        <v>1582</v>
      </c>
      <c r="T25" s="141">
        <v>753</v>
      </c>
      <c r="U25" s="139">
        <v>829</v>
      </c>
      <c r="V25" s="59"/>
      <c r="W25" s="25"/>
      <c r="X25" s="25"/>
      <c r="Y25" s="25"/>
      <c r="Z25" s="20" t="s">
        <v>414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68"/>
      <c r="AK25" s="67"/>
      <c r="AL25" s="66"/>
      <c r="AM25" s="66"/>
    </row>
    <row r="26" spans="1:39" s="3" customFormat="1" ht="17.25" customHeight="1">
      <c r="A26" s="20"/>
      <c r="B26" s="145"/>
      <c r="C26" s="145"/>
      <c r="D26" s="145"/>
      <c r="E26" s="145"/>
      <c r="F26" s="145"/>
      <c r="G26" s="145"/>
      <c r="H26" s="145"/>
      <c r="I26" s="145"/>
      <c r="J26" s="5">
        <v>13</v>
      </c>
      <c r="K26" s="141">
        <f t="shared" si="5"/>
        <v>1103</v>
      </c>
      <c r="L26" s="141">
        <v>564</v>
      </c>
      <c r="M26" s="139">
        <v>539</v>
      </c>
      <c r="N26" s="59">
        <v>43</v>
      </c>
      <c r="O26" s="141">
        <f t="shared" si="1"/>
        <v>1542</v>
      </c>
      <c r="P26" s="141">
        <v>760</v>
      </c>
      <c r="Q26" s="141">
        <v>782</v>
      </c>
      <c r="R26" s="199">
        <v>73</v>
      </c>
      <c r="S26" s="141">
        <f t="shared" si="2"/>
        <v>1461</v>
      </c>
      <c r="T26" s="141">
        <v>681</v>
      </c>
      <c r="U26" s="139">
        <v>780</v>
      </c>
      <c r="V26" s="77" t="s">
        <v>401</v>
      </c>
      <c r="W26" s="25"/>
      <c r="X26" s="25"/>
      <c r="Y26" s="25"/>
      <c r="AA26" s="20"/>
      <c r="AB26" s="20"/>
      <c r="AC26" s="20"/>
      <c r="AD26" s="20"/>
      <c r="AE26" s="20"/>
      <c r="AF26" s="20"/>
      <c r="AG26" s="20"/>
      <c r="AH26" s="20"/>
      <c r="AI26" s="20"/>
      <c r="AJ26" s="66" t="s">
        <v>252</v>
      </c>
      <c r="AK26" s="67">
        <v>45473</v>
      </c>
      <c r="AL26" s="66">
        <v>111793</v>
      </c>
      <c r="AM26" s="71">
        <v>2.46</v>
      </c>
    </row>
    <row r="27" spans="1:39" s="3" customFormat="1" ht="17.25" customHeight="1">
      <c r="A27" s="20"/>
      <c r="B27" s="128"/>
      <c r="C27" s="128"/>
      <c r="D27" s="128"/>
      <c r="E27" s="128"/>
      <c r="F27" s="128"/>
      <c r="G27" s="128"/>
      <c r="H27" s="20"/>
      <c r="I27" s="20"/>
      <c r="J27" s="5">
        <v>14</v>
      </c>
      <c r="K27" s="141">
        <f t="shared" si="5"/>
        <v>1067</v>
      </c>
      <c r="L27" s="141">
        <v>582</v>
      </c>
      <c r="M27" s="139">
        <v>485</v>
      </c>
      <c r="N27" s="59">
        <v>44</v>
      </c>
      <c r="O27" s="141">
        <f t="shared" si="1"/>
        <v>1629</v>
      </c>
      <c r="P27" s="141">
        <v>846</v>
      </c>
      <c r="Q27" s="141">
        <v>783</v>
      </c>
      <c r="R27" s="199">
        <v>74</v>
      </c>
      <c r="S27" s="141">
        <f t="shared" si="2"/>
        <v>890</v>
      </c>
      <c r="T27" s="141">
        <v>393</v>
      </c>
      <c r="U27" s="139">
        <v>497</v>
      </c>
      <c r="V27" s="75" t="s">
        <v>402</v>
      </c>
      <c r="W27" s="141">
        <f>SUM(K10+K16+K22)</f>
        <v>14888</v>
      </c>
      <c r="X27" s="141">
        <f t="shared" ref="X27:Y27" si="6">SUM(L10+L16+L22)</f>
        <v>7703</v>
      </c>
      <c r="Y27" s="141">
        <f t="shared" si="6"/>
        <v>7185</v>
      </c>
      <c r="AJ27" s="66"/>
      <c r="AK27" s="67"/>
      <c r="AL27" s="66"/>
      <c r="AM27" s="71"/>
    </row>
    <row r="28" spans="1:39" s="3" customFormat="1" ht="17.25" customHeight="1">
      <c r="A28" s="287" t="s">
        <v>274</v>
      </c>
      <c r="B28" s="287"/>
      <c r="C28" s="287"/>
      <c r="D28" s="287"/>
      <c r="E28" s="287"/>
      <c r="F28" s="287"/>
      <c r="G28" s="287"/>
      <c r="H28" s="287"/>
      <c r="I28" s="287"/>
      <c r="J28" s="58" t="s">
        <v>354</v>
      </c>
      <c r="K28" s="140">
        <f t="shared" si="5"/>
        <v>5939</v>
      </c>
      <c r="L28" s="140">
        <f>SUM(L29:L33)</f>
        <v>3098</v>
      </c>
      <c r="M28" s="140">
        <f>SUM(M29:M33)</f>
        <v>2841</v>
      </c>
      <c r="N28" s="65" t="s">
        <v>403</v>
      </c>
      <c r="O28" s="140">
        <f t="shared" si="1"/>
        <v>8887</v>
      </c>
      <c r="P28" s="140">
        <f>SUM(P29:P33)</f>
        <v>4531</v>
      </c>
      <c r="Q28" s="140">
        <f>SUM(Q29:Q33)</f>
        <v>4356</v>
      </c>
      <c r="R28" s="58" t="s">
        <v>404</v>
      </c>
      <c r="S28" s="140">
        <f t="shared" si="2"/>
        <v>5423</v>
      </c>
      <c r="T28" s="140">
        <f>SUM(T29:T33)</f>
        <v>2505</v>
      </c>
      <c r="U28" s="140">
        <f>SUM(U29:U33)</f>
        <v>2918</v>
      </c>
      <c r="V28" s="75" t="s">
        <v>405</v>
      </c>
      <c r="W28" s="141">
        <f>SUM(K28+K34+K40+O10+O16+O22+O28+O34+O40+S10)</f>
        <v>67948</v>
      </c>
      <c r="X28" s="141">
        <f t="shared" ref="X28:Y28" si="7">SUM(L28+L34+L40+P10+P16+P22+P28+P34+P40+T10)</f>
        <v>34951</v>
      </c>
      <c r="Y28" s="141">
        <f t="shared" si="7"/>
        <v>32997</v>
      </c>
      <c r="Z28" s="239" t="s">
        <v>349</v>
      </c>
      <c r="AA28" s="239"/>
      <c r="AB28" s="239"/>
      <c r="AC28" s="239"/>
      <c r="AD28" s="239"/>
      <c r="AE28" s="239"/>
      <c r="AF28" s="239"/>
      <c r="AG28" s="239"/>
      <c r="AH28" s="239"/>
      <c r="AI28" s="239"/>
      <c r="AJ28" s="66" t="s">
        <v>253</v>
      </c>
      <c r="AK28" s="67">
        <v>44346</v>
      </c>
      <c r="AL28" s="66">
        <v>110321</v>
      </c>
      <c r="AM28" s="71">
        <v>2.4900000000000002</v>
      </c>
    </row>
    <row r="29" spans="1:39" s="3" customFormat="1" ht="17.25" customHeight="1">
      <c r="A29" s="78"/>
      <c r="B29" s="78"/>
      <c r="C29" s="78"/>
      <c r="D29" s="78"/>
      <c r="E29" s="20"/>
      <c r="F29" s="20"/>
      <c r="G29" s="20"/>
      <c r="H29" s="20"/>
      <c r="I29" s="48" t="s">
        <v>89</v>
      </c>
      <c r="J29" s="5">
        <v>15</v>
      </c>
      <c r="K29" s="141">
        <f t="shared" si="5"/>
        <v>1029</v>
      </c>
      <c r="L29" s="141">
        <v>516</v>
      </c>
      <c r="M29" s="139">
        <v>513</v>
      </c>
      <c r="N29" s="59">
        <v>45</v>
      </c>
      <c r="O29" s="141">
        <f t="shared" si="1"/>
        <v>1777</v>
      </c>
      <c r="P29" s="141">
        <v>901</v>
      </c>
      <c r="Q29" s="141">
        <v>876</v>
      </c>
      <c r="R29" s="199">
        <v>75</v>
      </c>
      <c r="S29" s="141">
        <f t="shared" si="2"/>
        <v>940</v>
      </c>
      <c r="T29" s="141">
        <v>433</v>
      </c>
      <c r="U29" s="139">
        <v>507</v>
      </c>
      <c r="V29" s="75" t="s">
        <v>406</v>
      </c>
      <c r="W29" s="141">
        <f>SUM(S16+S22+S28+S34+S40+W10+W16+W22)</f>
        <v>28299</v>
      </c>
      <c r="X29" s="141">
        <f t="shared" ref="X29:Y29" si="8">SUM(T16+T22+T28+T34+T40+X10+X16+X22)</f>
        <v>12532</v>
      </c>
      <c r="Y29" s="141">
        <f t="shared" si="8"/>
        <v>15767</v>
      </c>
      <c r="Z29" s="20"/>
      <c r="AA29" s="20"/>
      <c r="AB29" s="20"/>
      <c r="AC29" s="20"/>
      <c r="AD29" s="20"/>
      <c r="AE29" s="225" t="s">
        <v>344</v>
      </c>
      <c r="AF29" s="225"/>
      <c r="AG29" s="225"/>
      <c r="AH29" s="225"/>
      <c r="AI29" s="225"/>
      <c r="AJ29" s="66" t="s">
        <v>254</v>
      </c>
      <c r="AK29" s="67">
        <v>44100</v>
      </c>
      <c r="AL29" s="66">
        <v>109822</v>
      </c>
      <c r="AM29" s="71">
        <v>2.4900000000000002</v>
      </c>
    </row>
    <row r="30" spans="1:39" s="3" customFormat="1" ht="17.25" customHeight="1">
      <c r="A30" s="283" t="s">
        <v>83</v>
      </c>
      <c r="B30" s="283"/>
      <c r="C30" s="284"/>
      <c r="D30" s="288" t="s">
        <v>364</v>
      </c>
      <c r="E30" s="284"/>
      <c r="F30" s="246" t="s">
        <v>365</v>
      </c>
      <c r="G30" s="233"/>
      <c r="H30" s="246" t="s">
        <v>84</v>
      </c>
      <c r="I30" s="252"/>
      <c r="J30" s="5">
        <v>16</v>
      </c>
      <c r="K30" s="141">
        <f t="shared" si="5"/>
        <v>1134</v>
      </c>
      <c r="L30" s="141">
        <v>599</v>
      </c>
      <c r="M30" s="139">
        <v>535</v>
      </c>
      <c r="N30" s="59">
        <v>46</v>
      </c>
      <c r="O30" s="141">
        <f t="shared" si="1"/>
        <v>1764</v>
      </c>
      <c r="P30" s="141">
        <v>896</v>
      </c>
      <c r="Q30" s="141">
        <v>868</v>
      </c>
      <c r="R30" s="199">
        <v>76</v>
      </c>
      <c r="S30" s="141">
        <f t="shared" si="2"/>
        <v>1166</v>
      </c>
      <c r="T30" s="141">
        <v>548</v>
      </c>
      <c r="U30" s="139">
        <v>618</v>
      </c>
      <c r="V30" s="59"/>
      <c r="W30" s="25"/>
      <c r="X30" s="25"/>
      <c r="Y30" s="25"/>
      <c r="Z30" s="252" t="s">
        <v>79</v>
      </c>
      <c r="AA30" s="233"/>
      <c r="AB30" s="227" t="s">
        <v>38</v>
      </c>
      <c r="AC30" s="17" t="s">
        <v>82</v>
      </c>
      <c r="AD30" s="18"/>
      <c r="AE30" s="18"/>
      <c r="AF30" s="18"/>
      <c r="AG30" s="19"/>
      <c r="AH30" s="243" t="s">
        <v>374</v>
      </c>
      <c r="AI30" s="246" t="s">
        <v>80</v>
      </c>
      <c r="AJ30" s="66" t="s">
        <v>255</v>
      </c>
      <c r="AK30" s="67">
        <v>29873</v>
      </c>
      <c r="AL30" s="66">
        <v>86659</v>
      </c>
      <c r="AM30" s="71">
        <v>2.9</v>
      </c>
    </row>
    <row r="31" spans="1:39" s="3" customFormat="1" ht="17.25" customHeight="1">
      <c r="A31" s="285"/>
      <c r="B31" s="285"/>
      <c r="C31" s="286"/>
      <c r="D31" s="289"/>
      <c r="E31" s="286"/>
      <c r="F31" s="232"/>
      <c r="G31" s="256"/>
      <c r="H31" s="232" t="s">
        <v>363</v>
      </c>
      <c r="I31" s="255"/>
      <c r="J31" s="5">
        <v>17</v>
      </c>
      <c r="K31" s="141">
        <f t="shared" si="5"/>
        <v>1104</v>
      </c>
      <c r="L31" s="141">
        <v>582</v>
      </c>
      <c r="M31" s="139">
        <v>522</v>
      </c>
      <c r="N31" s="59">
        <v>47</v>
      </c>
      <c r="O31" s="141">
        <f t="shared" si="1"/>
        <v>1814</v>
      </c>
      <c r="P31" s="141">
        <v>917</v>
      </c>
      <c r="Q31" s="141">
        <v>897</v>
      </c>
      <c r="R31" s="199">
        <v>77</v>
      </c>
      <c r="S31" s="141">
        <f t="shared" si="2"/>
        <v>1149</v>
      </c>
      <c r="T31" s="141">
        <v>517</v>
      </c>
      <c r="U31" s="139">
        <v>632</v>
      </c>
      <c r="V31" s="85" t="s">
        <v>407</v>
      </c>
      <c r="W31" s="20"/>
      <c r="X31" s="25"/>
      <c r="Y31" s="25"/>
      <c r="Z31" s="253"/>
      <c r="AA31" s="254"/>
      <c r="AB31" s="250"/>
      <c r="AC31" s="22" t="s">
        <v>81</v>
      </c>
      <c r="AD31" s="23"/>
      <c r="AE31" s="23"/>
      <c r="AF31" s="24"/>
      <c r="AG31" s="260" t="s">
        <v>373</v>
      </c>
      <c r="AH31" s="244"/>
      <c r="AI31" s="231"/>
      <c r="AJ31" s="66" t="s">
        <v>256</v>
      </c>
      <c r="AK31" s="67">
        <v>808</v>
      </c>
      <c r="AL31" s="66">
        <v>1641</v>
      </c>
      <c r="AM31" s="71">
        <v>2.0299999999999998</v>
      </c>
    </row>
    <row r="32" spans="1:39" s="3" customFormat="1" ht="17.25" customHeight="1">
      <c r="A32" s="78"/>
      <c r="B32" s="78"/>
      <c r="C32" s="78"/>
      <c r="D32" s="82"/>
      <c r="E32" s="20"/>
      <c r="F32" s="20"/>
      <c r="G32" s="20"/>
      <c r="H32" s="20"/>
      <c r="I32" s="20"/>
      <c r="J32" s="5">
        <v>18</v>
      </c>
      <c r="K32" s="141">
        <f t="shared" si="5"/>
        <v>1243</v>
      </c>
      <c r="L32" s="141">
        <v>638</v>
      </c>
      <c r="M32" s="139">
        <v>605</v>
      </c>
      <c r="N32" s="59">
        <v>48</v>
      </c>
      <c r="O32" s="141">
        <f t="shared" si="1"/>
        <v>1844</v>
      </c>
      <c r="P32" s="141">
        <v>953</v>
      </c>
      <c r="Q32" s="141">
        <v>891</v>
      </c>
      <c r="R32" s="199">
        <v>78</v>
      </c>
      <c r="S32" s="141">
        <f t="shared" si="2"/>
        <v>1134</v>
      </c>
      <c r="T32" s="141">
        <v>548</v>
      </c>
      <c r="U32" s="139">
        <v>586</v>
      </c>
      <c r="V32" s="75" t="s">
        <v>402</v>
      </c>
      <c r="W32" s="125">
        <v>0.13400000000000001</v>
      </c>
      <c r="X32" s="125">
        <v>0.14000000000000001</v>
      </c>
      <c r="Y32" s="125">
        <v>0.128</v>
      </c>
      <c r="Z32" s="253"/>
      <c r="AA32" s="254"/>
      <c r="AB32" s="250"/>
      <c r="AC32" s="240" t="s">
        <v>38</v>
      </c>
      <c r="AD32" s="247" t="s">
        <v>251</v>
      </c>
      <c r="AE32" s="247" t="s">
        <v>371</v>
      </c>
      <c r="AF32" s="257" t="s">
        <v>372</v>
      </c>
      <c r="AG32" s="261"/>
      <c r="AH32" s="244"/>
      <c r="AI32" s="231"/>
      <c r="AJ32" s="66" t="s">
        <v>257</v>
      </c>
      <c r="AK32" s="67">
        <v>11932</v>
      </c>
      <c r="AL32" s="66">
        <v>18925</v>
      </c>
      <c r="AM32" s="71">
        <v>1.59</v>
      </c>
    </row>
    <row r="33" spans="1:39" s="3" customFormat="1" ht="17.25" customHeight="1">
      <c r="A33" s="84" t="s">
        <v>271</v>
      </c>
      <c r="B33" s="84"/>
      <c r="C33" s="84"/>
      <c r="D33" s="82"/>
      <c r="E33" s="66">
        <v>107860</v>
      </c>
      <c r="F33" s="20"/>
      <c r="G33" s="20">
        <v>98.15</v>
      </c>
      <c r="H33" s="20"/>
      <c r="I33" s="72">
        <v>1098.9000000000001</v>
      </c>
      <c r="J33" s="5">
        <v>19</v>
      </c>
      <c r="K33" s="141">
        <f t="shared" si="5"/>
        <v>1429</v>
      </c>
      <c r="L33" s="141">
        <v>763</v>
      </c>
      <c r="M33" s="139">
        <v>666</v>
      </c>
      <c r="N33" s="59">
        <v>49</v>
      </c>
      <c r="O33" s="141">
        <f t="shared" si="1"/>
        <v>1688</v>
      </c>
      <c r="P33" s="141">
        <v>864</v>
      </c>
      <c r="Q33" s="141">
        <v>824</v>
      </c>
      <c r="R33" s="199">
        <v>79</v>
      </c>
      <c r="S33" s="141">
        <f t="shared" si="2"/>
        <v>1034</v>
      </c>
      <c r="T33" s="141">
        <v>459</v>
      </c>
      <c r="U33" s="139">
        <v>575</v>
      </c>
      <c r="V33" s="75" t="s">
        <v>405</v>
      </c>
      <c r="W33" s="125">
        <v>0.61099999999999999</v>
      </c>
      <c r="X33" s="125">
        <v>0.63300000000000001</v>
      </c>
      <c r="Y33" s="125">
        <v>0.59</v>
      </c>
      <c r="Z33" s="253"/>
      <c r="AA33" s="254"/>
      <c r="AB33" s="250"/>
      <c r="AC33" s="241"/>
      <c r="AD33" s="248"/>
      <c r="AE33" s="248"/>
      <c r="AF33" s="258"/>
      <c r="AG33" s="261"/>
      <c r="AH33" s="244"/>
      <c r="AI33" s="231"/>
      <c r="AJ33" s="66" t="s">
        <v>258</v>
      </c>
      <c r="AK33" s="67">
        <v>1487</v>
      </c>
      <c r="AL33" s="66">
        <v>2597</v>
      </c>
      <c r="AM33" s="71">
        <v>1.75</v>
      </c>
    </row>
    <row r="34" spans="1:39" s="3" customFormat="1" ht="17.25" customHeight="1">
      <c r="A34" s="84" t="s">
        <v>276</v>
      </c>
      <c r="B34" s="84"/>
      <c r="C34" s="84"/>
      <c r="D34" s="82"/>
      <c r="E34" s="66">
        <v>109779</v>
      </c>
      <c r="F34" s="20"/>
      <c r="G34" s="20">
        <v>98.15</v>
      </c>
      <c r="H34" s="20"/>
      <c r="I34" s="72">
        <v>1118.5</v>
      </c>
      <c r="J34" s="58" t="s">
        <v>408</v>
      </c>
      <c r="K34" s="140">
        <f t="shared" si="5"/>
        <v>6429</v>
      </c>
      <c r="L34" s="140">
        <f>SUM(L35:L39)</f>
        <v>3510</v>
      </c>
      <c r="M34" s="140">
        <f>SUM(M35:M39)</f>
        <v>2919</v>
      </c>
      <c r="N34" s="65" t="s">
        <v>409</v>
      </c>
      <c r="O34" s="140">
        <f t="shared" si="1"/>
        <v>7419</v>
      </c>
      <c r="P34" s="140">
        <f>SUM(P35:P39)</f>
        <v>3731</v>
      </c>
      <c r="Q34" s="140">
        <f>SUM(Q35:Q39)</f>
        <v>3688</v>
      </c>
      <c r="R34" s="58" t="s">
        <v>410</v>
      </c>
      <c r="S34" s="140">
        <f t="shared" si="2"/>
        <v>4057</v>
      </c>
      <c r="T34" s="140">
        <f>SUM(T35:T39)</f>
        <v>1682</v>
      </c>
      <c r="U34" s="140">
        <f>SUM(U35:U39)</f>
        <v>2375</v>
      </c>
      <c r="V34" s="75" t="s">
        <v>406</v>
      </c>
      <c r="W34" s="125">
        <v>0.255</v>
      </c>
      <c r="X34" s="125">
        <v>0.22700000000000001</v>
      </c>
      <c r="Y34" s="125">
        <v>0.28199999999999997</v>
      </c>
      <c r="Z34" s="253"/>
      <c r="AA34" s="254"/>
      <c r="AB34" s="250"/>
      <c r="AC34" s="241"/>
      <c r="AD34" s="248"/>
      <c r="AE34" s="248"/>
      <c r="AF34" s="258"/>
      <c r="AG34" s="261"/>
      <c r="AH34" s="244"/>
      <c r="AI34" s="231"/>
      <c r="AJ34" s="66" t="s">
        <v>259</v>
      </c>
      <c r="AK34" s="67">
        <v>246</v>
      </c>
      <c r="AL34" s="66">
        <v>499</v>
      </c>
      <c r="AM34" s="71">
        <v>2.0299999999999998</v>
      </c>
    </row>
    <row r="35" spans="1:39" s="3" customFormat="1" ht="17.25" customHeight="1">
      <c r="A35" s="84" t="s">
        <v>368</v>
      </c>
      <c r="B35" s="84"/>
      <c r="C35" s="84"/>
      <c r="D35" s="82"/>
      <c r="E35" s="66">
        <v>112156</v>
      </c>
      <c r="F35" s="20"/>
      <c r="G35" s="20">
        <v>196.84</v>
      </c>
      <c r="H35" s="20"/>
      <c r="I35" s="72">
        <v>569.78256451940661</v>
      </c>
      <c r="J35" s="5">
        <v>20</v>
      </c>
      <c r="K35" s="141">
        <f t="shared" si="5"/>
        <v>1475</v>
      </c>
      <c r="L35" s="141">
        <v>790</v>
      </c>
      <c r="M35" s="139">
        <v>685</v>
      </c>
      <c r="N35" s="59">
        <v>50</v>
      </c>
      <c r="O35" s="141">
        <f t="shared" si="1"/>
        <v>1641</v>
      </c>
      <c r="P35" s="141">
        <v>846</v>
      </c>
      <c r="Q35" s="141">
        <v>795</v>
      </c>
      <c r="R35" s="199">
        <v>80</v>
      </c>
      <c r="S35" s="141">
        <f t="shared" si="2"/>
        <v>950</v>
      </c>
      <c r="T35" s="141">
        <v>404</v>
      </c>
      <c r="U35" s="139">
        <v>546</v>
      </c>
      <c r="V35" s="59"/>
      <c r="W35" s="25"/>
      <c r="X35" s="25"/>
      <c r="Y35" s="25"/>
      <c r="Z35" s="253"/>
      <c r="AA35" s="254"/>
      <c r="AB35" s="250"/>
      <c r="AC35" s="241"/>
      <c r="AD35" s="248"/>
      <c r="AE35" s="248"/>
      <c r="AF35" s="258"/>
      <c r="AG35" s="261"/>
      <c r="AH35" s="244"/>
      <c r="AI35" s="231"/>
      <c r="AJ35" s="66" t="s">
        <v>260</v>
      </c>
      <c r="AK35" s="67">
        <v>1127</v>
      </c>
      <c r="AL35" s="66">
        <v>1472</v>
      </c>
      <c r="AM35" s="71">
        <v>1.31</v>
      </c>
    </row>
    <row r="36" spans="1:39" s="3" customFormat="1" ht="17.25" customHeight="1">
      <c r="A36" s="84" t="s">
        <v>477</v>
      </c>
      <c r="B36" s="84"/>
      <c r="C36" s="84"/>
      <c r="D36" s="82"/>
      <c r="E36" s="66">
        <v>113679</v>
      </c>
      <c r="F36" s="20"/>
      <c r="G36" s="20">
        <v>196.87</v>
      </c>
      <c r="H36" s="20"/>
      <c r="I36" s="72">
        <v>577.4</v>
      </c>
      <c r="J36" s="5">
        <v>21</v>
      </c>
      <c r="K36" s="141">
        <f t="shared" si="5"/>
        <v>1467</v>
      </c>
      <c r="L36" s="141">
        <v>777</v>
      </c>
      <c r="M36" s="139">
        <v>690</v>
      </c>
      <c r="N36" s="59">
        <v>51</v>
      </c>
      <c r="O36" s="141">
        <f t="shared" si="1"/>
        <v>1557</v>
      </c>
      <c r="P36" s="141">
        <v>778</v>
      </c>
      <c r="Q36" s="141">
        <v>779</v>
      </c>
      <c r="R36" s="199">
        <v>81</v>
      </c>
      <c r="S36" s="141">
        <f t="shared" si="2"/>
        <v>651</v>
      </c>
      <c r="T36" s="141">
        <v>275</v>
      </c>
      <c r="U36" s="139">
        <v>376</v>
      </c>
      <c r="V36" s="87" t="s">
        <v>249</v>
      </c>
      <c r="W36" s="144">
        <v>45.6</v>
      </c>
      <c r="X36" s="144">
        <v>43.9</v>
      </c>
      <c r="Y36" s="144">
        <v>47.3</v>
      </c>
      <c r="Z36" s="255"/>
      <c r="AA36" s="256"/>
      <c r="AB36" s="251"/>
      <c r="AC36" s="242"/>
      <c r="AD36" s="249"/>
      <c r="AE36" s="249"/>
      <c r="AF36" s="259"/>
      <c r="AG36" s="262"/>
      <c r="AH36" s="245"/>
      <c r="AI36" s="232"/>
      <c r="AJ36" s="66"/>
      <c r="AK36" s="67"/>
      <c r="AL36" s="66"/>
      <c r="AM36" s="71"/>
    </row>
    <row r="37" spans="1:39" s="3" customFormat="1" ht="17.25" customHeight="1">
      <c r="A37" s="76" t="s">
        <v>478</v>
      </c>
      <c r="B37" s="76"/>
      <c r="C37" s="115"/>
      <c r="D37" s="33"/>
      <c r="E37" s="200">
        <v>113647</v>
      </c>
      <c r="F37" s="201"/>
      <c r="G37" s="201">
        <v>196.87</v>
      </c>
      <c r="H37" s="201"/>
      <c r="I37" s="202">
        <v>577.29999999999995</v>
      </c>
      <c r="J37" s="5">
        <v>22</v>
      </c>
      <c r="K37" s="141">
        <f t="shared" si="5"/>
        <v>1260</v>
      </c>
      <c r="L37" s="141">
        <v>711</v>
      </c>
      <c r="M37" s="139">
        <v>549</v>
      </c>
      <c r="N37" s="59">
        <v>52</v>
      </c>
      <c r="O37" s="141">
        <f t="shared" si="1"/>
        <v>1566</v>
      </c>
      <c r="P37" s="141">
        <v>788</v>
      </c>
      <c r="Q37" s="141">
        <v>778</v>
      </c>
      <c r="R37" s="199">
        <v>82</v>
      </c>
      <c r="S37" s="141">
        <f t="shared" si="2"/>
        <v>778</v>
      </c>
      <c r="T37" s="141">
        <v>316</v>
      </c>
      <c r="U37" s="139">
        <v>462</v>
      </c>
      <c r="V37" s="59"/>
      <c r="W37" s="25"/>
      <c r="X37" s="25"/>
      <c r="Y37" s="25"/>
      <c r="Z37" s="15"/>
      <c r="AA37" s="90"/>
      <c r="AB37" s="89"/>
      <c r="AC37" s="138"/>
      <c r="AD37" s="138"/>
      <c r="AE37" s="138"/>
      <c r="AF37" s="138"/>
      <c r="AG37" s="138"/>
      <c r="AH37" s="138"/>
      <c r="AI37" s="138"/>
      <c r="AJ37" s="88" t="s">
        <v>483</v>
      </c>
      <c r="AK37" s="67"/>
      <c r="AL37" s="66"/>
      <c r="AM37" s="66"/>
    </row>
    <row r="38" spans="1:39" s="3" customFormat="1" ht="17.25" customHeight="1">
      <c r="A38" s="41"/>
      <c r="B38" s="41"/>
      <c r="C38" s="41"/>
      <c r="D38" s="80"/>
      <c r="E38" s="29"/>
      <c r="F38" s="29"/>
      <c r="G38" s="29"/>
      <c r="H38" s="29"/>
      <c r="I38" s="29"/>
      <c r="J38" s="5">
        <v>23</v>
      </c>
      <c r="K38" s="141">
        <f t="shared" si="5"/>
        <v>1129</v>
      </c>
      <c r="L38" s="141">
        <v>636</v>
      </c>
      <c r="M38" s="139">
        <v>493</v>
      </c>
      <c r="N38" s="59">
        <v>53</v>
      </c>
      <c r="O38" s="141">
        <f t="shared" si="1"/>
        <v>1474</v>
      </c>
      <c r="P38" s="141">
        <v>715</v>
      </c>
      <c r="Q38" s="141">
        <v>759</v>
      </c>
      <c r="R38" s="199">
        <v>83</v>
      </c>
      <c r="S38" s="141">
        <f t="shared" si="2"/>
        <v>873</v>
      </c>
      <c r="T38" s="141">
        <v>354</v>
      </c>
      <c r="U38" s="139">
        <v>519</v>
      </c>
      <c r="V38" s="59"/>
      <c r="W38" s="25"/>
      <c r="X38" s="25"/>
      <c r="Y38" s="25"/>
      <c r="Z38" s="26" t="s">
        <v>477</v>
      </c>
      <c r="AA38" s="123"/>
      <c r="AB38" s="32"/>
      <c r="AC38" s="11"/>
      <c r="AD38" s="11"/>
      <c r="AE38" s="11"/>
      <c r="AF38" s="11"/>
      <c r="AG38" s="11"/>
      <c r="AH38" s="11"/>
      <c r="AI38" s="11"/>
      <c r="AJ38" s="68"/>
      <c r="AK38" s="67"/>
      <c r="AL38" s="66"/>
      <c r="AM38" s="66"/>
    </row>
    <row r="39" spans="1:39" s="3" customFormat="1" ht="17.25" customHeight="1">
      <c r="A39" s="78"/>
      <c r="B39" s="78"/>
      <c r="C39" s="78"/>
      <c r="D39" s="78"/>
      <c r="E39" s="20"/>
      <c r="F39" s="20"/>
      <c r="G39" s="20"/>
      <c r="H39" s="20"/>
      <c r="I39" s="20"/>
      <c r="J39" s="5">
        <v>24</v>
      </c>
      <c r="K39" s="141">
        <f t="shared" si="5"/>
        <v>1098</v>
      </c>
      <c r="L39" s="141">
        <v>596</v>
      </c>
      <c r="M39" s="139">
        <v>502</v>
      </c>
      <c r="N39" s="59">
        <v>54</v>
      </c>
      <c r="O39" s="141">
        <f t="shared" si="1"/>
        <v>1181</v>
      </c>
      <c r="P39" s="141">
        <v>604</v>
      </c>
      <c r="Q39" s="141">
        <v>577</v>
      </c>
      <c r="R39" s="199">
        <v>84</v>
      </c>
      <c r="S39" s="141">
        <f t="shared" si="2"/>
        <v>805</v>
      </c>
      <c r="T39" s="141">
        <v>333</v>
      </c>
      <c r="U39" s="139">
        <v>472</v>
      </c>
      <c r="V39" s="59"/>
      <c r="W39" s="25"/>
      <c r="X39" s="25"/>
      <c r="Y39" s="25"/>
      <c r="Z39" s="20"/>
      <c r="AA39" s="101"/>
      <c r="AB39" s="32"/>
      <c r="AC39" s="11"/>
      <c r="AD39" s="11"/>
      <c r="AE39" s="11"/>
      <c r="AF39" s="11"/>
      <c r="AG39" s="11"/>
      <c r="AH39" s="11"/>
      <c r="AI39" s="11"/>
      <c r="AJ39" s="69" t="s">
        <v>252</v>
      </c>
      <c r="AK39" s="205">
        <v>48137</v>
      </c>
      <c r="AL39" s="200">
        <v>111769</v>
      </c>
      <c r="AM39" s="206">
        <v>2.3199999999999998</v>
      </c>
    </row>
    <row r="40" spans="1:39" s="3" customFormat="1" ht="17.25" customHeight="1">
      <c r="A40" s="78" t="s">
        <v>85</v>
      </c>
      <c r="B40" s="78"/>
      <c r="C40" s="78"/>
      <c r="D40" s="78"/>
      <c r="E40" s="20"/>
      <c r="F40" s="20"/>
      <c r="G40" s="20"/>
      <c r="H40" s="20"/>
      <c r="I40" s="20"/>
      <c r="J40" s="58" t="s">
        <v>411</v>
      </c>
      <c r="K40" s="140">
        <f t="shared" si="5"/>
        <v>5575</v>
      </c>
      <c r="L40" s="140">
        <f>SUM(L41:L45)</f>
        <v>3028</v>
      </c>
      <c r="M40" s="140">
        <f>SUM(M41:M45)</f>
        <v>2547</v>
      </c>
      <c r="N40" s="65" t="s">
        <v>412</v>
      </c>
      <c r="O40" s="140">
        <f t="shared" si="1"/>
        <v>6890</v>
      </c>
      <c r="P40" s="140">
        <f>SUM(P41:P45)</f>
        <v>3405</v>
      </c>
      <c r="Q40" s="140">
        <f>SUM(Q41:Q45)</f>
        <v>3485</v>
      </c>
      <c r="R40" s="58" t="s">
        <v>413</v>
      </c>
      <c r="S40" s="140">
        <f t="shared" si="2"/>
        <v>2948</v>
      </c>
      <c r="T40" s="140">
        <f>SUM(T41:T45)</f>
        <v>1092</v>
      </c>
      <c r="U40" s="140">
        <f>SUM(U41:U45)</f>
        <v>1856</v>
      </c>
      <c r="V40" s="59"/>
      <c r="W40" s="25"/>
      <c r="X40" s="25"/>
      <c r="Y40" s="25"/>
      <c r="Z40" s="26" t="s">
        <v>277</v>
      </c>
      <c r="AA40" s="123"/>
      <c r="AB40" s="67">
        <v>45473</v>
      </c>
      <c r="AC40" s="66">
        <v>25339</v>
      </c>
      <c r="AD40" s="66">
        <v>8565</v>
      </c>
      <c r="AE40" s="66">
        <v>13217</v>
      </c>
      <c r="AF40" s="66">
        <v>3557</v>
      </c>
      <c r="AG40" s="66">
        <v>4673</v>
      </c>
      <c r="AH40" s="66">
        <v>279</v>
      </c>
      <c r="AI40" s="66">
        <v>15044</v>
      </c>
      <c r="AJ40" s="69"/>
      <c r="AK40" s="205"/>
      <c r="AL40" s="200"/>
      <c r="AM40" s="206"/>
    </row>
    <row r="41" spans="1:39" s="3" customFormat="1" ht="17.25" customHeight="1">
      <c r="A41" s="78"/>
      <c r="B41" s="78"/>
      <c r="C41" s="78"/>
      <c r="D41" s="78"/>
      <c r="E41" s="20"/>
      <c r="F41" s="20"/>
      <c r="G41" s="20"/>
      <c r="H41" s="20"/>
      <c r="I41" s="48" t="s">
        <v>90</v>
      </c>
      <c r="J41" s="5">
        <v>25</v>
      </c>
      <c r="K41" s="141">
        <f t="shared" si="5"/>
        <v>1121</v>
      </c>
      <c r="L41" s="141">
        <v>626</v>
      </c>
      <c r="M41" s="139">
        <v>495</v>
      </c>
      <c r="N41" s="59">
        <v>55</v>
      </c>
      <c r="O41" s="141">
        <f t="shared" si="1"/>
        <v>1494</v>
      </c>
      <c r="P41" s="141">
        <v>746</v>
      </c>
      <c r="Q41" s="141">
        <v>748</v>
      </c>
      <c r="R41" s="199">
        <v>85</v>
      </c>
      <c r="S41" s="141">
        <f t="shared" si="2"/>
        <v>724</v>
      </c>
      <c r="T41" s="141">
        <v>285</v>
      </c>
      <c r="U41" s="139">
        <v>439</v>
      </c>
      <c r="V41" s="59"/>
      <c r="W41" s="25"/>
      <c r="X41" s="25"/>
      <c r="Y41" s="25"/>
      <c r="Z41" s="26" t="s">
        <v>278</v>
      </c>
      <c r="AA41" s="123"/>
      <c r="AB41" s="67">
        <v>111793</v>
      </c>
      <c r="AC41" s="66">
        <v>74460</v>
      </c>
      <c r="AD41" s="66">
        <v>17130</v>
      </c>
      <c r="AE41" s="66">
        <v>48790</v>
      </c>
      <c r="AF41" s="66">
        <v>8540</v>
      </c>
      <c r="AG41" s="66">
        <v>21103</v>
      </c>
      <c r="AH41" s="66">
        <v>754</v>
      </c>
      <c r="AI41" s="66">
        <v>15044</v>
      </c>
      <c r="AJ41" s="69" t="s">
        <v>253</v>
      </c>
      <c r="AK41" s="205">
        <v>47160</v>
      </c>
      <c r="AL41" s="200">
        <v>110525</v>
      </c>
      <c r="AM41" s="206">
        <v>2.34</v>
      </c>
    </row>
    <row r="42" spans="1:39" s="3" customFormat="1" ht="17.25" customHeight="1">
      <c r="A42" s="283" t="s">
        <v>83</v>
      </c>
      <c r="B42" s="283"/>
      <c r="C42" s="284"/>
      <c r="D42" s="288" t="s">
        <v>364</v>
      </c>
      <c r="E42" s="284"/>
      <c r="F42" s="246" t="s">
        <v>365</v>
      </c>
      <c r="G42" s="233"/>
      <c r="H42" s="246" t="s">
        <v>84</v>
      </c>
      <c r="I42" s="252"/>
      <c r="J42" s="5">
        <v>26</v>
      </c>
      <c r="K42" s="141">
        <f t="shared" si="5"/>
        <v>1121</v>
      </c>
      <c r="L42" s="141">
        <v>567</v>
      </c>
      <c r="M42" s="139">
        <v>554</v>
      </c>
      <c r="N42" s="59">
        <v>56</v>
      </c>
      <c r="O42" s="141">
        <f t="shared" si="1"/>
        <v>1349</v>
      </c>
      <c r="P42" s="141">
        <v>656</v>
      </c>
      <c r="Q42" s="141">
        <v>693</v>
      </c>
      <c r="R42" s="199">
        <v>86</v>
      </c>
      <c r="S42" s="141">
        <f t="shared" si="2"/>
        <v>653</v>
      </c>
      <c r="T42" s="141">
        <v>247</v>
      </c>
      <c r="U42" s="139">
        <v>406</v>
      </c>
      <c r="V42" s="59"/>
      <c r="W42" s="25"/>
      <c r="X42" s="25"/>
      <c r="Y42" s="25"/>
      <c r="Z42" s="20"/>
      <c r="AA42" s="101"/>
      <c r="AB42" s="67"/>
      <c r="AC42" s="66"/>
      <c r="AD42" s="66"/>
      <c r="AE42" s="66"/>
      <c r="AF42" s="66"/>
      <c r="AG42" s="66"/>
      <c r="AH42" s="66"/>
      <c r="AI42" s="66"/>
      <c r="AJ42" s="69" t="s">
        <v>254</v>
      </c>
      <c r="AK42" s="205">
        <v>46748</v>
      </c>
      <c r="AL42" s="200">
        <v>109821</v>
      </c>
      <c r="AM42" s="206">
        <v>2.35</v>
      </c>
    </row>
    <row r="43" spans="1:39" s="3" customFormat="1" ht="17.25" customHeight="1">
      <c r="A43" s="285"/>
      <c r="B43" s="285"/>
      <c r="C43" s="286"/>
      <c r="D43" s="289"/>
      <c r="E43" s="286"/>
      <c r="F43" s="232"/>
      <c r="G43" s="256"/>
      <c r="H43" s="232" t="s">
        <v>363</v>
      </c>
      <c r="I43" s="255"/>
      <c r="J43" s="5">
        <v>27</v>
      </c>
      <c r="K43" s="141">
        <f t="shared" si="5"/>
        <v>1093</v>
      </c>
      <c r="L43" s="141">
        <v>609</v>
      </c>
      <c r="M43" s="139">
        <v>484</v>
      </c>
      <c r="N43" s="59">
        <v>57</v>
      </c>
      <c r="O43" s="141">
        <f t="shared" si="1"/>
        <v>1349</v>
      </c>
      <c r="P43" s="141">
        <v>690</v>
      </c>
      <c r="Q43" s="141">
        <v>659</v>
      </c>
      <c r="R43" s="199">
        <v>87</v>
      </c>
      <c r="S43" s="141">
        <f t="shared" si="2"/>
        <v>564</v>
      </c>
      <c r="T43" s="141">
        <v>211</v>
      </c>
      <c r="U43" s="139">
        <v>353</v>
      </c>
      <c r="V43" s="59"/>
      <c r="W43" s="25"/>
      <c r="X43" s="25"/>
      <c r="Y43" s="25"/>
      <c r="Z43" s="131" t="s">
        <v>478</v>
      </c>
      <c r="AA43" s="122"/>
      <c r="AB43" s="67"/>
      <c r="AC43" s="66"/>
      <c r="AD43" s="66"/>
      <c r="AE43" s="66"/>
      <c r="AF43" s="66"/>
      <c r="AG43" s="66"/>
      <c r="AH43" s="66"/>
      <c r="AI43" s="66"/>
      <c r="AJ43" s="69" t="s">
        <v>255</v>
      </c>
      <c r="AK43" s="205">
        <v>31062</v>
      </c>
      <c r="AL43" s="200">
        <v>85654</v>
      </c>
      <c r="AM43" s="206">
        <v>2.76</v>
      </c>
    </row>
    <row r="44" spans="1:39" s="3" customFormat="1" ht="17.25" customHeight="1">
      <c r="A44" s="78"/>
      <c r="B44" s="78"/>
      <c r="C44" s="78"/>
      <c r="D44" s="82"/>
      <c r="E44" s="20"/>
      <c r="F44" s="20"/>
      <c r="G44" s="20"/>
      <c r="H44" s="20"/>
      <c r="I44" s="20"/>
      <c r="J44" s="5">
        <v>28</v>
      </c>
      <c r="K44" s="141">
        <f t="shared" si="5"/>
        <v>1102</v>
      </c>
      <c r="L44" s="141">
        <v>589</v>
      </c>
      <c r="M44" s="139">
        <v>513</v>
      </c>
      <c r="N44" s="59">
        <v>58</v>
      </c>
      <c r="O44" s="141">
        <f t="shared" si="1"/>
        <v>1346</v>
      </c>
      <c r="P44" s="141">
        <v>651</v>
      </c>
      <c r="Q44" s="141">
        <v>695</v>
      </c>
      <c r="R44" s="199">
        <v>88</v>
      </c>
      <c r="S44" s="141">
        <f t="shared" si="2"/>
        <v>562</v>
      </c>
      <c r="T44" s="141">
        <v>193</v>
      </c>
      <c r="U44" s="139">
        <v>369</v>
      </c>
      <c r="V44" s="59"/>
      <c r="W44" s="25"/>
      <c r="X44" s="25"/>
      <c r="Y44" s="25"/>
      <c r="Z44" s="33"/>
      <c r="AA44" s="124"/>
      <c r="AB44" s="67"/>
      <c r="AC44" s="66"/>
      <c r="AD44" s="66"/>
      <c r="AE44" s="66"/>
      <c r="AF44" s="66"/>
      <c r="AG44" s="66"/>
      <c r="AH44" s="66"/>
      <c r="AI44" s="66"/>
      <c r="AJ44" s="69" t="s">
        <v>256</v>
      </c>
      <c r="AK44" s="205">
        <v>613</v>
      </c>
      <c r="AL44" s="200">
        <v>1169</v>
      </c>
      <c r="AM44" s="206">
        <v>1.91</v>
      </c>
    </row>
    <row r="45" spans="1:39" s="3" customFormat="1" ht="17.25" customHeight="1">
      <c r="A45" s="84" t="s">
        <v>271</v>
      </c>
      <c r="B45" s="84"/>
      <c r="C45" s="84"/>
      <c r="D45" s="82"/>
      <c r="E45" s="66">
        <v>58986</v>
      </c>
      <c r="F45" s="20"/>
      <c r="G45" s="20">
        <v>11.85</v>
      </c>
      <c r="H45" s="20"/>
      <c r="I45" s="72">
        <v>4977.7</v>
      </c>
      <c r="J45" s="5">
        <v>29</v>
      </c>
      <c r="K45" s="141">
        <f t="shared" si="5"/>
        <v>1138</v>
      </c>
      <c r="L45" s="141">
        <v>637</v>
      </c>
      <c r="M45" s="139">
        <v>501</v>
      </c>
      <c r="N45" s="59">
        <v>59</v>
      </c>
      <c r="O45" s="141">
        <f t="shared" si="1"/>
        <v>1352</v>
      </c>
      <c r="P45" s="141">
        <v>662</v>
      </c>
      <c r="Q45" s="141">
        <v>690</v>
      </c>
      <c r="R45" s="199">
        <v>89</v>
      </c>
      <c r="S45" s="141">
        <f t="shared" si="2"/>
        <v>445</v>
      </c>
      <c r="T45" s="141">
        <v>156</v>
      </c>
      <c r="U45" s="139">
        <v>289</v>
      </c>
      <c r="V45" s="59"/>
      <c r="W45" s="25"/>
      <c r="X45" s="25"/>
      <c r="Y45" s="25"/>
      <c r="Z45" s="131" t="s">
        <v>277</v>
      </c>
      <c r="AA45" s="122"/>
      <c r="AB45" s="205">
        <v>48137</v>
      </c>
      <c r="AC45" s="200">
        <v>26784</v>
      </c>
      <c r="AD45" s="200">
        <v>9434</v>
      </c>
      <c r="AE45" s="200">
        <v>13337</v>
      </c>
      <c r="AF45" s="200">
        <v>4013</v>
      </c>
      <c r="AG45" s="200">
        <v>3634</v>
      </c>
      <c r="AH45" s="200">
        <v>381</v>
      </c>
      <c r="AI45" s="200">
        <v>17194</v>
      </c>
      <c r="AJ45" s="69" t="s">
        <v>257</v>
      </c>
      <c r="AK45" s="205">
        <v>13193</v>
      </c>
      <c r="AL45" s="200">
        <v>20247</v>
      </c>
      <c r="AM45" s="206">
        <v>1.53</v>
      </c>
    </row>
    <row r="46" spans="1:39" s="3" customFormat="1" ht="17.25" customHeight="1">
      <c r="A46" s="84" t="s">
        <v>276</v>
      </c>
      <c r="B46" s="84"/>
      <c r="C46" s="84"/>
      <c r="D46" s="82"/>
      <c r="E46" s="66">
        <v>60789</v>
      </c>
      <c r="F46" s="20"/>
      <c r="G46" s="20">
        <v>12.23</v>
      </c>
      <c r="H46" s="20"/>
      <c r="I46" s="72">
        <v>4970.5</v>
      </c>
      <c r="J46" s="31"/>
      <c r="K46" s="204"/>
      <c r="L46" s="31"/>
      <c r="M46" s="30"/>
      <c r="N46" s="93"/>
      <c r="O46" s="31"/>
      <c r="P46" s="31"/>
      <c r="Q46" s="31"/>
      <c r="R46" s="31"/>
      <c r="S46" s="31"/>
      <c r="T46" s="31"/>
      <c r="U46" s="30"/>
      <c r="V46" s="93"/>
      <c r="W46" s="31"/>
      <c r="X46" s="31"/>
      <c r="Y46" s="31"/>
      <c r="Z46" s="131" t="s">
        <v>278</v>
      </c>
      <c r="AA46" s="122"/>
      <c r="AB46" s="205">
        <v>111769</v>
      </c>
      <c r="AC46" s="200">
        <v>77655</v>
      </c>
      <c r="AD46" s="200">
        <v>18868</v>
      </c>
      <c r="AE46" s="200">
        <v>49203</v>
      </c>
      <c r="AF46" s="200">
        <v>9584</v>
      </c>
      <c r="AG46" s="200">
        <v>15514</v>
      </c>
      <c r="AH46" s="200">
        <v>979</v>
      </c>
      <c r="AI46" s="200">
        <v>17194</v>
      </c>
      <c r="AJ46" s="69" t="s">
        <v>258</v>
      </c>
      <c r="AK46" s="205">
        <v>1880</v>
      </c>
      <c r="AL46" s="200">
        <v>2751</v>
      </c>
      <c r="AM46" s="206">
        <v>1.46</v>
      </c>
    </row>
    <row r="47" spans="1:39" s="3" customFormat="1" ht="17.25" customHeight="1">
      <c r="A47" s="84" t="s">
        <v>368</v>
      </c>
      <c r="B47" s="84"/>
      <c r="C47" s="84"/>
      <c r="D47" s="82"/>
      <c r="E47" s="66">
        <v>61577</v>
      </c>
      <c r="F47" s="20"/>
      <c r="G47" s="20">
        <v>12.56</v>
      </c>
      <c r="H47" s="20"/>
      <c r="I47" s="72">
        <v>4902.6000000000004</v>
      </c>
      <c r="J47" s="20" t="s">
        <v>480</v>
      </c>
      <c r="K47" s="40"/>
      <c r="L47" s="40"/>
      <c r="M47" s="40"/>
      <c r="N47" s="40"/>
      <c r="O47" s="40"/>
      <c r="P47" s="40"/>
      <c r="Q47" s="40"/>
      <c r="S47" s="40"/>
      <c r="T47" s="40"/>
      <c r="U47" s="40"/>
      <c r="V47" s="40"/>
      <c r="W47" s="40"/>
      <c r="X47" s="40"/>
      <c r="Y47" s="40"/>
      <c r="Z47" s="29"/>
      <c r="AA47" s="60"/>
      <c r="AB47" s="35"/>
      <c r="AC47" s="36"/>
      <c r="AD47" s="36"/>
      <c r="AE47" s="36"/>
      <c r="AF47" s="36"/>
      <c r="AG47" s="36"/>
      <c r="AH47" s="36"/>
      <c r="AI47" s="36"/>
      <c r="AJ47" s="69" t="s">
        <v>259</v>
      </c>
      <c r="AK47" s="205">
        <v>412</v>
      </c>
      <c r="AL47" s="200">
        <v>704</v>
      </c>
      <c r="AM47" s="206">
        <v>1.71</v>
      </c>
    </row>
    <row r="48" spans="1:39" s="3" customFormat="1" ht="17.25" customHeight="1">
      <c r="A48" s="84" t="s">
        <v>477</v>
      </c>
      <c r="B48" s="84"/>
      <c r="C48" s="84"/>
      <c r="D48" s="82"/>
      <c r="E48" s="66">
        <v>64905</v>
      </c>
      <c r="F48" s="20"/>
      <c r="G48" s="20">
        <v>13.1</v>
      </c>
      <c r="H48" s="20"/>
      <c r="I48" s="72">
        <v>4954.6000000000004</v>
      </c>
      <c r="K48" s="40"/>
      <c r="L48" s="40"/>
      <c r="M48" s="40"/>
      <c r="N48" s="40"/>
      <c r="O48" s="40"/>
      <c r="P48" s="40"/>
      <c r="Q48" s="40"/>
      <c r="R48" s="20"/>
      <c r="S48" s="40"/>
      <c r="T48" s="40"/>
      <c r="U48" s="40"/>
      <c r="V48" s="40"/>
      <c r="W48" s="40"/>
      <c r="X48" s="40"/>
      <c r="Y48" s="40"/>
      <c r="Z48" s="20" t="s">
        <v>480</v>
      </c>
      <c r="AA48" s="20"/>
      <c r="AB48" s="20"/>
      <c r="AC48" s="20"/>
      <c r="AD48" s="20"/>
      <c r="AE48" s="20"/>
      <c r="AF48" s="20"/>
      <c r="AG48" s="20"/>
      <c r="AH48" s="20"/>
      <c r="AI48" s="20"/>
      <c r="AJ48" s="69" t="s">
        <v>260</v>
      </c>
      <c r="AK48" s="205">
        <v>977</v>
      </c>
      <c r="AL48" s="200">
        <v>1244</v>
      </c>
      <c r="AM48" s="206">
        <v>1.27</v>
      </c>
    </row>
    <row r="49" spans="1:39" s="3" customFormat="1" ht="17.25" customHeight="1">
      <c r="A49" s="76" t="s">
        <v>478</v>
      </c>
      <c r="B49" s="76"/>
      <c r="C49" s="115"/>
      <c r="D49" s="129"/>
      <c r="E49" s="200">
        <v>67923</v>
      </c>
      <c r="F49" s="203"/>
      <c r="G49" s="201">
        <v>14.27</v>
      </c>
      <c r="H49" s="203"/>
      <c r="I49" s="202">
        <v>4759.8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20" t="s">
        <v>376</v>
      </c>
      <c r="AA49" s="20"/>
      <c r="AB49" s="20"/>
      <c r="AC49" s="20"/>
      <c r="AD49" s="20"/>
      <c r="AE49" s="20"/>
      <c r="AF49" s="20"/>
      <c r="AG49" s="20"/>
      <c r="AH49" s="20"/>
      <c r="AI49" s="20"/>
      <c r="AJ49" s="60"/>
      <c r="AK49" s="30"/>
      <c r="AL49" s="29"/>
      <c r="AM49" s="29"/>
    </row>
    <row r="50" spans="1:39" s="148" customFormat="1" ht="17.25" customHeight="1">
      <c r="A50" s="41"/>
      <c r="B50" s="41"/>
      <c r="C50" s="41"/>
      <c r="D50" s="80"/>
      <c r="E50" s="29"/>
      <c r="F50" s="29"/>
      <c r="G50" s="29"/>
      <c r="H50" s="29"/>
      <c r="I50" s="29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AA50" s="145"/>
      <c r="AB50" s="145"/>
      <c r="AC50" s="145"/>
      <c r="AD50" s="145"/>
      <c r="AE50" s="145"/>
      <c r="AF50" s="145"/>
      <c r="AG50" s="145"/>
      <c r="AH50" s="145"/>
      <c r="AI50" s="145"/>
      <c r="AJ50" s="20" t="s">
        <v>480</v>
      </c>
      <c r="AK50" s="40"/>
      <c r="AL50" s="40"/>
      <c r="AM50" s="121"/>
    </row>
    <row r="51" spans="1:39" s="3" customFormat="1" ht="17.25" customHeight="1">
      <c r="A51" s="20" t="s">
        <v>480</v>
      </c>
      <c r="B51" s="20"/>
      <c r="C51" s="20"/>
      <c r="D51" s="20"/>
      <c r="E51" s="20"/>
      <c r="F51" s="20"/>
      <c r="G51" s="20"/>
      <c r="H51" s="20"/>
      <c r="I51" s="2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K51" s="40"/>
      <c r="AL51" s="40"/>
      <c r="AM51" s="40"/>
    </row>
    <row r="52" spans="1:39" ht="17.25" customHeight="1">
      <c r="A52" s="3"/>
      <c r="B52" s="145"/>
      <c r="C52" s="145"/>
      <c r="D52" s="145"/>
      <c r="E52" s="145"/>
      <c r="F52" s="145"/>
      <c r="G52" s="145"/>
      <c r="H52" s="145"/>
      <c r="I52" s="145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40"/>
      <c r="AK52" s="40"/>
      <c r="AL52" s="40"/>
      <c r="AM52" s="40"/>
    </row>
    <row r="53" spans="1:39" ht="17.25" customHeight="1">
      <c r="A53" s="127"/>
      <c r="B53" s="127"/>
      <c r="C53" s="127"/>
      <c r="D53" s="127"/>
      <c r="E53" s="127"/>
      <c r="F53" s="127"/>
      <c r="G53" s="127"/>
      <c r="H53" s="127"/>
      <c r="I53" s="127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40"/>
    </row>
    <row r="54" spans="1:39" ht="16.5" customHeight="1">
      <c r="A54" s="20"/>
      <c r="B54" s="20"/>
      <c r="C54" s="20"/>
      <c r="D54" s="20"/>
      <c r="E54" s="20"/>
      <c r="F54" s="20"/>
      <c r="G54" s="20"/>
      <c r="H54" s="20"/>
      <c r="I54" s="20"/>
      <c r="Z54" s="2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9" ht="16.5" customHeight="1">
      <c r="A55" s="20"/>
      <c r="B55" s="20"/>
      <c r="C55" s="20"/>
      <c r="D55" s="20"/>
      <c r="E55" s="20"/>
      <c r="F55" s="20"/>
      <c r="G55" s="20"/>
      <c r="H55" s="20"/>
      <c r="I55" s="20"/>
      <c r="Z55" s="127"/>
      <c r="AA55" s="3"/>
      <c r="AB55" s="3"/>
      <c r="AC55" s="3"/>
      <c r="AD55" s="3"/>
      <c r="AE55" s="3"/>
      <c r="AF55" s="3"/>
      <c r="AG55" s="3"/>
      <c r="AH55" s="3"/>
      <c r="AI55" s="3"/>
    </row>
    <row r="56" spans="1:39" ht="16.5" customHeight="1">
      <c r="A56" s="40"/>
      <c r="B56" s="40"/>
      <c r="C56" s="40"/>
      <c r="D56" s="40"/>
      <c r="E56" s="40"/>
      <c r="F56" s="40"/>
      <c r="G56" s="40"/>
      <c r="H56" s="40"/>
      <c r="I56" s="40"/>
    </row>
    <row r="60" spans="1:39" ht="16.5" customHeight="1">
      <c r="J60" s="2"/>
      <c r="K60" s="2"/>
      <c r="L60" s="2"/>
      <c r="M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39" ht="16.5" customHeight="1">
      <c r="O61" s="2"/>
    </row>
    <row r="62" spans="1:39" ht="16.5" customHeight="1">
      <c r="N62" s="2"/>
      <c r="O62" s="2"/>
    </row>
    <row r="64" spans="1:39" ht="16.5" customHeight="1">
      <c r="T64" s="2"/>
    </row>
    <row r="66" spans="1:5" ht="16.5" customHeight="1">
      <c r="A66" s="2"/>
      <c r="B66" s="2"/>
      <c r="C66" s="2"/>
      <c r="D66" s="2"/>
      <c r="E66" s="2"/>
    </row>
  </sheetData>
  <mergeCells count="47">
    <mergeCell ref="A42:C43"/>
    <mergeCell ref="A28:I28"/>
    <mergeCell ref="H30:I30"/>
    <mergeCell ref="D30:E31"/>
    <mergeCell ref="F30:G31"/>
    <mergeCell ref="A30:C31"/>
    <mergeCell ref="H31:I31"/>
    <mergeCell ref="D42:E43"/>
    <mergeCell ref="F42:G43"/>
    <mergeCell ref="H43:I43"/>
    <mergeCell ref="H42:I42"/>
    <mergeCell ref="A1:I1"/>
    <mergeCell ref="J3:Q3"/>
    <mergeCell ref="R3:Y3"/>
    <mergeCell ref="AA7:AA8"/>
    <mergeCell ref="C7:C9"/>
    <mergeCell ref="D6:E6"/>
    <mergeCell ref="A6:A9"/>
    <mergeCell ref="E7:E9"/>
    <mergeCell ref="D7:D9"/>
    <mergeCell ref="F7:F9"/>
    <mergeCell ref="H7:H9"/>
    <mergeCell ref="Z6:Z8"/>
    <mergeCell ref="A3:I3"/>
    <mergeCell ref="G7:G9"/>
    <mergeCell ref="G6:H6"/>
    <mergeCell ref="I7:I9"/>
    <mergeCell ref="Z28:AI28"/>
    <mergeCell ref="AC32:AC36"/>
    <mergeCell ref="AH30:AH36"/>
    <mergeCell ref="AI30:AI36"/>
    <mergeCell ref="AD32:AD36"/>
    <mergeCell ref="AE32:AE36"/>
    <mergeCell ref="AB30:AB36"/>
    <mergeCell ref="Z30:AA36"/>
    <mergeCell ref="AE29:AI29"/>
    <mergeCell ref="AF32:AF36"/>
    <mergeCell ref="AG31:AG36"/>
    <mergeCell ref="AG5:AI5"/>
    <mergeCell ref="Z3:AI3"/>
    <mergeCell ref="AJ3:AM3"/>
    <mergeCell ref="AK6:AK9"/>
    <mergeCell ref="AL6:AL9"/>
    <mergeCell ref="AM6:AM9"/>
    <mergeCell ref="AJ6:AJ9"/>
    <mergeCell ref="AI6:AI8"/>
    <mergeCell ref="AL5:AM5"/>
  </mergeCells>
  <phoneticPr fontId="13"/>
  <pageMargins left="0.39370078740157483" right="0.39370078740157483" top="0.59055118110236215" bottom="0.39370078740157483" header="0.39370078740157483" footer="0.19685039370078741"/>
  <pageSetup paperSize="9" scale="99" firstPageNumber="21" orientation="portrait" useFirstPageNumber="1" r:id="rId1"/>
  <headerFooter alignWithMargins="0"/>
  <colBreaks count="2" manualBreakCount="2">
    <brk id="39" max="50" man="1"/>
    <brk id="47" max="1048575" man="1"/>
  </colBreaks>
  <ignoredErrors>
    <ignoredError sqref="K11:K15 O19:O45 O11:O18 S11:S21 X16:Y16" formulaRange="1"/>
    <ignoredError sqref="K16" formula="1"/>
    <ignoredError sqref="K17:K45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view="pageBreakPreview" topLeftCell="A13" zoomScaleNormal="70" zoomScaleSheetLayoutView="100" workbookViewId="0">
      <selection activeCell="H39" sqref="H39"/>
    </sheetView>
  </sheetViews>
  <sheetFormatPr defaultRowHeight="17.25"/>
  <cols>
    <col min="1" max="1" width="8.796875" style="1"/>
    <col min="2" max="7" width="9.19921875" style="1" customWidth="1"/>
    <col min="8" max="8" width="10" style="2" customWidth="1"/>
    <col min="9" max="9" width="9.8984375" style="1" customWidth="1"/>
    <col min="10" max="20" width="6" style="1" customWidth="1"/>
  </cols>
  <sheetData>
    <row r="1" spans="1:20" ht="18" customHeight="1">
      <c r="A1" s="40"/>
      <c r="B1" s="40"/>
      <c r="C1" s="40"/>
      <c r="D1" s="40"/>
      <c r="E1" s="40"/>
      <c r="F1" s="40"/>
      <c r="G1" s="40"/>
      <c r="H1" s="20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8" customHeight="1">
      <c r="A2" s="40"/>
      <c r="B2" s="40"/>
      <c r="C2" s="40"/>
      <c r="D2" s="40"/>
      <c r="E2" s="40"/>
      <c r="F2" s="40"/>
      <c r="G2" s="40"/>
      <c r="H2" s="2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8" customHeight="1">
      <c r="A3" s="226" t="s">
        <v>350</v>
      </c>
      <c r="B3" s="226"/>
      <c r="C3" s="226"/>
      <c r="D3" s="226"/>
      <c r="E3" s="226"/>
      <c r="F3" s="226"/>
      <c r="G3" s="226"/>
      <c r="H3" s="226"/>
      <c r="I3" s="226" t="s">
        <v>353</v>
      </c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1:20" ht="15" customHeight="1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0" ht="15" customHeight="1">
      <c r="A5" s="29"/>
      <c r="B5" s="29"/>
      <c r="C5" s="29"/>
      <c r="D5" s="29"/>
      <c r="E5" s="255" t="s">
        <v>485</v>
      </c>
      <c r="F5" s="255"/>
      <c r="G5" s="3"/>
      <c r="H5" s="91"/>
      <c r="I5" s="40"/>
      <c r="J5" s="40"/>
      <c r="K5" s="29"/>
      <c r="L5" s="40"/>
      <c r="M5" s="40"/>
      <c r="N5" s="40"/>
      <c r="O5" s="40"/>
      <c r="P5" s="40"/>
      <c r="Q5" s="40"/>
      <c r="R5" s="295" t="s">
        <v>360</v>
      </c>
      <c r="S5" s="295"/>
      <c r="T5" s="295"/>
    </row>
    <row r="6" spans="1:20" ht="16.5" customHeight="1">
      <c r="A6" s="252" t="s">
        <v>68</v>
      </c>
      <c r="B6" s="290"/>
      <c r="C6" s="291"/>
      <c r="D6" s="250" t="s">
        <v>69</v>
      </c>
      <c r="E6" s="227" t="s">
        <v>70</v>
      </c>
      <c r="F6" s="230" t="s">
        <v>370</v>
      </c>
      <c r="G6" s="294"/>
      <c r="H6" s="294"/>
      <c r="I6" s="233" t="s">
        <v>67</v>
      </c>
      <c r="J6" s="227" t="s">
        <v>38</v>
      </c>
      <c r="K6" s="243" t="s">
        <v>247</v>
      </c>
      <c r="L6" s="227" t="s">
        <v>61</v>
      </c>
      <c r="M6" s="53" t="s">
        <v>64</v>
      </c>
      <c r="N6" s="18"/>
      <c r="O6" s="19"/>
      <c r="P6" s="15"/>
      <c r="Q6" s="54"/>
      <c r="R6" s="15"/>
      <c r="S6" s="54"/>
      <c r="T6" s="15"/>
    </row>
    <row r="7" spans="1:20" ht="16.5" customHeight="1">
      <c r="A7" s="292"/>
      <c r="B7" s="292"/>
      <c r="C7" s="234"/>
      <c r="D7" s="228"/>
      <c r="E7" s="228"/>
      <c r="F7" s="231"/>
      <c r="G7" s="253"/>
      <c r="H7" s="253"/>
      <c r="I7" s="254"/>
      <c r="J7" s="250"/>
      <c r="K7" s="228"/>
      <c r="L7" s="250"/>
      <c r="M7" s="300" t="s">
        <v>367</v>
      </c>
      <c r="N7" s="296" t="s">
        <v>62</v>
      </c>
      <c r="O7" s="298" t="s">
        <v>63</v>
      </c>
      <c r="P7" s="117" t="s">
        <v>86</v>
      </c>
      <c r="Q7" s="118" t="s">
        <v>87</v>
      </c>
      <c r="R7" s="117" t="s">
        <v>88</v>
      </c>
      <c r="S7" s="119" t="s">
        <v>65</v>
      </c>
      <c r="T7" s="120" t="s">
        <v>66</v>
      </c>
    </row>
    <row r="8" spans="1:20" ht="16.5" customHeight="1">
      <c r="A8" s="292"/>
      <c r="B8" s="292"/>
      <c r="C8" s="234"/>
      <c r="D8" s="228"/>
      <c r="E8" s="228"/>
      <c r="F8" s="231"/>
      <c r="G8" s="253"/>
      <c r="H8" s="253"/>
      <c r="I8" s="256"/>
      <c r="J8" s="251"/>
      <c r="K8" s="229"/>
      <c r="L8" s="251"/>
      <c r="M8" s="242"/>
      <c r="N8" s="297"/>
      <c r="O8" s="299"/>
      <c r="P8" s="38"/>
      <c r="Q8" s="12"/>
      <c r="R8" s="38"/>
      <c r="S8" s="12"/>
      <c r="T8" s="38"/>
    </row>
    <row r="9" spans="1:20" ht="16.5" customHeight="1">
      <c r="A9" s="293"/>
      <c r="B9" s="293"/>
      <c r="C9" s="235"/>
      <c r="D9" s="229"/>
      <c r="E9" s="229"/>
      <c r="F9" s="232"/>
      <c r="G9" s="253"/>
      <c r="H9" s="253"/>
      <c r="I9" s="20"/>
      <c r="J9" s="27"/>
      <c r="K9" s="37"/>
      <c r="L9" s="37"/>
      <c r="M9" s="20"/>
      <c r="N9" s="20"/>
      <c r="O9" s="20"/>
      <c r="P9" s="37"/>
      <c r="Q9" s="37"/>
      <c r="R9" s="37"/>
      <c r="S9" s="37"/>
      <c r="T9" s="37"/>
    </row>
    <row r="10" spans="1:20" ht="16.5" customHeight="1">
      <c r="A10" s="66"/>
      <c r="B10" s="40"/>
      <c r="C10" s="40"/>
      <c r="D10" s="67"/>
      <c r="E10" s="66"/>
      <c r="F10" s="66"/>
      <c r="G10" s="66"/>
      <c r="H10" s="66"/>
      <c r="I10" s="33" t="s">
        <v>38</v>
      </c>
      <c r="J10" s="32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6.5" customHeight="1">
      <c r="A11" s="69" t="s">
        <v>285</v>
      </c>
      <c r="B11" s="70"/>
      <c r="C11" s="70"/>
      <c r="D11" s="207">
        <v>18071</v>
      </c>
      <c r="E11" s="209">
        <v>42614</v>
      </c>
      <c r="F11" s="209">
        <v>26844</v>
      </c>
      <c r="G11" s="153"/>
      <c r="H11" s="153"/>
      <c r="I11" s="20"/>
      <c r="J11" s="32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16.5" customHeight="1">
      <c r="A12" s="66"/>
      <c r="B12" s="40"/>
      <c r="C12" s="40"/>
      <c r="D12" s="208"/>
      <c r="E12" s="210"/>
      <c r="F12" s="210"/>
      <c r="G12" s="153"/>
      <c r="H12" s="153"/>
      <c r="I12" s="37" t="s">
        <v>271</v>
      </c>
      <c r="J12" s="32">
        <v>1183</v>
      </c>
      <c r="K12" s="11">
        <v>260</v>
      </c>
      <c r="L12" s="11">
        <v>138</v>
      </c>
      <c r="M12" s="11">
        <v>92</v>
      </c>
      <c r="N12" s="11">
        <v>3</v>
      </c>
      <c r="O12" s="11">
        <v>83</v>
      </c>
      <c r="P12" s="11">
        <v>6</v>
      </c>
      <c r="Q12" s="11">
        <v>73</v>
      </c>
      <c r="R12" s="11">
        <v>475</v>
      </c>
      <c r="S12" s="11">
        <v>16</v>
      </c>
      <c r="T12" s="11">
        <v>31</v>
      </c>
    </row>
    <row r="13" spans="1:20" ht="16.5" customHeight="1">
      <c r="A13" s="66" t="s">
        <v>71</v>
      </c>
      <c r="B13" s="40"/>
      <c r="C13" s="40"/>
      <c r="D13" s="208">
        <v>18019</v>
      </c>
      <c r="E13" s="210">
        <v>42501</v>
      </c>
      <c r="F13" s="210">
        <v>26778</v>
      </c>
      <c r="G13" s="154"/>
      <c r="H13" s="154"/>
      <c r="I13" s="37" t="s">
        <v>276</v>
      </c>
      <c r="J13" s="32">
        <v>1676</v>
      </c>
      <c r="K13" s="11">
        <v>243</v>
      </c>
      <c r="L13" s="11">
        <v>363</v>
      </c>
      <c r="M13" s="11">
        <v>159</v>
      </c>
      <c r="N13" s="11">
        <v>10</v>
      </c>
      <c r="O13" s="11">
        <v>80</v>
      </c>
      <c r="P13" s="11">
        <v>4</v>
      </c>
      <c r="Q13" s="11">
        <v>79</v>
      </c>
      <c r="R13" s="11">
        <v>606</v>
      </c>
      <c r="S13" s="11">
        <v>25</v>
      </c>
      <c r="T13" s="11">
        <v>107</v>
      </c>
    </row>
    <row r="14" spans="1:20" ht="16.5" customHeight="1">
      <c r="A14" s="66" t="s">
        <v>72</v>
      </c>
      <c r="B14" s="40"/>
      <c r="C14" s="40"/>
      <c r="D14" s="208">
        <v>17940</v>
      </c>
      <c r="E14" s="210">
        <v>42355</v>
      </c>
      <c r="F14" s="210">
        <v>26681</v>
      </c>
      <c r="G14" s="154"/>
      <c r="H14" s="154"/>
      <c r="I14" s="37" t="s">
        <v>368</v>
      </c>
      <c r="J14" s="32">
        <v>1606</v>
      </c>
      <c r="K14" s="11">
        <v>219</v>
      </c>
      <c r="L14" s="11">
        <v>398</v>
      </c>
      <c r="M14" s="11">
        <v>212</v>
      </c>
      <c r="N14" s="11">
        <v>10</v>
      </c>
      <c r="O14" s="11">
        <v>94</v>
      </c>
      <c r="P14" s="11">
        <v>6</v>
      </c>
      <c r="Q14" s="11">
        <v>64</v>
      </c>
      <c r="R14" s="11">
        <v>221</v>
      </c>
      <c r="S14" s="11">
        <v>19</v>
      </c>
      <c r="T14" s="11">
        <v>363</v>
      </c>
    </row>
    <row r="15" spans="1:20" ht="16.5" customHeight="1">
      <c r="A15" s="66" t="s">
        <v>73</v>
      </c>
      <c r="B15" s="40"/>
      <c r="C15" s="40"/>
      <c r="D15" s="208">
        <v>16089</v>
      </c>
      <c r="E15" s="210">
        <v>39405</v>
      </c>
      <c r="F15" s="210">
        <v>24477</v>
      </c>
      <c r="G15" s="154"/>
      <c r="H15" s="154"/>
      <c r="I15" s="37" t="s">
        <v>477</v>
      </c>
      <c r="J15" s="32">
        <v>1655</v>
      </c>
      <c r="K15" s="11">
        <v>192</v>
      </c>
      <c r="L15" s="11">
        <v>417</v>
      </c>
      <c r="M15" s="11">
        <v>300</v>
      </c>
      <c r="N15" s="11">
        <v>13</v>
      </c>
      <c r="O15" s="11">
        <v>173</v>
      </c>
      <c r="P15" s="11">
        <v>5</v>
      </c>
      <c r="Q15" s="11">
        <v>62</v>
      </c>
      <c r="R15" s="11">
        <v>290</v>
      </c>
      <c r="S15" s="11">
        <v>25</v>
      </c>
      <c r="T15" s="11">
        <v>178</v>
      </c>
    </row>
    <row r="16" spans="1:20" ht="16.5" customHeight="1">
      <c r="A16" s="66" t="s">
        <v>74</v>
      </c>
      <c r="B16" s="40"/>
      <c r="C16" s="40"/>
      <c r="D16" s="208">
        <v>330</v>
      </c>
      <c r="E16" s="210">
        <v>543</v>
      </c>
      <c r="F16" s="210">
        <v>400</v>
      </c>
      <c r="G16" s="154"/>
      <c r="H16" s="154"/>
      <c r="I16" s="39" t="s">
        <v>478</v>
      </c>
      <c r="J16" s="218">
        <v>2274</v>
      </c>
      <c r="K16" s="219">
        <v>173</v>
      </c>
      <c r="L16" s="219">
        <v>457</v>
      </c>
      <c r="M16" s="219">
        <v>366</v>
      </c>
      <c r="N16" s="219">
        <v>7</v>
      </c>
      <c r="O16" s="219">
        <v>475</v>
      </c>
      <c r="P16" s="219">
        <v>6</v>
      </c>
      <c r="Q16" s="219">
        <v>24</v>
      </c>
      <c r="R16" s="219">
        <v>445</v>
      </c>
      <c r="S16" s="219">
        <v>33</v>
      </c>
      <c r="T16" s="219">
        <v>288</v>
      </c>
    </row>
    <row r="17" spans="1:20" ht="16.5" customHeight="1">
      <c r="A17" s="66" t="s">
        <v>75</v>
      </c>
      <c r="B17" s="40"/>
      <c r="C17" s="40"/>
      <c r="D17" s="208">
        <v>1469</v>
      </c>
      <c r="E17" s="210">
        <v>2287</v>
      </c>
      <c r="F17" s="210">
        <v>1736</v>
      </c>
      <c r="G17" s="154"/>
      <c r="H17" s="154"/>
      <c r="I17" s="20"/>
      <c r="J17" s="220"/>
      <c r="K17" s="221"/>
      <c r="L17" s="221"/>
      <c r="M17" s="221"/>
      <c r="N17" s="221"/>
      <c r="O17" s="221"/>
      <c r="P17" s="221"/>
      <c r="Q17" s="221"/>
      <c r="R17" s="221"/>
      <c r="S17" s="221"/>
      <c r="T17" s="221"/>
    </row>
    <row r="18" spans="1:20" ht="16.5" customHeight="1">
      <c r="A18" s="66" t="s">
        <v>76</v>
      </c>
      <c r="B18" s="40"/>
      <c r="C18" s="40"/>
      <c r="D18" s="208">
        <v>52</v>
      </c>
      <c r="E18" s="210">
        <v>120</v>
      </c>
      <c r="F18" s="210">
        <v>68</v>
      </c>
      <c r="G18" s="154"/>
      <c r="H18" s="154"/>
      <c r="I18" s="33" t="s">
        <v>239</v>
      </c>
      <c r="J18" s="220"/>
      <c r="K18" s="221"/>
      <c r="L18" s="221"/>
      <c r="M18" s="221"/>
      <c r="N18" s="221"/>
      <c r="O18" s="221"/>
      <c r="P18" s="221"/>
      <c r="Q18" s="221"/>
      <c r="R18" s="221"/>
      <c r="S18" s="221"/>
      <c r="T18" s="221"/>
    </row>
    <row r="19" spans="1:20" ht="16.5" customHeight="1">
      <c r="A19" s="66" t="s">
        <v>77</v>
      </c>
      <c r="B19" s="40"/>
      <c r="C19" s="40"/>
      <c r="D19" s="208">
        <v>79</v>
      </c>
      <c r="E19" s="210">
        <v>146</v>
      </c>
      <c r="F19" s="210">
        <v>97</v>
      </c>
      <c r="G19" s="154"/>
      <c r="H19" s="154"/>
      <c r="I19" s="20"/>
      <c r="J19" s="220"/>
      <c r="K19" s="221"/>
      <c r="L19" s="221"/>
      <c r="M19" s="221"/>
      <c r="N19" s="221"/>
      <c r="O19" s="221"/>
      <c r="P19" s="221"/>
      <c r="Q19" s="221"/>
      <c r="R19" s="221"/>
      <c r="S19" s="221"/>
      <c r="T19" s="221"/>
    </row>
    <row r="20" spans="1:20" ht="16.5" customHeight="1">
      <c r="A20" s="66"/>
      <c r="B20" s="40"/>
      <c r="C20" s="40"/>
      <c r="D20" s="208"/>
      <c r="E20" s="210"/>
      <c r="F20" s="210"/>
      <c r="G20" s="154"/>
      <c r="H20" s="154"/>
      <c r="I20" s="37" t="s">
        <v>271</v>
      </c>
      <c r="J20" s="220">
        <v>612</v>
      </c>
      <c r="K20" s="221">
        <v>120</v>
      </c>
      <c r="L20" s="221">
        <v>70</v>
      </c>
      <c r="M20" s="221">
        <v>31</v>
      </c>
      <c r="N20" s="221" t="s">
        <v>3</v>
      </c>
      <c r="O20" s="221">
        <v>26</v>
      </c>
      <c r="P20" s="221">
        <v>2</v>
      </c>
      <c r="Q20" s="221">
        <v>41</v>
      </c>
      <c r="R20" s="221">
        <v>294</v>
      </c>
      <c r="S20" s="221">
        <v>7</v>
      </c>
      <c r="T20" s="221">
        <v>18</v>
      </c>
    </row>
    <row r="21" spans="1:20" ht="16.5" customHeight="1">
      <c r="A21" s="66" t="s">
        <v>78</v>
      </c>
      <c r="B21" s="40"/>
      <c r="C21" s="40"/>
      <c r="D21" s="208">
        <v>52</v>
      </c>
      <c r="E21" s="210">
        <v>113</v>
      </c>
      <c r="F21" s="210">
        <v>66</v>
      </c>
      <c r="G21" s="154"/>
      <c r="H21" s="154"/>
      <c r="I21" s="37" t="s">
        <v>276</v>
      </c>
      <c r="J21" s="220">
        <v>750</v>
      </c>
      <c r="K21" s="221">
        <v>102</v>
      </c>
      <c r="L21" s="221">
        <v>148</v>
      </c>
      <c r="M21" s="221">
        <v>25</v>
      </c>
      <c r="N21" s="221">
        <v>1</v>
      </c>
      <c r="O21" s="221">
        <v>25</v>
      </c>
      <c r="P21" s="221">
        <v>4</v>
      </c>
      <c r="Q21" s="221">
        <v>53</v>
      </c>
      <c r="R21" s="221">
        <v>338</v>
      </c>
      <c r="S21" s="221">
        <v>12</v>
      </c>
      <c r="T21" s="221">
        <v>42</v>
      </c>
    </row>
    <row r="22" spans="1:20" ht="16.5" customHeight="1">
      <c r="A22" s="29"/>
      <c r="B22" s="29"/>
      <c r="C22" s="60"/>
      <c r="D22" s="29"/>
      <c r="E22" s="29"/>
      <c r="F22" s="29"/>
      <c r="G22" s="20"/>
      <c r="H22" s="20"/>
      <c r="I22" s="37" t="s">
        <v>368</v>
      </c>
      <c r="J22" s="220">
        <v>727</v>
      </c>
      <c r="K22" s="221">
        <v>88</v>
      </c>
      <c r="L22" s="221">
        <v>177</v>
      </c>
      <c r="M22" s="221">
        <v>77</v>
      </c>
      <c r="N22" s="221">
        <v>2</v>
      </c>
      <c r="O22" s="221">
        <v>23</v>
      </c>
      <c r="P22" s="221">
        <v>4</v>
      </c>
      <c r="Q22" s="221">
        <v>39</v>
      </c>
      <c r="R22" s="221">
        <v>115</v>
      </c>
      <c r="S22" s="221">
        <v>9</v>
      </c>
      <c r="T22" s="221">
        <v>193</v>
      </c>
    </row>
    <row r="23" spans="1:20" ht="16.5" customHeight="1">
      <c r="A23" s="20" t="s">
        <v>481</v>
      </c>
      <c r="B23" s="20"/>
      <c r="C23" s="20"/>
      <c r="D23" s="20"/>
      <c r="E23" s="20"/>
      <c r="F23" s="20"/>
      <c r="G23" s="20"/>
      <c r="H23" s="20"/>
      <c r="I23" s="37" t="s">
        <v>477</v>
      </c>
      <c r="J23" s="220">
        <v>764</v>
      </c>
      <c r="K23" s="221">
        <v>78</v>
      </c>
      <c r="L23" s="221">
        <v>176</v>
      </c>
      <c r="M23" s="221">
        <v>128</v>
      </c>
      <c r="N23" s="221">
        <v>2</v>
      </c>
      <c r="O23" s="221">
        <v>82</v>
      </c>
      <c r="P23" s="221">
        <v>4</v>
      </c>
      <c r="Q23" s="221">
        <v>31</v>
      </c>
      <c r="R23" s="221">
        <v>157</v>
      </c>
      <c r="S23" s="221">
        <v>9</v>
      </c>
      <c r="T23" s="221">
        <v>97</v>
      </c>
    </row>
    <row r="24" spans="1:20" ht="16.5" customHeight="1">
      <c r="B24" s="20"/>
      <c r="C24" s="20"/>
      <c r="D24" s="20"/>
      <c r="E24" s="20"/>
      <c r="F24" s="20"/>
      <c r="G24" s="20"/>
      <c r="H24" s="20"/>
      <c r="I24" s="74" t="s">
        <v>478</v>
      </c>
      <c r="J24" s="218">
        <v>1154</v>
      </c>
      <c r="K24" s="222">
        <v>78</v>
      </c>
      <c r="L24" s="222">
        <v>224</v>
      </c>
      <c r="M24" s="222">
        <v>150</v>
      </c>
      <c r="N24" s="222">
        <v>3</v>
      </c>
      <c r="O24" s="222">
        <v>261</v>
      </c>
      <c r="P24" s="222">
        <v>6</v>
      </c>
      <c r="Q24" s="222">
        <v>15</v>
      </c>
      <c r="R24" s="222">
        <v>234</v>
      </c>
      <c r="S24" s="222">
        <v>17</v>
      </c>
      <c r="T24" s="222">
        <v>166</v>
      </c>
    </row>
    <row r="25" spans="1:20" ht="16.5" customHeight="1">
      <c r="A25" s="40"/>
      <c r="B25" s="40"/>
      <c r="C25" s="40"/>
      <c r="D25" s="40"/>
      <c r="E25" s="40"/>
      <c r="F25" s="40"/>
      <c r="G25" s="40"/>
      <c r="H25" s="20"/>
      <c r="I25" s="20"/>
      <c r="J25" s="220"/>
      <c r="K25" s="221"/>
      <c r="L25" s="221"/>
      <c r="M25" s="221"/>
      <c r="N25" s="221"/>
      <c r="O25" s="221"/>
      <c r="P25" s="221"/>
      <c r="Q25" s="221"/>
      <c r="R25" s="221"/>
      <c r="S25" s="221"/>
      <c r="T25" s="221"/>
    </row>
    <row r="26" spans="1:20" ht="16.5" customHeight="1">
      <c r="A26" s="226" t="s">
        <v>351</v>
      </c>
      <c r="B26" s="226"/>
      <c r="C26" s="226"/>
      <c r="D26" s="226"/>
      <c r="E26" s="226"/>
      <c r="F26" s="226"/>
      <c r="G26" s="226"/>
      <c r="H26" s="226"/>
      <c r="I26" s="33" t="s">
        <v>240</v>
      </c>
      <c r="J26" s="220"/>
      <c r="K26" s="221"/>
      <c r="L26" s="221"/>
      <c r="M26" s="221"/>
      <c r="N26" s="221"/>
      <c r="O26" s="221"/>
      <c r="P26" s="221"/>
      <c r="Q26" s="221"/>
      <c r="R26" s="221"/>
      <c r="S26" s="221"/>
      <c r="T26" s="221"/>
    </row>
    <row r="27" spans="1:20" ht="16.5" customHeight="1">
      <c r="A27" s="29"/>
      <c r="B27" s="29"/>
      <c r="C27" s="40"/>
      <c r="D27" s="40"/>
      <c r="E27" s="40"/>
      <c r="F27" s="40"/>
      <c r="G27" s="3"/>
      <c r="H27" s="48" t="s">
        <v>486</v>
      </c>
      <c r="I27" s="20"/>
      <c r="J27" s="220"/>
      <c r="K27" s="221"/>
      <c r="L27" s="221"/>
      <c r="M27" s="221"/>
      <c r="N27" s="221"/>
      <c r="O27" s="221"/>
      <c r="P27" s="221"/>
      <c r="Q27" s="221"/>
      <c r="R27" s="221"/>
      <c r="S27" s="221"/>
      <c r="T27" s="221"/>
    </row>
    <row r="28" spans="1:20" ht="16.5" customHeight="1">
      <c r="A28" s="233" t="s">
        <v>48</v>
      </c>
      <c r="B28" s="227" t="s">
        <v>38</v>
      </c>
      <c r="C28" s="227" t="s">
        <v>49</v>
      </c>
      <c r="D28" s="227" t="s">
        <v>50</v>
      </c>
      <c r="E28" s="227" t="s">
        <v>51</v>
      </c>
      <c r="F28" s="227" t="s">
        <v>52</v>
      </c>
      <c r="G28" s="227" t="s">
        <v>53</v>
      </c>
      <c r="H28" s="37" t="s">
        <v>54</v>
      </c>
      <c r="I28" s="37" t="s">
        <v>271</v>
      </c>
      <c r="J28" s="220">
        <v>571</v>
      </c>
      <c r="K28" s="221">
        <v>140</v>
      </c>
      <c r="L28" s="221">
        <v>68</v>
      </c>
      <c r="M28" s="221">
        <v>61</v>
      </c>
      <c r="N28" s="221">
        <v>3</v>
      </c>
      <c r="O28" s="221">
        <v>57</v>
      </c>
      <c r="P28" s="221">
        <v>4</v>
      </c>
      <c r="Q28" s="221">
        <v>32</v>
      </c>
      <c r="R28" s="221">
        <v>181</v>
      </c>
      <c r="S28" s="221">
        <v>9</v>
      </c>
      <c r="T28" s="221">
        <v>13</v>
      </c>
    </row>
    <row r="29" spans="1:20" ht="16.5" customHeight="1">
      <c r="A29" s="256"/>
      <c r="B29" s="251"/>
      <c r="C29" s="251"/>
      <c r="D29" s="251"/>
      <c r="E29" s="251"/>
      <c r="F29" s="251"/>
      <c r="G29" s="251"/>
      <c r="H29" s="38" t="s">
        <v>55</v>
      </c>
      <c r="I29" s="37" t="s">
        <v>276</v>
      </c>
      <c r="J29" s="220">
        <v>926</v>
      </c>
      <c r="K29" s="221">
        <v>141</v>
      </c>
      <c r="L29" s="221">
        <v>215</v>
      </c>
      <c r="M29" s="221">
        <v>134</v>
      </c>
      <c r="N29" s="221">
        <v>9</v>
      </c>
      <c r="O29" s="221">
        <v>55</v>
      </c>
      <c r="P29" s="221" t="s">
        <v>3</v>
      </c>
      <c r="Q29" s="221">
        <v>26</v>
      </c>
      <c r="R29" s="221">
        <v>268</v>
      </c>
      <c r="S29" s="221">
        <v>13</v>
      </c>
      <c r="T29" s="221">
        <v>65</v>
      </c>
    </row>
    <row r="30" spans="1:20" ht="16.5" customHeight="1">
      <c r="A30" s="33"/>
      <c r="B30" s="81"/>
      <c r="C30" s="66"/>
      <c r="D30" s="66"/>
      <c r="E30" s="66"/>
      <c r="F30" s="66"/>
      <c r="G30" s="66"/>
      <c r="H30" s="66"/>
      <c r="I30" s="37" t="s">
        <v>368</v>
      </c>
      <c r="J30" s="220">
        <v>879</v>
      </c>
      <c r="K30" s="221">
        <v>131</v>
      </c>
      <c r="L30" s="221">
        <v>221</v>
      </c>
      <c r="M30" s="221">
        <v>135</v>
      </c>
      <c r="N30" s="221">
        <v>8</v>
      </c>
      <c r="O30" s="221">
        <v>71</v>
      </c>
      <c r="P30" s="221">
        <v>2</v>
      </c>
      <c r="Q30" s="221">
        <v>25</v>
      </c>
      <c r="R30" s="221">
        <v>106</v>
      </c>
      <c r="S30" s="221">
        <v>10</v>
      </c>
      <c r="T30" s="221">
        <v>170</v>
      </c>
    </row>
    <row r="31" spans="1:20" ht="16.5" customHeight="1">
      <c r="A31" s="39" t="s">
        <v>2</v>
      </c>
      <c r="B31" s="205">
        <v>4510</v>
      </c>
      <c r="C31" s="200">
        <v>820</v>
      </c>
      <c r="D31" s="200">
        <v>999</v>
      </c>
      <c r="E31" s="200">
        <v>861</v>
      </c>
      <c r="F31" s="200">
        <v>801</v>
      </c>
      <c r="G31" s="200">
        <v>1029</v>
      </c>
      <c r="H31" s="200">
        <v>5354</v>
      </c>
      <c r="I31" s="37" t="s">
        <v>477</v>
      </c>
      <c r="J31" s="220">
        <v>891</v>
      </c>
      <c r="K31" s="221">
        <v>114</v>
      </c>
      <c r="L31" s="221">
        <v>241</v>
      </c>
      <c r="M31" s="221">
        <v>172</v>
      </c>
      <c r="N31" s="221">
        <v>11</v>
      </c>
      <c r="O31" s="221">
        <v>91</v>
      </c>
      <c r="P31" s="221">
        <v>1</v>
      </c>
      <c r="Q31" s="221">
        <v>31</v>
      </c>
      <c r="R31" s="221">
        <v>133</v>
      </c>
      <c r="S31" s="221">
        <v>16</v>
      </c>
      <c r="T31" s="221">
        <v>81</v>
      </c>
    </row>
    <row r="32" spans="1:20" ht="16.5" customHeight="1">
      <c r="A32" s="37" t="s">
        <v>93</v>
      </c>
      <c r="B32" s="211">
        <v>1467</v>
      </c>
      <c r="C32" s="212">
        <v>440</v>
      </c>
      <c r="D32" s="212">
        <v>405</v>
      </c>
      <c r="E32" s="212">
        <v>233</v>
      </c>
      <c r="F32" s="212">
        <v>164</v>
      </c>
      <c r="G32" s="212">
        <v>225</v>
      </c>
      <c r="H32" s="212">
        <v>1963</v>
      </c>
      <c r="I32" s="213" t="s">
        <v>478</v>
      </c>
      <c r="J32" s="218">
        <v>1120</v>
      </c>
      <c r="K32" s="219">
        <v>95</v>
      </c>
      <c r="L32" s="219">
        <v>233</v>
      </c>
      <c r="M32" s="219">
        <v>216</v>
      </c>
      <c r="N32" s="219">
        <v>4</v>
      </c>
      <c r="O32" s="219">
        <v>214</v>
      </c>
      <c r="P32" s="219" t="s">
        <v>489</v>
      </c>
      <c r="Q32" s="219">
        <v>9</v>
      </c>
      <c r="R32" s="219">
        <v>211</v>
      </c>
      <c r="S32" s="219">
        <v>16</v>
      </c>
      <c r="T32" s="219">
        <v>122</v>
      </c>
    </row>
    <row r="33" spans="1:20" ht="16.5" customHeight="1">
      <c r="A33" s="37" t="s">
        <v>94</v>
      </c>
      <c r="B33" s="211">
        <v>3043</v>
      </c>
      <c r="C33" s="212">
        <v>380</v>
      </c>
      <c r="D33" s="212">
        <v>594</v>
      </c>
      <c r="E33" s="212">
        <v>628</v>
      </c>
      <c r="F33" s="212">
        <v>637</v>
      </c>
      <c r="G33" s="212">
        <v>804</v>
      </c>
      <c r="H33" s="212">
        <v>3391</v>
      </c>
      <c r="I33" s="29"/>
      <c r="J33" s="35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0" ht="16.5" customHeight="1">
      <c r="A34" s="29"/>
      <c r="B34" s="86"/>
      <c r="C34" s="61"/>
      <c r="D34" s="61"/>
      <c r="E34" s="61"/>
      <c r="F34" s="61"/>
      <c r="G34" s="61"/>
      <c r="H34" s="61"/>
      <c r="I34" s="20" t="s">
        <v>481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>
      <c r="A35" s="20" t="s">
        <v>481</v>
      </c>
      <c r="B35" s="66"/>
      <c r="C35" s="66"/>
      <c r="D35" s="66"/>
      <c r="E35" s="66"/>
      <c r="F35" s="66"/>
      <c r="G35" s="66"/>
      <c r="H35" s="66"/>
      <c r="I35" s="40" t="s">
        <v>261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>
      <c r="B36" s="66"/>
      <c r="C36" s="66"/>
      <c r="D36" s="66"/>
      <c r="E36" s="66"/>
      <c r="F36" s="66"/>
      <c r="G36" s="66"/>
      <c r="H36" s="66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ht="15" customHeight="1">
      <c r="A37" s="40"/>
      <c r="B37" s="40"/>
      <c r="C37" s="40"/>
      <c r="D37" s="40"/>
      <c r="E37" s="40"/>
      <c r="F37" s="40"/>
      <c r="G37" s="40"/>
      <c r="H37" s="2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>
      <c r="A38" s="226" t="s">
        <v>352</v>
      </c>
      <c r="B38" s="226"/>
      <c r="C38" s="226"/>
      <c r="D38" s="226"/>
      <c r="E38" s="226"/>
      <c r="F38" s="226"/>
      <c r="G38" s="226"/>
      <c r="H38" s="226"/>
      <c r="I38" s="226" t="s">
        <v>338</v>
      </c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</row>
    <row r="39" spans="1:20">
      <c r="A39" s="40"/>
      <c r="B39" s="40"/>
      <c r="C39" s="40"/>
      <c r="D39" s="40"/>
      <c r="E39" s="40"/>
      <c r="F39" s="40"/>
      <c r="G39" s="3"/>
      <c r="H39" s="48" t="s">
        <v>486</v>
      </c>
      <c r="I39" s="47" t="s">
        <v>332</v>
      </c>
      <c r="J39" s="40"/>
      <c r="K39" s="40"/>
      <c r="L39" s="40"/>
      <c r="M39" s="40"/>
      <c r="N39" s="40"/>
      <c r="O39" s="40"/>
      <c r="P39" s="40"/>
      <c r="Q39" s="40"/>
      <c r="R39" s="295" t="s">
        <v>360</v>
      </c>
      <c r="S39" s="295"/>
      <c r="T39" s="295"/>
    </row>
    <row r="40" spans="1:20" ht="16.5" customHeight="1">
      <c r="A40" s="233" t="s">
        <v>56</v>
      </c>
      <c r="B40" s="17" t="s">
        <v>60</v>
      </c>
      <c r="C40" s="79"/>
      <c r="D40" s="79"/>
      <c r="E40" s="79"/>
      <c r="F40" s="79"/>
      <c r="G40" s="79"/>
      <c r="H40" s="18"/>
      <c r="I40" s="303" t="s">
        <v>361</v>
      </c>
      <c r="J40" s="304"/>
      <c r="K40" s="305" t="s">
        <v>245</v>
      </c>
      <c r="L40" s="304"/>
      <c r="M40" s="305" t="s">
        <v>246</v>
      </c>
      <c r="N40" s="304"/>
      <c r="O40" s="305" t="s">
        <v>279</v>
      </c>
      <c r="P40" s="304"/>
      <c r="Q40" s="305" t="s">
        <v>369</v>
      </c>
      <c r="R40" s="303"/>
      <c r="S40" s="313" t="s">
        <v>451</v>
      </c>
      <c r="T40" s="314"/>
    </row>
    <row r="41" spans="1:20" ht="16.5" customHeight="1">
      <c r="A41" s="256"/>
      <c r="B41" s="111" t="s">
        <v>38</v>
      </c>
      <c r="C41" s="112" t="s">
        <v>57</v>
      </c>
      <c r="D41" s="112" t="s">
        <v>49</v>
      </c>
      <c r="E41" s="112" t="s">
        <v>50</v>
      </c>
      <c r="F41" s="112" t="s">
        <v>51</v>
      </c>
      <c r="G41" s="112" t="s">
        <v>52</v>
      </c>
      <c r="H41" s="113" t="s">
        <v>53</v>
      </c>
      <c r="I41" s="40"/>
      <c r="J41" s="90"/>
      <c r="K41" s="40"/>
      <c r="L41" s="40"/>
      <c r="M41" s="40"/>
      <c r="N41" s="40"/>
      <c r="O41" s="40"/>
      <c r="P41" s="40"/>
      <c r="Q41" s="40"/>
      <c r="R41" s="40"/>
      <c r="S41" s="116"/>
      <c r="T41" s="116"/>
    </row>
    <row r="42" spans="1:20" ht="16.5" customHeight="1">
      <c r="A42" s="20"/>
      <c r="B42" s="89"/>
      <c r="C42" s="11"/>
      <c r="D42" s="11"/>
      <c r="E42" s="11"/>
      <c r="F42" s="11"/>
      <c r="G42" s="11"/>
      <c r="H42" s="11"/>
      <c r="I42" s="47" t="s">
        <v>333</v>
      </c>
      <c r="J42" s="42" t="s">
        <v>334</v>
      </c>
      <c r="K42" s="310">
        <v>103504</v>
      </c>
      <c r="L42" s="306"/>
      <c r="M42" s="306">
        <v>107771</v>
      </c>
      <c r="N42" s="306"/>
      <c r="O42" s="306">
        <v>109549</v>
      </c>
      <c r="P42" s="306"/>
      <c r="Q42" s="311">
        <v>112156</v>
      </c>
      <c r="R42" s="311"/>
      <c r="S42" s="315">
        <v>113679</v>
      </c>
      <c r="T42" s="315"/>
    </row>
    <row r="43" spans="1:20" ht="16.5" customHeight="1">
      <c r="A43" s="39" t="s">
        <v>238</v>
      </c>
      <c r="B43" s="214">
        <f>SUM(B45:B49)</f>
        <v>5597</v>
      </c>
      <c r="C43" s="215">
        <f t="shared" ref="C43:H43" si="0">SUM(C45:C49)</f>
        <v>689</v>
      </c>
      <c r="D43" s="215">
        <f t="shared" si="0"/>
        <v>1450</v>
      </c>
      <c r="E43" s="215">
        <f t="shared" si="0"/>
        <v>1668</v>
      </c>
      <c r="F43" s="215">
        <f t="shared" si="0"/>
        <v>1018</v>
      </c>
      <c r="G43" s="215">
        <f t="shared" si="0"/>
        <v>531</v>
      </c>
      <c r="H43" s="215">
        <f t="shared" si="0"/>
        <v>241</v>
      </c>
      <c r="I43" s="128" t="s">
        <v>335</v>
      </c>
      <c r="J43" s="42" t="s">
        <v>336</v>
      </c>
      <c r="K43" s="310">
        <v>106209</v>
      </c>
      <c r="L43" s="306"/>
      <c r="M43" s="306">
        <v>110667</v>
      </c>
      <c r="N43" s="306"/>
      <c r="O43" s="306">
        <v>110992</v>
      </c>
      <c r="P43" s="306"/>
      <c r="Q43" s="311">
        <v>114070</v>
      </c>
      <c r="R43" s="311"/>
      <c r="S43" s="315">
        <v>114609</v>
      </c>
      <c r="T43" s="315"/>
    </row>
    <row r="44" spans="1:20" ht="16.5" customHeight="1">
      <c r="A44" s="20" t="s">
        <v>58</v>
      </c>
      <c r="B44" s="216"/>
      <c r="C44" s="217"/>
      <c r="D44" s="217"/>
      <c r="E44" s="217"/>
      <c r="F44" s="217"/>
      <c r="G44" s="217"/>
      <c r="H44" s="217"/>
      <c r="I44" s="301" t="s">
        <v>337</v>
      </c>
      <c r="J44" s="302"/>
      <c r="K44" s="307">
        <v>102.6</v>
      </c>
      <c r="L44" s="308"/>
      <c r="M44" s="308">
        <v>102.7</v>
      </c>
      <c r="N44" s="308"/>
      <c r="O44" s="308">
        <v>101.3</v>
      </c>
      <c r="P44" s="308"/>
      <c r="Q44" s="316">
        <v>101.70655158885801</v>
      </c>
      <c r="R44" s="316"/>
      <c r="S44" s="309">
        <v>100.8</v>
      </c>
      <c r="T44" s="309"/>
    </row>
    <row r="45" spans="1:20" ht="16.5" customHeight="1">
      <c r="A45" s="91" t="s">
        <v>95</v>
      </c>
      <c r="B45" s="216">
        <f>SUM(C45:H45)</f>
        <v>1291</v>
      </c>
      <c r="C45" s="217">
        <v>563</v>
      </c>
      <c r="D45" s="217">
        <v>633</v>
      </c>
      <c r="E45" s="217">
        <v>82</v>
      </c>
      <c r="F45" s="217">
        <v>13</v>
      </c>
      <c r="G45" s="217" t="s">
        <v>487</v>
      </c>
      <c r="H45" s="217" t="s">
        <v>452</v>
      </c>
      <c r="I45" s="29"/>
      <c r="J45" s="60"/>
      <c r="K45" s="29"/>
      <c r="L45" s="29"/>
      <c r="M45" s="29"/>
      <c r="N45" s="29"/>
      <c r="O45" s="29"/>
      <c r="P45" s="29"/>
      <c r="Q45" s="29"/>
      <c r="R45" s="29"/>
      <c r="S45" s="92"/>
      <c r="T45" s="92"/>
    </row>
    <row r="46" spans="1:20" ht="16.5" customHeight="1">
      <c r="A46" s="91" t="s">
        <v>96</v>
      </c>
      <c r="B46" s="216">
        <f t="shared" ref="B46:B49" si="1">SUM(C46:H46)</f>
        <v>1607</v>
      </c>
      <c r="C46" s="217">
        <v>118</v>
      </c>
      <c r="D46" s="217">
        <v>720</v>
      </c>
      <c r="E46" s="217">
        <v>727</v>
      </c>
      <c r="F46" s="217">
        <v>41</v>
      </c>
      <c r="G46" s="217" t="s">
        <v>488</v>
      </c>
      <c r="H46" s="217">
        <v>1</v>
      </c>
      <c r="I46" s="20" t="s">
        <v>481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ht="16.5" customHeight="1">
      <c r="A47" s="91" t="s">
        <v>97</v>
      </c>
      <c r="B47" s="216">
        <f t="shared" si="1"/>
        <v>1315</v>
      </c>
      <c r="C47" s="217">
        <v>5</v>
      </c>
      <c r="D47" s="217">
        <v>91</v>
      </c>
      <c r="E47" s="217">
        <v>762</v>
      </c>
      <c r="F47" s="217">
        <v>424</v>
      </c>
      <c r="G47" s="217">
        <v>26</v>
      </c>
      <c r="H47" s="217">
        <v>7</v>
      </c>
      <c r="I47" s="146" t="s">
        <v>339</v>
      </c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</row>
    <row r="48" spans="1:20" ht="16.5" customHeight="1">
      <c r="A48" s="91" t="s">
        <v>98</v>
      </c>
      <c r="B48" s="216">
        <f t="shared" si="1"/>
        <v>833</v>
      </c>
      <c r="C48" s="217">
        <v>3</v>
      </c>
      <c r="D48" s="217">
        <v>5</v>
      </c>
      <c r="E48" s="217">
        <v>93</v>
      </c>
      <c r="F48" s="217">
        <v>471</v>
      </c>
      <c r="G48" s="217">
        <v>239</v>
      </c>
      <c r="H48" s="217">
        <v>22</v>
      </c>
      <c r="I48" s="146" t="s">
        <v>340</v>
      </c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</row>
    <row r="49" spans="1:20" ht="16.5" customHeight="1">
      <c r="A49" s="91" t="s">
        <v>59</v>
      </c>
      <c r="B49" s="216">
        <f t="shared" si="1"/>
        <v>551</v>
      </c>
      <c r="C49" s="217" t="s">
        <v>452</v>
      </c>
      <c r="D49" s="217">
        <v>1</v>
      </c>
      <c r="E49" s="217">
        <v>4</v>
      </c>
      <c r="F49" s="217">
        <v>69</v>
      </c>
      <c r="G49" s="217">
        <v>266</v>
      </c>
      <c r="H49" s="217">
        <v>211</v>
      </c>
      <c r="I49" s="146" t="s">
        <v>341</v>
      </c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</row>
    <row r="50" spans="1:20" ht="16.5" customHeight="1">
      <c r="A50" s="29"/>
      <c r="B50" s="35"/>
      <c r="C50" s="36"/>
      <c r="D50" s="36"/>
      <c r="E50" s="36"/>
      <c r="F50" s="36"/>
      <c r="G50" s="36"/>
      <c r="H50" s="36"/>
      <c r="I50" s="197" t="s">
        <v>475</v>
      </c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</row>
    <row r="51" spans="1:20">
      <c r="A51" s="20" t="s">
        <v>481</v>
      </c>
      <c r="B51" s="40"/>
      <c r="C51" s="40"/>
      <c r="D51" s="40"/>
      <c r="E51" s="40"/>
      <c r="F51" s="40"/>
      <c r="G51" s="40"/>
      <c r="H51" s="20"/>
      <c r="I51" s="312" t="s">
        <v>472</v>
      </c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2"/>
    </row>
    <row r="52" spans="1:20">
      <c r="B52" s="40"/>
      <c r="C52" s="40"/>
      <c r="D52" s="40"/>
      <c r="E52" s="40"/>
      <c r="F52" s="40"/>
      <c r="G52" s="40"/>
      <c r="H52" s="20"/>
    </row>
    <row r="53" spans="1:20">
      <c r="A53" s="40"/>
      <c r="B53" s="40"/>
      <c r="C53" s="40"/>
      <c r="D53" s="40"/>
      <c r="E53" s="40"/>
      <c r="F53" s="40"/>
      <c r="G53" s="40"/>
      <c r="H53" s="2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>
      <c r="A54" s="40"/>
      <c r="B54" s="40"/>
      <c r="C54" s="40"/>
      <c r="D54" s="40"/>
      <c r="E54" s="40"/>
      <c r="F54" s="40"/>
      <c r="G54" s="40"/>
      <c r="H54" s="2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</sheetData>
  <mergeCells count="52">
    <mergeCell ref="I51:T51"/>
    <mergeCell ref="R39:T39"/>
    <mergeCell ref="Q40:R40"/>
    <mergeCell ref="S40:T40"/>
    <mergeCell ref="M44:N44"/>
    <mergeCell ref="O44:P44"/>
    <mergeCell ref="M43:N43"/>
    <mergeCell ref="K42:L42"/>
    <mergeCell ref="M42:N42"/>
    <mergeCell ref="K40:L40"/>
    <mergeCell ref="S42:T42"/>
    <mergeCell ref="S43:T43"/>
    <mergeCell ref="Q43:R43"/>
    <mergeCell ref="Q44:R44"/>
    <mergeCell ref="A38:H38"/>
    <mergeCell ref="B28:B29"/>
    <mergeCell ref="A28:A29"/>
    <mergeCell ref="F28:F29"/>
    <mergeCell ref="I44:J44"/>
    <mergeCell ref="I40:J40"/>
    <mergeCell ref="A40:A41"/>
    <mergeCell ref="I38:T38"/>
    <mergeCell ref="M40:N40"/>
    <mergeCell ref="O43:P43"/>
    <mergeCell ref="O42:P42"/>
    <mergeCell ref="K44:L44"/>
    <mergeCell ref="O40:P40"/>
    <mergeCell ref="S44:T44"/>
    <mergeCell ref="K43:L43"/>
    <mergeCell ref="Q42:R42"/>
    <mergeCell ref="R5:T5"/>
    <mergeCell ref="A3:H3"/>
    <mergeCell ref="I3:T3"/>
    <mergeCell ref="I6:I8"/>
    <mergeCell ref="J6:J8"/>
    <mergeCell ref="L6:L8"/>
    <mergeCell ref="N7:N8"/>
    <mergeCell ref="E6:E9"/>
    <mergeCell ref="K6:K8"/>
    <mergeCell ref="O7:O8"/>
    <mergeCell ref="M7:M8"/>
    <mergeCell ref="E5:F5"/>
    <mergeCell ref="A26:H26"/>
    <mergeCell ref="D6:D9"/>
    <mergeCell ref="G28:G29"/>
    <mergeCell ref="A6:C9"/>
    <mergeCell ref="F6:F9"/>
    <mergeCell ref="G6:G9"/>
    <mergeCell ref="H6:H9"/>
    <mergeCell ref="C28:C29"/>
    <mergeCell ref="D28:D29"/>
    <mergeCell ref="E28:E29"/>
  </mergeCells>
  <phoneticPr fontId="17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45"/>
  <sheetViews>
    <sheetView view="pageBreakPreview" topLeftCell="A19" zoomScale="90" zoomScaleNormal="100" zoomScaleSheetLayoutView="90" workbookViewId="0">
      <selection activeCell="N51" sqref="N51"/>
    </sheetView>
  </sheetViews>
  <sheetFormatPr defaultColWidth="12.19921875" defaultRowHeight="17.25"/>
  <cols>
    <col min="1" max="24" width="12.19921875" style="1" customWidth="1"/>
  </cols>
  <sheetData>
    <row r="3" spans="1:24">
      <c r="A3" s="239" t="s">
        <v>442</v>
      </c>
      <c r="B3" s="239"/>
      <c r="C3" s="239"/>
      <c r="D3" s="239"/>
      <c r="E3" s="239"/>
      <c r="F3" s="239"/>
      <c r="G3" s="33"/>
      <c r="H3" s="33"/>
      <c r="I3" s="33"/>
      <c r="M3" s="239" t="s">
        <v>443</v>
      </c>
      <c r="N3" s="239"/>
      <c r="O3" s="239"/>
      <c r="P3" s="239"/>
      <c r="Q3" s="239"/>
      <c r="R3" s="239"/>
      <c r="S3" s="33"/>
      <c r="T3" s="33"/>
      <c r="U3" s="33"/>
    </row>
    <row r="4" spans="1:24" ht="15" customHeight="1">
      <c r="J4" s="40"/>
      <c r="K4" s="40"/>
      <c r="L4" s="95" t="s">
        <v>450</v>
      </c>
      <c r="V4" s="40"/>
      <c r="W4" s="40"/>
      <c r="X4" s="95" t="s">
        <v>450</v>
      </c>
    </row>
    <row r="5" spans="1:24" s="1" customFormat="1" ht="20.25" customHeight="1">
      <c r="A5" s="334" t="s">
        <v>286</v>
      </c>
      <c r="B5" s="334"/>
      <c r="C5" s="335"/>
      <c r="D5" s="332" t="s">
        <v>287</v>
      </c>
      <c r="E5" s="323"/>
      <c r="F5" s="323"/>
      <c r="G5" s="323" t="s">
        <v>288</v>
      </c>
      <c r="H5" s="323"/>
      <c r="I5" s="333"/>
      <c r="J5" s="323" t="s">
        <v>289</v>
      </c>
      <c r="K5" s="323"/>
      <c r="L5" s="323"/>
      <c r="M5" s="334" t="s">
        <v>328</v>
      </c>
      <c r="N5" s="334"/>
      <c r="O5" s="335"/>
      <c r="P5" s="332" t="s">
        <v>287</v>
      </c>
      <c r="Q5" s="323"/>
      <c r="R5" s="323"/>
      <c r="S5" s="323" t="s">
        <v>288</v>
      </c>
      <c r="T5" s="323"/>
      <c r="U5" s="333"/>
      <c r="V5" s="323" t="s">
        <v>289</v>
      </c>
      <c r="W5" s="323"/>
      <c r="X5" s="323"/>
    </row>
    <row r="6" spans="1:24" s="1" customFormat="1" ht="20.25" customHeight="1">
      <c r="A6" s="319"/>
      <c r="B6" s="319"/>
      <c r="C6" s="320"/>
      <c r="D6" s="324" t="s">
        <v>325</v>
      </c>
      <c r="E6" s="326" t="s">
        <v>445</v>
      </c>
      <c r="F6" s="328" t="s">
        <v>446</v>
      </c>
      <c r="G6" s="330" t="s">
        <v>325</v>
      </c>
      <c r="H6" s="326" t="s">
        <v>447</v>
      </c>
      <c r="I6" s="338" t="s">
        <v>448</v>
      </c>
      <c r="J6" s="330" t="s">
        <v>325</v>
      </c>
      <c r="K6" s="326" t="s">
        <v>447</v>
      </c>
      <c r="L6" s="328" t="s">
        <v>448</v>
      </c>
      <c r="M6" s="319"/>
      <c r="N6" s="319"/>
      <c r="O6" s="320"/>
      <c r="P6" s="324" t="s">
        <v>325</v>
      </c>
      <c r="Q6" s="326" t="s">
        <v>447</v>
      </c>
      <c r="R6" s="328" t="s">
        <v>448</v>
      </c>
      <c r="S6" s="330" t="s">
        <v>325</v>
      </c>
      <c r="T6" s="326" t="s">
        <v>447</v>
      </c>
      <c r="U6" s="338" t="s">
        <v>448</v>
      </c>
      <c r="V6" s="330" t="s">
        <v>325</v>
      </c>
      <c r="W6" s="326" t="s">
        <v>447</v>
      </c>
      <c r="X6" s="328" t="s">
        <v>448</v>
      </c>
    </row>
    <row r="7" spans="1:24" s="1" customFormat="1" ht="20.25" customHeight="1">
      <c r="A7" s="336"/>
      <c r="B7" s="336"/>
      <c r="C7" s="337"/>
      <c r="D7" s="325"/>
      <c r="E7" s="327"/>
      <c r="F7" s="329"/>
      <c r="G7" s="331"/>
      <c r="H7" s="327"/>
      <c r="I7" s="339"/>
      <c r="J7" s="331"/>
      <c r="K7" s="327"/>
      <c r="L7" s="329"/>
      <c r="M7" s="336"/>
      <c r="N7" s="336"/>
      <c r="O7" s="337"/>
      <c r="P7" s="325"/>
      <c r="Q7" s="327"/>
      <c r="R7" s="329"/>
      <c r="S7" s="331"/>
      <c r="T7" s="327"/>
      <c r="U7" s="339"/>
      <c r="V7" s="331"/>
      <c r="W7" s="327"/>
      <c r="X7" s="329"/>
    </row>
    <row r="8" spans="1:24" s="1" customFormat="1" ht="19.5" customHeight="1">
      <c r="A8" s="321" t="s">
        <v>326</v>
      </c>
      <c r="B8" s="321"/>
      <c r="C8" s="322"/>
      <c r="D8" s="150">
        <v>62088</v>
      </c>
      <c r="E8" s="151">
        <v>55589</v>
      </c>
      <c r="F8" s="151">
        <v>6499</v>
      </c>
      <c r="G8" s="151">
        <v>35037</v>
      </c>
      <c r="H8" s="151">
        <v>31527</v>
      </c>
      <c r="I8" s="151">
        <v>3510</v>
      </c>
      <c r="J8" s="151">
        <v>27051</v>
      </c>
      <c r="K8" s="151">
        <v>24062</v>
      </c>
      <c r="L8" s="151">
        <v>2989</v>
      </c>
      <c r="M8" s="321" t="s">
        <v>329</v>
      </c>
      <c r="N8" s="321"/>
      <c r="O8" s="322"/>
      <c r="P8" s="10">
        <v>63053</v>
      </c>
      <c r="Q8" s="10">
        <v>54686</v>
      </c>
      <c r="R8" s="10">
        <v>8367</v>
      </c>
      <c r="S8" s="10">
        <v>35038</v>
      </c>
      <c r="T8" s="10">
        <v>30260</v>
      </c>
      <c r="U8" s="10">
        <v>4778</v>
      </c>
      <c r="V8" s="10">
        <v>28015</v>
      </c>
      <c r="W8" s="10">
        <v>24426</v>
      </c>
      <c r="X8" s="10">
        <v>3589</v>
      </c>
    </row>
    <row r="9" spans="1:24" s="1" customFormat="1" ht="19.5" customHeight="1">
      <c r="A9" s="321" t="s">
        <v>327</v>
      </c>
      <c r="B9" s="321"/>
      <c r="C9" s="322" t="s">
        <v>290</v>
      </c>
      <c r="D9" s="150">
        <v>38285</v>
      </c>
      <c r="E9" s="151">
        <v>34634</v>
      </c>
      <c r="F9" s="151">
        <v>3651</v>
      </c>
      <c r="G9" s="151">
        <v>19534</v>
      </c>
      <c r="H9" s="151">
        <v>17447</v>
      </c>
      <c r="I9" s="151">
        <v>2087</v>
      </c>
      <c r="J9" s="151">
        <v>18751</v>
      </c>
      <c r="K9" s="151">
        <v>17187</v>
      </c>
      <c r="L9" s="151">
        <v>1564</v>
      </c>
      <c r="M9" s="321" t="s">
        <v>330</v>
      </c>
      <c r="N9" s="321"/>
      <c r="O9" s="322" t="s">
        <v>290</v>
      </c>
      <c r="P9" s="10">
        <v>38285</v>
      </c>
      <c r="Q9" s="10">
        <v>34634</v>
      </c>
      <c r="R9" s="10">
        <v>3651</v>
      </c>
      <c r="S9" s="10">
        <v>19534</v>
      </c>
      <c r="T9" s="10">
        <v>17447</v>
      </c>
      <c r="U9" s="10">
        <v>2087</v>
      </c>
      <c r="V9" s="10">
        <v>18751</v>
      </c>
      <c r="W9" s="10">
        <v>17187</v>
      </c>
      <c r="X9" s="10">
        <v>1564</v>
      </c>
    </row>
    <row r="10" spans="1:24" s="1" customFormat="1" ht="19.5" customHeight="1">
      <c r="A10" s="321" t="s">
        <v>291</v>
      </c>
      <c r="B10" s="321"/>
      <c r="C10" s="322" t="s">
        <v>292</v>
      </c>
      <c r="D10" s="150">
        <v>22358</v>
      </c>
      <c r="E10" s="151">
        <v>19611</v>
      </c>
      <c r="F10" s="151">
        <v>2747</v>
      </c>
      <c r="G10" s="151">
        <v>14655</v>
      </c>
      <c r="H10" s="151">
        <v>13294</v>
      </c>
      <c r="I10" s="151">
        <v>1361</v>
      </c>
      <c r="J10" s="151">
        <v>7703</v>
      </c>
      <c r="K10" s="151">
        <v>6317</v>
      </c>
      <c r="L10" s="151">
        <v>1386</v>
      </c>
      <c r="M10" s="321" t="s">
        <v>331</v>
      </c>
      <c r="N10" s="321"/>
      <c r="O10" s="322" t="s">
        <v>292</v>
      </c>
      <c r="P10" s="10">
        <v>23098</v>
      </c>
      <c r="Q10" s="10">
        <v>18507</v>
      </c>
      <c r="R10" s="10">
        <v>4591</v>
      </c>
      <c r="S10" s="10">
        <v>14501</v>
      </c>
      <c r="T10" s="10">
        <v>11885</v>
      </c>
      <c r="U10" s="10">
        <v>2616</v>
      </c>
      <c r="V10" s="10">
        <v>8597</v>
      </c>
      <c r="W10" s="10">
        <v>6622</v>
      </c>
      <c r="X10" s="10">
        <v>1975</v>
      </c>
    </row>
    <row r="11" spans="1:24" s="1" customFormat="1" ht="19.5" customHeight="1">
      <c r="A11" s="321" t="s">
        <v>293</v>
      </c>
      <c r="B11" s="321"/>
      <c r="C11" s="322" t="s">
        <v>294</v>
      </c>
      <c r="D11" s="150">
        <v>18914</v>
      </c>
      <c r="E11" s="151">
        <v>17319</v>
      </c>
      <c r="F11" s="151">
        <v>1595</v>
      </c>
      <c r="G11" s="151">
        <v>12366</v>
      </c>
      <c r="H11" s="151">
        <v>11587</v>
      </c>
      <c r="I11" s="151">
        <v>779</v>
      </c>
      <c r="J11" s="151">
        <v>6548</v>
      </c>
      <c r="K11" s="151">
        <v>5732</v>
      </c>
      <c r="L11" s="151">
        <v>816</v>
      </c>
      <c r="M11" s="321" t="s">
        <v>293</v>
      </c>
      <c r="N11" s="321"/>
      <c r="O11" s="322" t="s">
        <v>294</v>
      </c>
      <c r="P11" s="10">
        <v>19939</v>
      </c>
      <c r="Q11" s="10">
        <v>16622</v>
      </c>
      <c r="R11" s="10">
        <v>3317</v>
      </c>
      <c r="S11" s="10">
        <v>12146</v>
      </c>
      <c r="T11" s="10">
        <v>10309</v>
      </c>
      <c r="U11" s="10">
        <v>1837</v>
      </c>
      <c r="V11" s="10">
        <v>7793</v>
      </c>
      <c r="W11" s="10">
        <v>6313</v>
      </c>
      <c r="X11" s="10">
        <v>1480</v>
      </c>
    </row>
    <row r="12" spans="1:24" s="1" customFormat="1" ht="19.5" customHeight="1">
      <c r="A12" s="319" t="s">
        <v>415</v>
      </c>
      <c r="B12" s="319"/>
      <c r="C12" s="320" t="s">
        <v>295</v>
      </c>
      <c r="D12" s="152">
        <v>1248</v>
      </c>
      <c r="E12" s="73">
        <v>1048</v>
      </c>
      <c r="F12" s="73">
        <v>200</v>
      </c>
      <c r="G12" s="73">
        <v>927</v>
      </c>
      <c r="H12" s="73">
        <v>827</v>
      </c>
      <c r="I12" s="73">
        <v>100</v>
      </c>
      <c r="J12" s="73">
        <v>321</v>
      </c>
      <c r="K12" s="73">
        <v>221</v>
      </c>
      <c r="L12" s="73">
        <v>100</v>
      </c>
      <c r="M12" s="319" t="s">
        <v>415</v>
      </c>
      <c r="N12" s="319"/>
      <c r="O12" s="320" t="s">
        <v>295</v>
      </c>
      <c r="P12" s="9">
        <v>1038</v>
      </c>
      <c r="Q12" s="9">
        <v>773</v>
      </c>
      <c r="R12" s="9">
        <v>265</v>
      </c>
      <c r="S12" s="9">
        <v>770</v>
      </c>
      <c r="T12" s="9">
        <v>609</v>
      </c>
      <c r="U12" s="9">
        <v>161</v>
      </c>
      <c r="V12" s="9">
        <v>268</v>
      </c>
      <c r="W12" s="9">
        <v>164</v>
      </c>
      <c r="X12" s="9">
        <v>104</v>
      </c>
    </row>
    <row r="13" spans="1:24" s="1" customFormat="1" ht="19.5" customHeight="1">
      <c r="A13" s="319" t="s">
        <v>416</v>
      </c>
      <c r="B13" s="319"/>
      <c r="C13" s="320" t="s">
        <v>296</v>
      </c>
      <c r="D13" s="152">
        <v>2434</v>
      </c>
      <c r="E13" s="73">
        <v>2271</v>
      </c>
      <c r="F13" s="73">
        <v>163</v>
      </c>
      <c r="G13" s="73">
        <v>1627</v>
      </c>
      <c r="H13" s="73">
        <v>1571</v>
      </c>
      <c r="I13" s="73">
        <v>56</v>
      </c>
      <c r="J13" s="73">
        <v>807</v>
      </c>
      <c r="K13" s="73">
        <v>700</v>
      </c>
      <c r="L13" s="73">
        <v>107</v>
      </c>
      <c r="M13" s="319" t="s">
        <v>416</v>
      </c>
      <c r="N13" s="319"/>
      <c r="O13" s="320" t="s">
        <v>296</v>
      </c>
      <c r="P13" s="9">
        <v>3494</v>
      </c>
      <c r="Q13" s="9">
        <v>3033</v>
      </c>
      <c r="R13" s="9">
        <v>461</v>
      </c>
      <c r="S13" s="9">
        <v>2194</v>
      </c>
      <c r="T13" s="9">
        <v>1951</v>
      </c>
      <c r="U13" s="9">
        <v>243</v>
      </c>
      <c r="V13" s="9">
        <v>1300</v>
      </c>
      <c r="W13" s="9">
        <v>1082</v>
      </c>
      <c r="X13" s="9">
        <v>218</v>
      </c>
    </row>
    <row r="14" spans="1:24" s="1" customFormat="1" ht="19.5" customHeight="1">
      <c r="A14" s="319" t="s">
        <v>417</v>
      </c>
      <c r="B14" s="319"/>
      <c r="C14" s="320" t="s">
        <v>297</v>
      </c>
      <c r="D14" s="152">
        <v>1517</v>
      </c>
      <c r="E14" s="73">
        <v>1213</v>
      </c>
      <c r="F14" s="73">
        <v>304</v>
      </c>
      <c r="G14" s="73">
        <v>894</v>
      </c>
      <c r="H14" s="73">
        <v>767</v>
      </c>
      <c r="I14" s="73">
        <v>127</v>
      </c>
      <c r="J14" s="73">
        <v>623</v>
      </c>
      <c r="K14" s="73">
        <v>446</v>
      </c>
      <c r="L14" s="73">
        <v>177</v>
      </c>
      <c r="M14" s="319" t="s">
        <v>417</v>
      </c>
      <c r="N14" s="319"/>
      <c r="O14" s="320" t="s">
        <v>297</v>
      </c>
      <c r="P14" s="9">
        <v>1727</v>
      </c>
      <c r="Q14" s="9">
        <v>1296</v>
      </c>
      <c r="R14" s="9">
        <v>431</v>
      </c>
      <c r="S14" s="9">
        <v>1153</v>
      </c>
      <c r="T14" s="9">
        <v>912</v>
      </c>
      <c r="U14" s="9">
        <v>241</v>
      </c>
      <c r="V14" s="9">
        <v>574</v>
      </c>
      <c r="W14" s="9">
        <v>384</v>
      </c>
      <c r="X14" s="9">
        <v>190</v>
      </c>
    </row>
    <row r="15" spans="1:24" s="1" customFormat="1" ht="19.5" customHeight="1">
      <c r="A15" s="319" t="s">
        <v>418</v>
      </c>
      <c r="B15" s="319"/>
      <c r="C15" s="320" t="s">
        <v>298</v>
      </c>
      <c r="D15" s="152">
        <v>900</v>
      </c>
      <c r="E15" s="73">
        <v>785</v>
      </c>
      <c r="F15" s="73">
        <v>115</v>
      </c>
      <c r="G15" s="73">
        <v>620</v>
      </c>
      <c r="H15" s="73">
        <v>544</v>
      </c>
      <c r="I15" s="73">
        <v>76</v>
      </c>
      <c r="J15" s="73">
        <v>280</v>
      </c>
      <c r="K15" s="73">
        <v>241</v>
      </c>
      <c r="L15" s="73">
        <v>39</v>
      </c>
      <c r="M15" s="319" t="s">
        <v>418</v>
      </c>
      <c r="N15" s="319"/>
      <c r="O15" s="320" t="s">
        <v>298</v>
      </c>
      <c r="P15" s="9">
        <v>770</v>
      </c>
      <c r="Q15" s="9">
        <v>630</v>
      </c>
      <c r="R15" s="9">
        <v>140</v>
      </c>
      <c r="S15" s="9">
        <v>563</v>
      </c>
      <c r="T15" s="9">
        <v>476</v>
      </c>
      <c r="U15" s="9">
        <v>87</v>
      </c>
      <c r="V15" s="9">
        <v>207</v>
      </c>
      <c r="W15" s="9">
        <v>154</v>
      </c>
      <c r="X15" s="9">
        <v>53</v>
      </c>
    </row>
    <row r="16" spans="1:24" s="1" customFormat="1" ht="19.5" customHeight="1">
      <c r="A16" s="319" t="s">
        <v>419</v>
      </c>
      <c r="B16" s="319"/>
      <c r="C16" s="320" t="s">
        <v>299</v>
      </c>
      <c r="D16" s="152">
        <v>341</v>
      </c>
      <c r="E16" s="73">
        <v>284</v>
      </c>
      <c r="F16" s="73">
        <v>57</v>
      </c>
      <c r="G16" s="73">
        <v>215</v>
      </c>
      <c r="H16" s="73">
        <v>196</v>
      </c>
      <c r="I16" s="73">
        <v>19</v>
      </c>
      <c r="J16" s="73">
        <v>126</v>
      </c>
      <c r="K16" s="73">
        <v>88</v>
      </c>
      <c r="L16" s="73">
        <v>38</v>
      </c>
      <c r="M16" s="319" t="s">
        <v>419</v>
      </c>
      <c r="N16" s="319"/>
      <c r="O16" s="320" t="s">
        <v>299</v>
      </c>
      <c r="P16" s="9">
        <v>708</v>
      </c>
      <c r="Q16" s="9">
        <v>543</v>
      </c>
      <c r="R16" s="9">
        <v>165</v>
      </c>
      <c r="S16" s="9">
        <v>508</v>
      </c>
      <c r="T16" s="9">
        <v>419</v>
      </c>
      <c r="U16" s="9">
        <v>89</v>
      </c>
      <c r="V16" s="9">
        <v>200</v>
      </c>
      <c r="W16" s="9">
        <v>124</v>
      </c>
      <c r="X16" s="9">
        <v>76</v>
      </c>
    </row>
    <row r="17" spans="1:24" s="1" customFormat="1" ht="19.5" customHeight="1">
      <c r="A17" s="319" t="s">
        <v>420</v>
      </c>
      <c r="B17" s="319"/>
      <c r="C17" s="320" t="s">
        <v>300</v>
      </c>
      <c r="D17" s="152">
        <v>305</v>
      </c>
      <c r="E17" s="73">
        <v>285</v>
      </c>
      <c r="F17" s="73">
        <v>20</v>
      </c>
      <c r="G17" s="73">
        <v>221</v>
      </c>
      <c r="H17" s="73">
        <v>214</v>
      </c>
      <c r="I17" s="73">
        <v>7</v>
      </c>
      <c r="J17" s="73">
        <v>84</v>
      </c>
      <c r="K17" s="73">
        <v>71</v>
      </c>
      <c r="L17" s="73">
        <v>13</v>
      </c>
      <c r="M17" s="319" t="s">
        <v>420</v>
      </c>
      <c r="N17" s="319"/>
      <c r="O17" s="320" t="s">
        <v>300</v>
      </c>
      <c r="P17" s="9">
        <v>394</v>
      </c>
      <c r="Q17" s="9">
        <v>292</v>
      </c>
      <c r="R17" s="9">
        <v>102</v>
      </c>
      <c r="S17" s="9">
        <v>285</v>
      </c>
      <c r="T17" s="9">
        <v>225</v>
      </c>
      <c r="U17" s="9">
        <v>60</v>
      </c>
      <c r="V17" s="9">
        <v>109</v>
      </c>
      <c r="W17" s="9">
        <v>67</v>
      </c>
      <c r="X17" s="9">
        <v>42</v>
      </c>
    </row>
    <row r="18" spans="1:24" s="1" customFormat="1" ht="19.5" customHeight="1">
      <c r="A18" s="319" t="s">
        <v>421</v>
      </c>
      <c r="B18" s="319"/>
      <c r="C18" s="320" t="s">
        <v>301</v>
      </c>
      <c r="D18" s="152">
        <v>139</v>
      </c>
      <c r="E18" s="73">
        <v>132</v>
      </c>
      <c r="F18" s="73">
        <v>7</v>
      </c>
      <c r="G18" s="73">
        <v>122</v>
      </c>
      <c r="H18" s="73">
        <v>117</v>
      </c>
      <c r="I18" s="73">
        <v>5</v>
      </c>
      <c r="J18" s="73">
        <v>17</v>
      </c>
      <c r="K18" s="73">
        <v>15</v>
      </c>
      <c r="L18" s="73">
        <v>2</v>
      </c>
      <c r="M18" s="319" t="s">
        <v>421</v>
      </c>
      <c r="N18" s="319"/>
      <c r="O18" s="320" t="s">
        <v>301</v>
      </c>
      <c r="P18" s="9">
        <v>205</v>
      </c>
      <c r="Q18" s="9">
        <v>132</v>
      </c>
      <c r="R18" s="9">
        <v>73</v>
      </c>
      <c r="S18" s="9">
        <v>153</v>
      </c>
      <c r="T18" s="9">
        <v>108</v>
      </c>
      <c r="U18" s="9">
        <v>45</v>
      </c>
      <c r="V18" s="9">
        <v>52</v>
      </c>
      <c r="W18" s="9">
        <v>24</v>
      </c>
      <c r="X18" s="9">
        <v>28</v>
      </c>
    </row>
    <row r="19" spans="1:24" s="1" customFormat="1" ht="19.5" customHeight="1">
      <c r="A19" s="319" t="s">
        <v>422</v>
      </c>
      <c r="B19" s="319"/>
      <c r="C19" s="320" t="s">
        <v>302</v>
      </c>
      <c r="D19" s="152">
        <v>415</v>
      </c>
      <c r="E19" s="73">
        <v>391</v>
      </c>
      <c r="F19" s="73">
        <v>24</v>
      </c>
      <c r="G19" s="73">
        <v>303</v>
      </c>
      <c r="H19" s="73">
        <v>288</v>
      </c>
      <c r="I19" s="73">
        <v>15</v>
      </c>
      <c r="J19" s="73">
        <v>112</v>
      </c>
      <c r="K19" s="73">
        <v>103</v>
      </c>
      <c r="L19" s="73">
        <v>9</v>
      </c>
      <c r="M19" s="319" t="s">
        <v>422</v>
      </c>
      <c r="N19" s="319"/>
      <c r="O19" s="320" t="s">
        <v>302</v>
      </c>
      <c r="P19" s="9">
        <v>504</v>
      </c>
      <c r="Q19" s="9">
        <v>341</v>
      </c>
      <c r="R19" s="9">
        <v>163</v>
      </c>
      <c r="S19" s="9">
        <v>341</v>
      </c>
      <c r="T19" s="9">
        <v>251</v>
      </c>
      <c r="U19" s="9">
        <v>90</v>
      </c>
      <c r="V19" s="9">
        <v>163</v>
      </c>
      <c r="W19" s="9">
        <v>90</v>
      </c>
      <c r="X19" s="9">
        <v>73</v>
      </c>
    </row>
    <row r="20" spans="1:24" s="1" customFormat="1" ht="19.5" customHeight="1">
      <c r="A20" s="319" t="s">
        <v>423</v>
      </c>
      <c r="B20" s="319"/>
      <c r="C20" s="320" t="s">
        <v>303</v>
      </c>
      <c r="D20" s="152">
        <v>115</v>
      </c>
      <c r="E20" s="73">
        <v>114</v>
      </c>
      <c r="F20" s="73">
        <v>1</v>
      </c>
      <c r="G20" s="73">
        <v>103</v>
      </c>
      <c r="H20" s="73">
        <v>102</v>
      </c>
      <c r="I20" s="73">
        <v>1</v>
      </c>
      <c r="J20" s="73">
        <v>12</v>
      </c>
      <c r="K20" s="73">
        <v>12</v>
      </c>
      <c r="L20" s="73" t="s">
        <v>3</v>
      </c>
      <c r="M20" s="319" t="s">
        <v>423</v>
      </c>
      <c r="N20" s="319"/>
      <c r="O20" s="320" t="s">
        <v>303</v>
      </c>
      <c r="P20" s="9">
        <v>191</v>
      </c>
      <c r="Q20" s="9">
        <v>129</v>
      </c>
      <c r="R20" s="9">
        <v>62</v>
      </c>
      <c r="S20" s="9">
        <v>145</v>
      </c>
      <c r="T20" s="9">
        <v>102</v>
      </c>
      <c r="U20" s="9">
        <v>43</v>
      </c>
      <c r="V20" s="9">
        <v>46</v>
      </c>
      <c r="W20" s="9">
        <v>27</v>
      </c>
      <c r="X20" s="9">
        <v>19</v>
      </c>
    </row>
    <row r="21" spans="1:24" s="1" customFormat="1" ht="19.5" customHeight="1">
      <c r="A21" s="319" t="s">
        <v>424</v>
      </c>
      <c r="B21" s="319"/>
      <c r="C21" s="320" t="s">
        <v>304</v>
      </c>
      <c r="D21" s="152">
        <v>22</v>
      </c>
      <c r="E21" s="73">
        <v>20</v>
      </c>
      <c r="F21" s="73">
        <v>2</v>
      </c>
      <c r="G21" s="73">
        <v>21</v>
      </c>
      <c r="H21" s="73">
        <v>19</v>
      </c>
      <c r="I21" s="73">
        <v>2</v>
      </c>
      <c r="J21" s="73">
        <v>1</v>
      </c>
      <c r="K21" s="73">
        <v>1</v>
      </c>
      <c r="L21" s="73" t="s">
        <v>3</v>
      </c>
      <c r="M21" s="319" t="s">
        <v>424</v>
      </c>
      <c r="N21" s="319"/>
      <c r="O21" s="320" t="s">
        <v>304</v>
      </c>
      <c r="P21" s="9">
        <v>52</v>
      </c>
      <c r="Q21" s="9">
        <v>35</v>
      </c>
      <c r="R21" s="9">
        <v>17</v>
      </c>
      <c r="S21" s="9">
        <v>39</v>
      </c>
      <c r="T21" s="9">
        <v>30</v>
      </c>
      <c r="U21" s="9">
        <v>9</v>
      </c>
      <c r="V21" s="9">
        <v>13</v>
      </c>
      <c r="W21" s="9">
        <v>5</v>
      </c>
      <c r="X21" s="9">
        <v>8</v>
      </c>
    </row>
    <row r="22" spans="1:24" s="1" customFormat="1" ht="19.5" customHeight="1">
      <c r="A22" s="319" t="s">
        <v>425</v>
      </c>
      <c r="B22" s="319"/>
      <c r="C22" s="320" t="s">
        <v>305</v>
      </c>
      <c r="D22" s="152">
        <v>3372</v>
      </c>
      <c r="E22" s="73">
        <v>3143</v>
      </c>
      <c r="F22" s="73">
        <v>229</v>
      </c>
      <c r="G22" s="73">
        <v>2264</v>
      </c>
      <c r="H22" s="73">
        <v>2162</v>
      </c>
      <c r="I22" s="73">
        <v>102</v>
      </c>
      <c r="J22" s="73">
        <v>1108</v>
      </c>
      <c r="K22" s="73">
        <v>981</v>
      </c>
      <c r="L22" s="73">
        <v>127</v>
      </c>
      <c r="M22" s="319" t="s">
        <v>425</v>
      </c>
      <c r="N22" s="319"/>
      <c r="O22" s="320" t="s">
        <v>305</v>
      </c>
      <c r="P22" s="9">
        <v>3445</v>
      </c>
      <c r="Q22" s="9">
        <v>2907</v>
      </c>
      <c r="R22" s="9">
        <v>538</v>
      </c>
      <c r="S22" s="9">
        <v>2002</v>
      </c>
      <c r="T22" s="9">
        <v>1714</v>
      </c>
      <c r="U22" s="9">
        <v>288</v>
      </c>
      <c r="V22" s="9">
        <v>1443</v>
      </c>
      <c r="W22" s="9">
        <v>1193</v>
      </c>
      <c r="X22" s="9">
        <v>250</v>
      </c>
    </row>
    <row r="23" spans="1:24" s="1" customFormat="1" ht="19.5" customHeight="1">
      <c r="A23" s="319" t="s">
        <v>426</v>
      </c>
      <c r="B23" s="319"/>
      <c r="C23" s="320" t="s">
        <v>306</v>
      </c>
      <c r="D23" s="152">
        <v>1829</v>
      </c>
      <c r="E23" s="73">
        <v>1452</v>
      </c>
      <c r="F23" s="73">
        <v>377</v>
      </c>
      <c r="G23" s="73">
        <v>1153</v>
      </c>
      <c r="H23" s="73">
        <v>937</v>
      </c>
      <c r="I23" s="73">
        <v>216</v>
      </c>
      <c r="J23" s="73">
        <v>676</v>
      </c>
      <c r="K23" s="73">
        <v>515</v>
      </c>
      <c r="L23" s="73">
        <v>161</v>
      </c>
      <c r="M23" s="319" t="s">
        <v>426</v>
      </c>
      <c r="N23" s="319"/>
      <c r="O23" s="320" t="s">
        <v>306</v>
      </c>
      <c r="P23" s="9">
        <v>2582</v>
      </c>
      <c r="Q23" s="9">
        <v>2250</v>
      </c>
      <c r="R23" s="9">
        <v>332</v>
      </c>
      <c r="S23" s="9">
        <v>1444</v>
      </c>
      <c r="T23" s="9">
        <v>1262</v>
      </c>
      <c r="U23" s="9">
        <v>182</v>
      </c>
      <c r="V23" s="9">
        <v>1138</v>
      </c>
      <c r="W23" s="9">
        <v>988</v>
      </c>
      <c r="X23" s="9">
        <v>150</v>
      </c>
    </row>
    <row r="24" spans="1:24" s="1" customFormat="1" ht="19.5" customHeight="1">
      <c r="A24" s="319" t="s">
        <v>427</v>
      </c>
      <c r="B24" s="319"/>
      <c r="C24" s="320" t="s">
        <v>307</v>
      </c>
      <c r="D24" s="152">
        <v>190</v>
      </c>
      <c r="E24" s="73">
        <v>190</v>
      </c>
      <c r="F24" s="73" t="s">
        <v>3</v>
      </c>
      <c r="G24" s="73">
        <v>171</v>
      </c>
      <c r="H24" s="73">
        <v>171</v>
      </c>
      <c r="I24" s="73" t="s">
        <v>3</v>
      </c>
      <c r="J24" s="73">
        <v>19</v>
      </c>
      <c r="K24" s="73">
        <v>19</v>
      </c>
      <c r="L24" s="73" t="s">
        <v>3</v>
      </c>
      <c r="M24" s="319" t="s">
        <v>427</v>
      </c>
      <c r="N24" s="319"/>
      <c r="O24" s="320" t="s">
        <v>307</v>
      </c>
      <c r="P24" s="9">
        <v>158</v>
      </c>
      <c r="Q24" s="9">
        <v>131</v>
      </c>
      <c r="R24" s="9">
        <v>27</v>
      </c>
      <c r="S24" s="9">
        <v>122</v>
      </c>
      <c r="T24" s="9">
        <v>106</v>
      </c>
      <c r="U24" s="9">
        <v>16</v>
      </c>
      <c r="V24" s="9">
        <v>36</v>
      </c>
      <c r="W24" s="9">
        <v>25</v>
      </c>
      <c r="X24" s="9">
        <v>11</v>
      </c>
    </row>
    <row r="25" spans="1:24" s="1" customFormat="1" ht="19.5" customHeight="1">
      <c r="A25" s="319" t="s">
        <v>428</v>
      </c>
      <c r="B25" s="319"/>
      <c r="C25" s="320" t="s">
        <v>308</v>
      </c>
      <c r="D25" s="152">
        <v>239</v>
      </c>
      <c r="E25" s="73">
        <v>239</v>
      </c>
      <c r="F25" s="73" t="s">
        <v>3</v>
      </c>
      <c r="G25" s="73">
        <v>180</v>
      </c>
      <c r="H25" s="73">
        <v>180</v>
      </c>
      <c r="I25" s="73" t="s">
        <v>3</v>
      </c>
      <c r="J25" s="73">
        <v>59</v>
      </c>
      <c r="K25" s="73">
        <v>59</v>
      </c>
      <c r="L25" s="73" t="s">
        <v>3</v>
      </c>
      <c r="M25" s="319" t="s">
        <v>428</v>
      </c>
      <c r="N25" s="319"/>
      <c r="O25" s="320" t="s">
        <v>308</v>
      </c>
      <c r="P25" s="9">
        <v>140</v>
      </c>
      <c r="Q25" s="9">
        <v>98</v>
      </c>
      <c r="R25" s="9">
        <v>42</v>
      </c>
      <c r="S25" s="9">
        <v>106</v>
      </c>
      <c r="T25" s="9">
        <v>80</v>
      </c>
      <c r="U25" s="9">
        <v>26</v>
      </c>
      <c r="V25" s="9">
        <v>34</v>
      </c>
      <c r="W25" s="9">
        <v>18</v>
      </c>
      <c r="X25" s="9">
        <v>16</v>
      </c>
    </row>
    <row r="26" spans="1:24" s="1" customFormat="1" ht="19.5" customHeight="1">
      <c r="A26" s="319" t="s">
        <v>429</v>
      </c>
      <c r="B26" s="319"/>
      <c r="C26" s="320"/>
      <c r="D26" s="152">
        <v>1882</v>
      </c>
      <c r="E26" s="73">
        <v>1836</v>
      </c>
      <c r="F26" s="73">
        <v>46</v>
      </c>
      <c r="G26" s="73">
        <v>1186</v>
      </c>
      <c r="H26" s="73">
        <v>1163</v>
      </c>
      <c r="I26" s="73">
        <v>23</v>
      </c>
      <c r="J26" s="73">
        <v>696</v>
      </c>
      <c r="K26" s="73">
        <v>673</v>
      </c>
      <c r="L26" s="73">
        <v>23</v>
      </c>
      <c r="M26" s="319" t="s">
        <v>429</v>
      </c>
      <c r="N26" s="319"/>
      <c r="O26" s="320"/>
      <c r="P26" s="9">
        <v>1701</v>
      </c>
      <c r="Q26" s="9">
        <v>1529</v>
      </c>
      <c r="R26" s="9">
        <v>172</v>
      </c>
      <c r="S26" s="9">
        <v>931</v>
      </c>
      <c r="T26" s="9">
        <v>836</v>
      </c>
      <c r="U26" s="9">
        <v>95</v>
      </c>
      <c r="V26" s="9">
        <v>770</v>
      </c>
      <c r="W26" s="9">
        <v>693</v>
      </c>
      <c r="X26" s="9">
        <v>77</v>
      </c>
    </row>
    <row r="27" spans="1:24" s="1" customFormat="1" ht="19.5" customHeight="1">
      <c r="A27" s="319" t="s">
        <v>430</v>
      </c>
      <c r="B27" s="319"/>
      <c r="C27" s="320" t="s">
        <v>309</v>
      </c>
      <c r="D27" s="152">
        <v>905</v>
      </c>
      <c r="E27" s="73">
        <v>897</v>
      </c>
      <c r="F27" s="73">
        <v>8</v>
      </c>
      <c r="G27" s="73">
        <v>410</v>
      </c>
      <c r="H27" s="73">
        <v>408</v>
      </c>
      <c r="I27" s="73">
        <v>2</v>
      </c>
      <c r="J27" s="73">
        <v>495</v>
      </c>
      <c r="K27" s="73">
        <v>489</v>
      </c>
      <c r="L27" s="73">
        <v>6</v>
      </c>
      <c r="M27" s="319" t="s">
        <v>430</v>
      </c>
      <c r="N27" s="319"/>
      <c r="O27" s="320" t="s">
        <v>309</v>
      </c>
      <c r="P27" s="9">
        <v>825</v>
      </c>
      <c r="Q27" s="9">
        <v>719</v>
      </c>
      <c r="R27" s="9">
        <v>106</v>
      </c>
      <c r="S27" s="9">
        <v>406</v>
      </c>
      <c r="T27" s="9">
        <v>354</v>
      </c>
      <c r="U27" s="9">
        <v>52</v>
      </c>
      <c r="V27" s="9">
        <v>419</v>
      </c>
      <c r="W27" s="9">
        <v>365</v>
      </c>
      <c r="X27" s="9">
        <v>54</v>
      </c>
    </row>
    <row r="28" spans="1:24" s="1" customFormat="1" ht="19.5" customHeight="1">
      <c r="A28" s="319" t="s">
        <v>431</v>
      </c>
      <c r="B28" s="319"/>
      <c r="C28" s="320" t="s">
        <v>310</v>
      </c>
      <c r="D28" s="152">
        <v>1050</v>
      </c>
      <c r="E28" s="73">
        <v>1009</v>
      </c>
      <c r="F28" s="73">
        <v>41</v>
      </c>
      <c r="G28" s="73">
        <v>690</v>
      </c>
      <c r="H28" s="73">
        <v>663</v>
      </c>
      <c r="I28" s="73">
        <v>27</v>
      </c>
      <c r="J28" s="73">
        <v>360</v>
      </c>
      <c r="K28" s="73">
        <v>346</v>
      </c>
      <c r="L28" s="73">
        <v>14</v>
      </c>
      <c r="M28" s="319" t="s">
        <v>431</v>
      </c>
      <c r="N28" s="319"/>
      <c r="O28" s="320" t="s">
        <v>310</v>
      </c>
      <c r="P28" s="9">
        <v>853</v>
      </c>
      <c r="Q28" s="9">
        <v>749</v>
      </c>
      <c r="R28" s="9">
        <v>104</v>
      </c>
      <c r="S28" s="9">
        <v>414</v>
      </c>
      <c r="T28" s="9">
        <v>364</v>
      </c>
      <c r="U28" s="9">
        <v>50</v>
      </c>
      <c r="V28" s="9">
        <v>439</v>
      </c>
      <c r="W28" s="9">
        <v>385</v>
      </c>
      <c r="X28" s="9">
        <v>54</v>
      </c>
    </row>
    <row r="29" spans="1:24" s="1" customFormat="1" ht="19.5" customHeight="1">
      <c r="A29" s="319" t="s">
        <v>432</v>
      </c>
      <c r="B29" s="319"/>
      <c r="C29" s="320" t="s">
        <v>311</v>
      </c>
      <c r="D29" s="152">
        <v>2011</v>
      </c>
      <c r="E29" s="73">
        <v>2010</v>
      </c>
      <c r="F29" s="73">
        <v>1</v>
      </c>
      <c r="G29" s="73">
        <v>1259</v>
      </c>
      <c r="H29" s="73">
        <v>1258</v>
      </c>
      <c r="I29" s="73">
        <v>1</v>
      </c>
      <c r="J29" s="73">
        <v>752</v>
      </c>
      <c r="K29" s="73">
        <v>752</v>
      </c>
      <c r="L29" s="73" t="s">
        <v>3</v>
      </c>
      <c r="M29" s="319" t="s">
        <v>432</v>
      </c>
      <c r="N29" s="319"/>
      <c r="O29" s="320" t="s">
        <v>311</v>
      </c>
      <c r="P29" s="9">
        <v>1152</v>
      </c>
      <c r="Q29" s="9">
        <v>1035</v>
      </c>
      <c r="R29" s="9">
        <v>117</v>
      </c>
      <c r="S29" s="9">
        <v>570</v>
      </c>
      <c r="T29" s="9">
        <v>510</v>
      </c>
      <c r="U29" s="9">
        <v>60</v>
      </c>
      <c r="V29" s="9">
        <v>582</v>
      </c>
      <c r="W29" s="9">
        <v>525</v>
      </c>
      <c r="X29" s="9">
        <v>57</v>
      </c>
    </row>
    <row r="30" spans="1:24" s="1" customFormat="1" ht="19.5" customHeight="1">
      <c r="A30" s="321" t="s">
        <v>313</v>
      </c>
      <c r="B30" s="321"/>
      <c r="C30" s="322" t="s">
        <v>314</v>
      </c>
      <c r="D30" s="150">
        <v>3219</v>
      </c>
      <c r="E30" s="151">
        <v>2091</v>
      </c>
      <c r="F30" s="151">
        <v>1128</v>
      </c>
      <c r="G30" s="151">
        <v>2134</v>
      </c>
      <c r="H30" s="151">
        <v>1565</v>
      </c>
      <c r="I30" s="151">
        <v>569</v>
      </c>
      <c r="J30" s="151">
        <v>1085</v>
      </c>
      <c r="K30" s="151">
        <v>526</v>
      </c>
      <c r="L30" s="151">
        <v>559</v>
      </c>
      <c r="M30" s="321" t="s">
        <v>313</v>
      </c>
      <c r="N30" s="321"/>
      <c r="O30" s="322" t="s">
        <v>314</v>
      </c>
      <c r="P30" s="10">
        <v>3159</v>
      </c>
      <c r="Q30" s="10">
        <v>1885</v>
      </c>
      <c r="R30" s="10">
        <v>1274</v>
      </c>
      <c r="S30" s="10">
        <v>2355</v>
      </c>
      <c r="T30" s="10">
        <v>1576</v>
      </c>
      <c r="U30" s="10">
        <v>779</v>
      </c>
      <c r="V30" s="10">
        <v>804</v>
      </c>
      <c r="W30" s="10">
        <v>309</v>
      </c>
      <c r="X30" s="10">
        <v>495</v>
      </c>
    </row>
    <row r="31" spans="1:24" s="1" customFormat="1" ht="19.5" customHeight="1">
      <c r="A31" s="319" t="s">
        <v>433</v>
      </c>
      <c r="B31" s="319"/>
      <c r="C31" s="320" t="s">
        <v>315</v>
      </c>
      <c r="D31" s="152">
        <v>52</v>
      </c>
      <c r="E31" s="73">
        <v>38</v>
      </c>
      <c r="F31" s="73">
        <v>14</v>
      </c>
      <c r="G31" s="73">
        <v>41</v>
      </c>
      <c r="H31" s="73">
        <v>30</v>
      </c>
      <c r="I31" s="73">
        <v>11</v>
      </c>
      <c r="J31" s="73">
        <v>11</v>
      </c>
      <c r="K31" s="73">
        <v>8</v>
      </c>
      <c r="L31" s="73">
        <v>3</v>
      </c>
      <c r="M31" s="319" t="s">
        <v>433</v>
      </c>
      <c r="N31" s="319"/>
      <c r="O31" s="320" t="s">
        <v>315</v>
      </c>
      <c r="P31" s="9">
        <v>58</v>
      </c>
      <c r="Q31" s="9">
        <v>34</v>
      </c>
      <c r="R31" s="9">
        <v>24</v>
      </c>
      <c r="S31" s="9">
        <v>44</v>
      </c>
      <c r="T31" s="9">
        <v>33</v>
      </c>
      <c r="U31" s="9">
        <v>11</v>
      </c>
      <c r="V31" s="9">
        <v>14</v>
      </c>
      <c r="W31" s="9">
        <v>1</v>
      </c>
      <c r="X31" s="9">
        <v>13</v>
      </c>
    </row>
    <row r="32" spans="1:24" s="1" customFormat="1" ht="19.5" customHeight="1">
      <c r="A32" s="319" t="s">
        <v>434</v>
      </c>
      <c r="B32" s="319"/>
      <c r="C32" s="320" t="s">
        <v>316</v>
      </c>
      <c r="D32" s="152">
        <v>204</v>
      </c>
      <c r="E32" s="73">
        <v>161</v>
      </c>
      <c r="F32" s="73">
        <v>43</v>
      </c>
      <c r="G32" s="73">
        <v>153</v>
      </c>
      <c r="H32" s="73">
        <v>129</v>
      </c>
      <c r="I32" s="73">
        <v>24</v>
      </c>
      <c r="J32" s="73">
        <v>51</v>
      </c>
      <c r="K32" s="73">
        <v>32</v>
      </c>
      <c r="L32" s="73">
        <v>19</v>
      </c>
      <c r="M32" s="319" t="s">
        <v>434</v>
      </c>
      <c r="N32" s="319"/>
      <c r="O32" s="320" t="s">
        <v>316</v>
      </c>
      <c r="P32" s="9">
        <v>405</v>
      </c>
      <c r="Q32" s="9">
        <v>228</v>
      </c>
      <c r="R32" s="9">
        <v>177</v>
      </c>
      <c r="S32" s="9">
        <v>277</v>
      </c>
      <c r="T32" s="9">
        <v>177</v>
      </c>
      <c r="U32" s="9">
        <v>100</v>
      </c>
      <c r="V32" s="9">
        <v>128</v>
      </c>
      <c r="W32" s="9">
        <v>51</v>
      </c>
      <c r="X32" s="9">
        <v>77</v>
      </c>
    </row>
    <row r="33" spans="1:24" s="1" customFormat="1" ht="19.5" customHeight="1">
      <c r="A33" s="319" t="s">
        <v>435</v>
      </c>
      <c r="B33" s="319"/>
      <c r="C33" s="320" t="s">
        <v>317</v>
      </c>
      <c r="D33" s="152">
        <v>192</v>
      </c>
      <c r="E33" s="73">
        <v>153</v>
      </c>
      <c r="F33" s="73">
        <v>39</v>
      </c>
      <c r="G33" s="73">
        <v>159</v>
      </c>
      <c r="H33" s="73">
        <v>127</v>
      </c>
      <c r="I33" s="73">
        <v>32</v>
      </c>
      <c r="J33" s="73">
        <v>33</v>
      </c>
      <c r="K33" s="73">
        <v>26</v>
      </c>
      <c r="L33" s="73">
        <v>7</v>
      </c>
      <c r="M33" s="319" t="s">
        <v>435</v>
      </c>
      <c r="N33" s="319"/>
      <c r="O33" s="320" t="s">
        <v>317</v>
      </c>
      <c r="P33" s="9">
        <v>276</v>
      </c>
      <c r="Q33" s="9">
        <v>119</v>
      </c>
      <c r="R33" s="9">
        <v>157</v>
      </c>
      <c r="S33" s="9">
        <v>186</v>
      </c>
      <c r="T33" s="9">
        <v>80</v>
      </c>
      <c r="U33" s="9">
        <v>106</v>
      </c>
      <c r="V33" s="9">
        <v>90</v>
      </c>
      <c r="W33" s="9">
        <v>39</v>
      </c>
      <c r="X33" s="9">
        <v>51</v>
      </c>
    </row>
    <row r="34" spans="1:24" s="1" customFormat="1" ht="19.5" customHeight="1">
      <c r="A34" s="319" t="s">
        <v>436</v>
      </c>
      <c r="B34" s="319"/>
      <c r="C34" s="320" t="s">
        <v>318</v>
      </c>
      <c r="D34" s="152">
        <v>59</v>
      </c>
      <c r="E34" s="73">
        <v>55</v>
      </c>
      <c r="F34" s="73">
        <v>4</v>
      </c>
      <c r="G34" s="73">
        <v>56</v>
      </c>
      <c r="H34" s="73">
        <v>55</v>
      </c>
      <c r="I34" s="73">
        <v>1</v>
      </c>
      <c r="J34" s="73">
        <v>3</v>
      </c>
      <c r="K34" s="73" t="s">
        <v>3</v>
      </c>
      <c r="L34" s="73">
        <v>3</v>
      </c>
      <c r="M34" s="319" t="s">
        <v>436</v>
      </c>
      <c r="N34" s="319"/>
      <c r="O34" s="320" t="s">
        <v>318</v>
      </c>
      <c r="P34" s="9">
        <v>55</v>
      </c>
      <c r="Q34" s="9">
        <v>22</v>
      </c>
      <c r="R34" s="9">
        <v>33</v>
      </c>
      <c r="S34" s="9">
        <v>37</v>
      </c>
      <c r="T34" s="9">
        <v>17</v>
      </c>
      <c r="U34" s="9">
        <v>20</v>
      </c>
      <c r="V34" s="9">
        <v>18</v>
      </c>
      <c r="W34" s="9">
        <v>5</v>
      </c>
      <c r="X34" s="9">
        <v>13</v>
      </c>
    </row>
    <row r="35" spans="1:24" s="1" customFormat="1" ht="19.5" customHeight="1">
      <c r="A35" s="319" t="s">
        <v>437</v>
      </c>
      <c r="B35" s="319"/>
      <c r="C35" s="320" t="s">
        <v>319</v>
      </c>
      <c r="D35" s="152">
        <v>1703</v>
      </c>
      <c r="E35" s="73">
        <v>961</v>
      </c>
      <c r="F35" s="73">
        <v>742</v>
      </c>
      <c r="G35" s="73">
        <v>965</v>
      </c>
      <c r="H35" s="73">
        <v>630</v>
      </c>
      <c r="I35" s="73">
        <v>335</v>
      </c>
      <c r="J35" s="73">
        <v>738</v>
      </c>
      <c r="K35" s="73">
        <v>331</v>
      </c>
      <c r="L35" s="73">
        <v>407</v>
      </c>
      <c r="M35" s="319" t="s">
        <v>437</v>
      </c>
      <c r="N35" s="319"/>
      <c r="O35" s="320" t="s">
        <v>319</v>
      </c>
      <c r="P35" s="9">
        <v>1237</v>
      </c>
      <c r="Q35" s="9">
        <v>736</v>
      </c>
      <c r="R35" s="9">
        <v>501</v>
      </c>
      <c r="S35" s="9">
        <v>916</v>
      </c>
      <c r="T35" s="9">
        <v>609</v>
      </c>
      <c r="U35" s="9">
        <v>307</v>
      </c>
      <c r="V35" s="9">
        <v>321</v>
      </c>
      <c r="W35" s="9">
        <v>127</v>
      </c>
      <c r="X35" s="9">
        <v>194</v>
      </c>
    </row>
    <row r="36" spans="1:24" s="1" customFormat="1" ht="19.5" customHeight="1">
      <c r="A36" s="319" t="s">
        <v>438</v>
      </c>
      <c r="B36" s="319"/>
      <c r="C36" s="320" t="s">
        <v>320</v>
      </c>
      <c r="D36" s="152">
        <v>695</v>
      </c>
      <c r="E36" s="73">
        <v>499</v>
      </c>
      <c r="F36" s="73">
        <v>196</v>
      </c>
      <c r="G36" s="73">
        <v>508</v>
      </c>
      <c r="H36" s="73">
        <v>402</v>
      </c>
      <c r="I36" s="73">
        <v>106</v>
      </c>
      <c r="J36" s="73">
        <v>187</v>
      </c>
      <c r="K36" s="73">
        <v>97</v>
      </c>
      <c r="L36" s="73">
        <v>90</v>
      </c>
      <c r="M36" s="319" t="s">
        <v>438</v>
      </c>
      <c r="N36" s="319"/>
      <c r="O36" s="320" t="s">
        <v>320</v>
      </c>
      <c r="P36" s="9">
        <v>675</v>
      </c>
      <c r="Q36" s="9">
        <v>444</v>
      </c>
      <c r="R36" s="9">
        <v>231</v>
      </c>
      <c r="S36" s="9">
        <v>529</v>
      </c>
      <c r="T36" s="9">
        <v>395</v>
      </c>
      <c r="U36" s="9">
        <v>134</v>
      </c>
      <c r="V36" s="9">
        <v>146</v>
      </c>
      <c r="W36" s="9">
        <v>49</v>
      </c>
      <c r="X36" s="9">
        <v>97</v>
      </c>
    </row>
    <row r="37" spans="1:24" s="1" customFormat="1" ht="19.5" customHeight="1">
      <c r="A37" s="319" t="s">
        <v>439</v>
      </c>
      <c r="B37" s="319"/>
      <c r="C37" s="320" t="s">
        <v>321</v>
      </c>
      <c r="D37" s="152">
        <v>67</v>
      </c>
      <c r="E37" s="73">
        <v>39</v>
      </c>
      <c r="F37" s="73">
        <v>28</v>
      </c>
      <c r="G37" s="73">
        <v>44</v>
      </c>
      <c r="H37" s="73">
        <v>34</v>
      </c>
      <c r="I37" s="73">
        <v>10</v>
      </c>
      <c r="J37" s="73">
        <v>23</v>
      </c>
      <c r="K37" s="73">
        <v>5</v>
      </c>
      <c r="L37" s="73">
        <v>18</v>
      </c>
      <c r="M37" s="319" t="s">
        <v>439</v>
      </c>
      <c r="N37" s="319"/>
      <c r="O37" s="320" t="s">
        <v>321</v>
      </c>
      <c r="P37" s="9">
        <v>153</v>
      </c>
      <c r="Q37" s="9">
        <v>90</v>
      </c>
      <c r="R37" s="9">
        <v>63</v>
      </c>
      <c r="S37" s="9">
        <v>122</v>
      </c>
      <c r="T37" s="9">
        <v>76</v>
      </c>
      <c r="U37" s="9">
        <v>46</v>
      </c>
      <c r="V37" s="9">
        <v>31</v>
      </c>
      <c r="W37" s="9">
        <v>14</v>
      </c>
      <c r="X37" s="9">
        <v>17</v>
      </c>
    </row>
    <row r="38" spans="1:24" s="1" customFormat="1" ht="19.5" customHeight="1">
      <c r="A38" s="319" t="s">
        <v>440</v>
      </c>
      <c r="B38" s="319"/>
      <c r="C38" s="320" t="s">
        <v>322</v>
      </c>
      <c r="D38" s="152">
        <v>18</v>
      </c>
      <c r="E38" s="73">
        <v>12</v>
      </c>
      <c r="F38" s="73">
        <v>6</v>
      </c>
      <c r="G38" s="73">
        <v>12</v>
      </c>
      <c r="H38" s="73">
        <v>8</v>
      </c>
      <c r="I38" s="73">
        <v>4</v>
      </c>
      <c r="J38" s="73">
        <v>6</v>
      </c>
      <c r="K38" s="73">
        <v>4</v>
      </c>
      <c r="L38" s="73">
        <v>2</v>
      </c>
      <c r="M38" s="319" t="s">
        <v>440</v>
      </c>
      <c r="N38" s="319"/>
      <c r="O38" s="320" t="s">
        <v>322</v>
      </c>
      <c r="P38" s="9">
        <v>98</v>
      </c>
      <c r="Q38" s="9">
        <v>54</v>
      </c>
      <c r="R38" s="9">
        <v>44</v>
      </c>
      <c r="S38" s="9">
        <v>79</v>
      </c>
      <c r="T38" s="9">
        <v>46</v>
      </c>
      <c r="U38" s="9">
        <v>33</v>
      </c>
      <c r="V38" s="9">
        <v>19</v>
      </c>
      <c r="W38" s="9">
        <v>8</v>
      </c>
      <c r="X38" s="9">
        <v>11</v>
      </c>
    </row>
    <row r="39" spans="1:24" s="1" customFormat="1" ht="19.5" customHeight="1">
      <c r="A39" s="319" t="s">
        <v>441</v>
      </c>
      <c r="B39" s="319"/>
      <c r="C39" s="320" t="s">
        <v>323</v>
      </c>
      <c r="D39" s="152">
        <v>7</v>
      </c>
      <c r="E39" s="73">
        <v>7</v>
      </c>
      <c r="F39" s="73" t="s">
        <v>3</v>
      </c>
      <c r="G39" s="73">
        <v>7</v>
      </c>
      <c r="H39" s="73">
        <v>7</v>
      </c>
      <c r="I39" s="73" t="s">
        <v>3</v>
      </c>
      <c r="J39" s="73" t="s">
        <v>3</v>
      </c>
      <c r="K39" s="73" t="s">
        <v>3</v>
      </c>
      <c r="L39" s="73" t="s">
        <v>3</v>
      </c>
      <c r="M39" s="319" t="s">
        <v>441</v>
      </c>
      <c r="N39" s="319"/>
      <c r="O39" s="320" t="s">
        <v>323</v>
      </c>
      <c r="P39" s="9">
        <v>12</v>
      </c>
      <c r="Q39" s="9">
        <v>5</v>
      </c>
      <c r="R39" s="9">
        <v>7</v>
      </c>
      <c r="S39" s="9">
        <v>8</v>
      </c>
      <c r="T39" s="9">
        <v>5</v>
      </c>
      <c r="U39" s="9">
        <v>3</v>
      </c>
      <c r="V39" s="9">
        <v>4</v>
      </c>
      <c r="W39" s="9" t="s">
        <v>3</v>
      </c>
      <c r="X39" s="9">
        <v>4</v>
      </c>
    </row>
    <row r="40" spans="1:24" s="1" customFormat="1" ht="19.5" customHeight="1">
      <c r="A40" s="319" t="s">
        <v>324</v>
      </c>
      <c r="B40" s="319"/>
      <c r="C40" s="320" t="s">
        <v>312</v>
      </c>
      <c r="D40" s="152">
        <v>222</v>
      </c>
      <c r="E40" s="73">
        <v>166</v>
      </c>
      <c r="F40" s="73">
        <v>56</v>
      </c>
      <c r="G40" s="73">
        <v>189</v>
      </c>
      <c r="H40" s="73">
        <v>143</v>
      </c>
      <c r="I40" s="73">
        <v>46</v>
      </c>
      <c r="J40" s="73">
        <v>33</v>
      </c>
      <c r="K40" s="73">
        <v>23</v>
      </c>
      <c r="L40" s="73">
        <v>10</v>
      </c>
      <c r="M40" s="319" t="s">
        <v>324</v>
      </c>
      <c r="N40" s="319"/>
      <c r="O40" s="320" t="s">
        <v>312</v>
      </c>
      <c r="P40" s="9">
        <v>190</v>
      </c>
      <c r="Q40" s="9">
        <v>153</v>
      </c>
      <c r="R40" s="9">
        <v>37</v>
      </c>
      <c r="S40" s="9">
        <v>157</v>
      </c>
      <c r="T40" s="9">
        <v>138</v>
      </c>
      <c r="U40" s="9">
        <v>19</v>
      </c>
      <c r="V40" s="9">
        <v>33</v>
      </c>
      <c r="W40" s="9">
        <v>15</v>
      </c>
      <c r="X40" s="9">
        <v>18</v>
      </c>
    </row>
    <row r="41" spans="1:24" s="135" customFormat="1" ht="19.5" customHeight="1">
      <c r="A41" s="340" t="s">
        <v>461</v>
      </c>
      <c r="B41" s="340"/>
      <c r="C41" s="341" t="s">
        <v>312</v>
      </c>
      <c r="D41" s="66">
        <v>225</v>
      </c>
      <c r="E41" s="66">
        <v>201</v>
      </c>
      <c r="F41" s="66">
        <v>24</v>
      </c>
      <c r="G41" s="66">
        <v>155</v>
      </c>
      <c r="H41" s="66">
        <v>142</v>
      </c>
      <c r="I41" s="66">
        <v>13</v>
      </c>
      <c r="J41" s="66">
        <v>70</v>
      </c>
      <c r="K41" s="66">
        <v>59</v>
      </c>
      <c r="L41" s="66">
        <v>11</v>
      </c>
      <c r="M41" s="342" t="s">
        <v>458</v>
      </c>
      <c r="N41" s="342"/>
      <c r="O41" s="343"/>
      <c r="P41" s="61">
        <v>1670</v>
      </c>
      <c r="Q41" s="61">
        <v>1545</v>
      </c>
      <c r="R41" s="61">
        <v>125</v>
      </c>
      <c r="S41" s="61">
        <v>1003</v>
      </c>
      <c r="T41" s="61">
        <v>928</v>
      </c>
      <c r="U41" s="61">
        <v>75</v>
      </c>
      <c r="V41" s="61">
        <v>667</v>
      </c>
      <c r="W41" s="61">
        <v>617</v>
      </c>
      <c r="X41" s="61">
        <v>50</v>
      </c>
    </row>
    <row r="42" spans="1:24" s="1" customFormat="1" ht="19.5" customHeight="1">
      <c r="A42" s="317" t="s">
        <v>457</v>
      </c>
      <c r="B42" s="317"/>
      <c r="C42" s="318" t="s">
        <v>312</v>
      </c>
      <c r="D42" s="61">
        <v>1445</v>
      </c>
      <c r="E42" s="61">
        <v>1344</v>
      </c>
      <c r="F42" s="61">
        <v>101</v>
      </c>
      <c r="G42" s="61">
        <v>848</v>
      </c>
      <c r="H42" s="61">
        <v>786</v>
      </c>
      <c r="I42" s="61">
        <v>62</v>
      </c>
      <c r="J42" s="61">
        <v>597</v>
      </c>
      <c r="K42" s="61">
        <v>558</v>
      </c>
      <c r="L42" s="61">
        <v>39</v>
      </c>
      <c r="M42" s="20" t="s">
        <v>481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</row>
    <row r="43" spans="1:24" s="1" customFormat="1" ht="14.25">
      <c r="A43" s="20" t="s">
        <v>481</v>
      </c>
      <c r="G43" s="40"/>
      <c r="H43" s="40"/>
      <c r="I43" s="40"/>
      <c r="J43" s="40"/>
      <c r="K43" s="40"/>
      <c r="L43" s="40"/>
      <c r="M43" s="40" t="s">
        <v>462</v>
      </c>
      <c r="N43" s="40"/>
      <c r="O43" s="40"/>
      <c r="P43" s="40"/>
      <c r="Q43" s="40"/>
      <c r="R43" s="40"/>
      <c r="S43" s="1" t="s">
        <v>463</v>
      </c>
      <c r="T43" s="40"/>
      <c r="U43" s="40"/>
      <c r="V43" s="40"/>
      <c r="W43" s="40"/>
      <c r="X43" s="40"/>
    </row>
    <row r="44" spans="1:24" s="1" customFormat="1" ht="14.25">
      <c r="A44" s="40" t="s">
        <v>459</v>
      </c>
      <c r="B44" s="40"/>
      <c r="C44" s="40"/>
      <c r="D44" s="40"/>
      <c r="E44" s="40"/>
      <c r="F44" s="40"/>
    </row>
    <row r="45" spans="1:24">
      <c r="A45" s="40" t="s">
        <v>460</v>
      </c>
    </row>
  </sheetData>
  <mergeCells count="97">
    <mergeCell ref="A41:C41"/>
    <mergeCell ref="M41:O41"/>
    <mergeCell ref="A15:C15"/>
    <mergeCell ref="H6:H7"/>
    <mergeCell ref="I6:I7"/>
    <mergeCell ref="A12:C12"/>
    <mergeCell ref="A13:C13"/>
    <mergeCell ref="A14:C14"/>
    <mergeCell ref="A11:C11"/>
    <mergeCell ref="A9:C9"/>
    <mergeCell ref="M5:O7"/>
    <mergeCell ref="A16:C16"/>
    <mergeCell ref="A17:C17"/>
    <mergeCell ref="D5:F5"/>
    <mergeCell ref="D6:D7"/>
    <mergeCell ref="A8:C8"/>
    <mergeCell ref="G6:G7"/>
    <mergeCell ref="G5:I5"/>
    <mergeCell ref="U6:U7"/>
    <mergeCell ref="J5:L5"/>
    <mergeCell ref="L6:L7"/>
    <mergeCell ref="J6:J7"/>
    <mergeCell ref="K6:K7"/>
    <mergeCell ref="A10:C10"/>
    <mergeCell ref="F6:F7"/>
    <mergeCell ref="E6:E7"/>
    <mergeCell ref="A5:C7"/>
    <mergeCell ref="A18:C18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M8:O8"/>
    <mergeCell ref="A40:C40"/>
    <mergeCell ref="A36:C36"/>
    <mergeCell ref="A37:C37"/>
    <mergeCell ref="A38:C38"/>
    <mergeCell ref="A39:C39"/>
    <mergeCell ref="A33:C33"/>
    <mergeCell ref="A34:C34"/>
    <mergeCell ref="A35:C35"/>
    <mergeCell ref="A31:C31"/>
    <mergeCell ref="A29:C29"/>
    <mergeCell ref="A30:C30"/>
    <mergeCell ref="A32:C32"/>
    <mergeCell ref="M31:O31"/>
    <mergeCell ref="M26:O26"/>
    <mergeCell ref="M27:O27"/>
    <mergeCell ref="V5:X5"/>
    <mergeCell ref="P6:P7"/>
    <mergeCell ref="Q6:Q7"/>
    <mergeCell ref="R6:R7"/>
    <mergeCell ref="S6:S7"/>
    <mergeCell ref="T6:T7"/>
    <mergeCell ref="V6:V7"/>
    <mergeCell ref="W6:W7"/>
    <mergeCell ref="X6:X7"/>
    <mergeCell ref="P5:R5"/>
    <mergeCell ref="S5:U5"/>
    <mergeCell ref="M9:O9"/>
    <mergeCell ref="M10:O10"/>
    <mergeCell ref="M11:O11"/>
    <mergeCell ref="M12:O12"/>
    <mergeCell ref="M30:O30"/>
    <mergeCell ref="M17:O17"/>
    <mergeCell ref="M18:O18"/>
    <mergeCell ref="M19:O19"/>
    <mergeCell ref="M29:O29"/>
    <mergeCell ref="M24:O24"/>
    <mergeCell ref="M25:O25"/>
    <mergeCell ref="M13:O13"/>
    <mergeCell ref="M14:O14"/>
    <mergeCell ref="M15:O15"/>
    <mergeCell ref="M16:O16"/>
    <mergeCell ref="M28:O28"/>
    <mergeCell ref="A42:C42"/>
    <mergeCell ref="A3:F3"/>
    <mergeCell ref="M3:R3"/>
    <mergeCell ref="M39:O39"/>
    <mergeCell ref="M40:O40"/>
    <mergeCell ref="M33:O33"/>
    <mergeCell ref="M34:O34"/>
    <mergeCell ref="M35:O35"/>
    <mergeCell ref="M36:O36"/>
    <mergeCell ref="M37:O37"/>
    <mergeCell ref="M38:O38"/>
    <mergeCell ref="M32:O32"/>
    <mergeCell ref="M20:O20"/>
    <mergeCell ref="M21:O21"/>
    <mergeCell ref="M22:O22"/>
    <mergeCell ref="M23:O23"/>
  </mergeCells>
  <phoneticPr fontId="17"/>
  <pageMargins left="0.39370078740157483" right="0.39370078740157483" top="0.59055118110236215" bottom="0.39370078740157483" header="0.39370078740157483" footer="0.19685039370078741"/>
  <pageSetup paperSize="9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view="pageBreakPreview" topLeftCell="N30" zoomScaleNormal="100" zoomScaleSheetLayoutView="100" workbookViewId="0">
      <selection activeCell="K46" sqref="K46"/>
    </sheetView>
  </sheetViews>
  <sheetFormatPr defaultColWidth="6.59765625" defaultRowHeight="14.25"/>
  <cols>
    <col min="1" max="1" width="30" style="94" customWidth="1"/>
    <col min="2" max="2" width="7.19921875" style="94" customWidth="1"/>
    <col min="3" max="3" width="6" style="94" customWidth="1"/>
    <col min="4" max="4" width="8.09765625" style="40" customWidth="1"/>
    <col min="5" max="5" width="7.19921875" style="40" customWidth="1"/>
    <col min="6" max="6" width="6" style="40" customWidth="1"/>
    <col min="7" max="7" width="8.09765625" style="20" customWidth="1"/>
    <col min="8" max="8" width="7.19921875" style="20" customWidth="1"/>
    <col min="9" max="9" width="6" style="40" customWidth="1"/>
    <col min="10" max="10" width="8" style="40" customWidth="1"/>
    <col min="11" max="11" width="7.19921875" style="40" customWidth="1"/>
    <col min="12" max="12" width="6" style="40" customWidth="1"/>
    <col min="13" max="13" width="8" style="40" customWidth="1"/>
    <col min="14" max="14" width="7.19921875" style="40" customWidth="1"/>
    <col min="15" max="15" width="6" style="121" customWidth="1"/>
    <col min="16" max="16" width="8" style="40" customWidth="1"/>
    <col min="17" max="17" width="30" style="40" customWidth="1"/>
    <col min="18" max="33" width="7.19921875" style="40" customWidth="1"/>
    <col min="34" max="16384" width="6.59765625" style="40"/>
  </cols>
  <sheetData>
    <row r="1" spans="1:33" s="43" customFormat="1" ht="18" customHeight="1">
      <c r="A1" s="94"/>
      <c r="B1" s="94"/>
      <c r="C1" s="94"/>
      <c r="D1" s="40"/>
      <c r="E1" s="40"/>
      <c r="F1" s="40"/>
      <c r="G1" s="20"/>
      <c r="H1" s="20"/>
      <c r="I1" s="40"/>
      <c r="J1" s="40"/>
      <c r="K1" s="40"/>
      <c r="L1" s="40"/>
      <c r="M1" s="40"/>
      <c r="N1" s="40"/>
      <c r="O1" s="121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8" customHeight="1"/>
    <row r="3" spans="1:33" ht="18" customHeight="1">
      <c r="A3" s="226" t="s">
        <v>444</v>
      </c>
      <c r="B3" s="226"/>
      <c r="C3" s="226"/>
      <c r="D3" s="226"/>
      <c r="E3" s="226"/>
      <c r="F3" s="226"/>
      <c r="G3" s="226"/>
      <c r="H3" s="33"/>
      <c r="I3" s="70"/>
      <c r="J3" s="70"/>
      <c r="K3" s="70"/>
      <c r="L3" s="70"/>
      <c r="M3" s="70"/>
      <c r="N3" s="70"/>
      <c r="O3" s="133"/>
      <c r="P3" s="70"/>
      <c r="Q3" s="226" t="s">
        <v>362</v>
      </c>
      <c r="R3" s="226"/>
      <c r="S3" s="226"/>
      <c r="T3" s="226"/>
      <c r="U3" s="226"/>
      <c r="V3" s="226"/>
      <c r="W3" s="226"/>
      <c r="X3" s="94"/>
      <c r="Y3" s="94"/>
      <c r="Z3" s="94"/>
      <c r="AA3" s="94"/>
      <c r="AB3" s="94"/>
      <c r="AC3" s="94"/>
      <c r="AD3" s="94"/>
      <c r="AE3" s="94"/>
      <c r="AF3" s="94"/>
      <c r="AG3" s="94"/>
    </row>
    <row r="4" spans="1:33" ht="15" customHeight="1">
      <c r="A4" s="45"/>
      <c r="B4" s="45"/>
      <c r="C4" s="45"/>
      <c r="D4" s="45"/>
      <c r="E4" s="70"/>
      <c r="F4" s="70"/>
      <c r="G4" s="33"/>
      <c r="H4" s="33"/>
      <c r="I4" s="70"/>
      <c r="J4" s="70"/>
      <c r="K4" s="70"/>
      <c r="L4" s="70"/>
      <c r="M4" s="70"/>
      <c r="N4" s="70"/>
      <c r="O4" s="133"/>
      <c r="P4" s="70"/>
      <c r="Q4" s="45"/>
      <c r="R4" s="45"/>
      <c r="S4" s="45"/>
      <c r="T4" s="45"/>
      <c r="U4" s="45"/>
      <c r="V4" s="45"/>
      <c r="W4" s="45"/>
      <c r="X4" s="94"/>
      <c r="Y4" s="94"/>
      <c r="Z4" s="94"/>
      <c r="AA4" s="94"/>
      <c r="AB4" s="94"/>
      <c r="AC4" s="94"/>
      <c r="AD4" s="94"/>
      <c r="AE4" s="94"/>
      <c r="AF4" s="94"/>
      <c r="AG4" s="94"/>
    </row>
    <row r="5" spans="1:33" ht="15" customHeight="1">
      <c r="A5" s="182"/>
      <c r="B5" s="40"/>
      <c r="C5" s="40"/>
      <c r="E5" s="182"/>
      <c r="N5" s="95"/>
      <c r="O5" s="134"/>
      <c r="P5" s="95" t="s">
        <v>4</v>
      </c>
      <c r="Q5" s="20" t="s">
        <v>5</v>
      </c>
      <c r="W5" s="182"/>
      <c r="X5" s="182"/>
      <c r="AG5" s="95" t="s">
        <v>4</v>
      </c>
    </row>
    <row r="6" spans="1:33" ht="18.75" customHeight="1">
      <c r="A6" s="254" t="s">
        <v>0</v>
      </c>
      <c r="B6" s="305" t="s">
        <v>453</v>
      </c>
      <c r="C6" s="303"/>
      <c r="D6" s="303"/>
      <c r="E6" s="305" t="s">
        <v>91</v>
      </c>
      <c r="F6" s="303"/>
      <c r="G6" s="303"/>
      <c r="H6" s="303" t="s">
        <v>454</v>
      </c>
      <c r="I6" s="303"/>
      <c r="J6" s="304"/>
      <c r="K6" s="305" t="s">
        <v>455</v>
      </c>
      <c r="L6" s="303"/>
      <c r="M6" s="303"/>
      <c r="N6" s="313" t="s">
        <v>456</v>
      </c>
      <c r="O6" s="314"/>
      <c r="P6" s="314"/>
      <c r="Q6" s="18" t="s">
        <v>0</v>
      </c>
      <c r="R6" s="96" t="s">
        <v>2</v>
      </c>
      <c r="S6" s="96" t="s">
        <v>386</v>
      </c>
      <c r="T6" s="96" t="s">
        <v>24</v>
      </c>
      <c r="U6" s="96" t="s">
        <v>25</v>
      </c>
      <c r="V6" s="96" t="s">
        <v>26</v>
      </c>
      <c r="W6" s="18" t="s">
        <v>27</v>
      </c>
      <c r="X6" s="18" t="s">
        <v>28</v>
      </c>
      <c r="Y6" s="96" t="s">
        <v>29</v>
      </c>
      <c r="Z6" s="96" t="s">
        <v>30</v>
      </c>
      <c r="AA6" s="96" t="s">
        <v>31</v>
      </c>
      <c r="AB6" s="96" t="s">
        <v>32</v>
      </c>
      <c r="AC6" s="96" t="s">
        <v>33</v>
      </c>
      <c r="AD6" s="96" t="s">
        <v>34</v>
      </c>
      <c r="AE6" s="96" t="s">
        <v>35</v>
      </c>
      <c r="AF6" s="96" t="s">
        <v>36</v>
      </c>
      <c r="AG6" s="183" t="s">
        <v>281</v>
      </c>
    </row>
    <row r="7" spans="1:33" s="70" customFormat="1" ht="18.75" customHeight="1">
      <c r="A7" s="235"/>
      <c r="B7" s="305" t="s">
        <v>12</v>
      </c>
      <c r="C7" s="345"/>
      <c r="D7" s="180" t="s">
        <v>13</v>
      </c>
      <c r="E7" s="305" t="s">
        <v>12</v>
      </c>
      <c r="F7" s="303"/>
      <c r="G7" s="113" t="s">
        <v>13</v>
      </c>
      <c r="H7" s="303" t="s">
        <v>12</v>
      </c>
      <c r="I7" s="345"/>
      <c r="J7" s="184" t="s">
        <v>13</v>
      </c>
      <c r="K7" s="305" t="s">
        <v>12</v>
      </c>
      <c r="L7" s="345"/>
      <c r="M7" s="113" t="s">
        <v>375</v>
      </c>
      <c r="N7" s="313" t="s">
        <v>357</v>
      </c>
      <c r="O7" s="344"/>
      <c r="P7" s="126" t="s">
        <v>358</v>
      </c>
      <c r="R7" s="188"/>
    </row>
    <row r="8" spans="1:33" ht="19.5" customHeight="1">
      <c r="B8" s="189"/>
      <c r="Q8" s="181" t="s">
        <v>1</v>
      </c>
      <c r="R8" s="67">
        <v>51961</v>
      </c>
      <c r="S8" s="66">
        <v>1416</v>
      </c>
      <c r="T8" s="66">
        <v>5977</v>
      </c>
      <c r="U8" s="66">
        <v>5381</v>
      </c>
      <c r="V8" s="66">
        <v>4992</v>
      </c>
      <c r="W8" s="66">
        <v>5053</v>
      </c>
      <c r="X8" s="66">
        <v>5933</v>
      </c>
      <c r="Y8" s="66">
        <v>6797</v>
      </c>
      <c r="Z8" s="66">
        <v>5462</v>
      </c>
      <c r="AA8" s="66">
        <v>4176</v>
      </c>
      <c r="AB8" s="66">
        <v>3025</v>
      </c>
      <c r="AC8" s="66">
        <v>2069</v>
      </c>
      <c r="AD8" s="66">
        <v>1026</v>
      </c>
      <c r="AE8" s="66">
        <v>403</v>
      </c>
      <c r="AF8" s="66">
        <v>194</v>
      </c>
      <c r="AG8" s="66">
        <v>57</v>
      </c>
    </row>
    <row r="9" spans="1:33" ht="19.5" customHeight="1">
      <c r="A9" s="33" t="s">
        <v>2</v>
      </c>
      <c r="B9" s="136"/>
      <c r="C9" s="69">
        <v>51961</v>
      </c>
      <c r="D9" s="100">
        <v>100</v>
      </c>
      <c r="E9" s="33"/>
      <c r="F9" s="99">
        <v>52938</v>
      </c>
      <c r="G9" s="100">
        <v>100</v>
      </c>
      <c r="H9" s="99"/>
      <c r="I9" s="99">
        <v>54247</v>
      </c>
      <c r="J9" s="100">
        <v>100</v>
      </c>
      <c r="K9" s="100"/>
      <c r="L9" s="69">
        <v>53398</v>
      </c>
      <c r="M9" s="100">
        <v>100</v>
      </c>
      <c r="N9" s="100"/>
      <c r="O9" s="69">
        <f>O11+O15+O19+O34</f>
        <v>55589</v>
      </c>
      <c r="P9" s="100">
        <v>100</v>
      </c>
      <c r="Q9" s="181" t="s">
        <v>92</v>
      </c>
      <c r="R9" s="67">
        <v>52938</v>
      </c>
      <c r="S9" s="66">
        <v>1153</v>
      </c>
      <c r="T9" s="66">
        <v>5383</v>
      </c>
      <c r="U9" s="66">
        <v>6468</v>
      </c>
      <c r="V9" s="66">
        <v>5299</v>
      </c>
      <c r="W9" s="66">
        <v>5395</v>
      </c>
      <c r="X9" s="66">
        <v>5522</v>
      </c>
      <c r="Y9" s="66">
        <v>6043</v>
      </c>
      <c r="Z9" s="66">
        <v>6529</v>
      </c>
      <c r="AA9" s="66">
        <v>4805</v>
      </c>
      <c r="AB9" s="66">
        <v>2799</v>
      </c>
      <c r="AC9" s="66">
        <v>1813</v>
      </c>
      <c r="AD9" s="66">
        <v>1038</v>
      </c>
      <c r="AE9" s="66">
        <v>461</v>
      </c>
      <c r="AF9" s="66">
        <v>163</v>
      </c>
      <c r="AG9" s="66">
        <v>67</v>
      </c>
    </row>
    <row r="10" spans="1:33" ht="19.5" customHeight="1">
      <c r="A10" s="20"/>
      <c r="B10" s="21"/>
      <c r="C10" s="66"/>
      <c r="D10" s="20"/>
      <c r="E10" s="20"/>
      <c r="F10" s="98"/>
      <c r="H10" s="98"/>
      <c r="I10" s="98"/>
      <c r="J10" s="97"/>
      <c r="K10" s="100"/>
      <c r="L10" s="69"/>
      <c r="M10" s="100"/>
      <c r="N10" s="100"/>
      <c r="O10" s="69"/>
      <c r="P10" s="100"/>
      <c r="Q10" s="181" t="s">
        <v>279</v>
      </c>
      <c r="R10" s="67">
        <v>54247</v>
      </c>
      <c r="S10" s="66">
        <v>1273</v>
      </c>
      <c r="T10" s="66">
        <v>4748</v>
      </c>
      <c r="U10" s="66">
        <v>5710</v>
      </c>
      <c r="V10" s="66">
        <v>6342</v>
      </c>
      <c r="W10" s="66">
        <v>5624</v>
      </c>
      <c r="X10" s="66">
        <v>5788</v>
      </c>
      <c r="Y10" s="66">
        <v>5640</v>
      </c>
      <c r="Z10" s="66">
        <v>5770</v>
      </c>
      <c r="AA10" s="66">
        <v>5843</v>
      </c>
      <c r="AB10" s="66">
        <v>3394</v>
      </c>
      <c r="AC10" s="66">
        <v>1968</v>
      </c>
      <c r="AD10" s="66">
        <v>1185</v>
      </c>
      <c r="AE10" s="66">
        <v>649</v>
      </c>
      <c r="AF10" s="66">
        <v>243</v>
      </c>
      <c r="AG10" s="66">
        <v>70</v>
      </c>
    </row>
    <row r="11" spans="1:33" s="70" customFormat="1" ht="19.5" customHeight="1">
      <c r="A11" s="33" t="s">
        <v>14</v>
      </c>
      <c r="B11" s="136"/>
      <c r="C11" s="69">
        <v>2332</v>
      </c>
      <c r="D11" s="100">
        <v>4.4879813706433671</v>
      </c>
      <c r="E11" s="33"/>
      <c r="F11" s="99">
        <v>1557</v>
      </c>
      <c r="G11" s="100">
        <v>2.9411764705882351</v>
      </c>
      <c r="H11" s="98"/>
      <c r="I11" s="99">
        <v>1569</v>
      </c>
      <c r="J11" s="100">
        <v>2.8923258429037548</v>
      </c>
      <c r="K11" s="100"/>
      <c r="L11" s="69">
        <v>1018</v>
      </c>
      <c r="M11" s="100">
        <v>1.9064384433873927</v>
      </c>
      <c r="N11" s="100"/>
      <c r="O11" s="69">
        <f>O12+O13+O14</f>
        <v>988</v>
      </c>
      <c r="P11" s="100">
        <f>O11/O9*100</f>
        <v>1.7773300473115186</v>
      </c>
      <c r="Q11" s="181" t="s">
        <v>369</v>
      </c>
      <c r="R11" s="67">
        <v>53398</v>
      </c>
      <c r="S11" s="66">
        <v>976</v>
      </c>
      <c r="T11" s="66">
        <v>4337</v>
      </c>
      <c r="U11" s="66">
        <v>4859</v>
      </c>
      <c r="V11" s="66">
        <v>5517</v>
      </c>
      <c r="W11" s="66">
        <v>6547</v>
      </c>
      <c r="X11" s="66">
        <v>5816</v>
      </c>
      <c r="Y11" s="66">
        <v>5670</v>
      </c>
      <c r="Z11" s="66">
        <v>5321</v>
      </c>
      <c r="AA11" s="66">
        <v>5280</v>
      </c>
      <c r="AB11" s="66">
        <v>4422</v>
      </c>
      <c r="AC11" s="66">
        <v>2297</v>
      </c>
      <c r="AD11" s="66">
        <v>1227</v>
      </c>
      <c r="AE11" s="66">
        <v>660</v>
      </c>
      <c r="AF11" s="66">
        <v>334</v>
      </c>
      <c r="AG11" s="66">
        <v>135</v>
      </c>
    </row>
    <row r="12" spans="1:33" ht="19.5" customHeight="1">
      <c r="A12" s="91" t="s">
        <v>15</v>
      </c>
      <c r="B12" s="21"/>
      <c r="C12" s="66">
        <v>2253</v>
      </c>
      <c r="D12" s="97">
        <v>4.4000000000000004</v>
      </c>
      <c r="E12" s="20"/>
      <c r="F12" s="98">
        <v>1468</v>
      </c>
      <c r="G12" s="97">
        <v>2.7730552722052213</v>
      </c>
      <c r="H12" s="98"/>
      <c r="I12" s="98">
        <v>1505</v>
      </c>
      <c r="J12" s="97">
        <v>2.7743469684959536</v>
      </c>
      <c r="K12" s="100"/>
      <c r="L12" s="66">
        <v>951</v>
      </c>
      <c r="M12" s="97">
        <v>1.7809655792351775</v>
      </c>
      <c r="N12" s="100"/>
      <c r="O12" s="66">
        <v>917</v>
      </c>
      <c r="P12" s="97">
        <v>1.7</v>
      </c>
      <c r="Q12" s="20"/>
      <c r="R12" s="67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</row>
    <row r="13" spans="1:33" ht="19.5" customHeight="1">
      <c r="A13" s="91" t="s">
        <v>16</v>
      </c>
      <c r="B13" s="21"/>
      <c r="C13" s="66">
        <v>13</v>
      </c>
      <c r="D13" s="97">
        <v>2.501876407305479E-2</v>
      </c>
      <c r="E13" s="20"/>
      <c r="F13" s="98">
        <v>21</v>
      </c>
      <c r="G13" s="97">
        <v>3.9669046809475236E-2</v>
      </c>
      <c r="H13" s="98"/>
      <c r="I13" s="98">
        <v>10</v>
      </c>
      <c r="J13" s="97">
        <v>1.8434199126218961E-2</v>
      </c>
      <c r="K13" s="100"/>
      <c r="L13" s="66">
        <v>36</v>
      </c>
      <c r="M13" s="97">
        <v>6.7418255365369495E-2</v>
      </c>
      <c r="N13" s="100"/>
      <c r="O13" s="66">
        <v>25</v>
      </c>
      <c r="P13" s="97">
        <f>O13/O9*100</f>
        <v>4.4972926298368382E-2</v>
      </c>
      <c r="Q13" s="74" t="s">
        <v>451</v>
      </c>
      <c r="R13" s="69">
        <f>R15+R20+R25+R41</f>
        <v>55589</v>
      </c>
      <c r="S13" s="69">
        <f>S15+S20+S25+S41</f>
        <v>1116</v>
      </c>
      <c r="T13" s="69">
        <f t="shared" ref="T13:AG13" si="0">T15+T20+T25+T41</f>
        <v>3909</v>
      </c>
      <c r="U13" s="69">
        <f t="shared" si="0"/>
        <v>4775</v>
      </c>
      <c r="V13" s="69">
        <f t="shared" si="0"/>
        <v>4968</v>
      </c>
      <c r="W13" s="69">
        <f t="shared" si="0"/>
        <v>5979</v>
      </c>
      <c r="X13" s="69">
        <f t="shared" si="0"/>
        <v>7343</v>
      </c>
      <c r="Y13" s="69">
        <f t="shared" si="0"/>
        <v>6292</v>
      </c>
      <c r="Z13" s="69">
        <f t="shared" si="0"/>
        <v>5798</v>
      </c>
      <c r="AA13" s="69">
        <f t="shared" si="0"/>
        <v>5187</v>
      </c>
      <c r="AB13" s="69">
        <f t="shared" si="0"/>
        <v>4378</v>
      </c>
      <c r="AC13" s="69">
        <f t="shared" si="0"/>
        <v>3150</v>
      </c>
      <c r="AD13" s="69">
        <f t="shared" si="0"/>
        <v>1496</v>
      </c>
      <c r="AE13" s="69">
        <f t="shared" si="0"/>
        <v>704</v>
      </c>
      <c r="AF13" s="69">
        <f t="shared" si="0"/>
        <v>329</v>
      </c>
      <c r="AG13" s="69">
        <f t="shared" si="0"/>
        <v>165</v>
      </c>
    </row>
    <row r="14" spans="1:33" ht="19.5" customHeight="1">
      <c r="A14" s="91" t="s">
        <v>17</v>
      </c>
      <c r="B14" s="21"/>
      <c r="C14" s="66">
        <v>66</v>
      </c>
      <c r="D14" s="97">
        <v>0.12701834067858586</v>
      </c>
      <c r="E14" s="20"/>
      <c r="F14" s="98">
        <v>68</v>
      </c>
      <c r="G14" s="97">
        <v>0.12845215157353884</v>
      </c>
      <c r="H14" s="98"/>
      <c r="I14" s="98">
        <v>54</v>
      </c>
      <c r="J14" s="97">
        <v>9.9544675281582382E-2</v>
      </c>
      <c r="K14" s="100"/>
      <c r="L14" s="66">
        <v>31</v>
      </c>
      <c r="M14" s="97">
        <v>0</v>
      </c>
      <c r="N14" s="100"/>
      <c r="O14" s="66">
        <v>46</v>
      </c>
      <c r="P14" s="97">
        <f>O14/O9*100</f>
        <v>8.2750184388997824E-2</v>
      </c>
      <c r="Q14" s="101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s="70" customFormat="1" ht="19.5" customHeight="1">
      <c r="A15" s="33" t="s">
        <v>18</v>
      </c>
      <c r="B15" s="136"/>
      <c r="C15" s="69">
        <v>20886</v>
      </c>
      <c r="D15" s="100">
        <v>40.195531263832493</v>
      </c>
      <c r="E15" s="33"/>
      <c r="F15" s="99">
        <v>20323</v>
      </c>
      <c r="G15" s="100">
        <v>38.390192300426911</v>
      </c>
      <c r="H15" s="98"/>
      <c r="I15" s="99">
        <v>18612</v>
      </c>
      <c r="J15" s="100">
        <v>34.30973141371873</v>
      </c>
      <c r="K15" s="100"/>
      <c r="L15" s="69">
        <v>18050</v>
      </c>
      <c r="M15" s="100">
        <v>33.802764148469983</v>
      </c>
      <c r="N15" s="100"/>
      <c r="O15" s="69">
        <f>O16+O17+O18</f>
        <v>18802</v>
      </c>
      <c r="P15" s="100">
        <f>O15/O9*100</f>
        <v>33.82323841047689</v>
      </c>
      <c r="Q15" s="33" t="s">
        <v>14</v>
      </c>
      <c r="R15" s="83">
        <f>SUM(R16:R18)</f>
        <v>988</v>
      </c>
      <c r="S15" s="69">
        <f>SUM(S16:S18)</f>
        <v>1</v>
      </c>
      <c r="T15" s="69">
        <f t="shared" ref="T15:AG15" si="1">SUM(T16:T18)</f>
        <v>18</v>
      </c>
      <c r="U15" s="69">
        <f t="shared" si="1"/>
        <v>38</v>
      </c>
      <c r="V15" s="69">
        <f t="shared" si="1"/>
        <v>31</v>
      </c>
      <c r="W15" s="69">
        <f t="shared" si="1"/>
        <v>47</v>
      </c>
      <c r="X15" s="69">
        <f t="shared" si="1"/>
        <v>47</v>
      </c>
      <c r="Y15" s="69">
        <f t="shared" si="1"/>
        <v>51</v>
      </c>
      <c r="Z15" s="69">
        <f t="shared" si="1"/>
        <v>37</v>
      </c>
      <c r="AA15" s="69">
        <f t="shared" si="1"/>
        <v>47</v>
      </c>
      <c r="AB15" s="69">
        <f t="shared" si="1"/>
        <v>106</v>
      </c>
      <c r="AC15" s="69">
        <f t="shared" si="1"/>
        <v>165</v>
      </c>
      <c r="AD15" s="69">
        <f t="shared" si="1"/>
        <v>173</v>
      </c>
      <c r="AE15" s="69">
        <f t="shared" si="1"/>
        <v>115</v>
      </c>
      <c r="AF15" s="69">
        <f t="shared" si="1"/>
        <v>81</v>
      </c>
      <c r="AG15" s="69">
        <f t="shared" si="1"/>
        <v>31</v>
      </c>
    </row>
    <row r="16" spans="1:33" ht="19.5" customHeight="1">
      <c r="A16" s="91" t="s">
        <v>387</v>
      </c>
      <c r="B16" s="21"/>
      <c r="C16" s="66">
        <v>12</v>
      </c>
      <c r="D16" s="97">
        <v>2.3094243759742884E-2</v>
      </c>
      <c r="E16" s="20"/>
      <c r="F16" s="98">
        <v>13</v>
      </c>
      <c r="G16" s="97">
        <v>2.4557028977294195E-2</v>
      </c>
      <c r="H16" s="98"/>
      <c r="I16" s="98">
        <v>10</v>
      </c>
      <c r="J16" s="97">
        <v>1.8434199126218961E-2</v>
      </c>
      <c r="K16" s="100"/>
      <c r="L16" s="66">
        <v>4</v>
      </c>
      <c r="M16" s="97">
        <v>7.4909172628188324E-3</v>
      </c>
      <c r="N16" s="100"/>
      <c r="O16" s="66">
        <v>6</v>
      </c>
      <c r="P16" s="97">
        <f>O16/O9*100</f>
        <v>1.0793502311608413E-2</v>
      </c>
      <c r="Q16" s="91" t="s">
        <v>15</v>
      </c>
      <c r="R16" s="67">
        <f>SUM(S16:AG16)</f>
        <v>917</v>
      </c>
      <c r="S16" s="185">
        <v>1</v>
      </c>
      <c r="T16" s="185">
        <v>15</v>
      </c>
      <c r="U16" s="185">
        <v>34</v>
      </c>
      <c r="V16" s="185">
        <v>28</v>
      </c>
      <c r="W16" s="185">
        <v>37</v>
      </c>
      <c r="X16" s="185">
        <v>39</v>
      </c>
      <c r="Y16" s="185">
        <v>43</v>
      </c>
      <c r="Z16" s="185">
        <v>32</v>
      </c>
      <c r="AA16" s="185">
        <v>40</v>
      </c>
      <c r="AB16" s="185">
        <v>97</v>
      </c>
      <c r="AC16" s="185">
        <v>163</v>
      </c>
      <c r="AD16" s="185">
        <v>167</v>
      </c>
      <c r="AE16" s="185">
        <v>115</v>
      </c>
      <c r="AF16" s="185">
        <v>78</v>
      </c>
      <c r="AG16" s="185">
        <v>28</v>
      </c>
    </row>
    <row r="17" spans="1:33" ht="19.5" customHeight="1">
      <c r="A17" s="91" t="s">
        <v>19</v>
      </c>
      <c r="B17" s="21"/>
      <c r="C17" s="66">
        <v>3938</v>
      </c>
      <c r="D17" s="97">
        <v>7.5787609938222893</v>
      </c>
      <c r="E17" s="20"/>
      <c r="F17" s="98">
        <v>4070</v>
      </c>
      <c r="G17" s="97">
        <v>7.688239072122105</v>
      </c>
      <c r="H17" s="98"/>
      <c r="I17" s="98">
        <v>3704</v>
      </c>
      <c r="J17" s="97">
        <v>6.8280273563515026</v>
      </c>
      <c r="K17" s="100"/>
      <c r="L17" s="66">
        <v>3090</v>
      </c>
      <c r="M17" s="97">
        <v>5.7867335855275481</v>
      </c>
      <c r="N17" s="100"/>
      <c r="O17" s="66">
        <v>3098</v>
      </c>
      <c r="P17" s="97">
        <f>O17/O9*100</f>
        <v>5.5730450268938103</v>
      </c>
      <c r="Q17" s="91" t="s">
        <v>16</v>
      </c>
      <c r="R17" s="67">
        <f>SUM(S17:AG17)</f>
        <v>25</v>
      </c>
      <c r="S17" s="185" t="s">
        <v>464</v>
      </c>
      <c r="T17" s="185">
        <v>2</v>
      </c>
      <c r="U17" s="185">
        <v>1</v>
      </c>
      <c r="V17" s="185" t="s">
        <v>473</v>
      </c>
      <c r="W17" s="185">
        <v>5</v>
      </c>
      <c r="X17" s="185">
        <v>2</v>
      </c>
      <c r="Y17" s="185">
        <v>5</v>
      </c>
      <c r="Z17" s="185">
        <v>2</v>
      </c>
      <c r="AA17" s="185">
        <v>4</v>
      </c>
      <c r="AB17" s="185">
        <v>3</v>
      </c>
      <c r="AC17" s="185" t="s">
        <v>464</v>
      </c>
      <c r="AD17" s="185" t="s">
        <v>465</v>
      </c>
      <c r="AE17" s="185" t="s">
        <v>465</v>
      </c>
      <c r="AF17" s="185" t="s">
        <v>464</v>
      </c>
      <c r="AG17" s="185">
        <v>1</v>
      </c>
    </row>
    <row r="18" spans="1:33" ht="19.5" customHeight="1">
      <c r="A18" s="91" t="s">
        <v>20</v>
      </c>
      <c r="B18" s="21"/>
      <c r="C18" s="66">
        <v>16936</v>
      </c>
      <c r="D18" s="97">
        <v>32.593676026250456</v>
      </c>
      <c r="E18" s="20"/>
      <c r="F18" s="98">
        <v>16240</v>
      </c>
      <c r="G18" s="97">
        <v>30.677396199327518</v>
      </c>
      <c r="H18" s="98"/>
      <c r="I18" s="98">
        <v>14898</v>
      </c>
      <c r="J18" s="97">
        <v>27.463269858241006</v>
      </c>
      <c r="K18" s="100"/>
      <c r="L18" s="66">
        <v>14956</v>
      </c>
      <c r="M18" s="97">
        <v>28.008539645679615</v>
      </c>
      <c r="N18" s="100"/>
      <c r="O18" s="66">
        <v>15698</v>
      </c>
      <c r="P18" s="97">
        <f>O18/O9*100</f>
        <v>28.239399881271478</v>
      </c>
      <c r="Q18" s="91" t="s">
        <v>17</v>
      </c>
      <c r="R18" s="67">
        <f>SUM(S18:AG18)</f>
        <v>46</v>
      </c>
      <c r="S18" s="185" t="s">
        <v>464</v>
      </c>
      <c r="T18" s="185">
        <v>1</v>
      </c>
      <c r="U18" s="185">
        <v>3</v>
      </c>
      <c r="V18" s="185">
        <v>3</v>
      </c>
      <c r="W18" s="185">
        <v>5</v>
      </c>
      <c r="X18" s="185">
        <v>6</v>
      </c>
      <c r="Y18" s="185">
        <v>3</v>
      </c>
      <c r="Z18" s="185">
        <v>3</v>
      </c>
      <c r="AA18" s="185">
        <v>3</v>
      </c>
      <c r="AB18" s="185">
        <v>6</v>
      </c>
      <c r="AC18" s="185">
        <v>2</v>
      </c>
      <c r="AD18" s="185">
        <v>6</v>
      </c>
      <c r="AE18" s="185" t="s">
        <v>465</v>
      </c>
      <c r="AF18" s="185">
        <v>3</v>
      </c>
      <c r="AG18" s="185">
        <v>2</v>
      </c>
    </row>
    <row r="19" spans="1:33" ht="19.5" customHeight="1">
      <c r="A19" s="33" t="s">
        <v>21</v>
      </c>
      <c r="B19" s="136"/>
      <c r="C19" s="69">
        <v>28590</v>
      </c>
      <c r="D19" s="100">
        <v>55.022035757587417</v>
      </c>
      <c r="E19" s="33"/>
      <c r="F19" s="99">
        <v>30389</v>
      </c>
      <c r="G19" s="100">
        <v>57.404888737768708</v>
      </c>
      <c r="H19" s="98"/>
      <c r="I19" s="99">
        <v>33168</v>
      </c>
      <c r="J19" s="100">
        <v>61.142551661843051</v>
      </c>
      <c r="K19" s="100"/>
      <c r="L19" s="69">
        <v>31350</v>
      </c>
      <c r="M19" s="100">
        <v>58.710064047342591</v>
      </c>
      <c r="N19" s="100"/>
      <c r="O19" s="69">
        <f>O20+O21+O22+O23+O24+O25+O26+O27+O28+O29+O30+O31+O32+O33</f>
        <v>33569</v>
      </c>
      <c r="P19" s="100">
        <f>O19/O9*100</f>
        <v>60.387846516397126</v>
      </c>
      <c r="R19" s="21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ht="19.5" customHeight="1">
      <c r="A20" s="91" t="s">
        <v>22</v>
      </c>
      <c r="B20" s="21"/>
      <c r="C20" s="66">
        <v>304</v>
      </c>
      <c r="D20" s="97">
        <v>0.58505417524681969</v>
      </c>
      <c r="E20" s="20"/>
      <c r="F20" s="98">
        <v>358</v>
      </c>
      <c r="G20" s="97">
        <v>0.67626279799010169</v>
      </c>
      <c r="H20" s="98"/>
      <c r="I20" s="98">
        <v>253</v>
      </c>
      <c r="J20" s="97">
        <v>0.46638523789333974</v>
      </c>
      <c r="K20" s="100"/>
      <c r="L20" s="66">
        <v>258</v>
      </c>
      <c r="M20" s="97">
        <v>0.48316416345181468</v>
      </c>
      <c r="N20" s="100"/>
      <c r="O20" s="66">
        <v>279</v>
      </c>
      <c r="P20" s="97">
        <f>O20/O9*100</f>
        <v>0.50189785748979121</v>
      </c>
      <c r="Q20" s="33" t="s">
        <v>18</v>
      </c>
      <c r="R20" s="83">
        <f>SUM(R21:R23)</f>
        <v>18802</v>
      </c>
      <c r="S20" s="69">
        <f>SUM(S21:S23)</f>
        <v>245</v>
      </c>
      <c r="T20" s="69">
        <f t="shared" ref="T20" si="2">SUM(T21:T23)</f>
        <v>1040</v>
      </c>
      <c r="U20" s="69">
        <f t="shared" ref="U20" si="3">SUM(U21:U23)</f>
        <v>1778</v>
      </c>
      <c r="V20" s="69">
        <f t="shared" ref="V20" si="4">SUM(V21:V23)</f>
        <v>1974</v>
      </c>
      <c r="W20" s="69">
        <f t="shared" ref="W20" si="5">SUM(W21:W23)</f>
        <v>2363</v>
      </c>
      <c r="X20" s="69">
        <f t="shared" ref="X20" si="6">SUM(X21:X23)</f>
        <v>2965</v>
      </c>
      <c r="Y20" s="69">
        <f t="shared" ref="Y20" si="7">SUM(Y21:Y23)</f>
        <v>2466</v>
      </c>
      <c r="Z20" s="69">
        <f t="shared" ref="Z20" si="8">SUM(Z21:Z23)</f>
        <v>2019</v>
      </c>
      <c r="AA20" s="69">
        <f t="shared" ref="AA20" si="9">SUM(AA21:AA23)</f>
        <v>1590</v>
      </c>
      <c r="AB20" s="69">
        <f t="shared" ref="AB20" si="10">SUM(AB21:AB23)</f>
        <v>1232</v>
      </c>
      <c r="AC20" s="69">
        <f t="shared" ref="AC20" si="11">SUM(AC21:AC23)</f>
        <v>665</v>
      </c>
      <c r="AD20" s="69">
        <f t="shared" ref="AD20" si="12">SUM(AD21:AD23)</f>
        <v>284</v>
      </c>
      <c r="AE20" s="69">
        <f t="shared" ref="AE20" si="13">SUM(AE21:AE23)</f>
        <v>127</v>
      </c>
      <c r="AF20" s="69">
        <f t="shared" ref="AF20" si="14">SUM(AF21:AF23)</f>
        <v>36</v>
      </c>
      <c r="AG20" s="69">
        <f t="shared" ref="AG20" si="15">SUM(AG21:AG23)</f>
        <v>18</v>
      </c>
    </row>
    <row r="21" spans="1:33" ht="19.5" customHeight="1">
      <c r="A21" s="91" t="s">
        <v>280</v>
      </c>
      <c r="B21" s="21"/>
      <c r="C21" s="346">
        <v>3136</v>
      </c>
      <c r="D21" s="347">
        <v>6.03529570254614</v>
      </c>
      <c r="E21" s="91"/>
      <c r="F21" s="348">
        <v>3197</v>
      </c>
      <c r="G21" s="347">
        <v>6.039140126185349</v>
      </c>
      <c r="H21" s="98"/>
      <c r="I21" s="98">
        <v>443</v>
      </c>
      <c r="J21" s="97">
        <v>0.8166350212914999</v>
      </c>
      <c r="K21" s="100"/>
      <c r="L21" s="66">
        <v>432</v>
      </c>
      <c r="M21" s="97">
        <v>0.80901906438443394</v>
      </c>
      <c r="N21" s="100"/>
      <c r="O21" s="66">
        <v>485</v>
      </c>
      <c r="P21" s="97">
        <f>O21/O9*100</f>
        <v>0.87247477018834663</v>
      </c>
      <c r="Q21" s="91" t="s">
        <v>387</v>
      </c>
      <c r="R21" s="67">
        <f>SUM(S21:AG21)</f>
        <v>6</v>
      </c>
      <c r="S21" s="185" t="s">
        <v>467</v>
      </c>
      <c r="T21" s="185" t="s">
        <v>464</v>
      </c>
      <c r="U21" s="185" t="s">
        <v>468</v>
      </c>
      <c r="V21" s="185">
        <v>1</v>
      </c>
      <c r="W21" s="185" t="s">
        <v>464</v>
      </c>
      <c r="X21" s="185">
        <v>1</v>
      </c>
      <c r="Y21" s="185" t="s">
        <v>464</v>
      </c>
      <c r="Z21" s="185">
        <v>1</v>
      </c>
      <c r="AA21" s="185">
        <v>1</v>
      </c>
      <c r="AB21" s="185">
        <v>1</v>
      </c>
      <c r="AC21" s="185" t="s">
        <v>464</v>
      </c>
      <c r="AD21" s="185">
        <v>1</v>
      </c>
      <c r="AE21" s="185" t="s">
        <v>466</v>
      </c>
      <c r="AF21" s="185" t="s">
        <v>467</v>
      </c>
      <c r="AG21" s="185" t="s">
        <v>465</v>
      </c>
    </row>
    <row r="22" spans="1:33" ht="19.5" customHeight="1">
      <c r="A22" s="91" t="s">
        <v>377</v>
      </c>
      <c r="B22" s="21"/>
      <c r="C22" s="346"/>
      <c r="D22" s="347"/>
      <c r="E22" s="91"/>
      <c r="F22" s="348"/>
      <c r="G22" s="347"/>
      <c r="H22" s="98"/>
      <c r="I22" s="98">
        <v>2436</v>
      </c>
      <c r="J22" s="97">
        <v>4.4905709071469389</v>
      </c>
      <c r="K22" s="100"/>
      <c r="L22" s="66">
        <v>2493</v>
      </c>
      <c r="M22" s="97">
        <v>4.6687141840518374</v>
      </c>
      <c r="N22" s="100"/>
      <c r="O22" s="66">
        <v>2539</v>
      </c>
      <c r="P22" s="97">
        <f>O22/O9*100</f>
        <v>4.5674503948622931</v>
      </c>
      <c r="Q22" s="91" t="s">
        <v>19</v>
      </c>
      <c r="R22" s="67">
        <f>SUM(S22:AG22)</f>
        <v>3098</v>
      </c>
      <c r="S22" s="185">
        <v>39</v>
      </c>
      <c r="T22" s="185">
        <v>118</v>
      </c>
      <c r="U22" s="185">
        <v>195</v>
      </c>
      <c r="V22" s="185">
        <v>241</v>
      </c>
      <c r="W22" s="185">
        <v>397</v>
      </c>
      <c r="X22" s="185">
        <v>524</v>
      </c>
      <c r="Y22" s="185">
        <v>389</v>
      </c>
      <c r="Z22" s="185">
        <v>319</v>
      </c>
      <c r="AA22" s="185">
        <v>257</v>
      </c>
      <c r="AB22" s="185">
        <v>263</v>
      </c>
      <c r="AC22" s="185">
        <v>223</v>
      </c>
      <c r="AD22" s="185">
        <v>86</v>
      </c>
      <c r="AE22" s="185">
        <v>33</v>
      </c>
      <c r="AF22" s="185">
        <v>7</v>
      </c>
      <c r="AG22" s="185">
        <v>7</v>
      </c>
    </row>
    <row r="23" spans="1:33" s="70" customFormat="1" ht="19.5" customHeight="1">
      <c r="A23" s="91" t="s">
        <v>388</v>
      </c>
      <c r="B23" s="21"/>
      <c r="C23" s="66">
        <v>11000</v>
      </c>
      <c r="D23" s="97">
        <v>21.169723446430979</v>
      </c>
      <c r="E23" s="20"/>
      <c r="F23" s="98">
        <v>11325</v>
      </c>
      <c r="G23" s="97">
        <v>21.392950243681288</v>
      </c>
      <c r="H23" s="98"/>
      <c r="I23" s="98">
        <v>9415</v>
      </c>
      <c r="J23" s="97">
        <v>17.3</v>
      </c>
      <c r="K23" s="100"/>
      <c r="L23" s="66">
        <v>8406</v>
      </c>
      <c r="M23" s="97">
        <v>15.742162627813777</v>
      </c>
      <c r="N23" s="100"/>
      <c r="O23" s="66">
        <v>8122</v>
      </c>
      <c r="P23" s="97">
        <f>O23/O9*100</f>
        <v>14.610804295813921</v>
      </c>
      <c r="Q23" s="91" t="s">
        <v>20</v>
      </c>
      <c r="R23" s="67">
        <f>SUM(S23:AG23)</f>
        <v>15698</v>
      </c>
      <c r="S23" s="185">
        <v>206</v>
      </c>
      <c r="T23" s="185">
        <v>922</v>
      </c>
      <c r="U23" s="185">
        <v>1583</v>
      </c>
      <c r="V23" s="185">
        <v>1732</v>
      </c>
      <c r="W23" s="185">
        <v>1966</v>
      </c>
      <c r="X23" s="185">
        <v>2440</v>
      </c>
      <c r="Y23" s="185">
        <v>2077</v>
      </c>
      <c r="Z23" s="185">
        <v>1699</v>
      </c>
      <c r="AA23" s="185">
        <v>1332</v>
      </c>
      <c r="AB23" s="185">
        <v>968</v>
      </c>
      <c r="AC23" s="185">
        <v>442</v>
      </c>
      <c r="AD23" s="185">
        <v>197</v>
      </c>
      <c r="AE23" s="185">
        <v>94</v>
      </c>
      <c r="AF23" s="185">
        <v>29</v>
      </c>
      <c r="AG23" s="185">
        <v>11</v>
      </c>
    </row>
    <row r="24" spans="1:33" ht="19.5" customHeight="1">
      <c r="A24" s="91" t="s">
        <v>379</v>
      </c>
      <c r="B24" s="21"/>
      <c r="C24" s="66">
        <v>1373</v>
      </c>
      <c r="D24" s="97">
        <v>2.6423663901772483</v>
      </c>
      <c r="E24" s="20"/>
      <c r="F24" s="98">
        <v>1219</v>
      </c>
      <c r="G24" s="97">
        <v>2.3026937171785864</v>
      </c>
      <c r="H24" s="98"/>
      <c r="I24" s="98">
        <v>1086</v>
      </c>
      <c r="J24" s="97">
        <v>2.0019540251073793</v>
      </c>
      <c r="K24" s="100"/>
      <c r="L24" s="66">
        <v>1086</v>
      </c>
      <c r="M24" s="97">
        <v>2.0337840368553128</v>
      </c>
      <c r="N24" s="100"/>
      <c r="O24" s="66">
        <v>1039</v>
      </c>
      <c r="P24" s="97">
        <f>O24/O9*100</f>
        <v>1.8690748169601898</v>
      </c>
      <c r="R24" s="21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ht="19.5" customHeight="1">
      <c r="A25" s="91" t="s">
        <v>380</v>
      </c>
      <c r="B25" s="21"/>
      <c r="C25" s="66">
        <v>306</v>
      </c>
      <c r="D25" s="97">
        <v>0.58890321587344352</v>
      </c>
      <c r="E25" s="20"/>
      <c r="F25" s="98">
        <v>331</v>
      </c>
      <c r="G25" s="97">
        <v>0.62525973780649058</v>
      </c>
      <c r="H25" s="98"/>
      <c r="I25" s="98">
        <v>442</v>
      </c>
      <c r="J25" s="97">
        <v>0.81479160137887807</v>
      </c>
      <c r="K25" s="100"/>
      <c r="L25" s="66">
        <v>585</v>
      </c>
      <c r="M25" s="97">
        <v>1.0955466496872541</v>
      </c>
      <c r="N25" s="100"/>
      <c r="O25" s="66">
        <v>706</v>
      </c>
      <c r="P25" s="97">
        <f>O25/O9*100</f>
        <v>1.2700354386659232</v>
      </c>
      <c r="Q25" s="33" t="s">
        <v>21</v>
      </c>
      <c r="R25" s="83">
        <f>SUM(R26:R39)</f>
        <v>33569</v>
      </c>
      <c r="S25" s="69">
        <f t="shared" ref="S25:AG25" si="16">SUM(S26:S39)</f>
        <v>772</v>
      </c>
      <c r="T25" s="69">
        <f t="shared" si="16"/>
        <v>2620</v>
      </c>
      <c r="U25" s="69">
        <f t="shared" si="16"/>
        <v>2762</v>
      </c>
      <c r="V25" s="69">
        <f t="shared" si="16"/>
        <v>2769</v>
      </c>
      <c r="W25" s="69">
        <f t="shared" si="16"/>
        <v>3369</v>
      </c>
      <c r="X25" s="69">
        <f t="shared" si="16"/>
        <v>4113</v>
      </c>
      <c r="Y25" s="69">
        <f t="shared" si="16"/>
        <v>3590</v>
      </c>
      <c r="Z25" s="69">
        <f t="shared" si="16"/>
        <v>3601</v>
      </c>
      <c r="AA25" s="69">
        <f t="shared" si="16"/>
        <v>3446</v>
      </c>
      <c r="AB25" s="69">
        <f t="shared" si="16"/>
        <v>2917</v>
      </c>
      <c r="AC25" s="69">
        <f t="shared" si="16"/>
        <v>2143</v>
      </c>
      <c r="AD25" s="69">
        <f t="shared" si="16"/>
        <v>900</v>
      </c>
      <c r="AE25" s="69">
        <f t="shared" si="16"/>
        <v>343</v>
      </c>
      <c r="AF25" s="69">
        <f t="shared" si="16"/>
        <v>141</v>
      </c>
      <c r="AG25" s="69">
        <f t="shared" si="16"/>
        <v>83</v>
      </c>
    </row>
    <row r="26" spans="1:33" ht="19.5" customHeight="1">
      <c r="A26" s="91" t="s">
        <v>381</v>
      </c>
      <c r="B26" s="190"/>
      <c r="C26" s="106" t="s">
        <v>3</v>
      </c>
      <c r="D26" s="106" t="s">
        <v>3</v>
      </c>
      <c r="E26" s="95"/>
      <c r="F26" s="106" t="s">
        <v>3</v>
      </c>
      <c r="G26" s="106" t="s">
        <v>3</v>
      </c>
      <c r="H26" s="95"/>
      <c r="I26" s="95" t="s">
        <v>3</v>
      </c>
      <c r="J26" s="95" t="s">
        <v>3</v>
      </c>
      <c r="K26" s="186"/>
      <c r="L26" s="185">
        <v>1253</v>
      </c>
      <c r="M26" s="186">
        <v>2.3465298325779993</v>
      </c>
      <c r="N26" s="186"/>
      <c r="O26" s="185">
        <v>1366</v>
      </c>
      <c r="P26" s="97">
        <v>2.4</v>
      </c>
      <c r="Q26" s="91" t="s">
        <v>22</v>
      </c>
      <c r="R26" s="67">
        <f t="shared" ref="R26:R39" si="17">SUM(S26:AG26)</f>
        <v>279</v>
      </c>
      <c r="S26" s="185" t="s">
        <v>466</v>
      </c>
      <c r="T26" s="185">
        <v>23</v>
      </c>
      <c r="U26" s="185">
        <v>23</v>
      </c>
      <c r="V26" s="185">
        <v>17</v>
      </c>
      <c r="W26" s="185">
        <v>36</v>
      </c>
      <c r="X26" s="185">
        <v>47</v>
      </c>
      <c r="Y26" s="185">
        <v>45</v>
      </c>
      <c r="Z26" s="185">
        <v>41</v>
      </c>
      <c r="AA26" s="185">
        <v>36</v>
      </c>
      <c r="AB26" s="185">
        <v>9</v>
      </c>
      <c r="AC26" s="185">
        <v>1</v>
      </c>
      <c r="AD26" s="185">
        <v>1</v>
      </c>
      <c r="AE26" s="185" t="s">
        <v>469</v>
      </c>
      <c r="AF26" s="185" t="s">
        <v>465</v>
      </c>
      <c r="AG26" s="91" t="s">
        <v>465</v>
      </c>
    </row>
    <row r="27" spans="1:33" ht="19.5" customHeight="1">
      <c r="A27" s="91" t="s">
        <v>382</v>
      </c>
      <c r="B27" s="137"/>
      <c r="C27" s="106" t="s">
        <v>3</v>
      </c>
      <c r="D27" s="106" t="s">
        <v>3</v>
      </c>
      <c r="E27" s="106"/>
      <c r="F27" s="106" t="s">
        <v>3</v>
      </c>
      <c r="G27" s="106" t="s">
        <v>3</v>
      </c>
      <c r="H27" s="187"/>
      <c r="I27" s="187">
        <v>2861</v>
      </c>
      <c r="J27" s="186">
        <v>5.2740243700112446</v>
      </c>
      <c r="K27" s="186"/>
      <c r="L27" s="185">
        <v>3134</v>
      </c>
      <c r="M27" s="186">
        <v>5.8691336754185555</v>
      </c>
      <c r="N27" s="186"/>
      <c r="O27" s="185">
        <v>3513</v>
      </c>
      <c r="P27" s="97">
        <f>O27/O9*100</f>
        <v>6.3195956034467242</v>
      </c>
      <c r="Q27" s="91" t="s">
        <v>280</v>
      </c>
      <c r="R27" s="67">
        <f t="shared" si="17"/>
        <v>485</v>
      </c>
      <c r="S27" s="185">
        <v>1</v>
      </c>
      <c r="T27" s="185">
        <v>36</v>
      </c>
      <c r="U27" s="185">
        <v>43</v>
      </c>
      <c r="V27" s="185">
        <v>53</v>
      </c>
      <c r="W27" s="185">
        <v>68</v>
      </c>
      <c r="X27" s="185">
        <v>62</v>
      </c>
      <c r="Y27" s="185">
        <v>55</v>
      </c>
      <c r="Z27" s="185">
        <v>64</v>
      </c>
      <c r="AA27" s="185">
        <v>57</v>
      </c>
      <c r="AB27" s="185">
        <v>31</v>
      </c>
      <c r="AC27" s="185">
        <v>11</v>
      </c>
      <c r="AD27" s="185">
        <v>4</v>
      </c>
      <c r="AE27" s="185" t="s">
        <v>464</v>
      </c>
      <c r="AF27" s="185" t="s">
        <v>470</v>
      </c>
      <c r="AG27" s="185" t="s">
        <v>466</v>
      </c>
    </row>
    <row r="28" spans="1:33" ht="19.5" customHeight="1">
      <c r="A28" s="91" t="s">
        <v>383</v>
      </c>
      <c r="B28" s="190"/>
      <c r="C28" s="106" t="s">
        <v>3</v>
      </c>
      <c r="D28" s="106" t="s">
        <v>3</v>
      </c>
      <c r="E28" s="95"/>
      <c r="F28" s="106" t="s">
        <v>3</v>
      </c>
      <c r="G28" s="106" t="s">
        <v>3</v>
      </c>
      <c r="H28" s="95"/>
      <c r="I28" s="95" t="s">
        <v>3</v>
      </c>
      <c r="J28" s="95" t="s">
        <v>3</v>
      </c>
      <c r="K28" s="186"/>
      <c r="L28" s="185">
        <v>1638</v>
      </c>
      <c r="M28" s="186">
        <v>3.0675306191243119</v>
      </c>
      <c r="N28" s="186"/>
      <c r="O28" s="185">
        <v>1635</v>
      </c>
      <c r="P28" s="97">
        <f>O28/O9*100</f>
        <v>2.9412293799132923</v>
      </c>
      <c r="Q28" s="91" t="s">
        <v>377</v>
      </c>
      <c r="R28" s="67">
        <f t="shared" si="17"/>
        <v>2539</v>
      </c>
      <c r="S28" s="185">
        <v>26</v>
      </c>
      <c r="T28" s="185">
        <v>95</v>
      </c>
      <c r="U28" s="185">
        <v>142</v>
      </c>
      <c r="V28" s="185">
        <v>180</v>
      </c>
      <c r="W28" s="185">
        <v>262</v>
      </c>
      <c r="X28" s="185">
        <v>359</v>
      </c>
      <c r="Y28" s="185">
        <v>351</v>
      </c>
      <c r="Z28" s="185">
        <v>306</v>
      </c>
      <c r="AA28" s="185">
        <v>299</v>
      </c>
      <c r="AB28" s="185">
        <v>257</v>
      </c>
      <c r="AC28" s="185">
        <v>194</v>
      </c>
      <c r="AD28" s="185">
        <v>57</v>
      </c>
      <c r="AE28" s="185">
        <v>9</v>
      </c>
      <c r="AF28" s="185">
        <v>2</v>
      </c>
      <c r="AG28" s="185" t="s">
        <v>471</v>
      </c>
    </row>
    <row r="29" spans="1:33" ht="19.5" customHeight="1">
      <c r="A29" s="91" t="s">
        <v>283</v>
      </c>
      <c r="B29" s="137"/>
      <c r="C29" s="106" t="s">
        <v>3</v>
      </c>
      <c r="D29" s="106" t="s">
        <v>3</v>
      </c>
      <c r="E29" s="106"/>
      <c r="F29" s="106" t="s">
        <v>3</v>
      </c>
      <c r="G29" s="106" t="s">
        <v>3</v>
      </c>
      <c r="H29" s="187"/>
      <c r="I29" s="187">
        <v>2756</v>
      </c>
      <c r="J29" s="186">
        <v>5.0804652791859457</v>
      </c>
      <c r="K29" s="186"/>
      <c r="L29" s="185">
        <v>2743</v>
      </c>
      <c r="M29" s="186">
        <v>5.136896512978014</v>
      </c>
      <c r="N29" s="186"/>
      <c r="O29" s="185">
        <v>2948</v>
      </c>
      <c r="P29" s="97">
        <f>O29/O9*100</f>
        <v>5.3032074691036</v>
      </c>
      <c r="Q29" s="91" t="s">
        <v>378</v>
      </c>
      <c r="R29" s="67">
        <f t="shared" si="17"/>
        <v>8122</v>
      </c>
      <c r="S29" s="185">
        <v>224</v>
      </c>
      <c r="T29" s="185">
        <v>664</v>
      </c>
      <c r="U29" s="185">
        <v>656</v>
      </c>
      <c r="V29" s="185">
        <v>628</v>
      </c>
      <c r="W29" s="185">
        <v>780</v>
      </c>
      <c r="X29" s="185">
        <v>961</v>
      </c>
      <c r="Y29" s="185">
        <v>855</v>
      </c>
      <c r="Z29" s="185">
        <v>857</v>
      </c>
      <c r="AA29" s="185">
        <v>846</v>
      </c>
      <c r="AB29" s="185">
        <v>715</v>
      </c>
      <c r="AC29" s="185">
        <v>496</v>
      </c>
      <c r="AD29" s="185">
        <v>238</v>
      </c>
      <c r="AE29" s="185">
        <v>117</v>
      </c>
      <c r="AF29" s="185">
        <v>51</v>
      </c>
      <c r="AG29" s="185">
        <v>34</v>
      </c>
    </row>
    <row r="30" spans="1:33" ht="19.5" customHeight="1">
      <c r="A30" s="95" t="s">
        <v>282</v>
      </c>
      <c r="B30" s="137"/>
      <c r="C30" s="106" t="s">
        <v>3</v>
      </c>
      <c r="D30" s="106" t="s">
        <v>3</v>
      </c>
      <c r="E30" s="106"/>
      <c r="F30" s="106" t="s">
        <v>3</v>
      </c>
      <c r="G30" s="106" t="s">
        <v>3</v>
      </c>
      <c r="H30" s="98"/>
      <c r="I30" s="98">
        <v>4297</v>
      </c>
      <c r="J30" s="97">
        <v>7.9211753645362881</v>
      </c>
      <c r="K30" s="100"/>
      <c r="L30" s="66">
        <v>4906</v>
      </c>
      <c r="M30" s="97">
        <v>9.1876100228472986</v>
      </c>
      <c r="N30" s="100"/>
      <c r="O30" s="66">
        <v>6017</v>
      </c>
      <c r="P30" s="97">
        <f>O30/O9*100</f>
        <v>10.824083901491303</v>
      </c>
      <c r="Q30" s="91" t="s">
        <v>379</v>
      </c>
      <c r="R30" s="67">
        <f t="shared" si="17"/>
        <v>1039</v>
      </c>
      <c r="S30" s="185">
        <v>1</v>
      </c>
      <c r="T30" s="185">
        <v>51</v>
      </c>
      <c r="U30" s="185">
        <v>88</v>
      </c>
      <c r="V30" s="185">
        <v>87</v>
      </c>
      <c r="W30" s="185">
        <v>119</v>
      </c>
      <c r="X30" s="185">
        <v>140</v>
      </c>
      <c r="Y30" s="185">
        <v>158</v>
      </c>
      <c r="Z30" s="185">
        <v>146</v>
      </c>
      <c r="AA30" s="185">
        <v>120</v>
      </c>
      <c r="AB30" s="185">
        <v>85</v>
      </c>
      <c r="AC30" s="185">
        <v>23</v>
      </c>
      <c r="AD30" s="185">
        <v>13</v>
      </c>
      <c r="AE30" s="185">
        <v>5</v>
      </c>
      <c r="AF30" s="185">
        <v>2</v>
      </c>
      <c r="AG30" s="185">
        <v>1</v>
      </c>
    </row>
    <row r="31" spans="1:33" ht="19.5" customHeight="1">
      <c r="A31" s="95" t="s">
        <v>384</v>
      </c>
      <c r="B31" s="137"/>
      <c r="C31" s="106" t="s">
        <v>3</v>
      </c>
      <c r="D31" s="106" t="s">
        <v>3</v>
      </c>
      <c r="E31" s="106"/>
      <c r="F31" s="106" t="s">
        <v>3</v>
      </c>
      <c r="G31" s="106" t="s">
        <v>3</v>
      </c>
      <c r="H31" s="98"/>
      <c r="I31" s="98">
        <v>612</v>
      </c>
      <c r="J31" s="97">
        <v>1.1281729865246004</v>
      </c>
      <c r="K31" s="100"/>
      <c r="L31" s="66">
        <v>350</v>
      </c>
      <c r="M31" s="97">
        <v>0.65545526049664782</v>
      </c>
      <c r="N31" s="100"/>
      <c r="O31" s="66">
        <v>433</v>
      </c>
      <c r="P31" s="97">
        <f>O31/O9*100</f>
        <v>0.77893108348774043</v>
      </c>
      <c r="Q31" s="91" t="s">
        <v>380</v>
      </c>
      <c r="R31" s="67">
        <f t="shared" si="17"/>
        <v>706</v>
      </c>
      <c r="S31" s="185">
        <v>10</v>
      </c>
      <c r="T31" s="185">
        <v>39</v>
      </c>
      <c r="U31" s="185">
        <v>48</v>
      </c>
      <c r="V31" s="185">
        <v>50</v>
      </c>
      <c r="W31" s="185">
        <v>55</v>
      </c>
      <c r="X31" s="185">
        <v>75</v>
      </c>
      <c r="Y31" s="185">
        <v>68</v>
      </c>
      <c r="Z31" s="185">
        <v>56</v>
      </c>
      <c r="AA31" s="185">
        <v>68</v>
      </c>
      <c r="AB31" s="185">
        <v>67</v>
      </c>
      <c r="AC31" s="185">
        <v>72</v>
      </c>
      <c r="AD31" s="185">
        <v>40</v>
      </c>
      <c r="AE31" s="185">
        <v>28</v>
      </c>
      <c r="AF31" s="185">
        <v>16</v>
      </c>
      <c r="AG31" s="185">
        <v>14</v>
      </c>
    </row>
    <row r="32" spans="1:33" ht="19.5" customHeight="1">
      <c r="A32" s="91" t="s">
        <v>284</v>
      </c>
      <c r="B32" s="21"/>
      <c r="C32" s="66">
        <v>11144</v>
      </c>
      <c r="D32" s="97">
        <v>21.446854371547889</v>
      </c>
      <c r="E32" s="20"/>
      <c r="F32" s="98">
        <v>12621</v>
      </c>
      <c r="G32" s="97">
        <v>23.9</v>
      </c>
      <c r="H32" s="98"/>
      <c r="I32" s="98">
        <v>6944</v>
      </c>
      <c r="J32" s="97">
        <v>12.800707873246447</v>
      </c>
      <c r="K32" s="100"/>
      <c r="L32" s="121">
        <v>2627</v>
      </c>
      <c r="M32" s="97">
        <v>4.9196599123562681</v>
      </c>
      <c r="N32" s="100"/>
      <c r="O32" s="121">
        <v>2952</v>
      </c>
      <c r="P32" s="97">
        <f>O32/O9*100</f>
        <v>5.3104031373113383</v>
      </c>
      <c r="Q32" s="91" t="s">
        <v>381</v>
      </c>
      <c r="R32" s="67">
        <f t="shared" si="17"/>
        <v>1366</v>
      </c>
      <c r="S32" s="185">
        <v>6</v>
      </c>
      <c r="T32" s="185">
        <v>64</v>
      </c>
      <c r="U32" s="185">
        <v>109</v>
      </c>
      <c r="V32" s="185">
        <v>108</v>
      </c>
      <c r="W32" s="185">
        <v>170</v>
      </c>
      <c r="X32" s="185">
        <v>227</v>
      </c>
      <c r="Y32" s="185">
        <v>133</v>
      </c>
      <c r="Z32" s="185">
        <v>140</v>
      </c>
      <c r="AA32" s="185">
        <v>137</v>
      </c>
      <c r="AB32" s="185">
        <v>124</v>
      </c>
      <c r="AC32" s="185">
        <v>89</v>
      </c>
      <c r="AD32" s="185">
        <v>37</v>
      </c>
      <c r="AE32" s="185">
        <v>12</v>
      </c>
      <c r="AF32" s="185">
        <v>5</v>
      </c>
      <c r="AG32" s="185">
        <v>5</v>
      </c>
    </row>
    <row r="33" spans="1:34" ht="19.5" customHeight="1">
      <c r="A33" s="91" t="s">
        <v>385</v>
      </c>
      <c r="B33" s="21"/>
      <c r="C33" s="66">
        <v>1327</v>
      </c>
      <c r="D33" s="97">
        <v>2.5538384557649008</v>
      </c>
      <c r="E33" s="20"/>
      <c r="F33" s="98">
        <v>1338</v>
      </c>
      <c r="G33" s="97">
        <v>2.5274849824322794</v>
      </c>
      <c r="H33" s="98"/>
      <c r="I33" s="98">
        <v>1623</v>
      </c>
      <c r="J33" s="97">
        <v>2.9918705181853373</v>
      </c>
      <c r="K33" s="20"/>
      <c r="L33" s="66">
        <v>1439</v>
      </c>
      <c r="M33" s="97">
        <v>2.694857485299075</v>
      </c>
      <c r="N33" s="20"/>
      <c r="O33" s="66">
        <v>1535</v>
      </c>
      <c r="P33" s="97">
        <f>O33/O9*100</f>
        <v>2.7613376747198188</v>
      </c>
      <c r="Q33" s="91" t="s">
        <v>382</v>
      </c>
      <c r="R33" s="67">
        <f t="shared" si="17"/>
        <v>3513</v>
      </c>
      <c r="S33" s="185">
        <v>347</v>
      </c>
      <c r="T33" s="185">
        <v>590</v>
      </c>
      <c r="U33" s="185">
        <v>216</v>
      </c>
      <c r="V33" s="185">
        <v>234</v>
      </c>
      <c r="W33" s="185">
        <v>282</v>
      </c>
      <c r="X33" s="185">
        <v>387</v>
      </c>
      <c r="Y33" s="185">
        <v>282</v>
      </c>
      <c r="Z33" s="185">
        <v>275</v>
      </c>
      <c r="AA33" s="185">
        <v>249</v>
      </c>
      <c r="AB33" s="185">
        <v>262</v>
      </c>
      <c r="AC33" s="185">
        <v>249</v>
      </c>
      <c r="AD33" s="185">
        <v>92</v>
      </c>
      <c r="AE33" s="185">
        <v>24</v>
      </c>
      <c r="AF33" s="185">
        <v>15</v>
      </c>
      <c r="AG33" s="185">
        <v>9</v>
      </c>
    </row>
    <row r="34" spans="1:34" ht="19.5" customHeight="1">
      <c r="A34" s="33" t="s">
        <v>23</v>
      </c>
      <c r="B34" s="136"/>
      <c r="C34" s="69">
        <v>153</v>
      </c>
      <c r="D34" s="100">
        <v>0.29445160793672176</v>
      </c>
      <c r="E34" s="33"/>
      <c r="F34" s="99">
        <v>669</v>
      </c>
      <c r="G34" s="100">
        <v>1.2637424912161397</v>
      </c>
      <c r="H34" s="98"/>
      <c r="I34" s="99">
        <v>898</v>
      </c>
      <c r="J34" s="100">
        <v>1.6553910815344626</v>
      </c>
      <c r="K34" s="20"/>
      <c r="L34" s="69">
        <v>2980</v>
      </c>
      <c r="M34" s="100">
        <v>5.5807333608000294</v>
      </c>
      <c r="N34" s="20"/>
      <c r="O34" s="69">
        <v>2230</v>
      </c>
      <c r="P34" s="100">
        <f>O34/O9*100</f>
        <v>4.0115850258144601</v>
      </c>
      <c r="Q34" s="91" t="s">
        <v>383</v>
      </c>
      <c r="R34" s="67">
        <f t="shared" si="17"/>
        <v>1635</v>
      </c>
      <c r="S34" s="185">
        <v>51</v>
      </c>
      <c r="T34" s="185">
        <v>146</v>
      </c>
      <c r="U34" s="185">
        <v>162</v>
      </c>
      <c r="V34" s="185">
        <v>133</v>
      </c>
      <c r="W34" s="185">
        <v>164</v>
      </c>
      <c r="X34" s="185">
        <v>170</v>
      </c>
      <c r="Y34" s="185">
        <v>158</v>
      </c>
      <c r="Z34" s="185">
        <v>137</v>
      </c>
      <c r="AA34" s="185">
        <v>96</v>
      </c>
      <c r="AB34" s="185">
        <v>149</v>
      </c>
      <c r="AC34" s="185">
        <v>151</v>
      </c>
      <c r="AD34" s="185">
        <v>74</v>
      </c>
      <c r="AE34" s="185">
        <v>29</v>
      </c>
      <c r="AF34" s="185">
        <v>13</v>
      </c>
      <c r="AG34" s="95">
        <v>2</v>
      </c>
    </row>
    <row r="35" spans="1:34" ht="19.5" customHeight="1">
      <c r="A35" s="191"/>
      <c r="B35" s="192"/>
      <c r="C35" s="191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61"/>
      <c r="P35" s="182"/>
      <c r="Q35" s="91" t="s">
        <v>283</v>
      </c>
      <c r="R35" s="67">
        <f t="shared" si="17"/>
        <v>2948</v>
      </c>
      <c r="S35" s="185">
        <v>48</v>
      </c>
      <c r="T35" s="185">
        <v>258</v>
      </c>
      <c r="U35" s="185">
        <v>289</v>
      </c>
      <c r="V35" s="185">
        <v>256</v>
      </c>
      <c r="W35" s="185">
        <v>270</v>
      </c>
      <c r="X35" s="185">
        <v>334</v>
      </c>
      <c r="Y35" s="185">
        <v>330</v>
      </c>
      <c r="Z35" s="185">
        <v>354</v>
      </c>
      <c r="AA35" s="185">
        <v>394</v>
      </c>
      <c r="AB35" s="185">
        <v>239</v>
      </c>
      <c r="AC35" s="185">
        <v>126</v>
      </c>
      <c r="AD35" s="185">
        <v>37</v>
      </c>
      <c r="AE35" s="185">
        <v>9</v>
      </c>
      <c r="AF35" s="185">
        <v>2</v>
      </c>
      <c r="AG35" s="185">
        <v>2</v>
      </c>
    </row>
    <row r="36" spans="1:34" ht="19.5" customHeight="1">
      <c r="A36" s="20" t="s">
        <v>481</v>
      </c>
      <c r="B36" s="40"/>
      <c r="C36" s="40"/>
      <c r="Q36" s="95" t="s">
        <v>282</v>
      </c>
      <c r="R36" s="67">
        <f t="shared" si="17"/>
        <v>6017</v>
      </c>
      <c r="S36" s="95">
        <v>32</v>
      </c>
      <c r="T36" s="95">
        <v>465</v>
      </c>
      <c r="U36" s="95">
        <v>616</v>
      </c>
      <c r="V36" s="95">
        <v>658</v>
      </c>
      <c r="W36" s="95">
        <v>700</v>
      </c>
      <c r="X36" s="95">
        <v>731</v>
      </c>
      <c r="Y36" s="95">
        <v>647</v>
      </c>
      <c r="Z36" s="95">
        <v>643</v>
      </c>
      <c r="AA36" s="95">
        <v>596</v>
      </c>
      <c r="AB36" s="95">
        <v>448</v>
      </c>
      <c r="AC36" s="95">
        <v>289</v>
      </c>
      <c r="AD36" s="95">
        <v>129</v>
      </c>
      <c r="AE36" s="95">
        <v>41</v>
      </c>
      <c r="AF36" s="95">
        <v>14</v>
      </c>
      <c r="AG36" s="95">
        <v>8</v>
      </c>
    </row>
    <row r="37" spans="1:34" ht="19.5" customHeight="1">
      <c r="B37" s="146"/>
      <c r="C37" s="146"/>
      <c r="D37" s="146"/>
      <c r="E37" s="146"/>
      <c r="F37" s="146"/>
      <c r="G37" s="145"/>
      <c r="H37" s="145"/>
      <c r="I37" s="146"/>
      <c r="J37" s="146"/>
      <c r="K37" s="146"/>
      <c r="Q37" s="95" t="s">
        <v>384</v>
      </c>
      <c r="R37" s="67">
        <f t="shared" si="17"/>
        <v>433</v>
      </c>
      <c r="S37" s="95">
        <v>2</v>
      </c>
      <c r="T37" s="95">
        <v>28</v>
      </c>
      <c r="U37" s="95">
        <v>42</v>
      </c>
      <c r="V37" s="95">
        <v>33</v>
      </c>
      <c r="W37" s="95">
        <v>45</v>
      </c>
      <c r="X37" s="95">
        <v>65</v>
      </c>
      <c r="Y37" s="95">
        <v>57</v>
      </c>
      <c r="Z37" s="95">
        <v>61</v>
      </c>
      <c r="AA37" s="95">
        <v>52</v>
      </c>
      <c r="AB37" s="95">
        <v>35</v>
      </c>
      <c r="AC37" s="95">
        <v>12</v>
      </c>
      <c r="AD37" s="95">
        <v>1</v>
      </c>
      <c r="AE37" s="95" t="s">
        <v>465</v>
      </c>
      <c r="AF37" s="95" t="s">
        <v>464</v>
      </c>
      <c r="AG37" s="95" t="s">
        <v>465</v>
      </c>
    </row>
    <row r="38" spans="1:34" ht="19.5" customHeight="1">
      <c r="A38" s="40"/>
      <c r="B38" s="146"/>
      <c r="C38" s="146"/>
      <c r="D38" s="146"/>
      <c r="E38" s="146"/>
      <c r="F38" s="146"/>
      <c r="G38" s="145"/>
      <c r="H38" s="145"/>
      <c r="I38" s="146"/>
      <c r="J38" s="146"/>
      <c r="K38" s="146"/>
      <c r="Q38" s="91" t="s">
        <v>284</v>
      </c>
      <c r="R38" s="67">
        <f t="shared" si="17"/>
        <v>2952</v>
      </c>
      <c r="S38" s="185">
        <v>21</v>
      </c>
      <c r="T38" s="185">
        <v>109</v>
      </c>
      <c r="U38" s="185">
        <v>168</v>
      </c>
      <c r="V38" s="185">
        <v>181</v>
      </c>
      <c r="W38" s="185">
        <v>248</v>
      </c>
      <c r="X38" s="185">
        <v>340</v>
      </c>
      <c r="Y38" s="185">
        <v>262</v>
      </c>
      <c r="Z38" s="185">
        <v>316</v>
      </c>
      <c r="AA38" s="185">
        <v>295</v>
      </c>
      <c r="AB38" s="185">
        <v>367</v>
      </c>
      <c r="AC38" s="185">
        <v>382</v>
      </c>
      <c r="AD38" s="185">
        <v>166</v>
      </c>
      <c r="AE38" s="185">
        <v>68</v>
      </c>
      <c r="AF38" s="185">
        <v>21</v>
      </c>
      <c r="AG38" s="185">
        <v>8</v>
      </c>
    </row>
    <row r="39" spans="1:34" ht="19.5" customHeight="1">
      <c r="A39" s="40"/>
      <c r="B39" s="147"/>
      <c r="C39" s="146"/>
      <c r="D39" s="146"/>
      <c r="E39" s="146"/>
      <c r="F39" s="146"/>
      <c r="G39" s="145"/>
      <c r="H39" s="145"/>
      <c r="I39" s="146"/>
      <c r="J39" s="146"/>
      <c r="K39" s="146"/>
      <c r="Q39" s="91" t="s">
        <v>385</v>
      </c>
      <c r="R39" s="67">
        <f t="shared" si="17"/>
        <v>1535</v>
      </c>
      <c r="S39" s="185">
        <v>3</v>
      </c>
      <c r="T39" s="185">
        <v>52</v>
      </c>
      <c r="U39" s="185">
        <v>160</v>
      </c>
      <c r="V39" s="185">
        <v>151</v>
      </c>
      <c r="W39" s="185">
        <v>170</v>
      </c>
      <c r="X39" s="185">
        <v>215</v>
      </c>
      <c r="Y39" s="185">
        <v>189</v>
      </c>
      <c r="Z39" s="185">
        <v>205</v>
      </c>
      <c r="AA39" s="185">
        <v>201</v>
      </c>
      <c r="AB39" s="185">
        <v>129</v>
      </c>
      <c r="AC39" s="185">
        <v>48</v>
      </c>
      <c r="AD39" s="185">
        <v>11</v>
      </c>
      <c r="AE39" s="185">
        <v>1</v>
      </c>
      <c r="AF39" s="185" t="s">
        <v>464</v>
      </c>
      <c r="AG39" s="185" t="s">
        <v>465</v>
      </c>
    </row>
    <row r="40" spans="1:34" ht="19.5" customHeight="1">
      <c r="A40" s="40"/>
      <c r="B40" s="147"/>
      <c r="C40" s="147"/>
      <c r="D40" s="146"/>
      <c r="E40" s="146"/>
      <c r="F40" s="146"/>
      <c r="G40" s="145"/>
      <c r="I40" s="146"/>
      <c r="J40" s="146"/>
      <c r="K40" s="146"/>
      <c r="R40" s="21"/>
    </row>
    <row r="41" spans="1:34" ht="19.5" customHeight="1">
      <c r="A41" s="40"/>
      <c r="B41" s="147"/>
      <c r="C41" s="147"/>
      <c r="D41" s="146"/>
      <c r="E41" s="146"/>
      <c r="F41" s="146"/>
      <c r="G41" s="145"/>
      <c r="H41" s="145"/>
      <c r="I41" s="146"/>
      <c r="J41" s="146"/>
      <c r="K41" s="146"/>
      <c r="Q41" s="33" t="s">
        <v>23</v>
      </c>
      <c r="R41" s="83">
        <f>SUM(S41:AG41)</f>
        <v>2230</v>
      </c>
      <c r="S41" s="34">
        <v>98</v>
      </c>
      <c r="T41" s="34">
        <v>231</v>
      </c>
      <c r="U41" s="34">
        <v>197</v>
      </c>
      <c r="V41" s="34">
        <v>194</v>
      </c>
      <c r="W41" s="34">
        <v>200</v>
      </c>
      <c r="X41" s="34">
        <v>218</v>
      </c>
      <c r="Y41" s="34">
        <v>185</v>
      </c>
      <c r="Z41" s="34">
        <v>141</v>
      </c>
      <c r="AA41" s="34">
        <v>104</v>
      </c>
      <c r="AB41" s="34">
        <v>123</v>
      </c>
      <c r="AC41" s="34">
        <v>177</v>
      </c>
      <c r="AD41" s="34">
        <v>139</v>
      </c>
      <c r="AE41" s="34">
        <v>119</v>
      </c>
      <c r="AF41" s="34">
        <v>71</v>
      </c>
      <c r="AG41" s="34">
        <v>33</v>
      </c>
    </row>
    <row r="42" spans="1:34" ht="19.5" customHeight="1">
      <c r="A42" s="40"/>
      <c r="B42" s="147"/>
      <c r="C42" s="147"/>
      <c r="D42" s="146"/>
      <c r="E42" s="146"/>
      <c r="F42" s="146"/>
      <c r="G42" s="145"/>
      <c r="H42" s="145"/>
      <c r="I42" s="146"/>
      <c r="J42" s="146"/>
      <c r="K42" s="146"/>
      <c r="Q42" s="60"/>
      <c r="R42" s="30"/>
    </row>
    <row r="43" spans="1:34" ht="19.5" customHeight="1">
      <c r="A43" s="171"/>
      <c r="B43" s="147"/>
      <c r="C43" s="147"/>
      <c r="D43" s="146"/>
      <c r="E43" s="146"/>
      <c r="F43" s="146"/>
      <c r="G43" s="145"/>
      <c r="H43" s="145"/>
      <c r="I43" s="146"/>
      <c r="J43" s="146"/>
      <c r="K43" s="146"/>
      <c r="Q43" s="20" t="s">
        <v>481</v>
      </c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</row>
    <row r="44" spans="1:34" ht="19.5" customHeight="1">
      <c r="A44" s="171"/>
      <c r="B44" s="147"/>
      <c r="C44" s="147"/>
      <c r="D44" s="146"/>
      <c r="E44" s="146"/>
      <c r="F44" s="146"/>
      <c r="G44" s="145"/>
      <c r="H44" s="145"/>
      <c r="I44" s="146"/>
      <c r="J44" s="146"/>
      <c r="K44" s="146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</row>
    <row r="45" spans="1:34">
      <c r="A45" s="40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</row>
    <row r="46" spans="1:34">
      <c r="A46" s="40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93"/>
    </row>
    <row r="47" spans="1:34"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</row>
    <row r="48" spans="1:34"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</row>
    <row r="49" spans="1:33"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</row>
    <row r="50" spans="1:33"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</row>
    <row r="51" spans="1:33"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</row>
    <row r="52" spans="1:33"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</row>
    <row r="53" spans="1:33"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</row>
    <row r="54" spans="1:33"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</row>
    <row r="55" spans="1:33"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</row>
    <row r="56" spans="1:33"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</row>
    <row r="57" spans="1:33"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</row>
    <row r="58" spans="1:33"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</row>
    <row r="59" spans="1:33"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</row>
    <row r="60" spans="1:33"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</row>
    <row r="61" spans="1:33"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</row>
    <row r="62" spans="1:33">
      <c r="O62" s="194"/>
    </row>
    <row r="63" spans="1:33">
      <c r="A63" s="40"/>
      <c r="B63" s="40"/>
      <c r="C63" s="40"/>
      <c r="O63" s="1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</row>
    <row r="64" spans="1:33">
      <c r="D64" s="94"/>
      <c r="E64" s="94"/>
      <c r="F64" s="94"/>
      <c r="G64" s="195"/>
      <c r="H64" s="195"/>
      <c r="I64" s="94"/>
      <c r="J64" s="94"/>
      <c r="K64" s="94"/>
      <c r="L64" s="94"/>
      <c r="M64" s="94"/>
      <c r="N64" s="94"/>
      <c r="O64" s="1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</row>
    <row r="65" spans="4:33">
      <c r="D65" s="94"/>
      <c r="E65" s="94"/>
      <c r="F65" s="94"/>
      <c r="G65" s="195"/>
      <c r="H65" s="195"/>
      <c r="I65" s="94"/>
      <c r="J65" s="94"/>
      <c r="K65" s="94"/>
      <c r="L65" s="94"/>
      <c r="M65" s="94"/>
      <c r="N65" s="94"/>
      <c r="O65" s="1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</row>
    <row r="66" spans="4:33">
      <c r="D66" s="94"/>
      <c r="E66" s="94"/>
      <c r="F66" s="94"/>
      <c r="G66" s="195"/>
      <c r="H66" s="195"/>
      <c r="I66" s="94"/>
      <c r="J66" s="94"/>
      <c r="K66" s="94"/>
      <c r="L66" s="94"/>
      <c r="M66" s="94"/>
      <c r="N66" s="94"/>
      <c r="O66" s="68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</row>
    <row r="67" spans="4:33">
      <c r="D67" s="94"/>
      <c r="E67" s="94"/>
      <c r="F67" s="94"/>
      <c r="G67" s="195"/>
      <c r="H67" s="195"/>
      <c r="I67" s="94"/>
      <c r="J67" s="94"/>
      <c r="K67" s="94"/>
      <c r="L67" s="94"/>
      <c r="M67" s="94"/>
      <c r="N67" s="94"/>
      <c r="P67" s="94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</row>
    <row r="68" spans="4:33"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P68" s="196"/>
    </row>
  </sheetData>
  <mergeCells count="17">
    <mergeCell ref="C21:C22"/>
    <mergeCell ref="D21:D22"/>
    <mergeCell ref="F21:F22"/>
    <mergeCell ref="G21:G22"/>
    <mergeCell ref="N6:P6"/>
    <mergeCell ref="A3:G3"/>
    <mergeCell ref="Q3:W3"/>
    <mergeCell ref="N7:O7"/>
    <mergeCell ref="E6:G6"/>
    <mergeCell ref="H6:J6"/>
    <mergeCell ref="B7:C7"/>
    <mergeCell ref="E7:F7"/>
    <mergeCell ref="A6:A7"/>
    <mergeCell ref="B6:D6"/>
    <mergeCell ref="K6:M6"/>
    <mergeCell ref="K7:L7"/>
    <mergeCell ref="H7:I7"/>
  </mergeCells>
  <phoneticPr fontId="9"/>
  <pageMargins left="0.39370078740157483" right="0.39370078740157483" top="0.59055118110236227" bottom="0.39370078740157483" header="0.39370078740157483" footer="0.19685039370078741"/>
  <pageSetup paperSize="9" firstPageNumber="2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view="pageBreakPreview" zoomScale="80" zoomScaleNormal="100" zoomScaleSheetLayoutView="80" workbookViewId="0"/>
  </sheetViews>
  <sheetFormatPr defaultRowHeight="17.25"/>
  <cols>
    <col min="1" max="1" width="8.796875" style="1"/>
    <col min="2" max="2" width="7.59765625" style="1" bestFit="1" customWidth="1"/>
    <col min="3" max="5" width="6.796875" style="1" customWidth="1"/>
    <col min="6" max="6" width="8.796875" style="1"/>
    <col min="7" max="10" width="6.796875" style="1" customWidth="1"/>
    <col min="11" max="11" width="8.796875" style="1"/>
    <col min="12" max="15" width="6.796875" style="1" customWidth="1"/>
    <col min="16" max="16" width="10.8984375" style="1" bestFit="1" customWidth="1"/>
    <col min="17" max="20" width="6.796875" style="1" customWidth="1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1" ht="18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ht="18" customHeight="1">
      <c r="A3" s="226" t="s">
        <v>346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1:21" ht="1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1" ht="15" customHeight="1">
      <c r="A5" s="40"/>
      <c r="B5" s="40"/>
      <c r="C5" s="40"/>
      <c r="D5" s="40"/>
      <c r="E5" s="40"/>
      <c r="F5" s="40"/>
      <c r="G5" s="40"/>
      <c r="H5" s="40"/>
      <c r="I5" s="40"/>
      <c r="J5" s="95"/>
      <c r="K5" s="40"/>
      <c r="L5" s="40"/>
      <c r="M5" s="40"/>
      <c r="N5" s="40"/>
      <c r="O5" s="40"/>
      <c r="P5" s="40"/>
      <c r="Q5" s="40"/>
      <c r="R5" s="40"/>
      <c r="S5" s="40"/>
      <c r="T5" s="95" t="s">
        <v>492</v>
      </c>
    </row>
    <row r="6" spans="1:21">
      <c r="A6" s="233" t="s">
        <v>241</v>
      </c>
      <c r="B6" s="349" t="s">
        <v>244</v>
      </c>
      <c r="C6" s="349"/>
      <c r="D6" s="349"/>
      <c r="E6" s="349" t="s">
        <v>242</v>
      </c>
      <c r="F6" s="227" t="s">
        <v>241</v>
      </c>
      <c r="G6" s="349" t="s">
        <v>244</v>
      </c>
      <c r="H6" s="349"/>
      <c r="I6" s="349"/>
      <c r="J6" s="305" t="s">
        <v>242</v>
      </c>
      <c r="K6" s="233" t="s">
        <v>241</v>
      </c>
      <c r="L6" s="349" t="s">
        <v>244</v>
      </c>
      <c r="M6" s="349"/>
      <c r="N6" s="349"/>
      <c r="O6" s="227" t="s">
        <v>242</v>
      </c>
      <c r="P6" s="227" t="s">
        <v>241</v>
      </c>
      <c r="Q6" s="349" t="s">
        <v>244</v>
      </c>
      <c r="R6" s="349"/>
      <c r="S6" s="349"/>
      <c r="T6" s="246" t="s">
        <v>242</v>
      </c>
    </row>
    <row r="7" spans="1:21">
      <c r="A7" s="256"/>
      <c r="B7" s="111" t="s">
        <v>238</v>
      </c>
      <c r="C7" s="112" t="s">
        <v>239</v>
      </c>
      <c r="D7" s="114" t="s">
        <v>240</v>
      </c>
      <c r="E7" s="349"/>
      <c r="F7" s="251"/>
      <c r="G7" s="111" t="s">
        <v>238</v>
      </c>
      <c r="H7" s="112" t="s">
        <v>239</v>
      </c>
      <c r="I7" s="114" t="s">
        <v>240</v>
      </c>
      <c r="J7" s="305"/>
      <c r="K7" s="256"/>
      <c r="L7" s="111" t="s">
        <v>238</v>
      </c>
      <c r="M7" s="112" t="s">
        <v>239</v>
      </c>
      <c r="N7" s="114" t="s">
        <v>240</v>
      </c>
      <c r="O7" s="251"/>
      <c r="P7" s="251"/>
      <c r="Q7" s="111" t="s">
        <v>238</v>
      </c>
      <c r="R7" s="112" t="s">
        <v>239</v>
      </c>
      <c r="S7" s="114" t="s">
        <v>240</v>
      </c>
      <c r="T7" s="232"/>
    </row>
    <row r="8" spans="1:21">
      <c r="A8" s="101"/>
      <c r="B8" s="40"/>
      <c r="C8" s="40"/>
      <c r="D8" s="40"/>
      <c r="E8" s="40"/>
      <c r="F8" s="25"/>
      <c r="G8" s="40"/>
      <c r="H8" s="40"/>
      <c r="I8" s="40"/>
      <c r="J8" s="40"/>
      <c r="K8" s="101"/>
      <c r="L8" s="40"/>
      <c r="M8" s="40"/>
      <c r="N8" s="40"/>
      <c r="O8" s="40"/>
      <c r="P8" s="25"/>
      <c r="Q8" s="40"/>
      <c r="R8" s="40"/>
      <c r="S8" s="40"/>
      <c r="T8" s="40"/>
    </row>
    <row r="9" spans="1:21" ht="17.25" customHeight="1">
      <c r="A9" s="102" t="s">
        <v>243</v>
      </c>
      <c r="B9" s="224">
        <v>113647</v>
      </c>
      <c r="C9" s="224">
        <v>56492</v>
      </c>
      <c r="D9" s="224">
        <v>57155</v>
      </c>
      <c r="E9" s="224">
        <v>48212</v>
      </c>
      <c r="F9" s="25"/>
      <c r="G9" s="40"/>
      <c r="H9" s="40"/>
      <c r="I9" s="40"/>
      <c r="J9" s="40"/>
      <c r="K9" s="101"/>
      <c r="L9" s="40"/>
      <c r="M9" s="40"/>
      <c r="N9" s="40"/>
      <c r="O9" s="40"/>
      <c r="P9" s="25"/>
      <c r="Q9" s="40"/>
      <c r="R9" s="40"/>
      <c r="S9" s="40"/>
      <c r="T9" s="40"/>
    </row>
    <row r="10" spans="1:21" ht="17.25" customHeight="1">
      <c r="A10" s="101"/>
      <c r="B10" s="155"/>
      <c r="C10" s="155"/>
      <c r="D10" s="155"/>
      <c r="E10" s="155"/>
      <c r="F10" s="25"/>
      <c r="G10" s="40"/>
      <c r="H10" s="40"/>
      <c r="I10" s="40"/>
      <c r="J10" s="40"/>
      <c r="K10" s="101"/>
      <c r="L10" s="40"/>
      <c r="M10" s="40"/>
      <c r="N10" s="40"/>
      <c r="O10" s="40"/>
      <c r="P10" s="25"/>
      <c r="Q10" s="40"/>
      <c r="R10" s="40"/>
      <c r="S10" s="40"/>
      <c r="T10" s="40"/>
    </row>
    <row r="11" spans="1:21" ht="17.25" customHeight="1">
      <c r="A11" s="103" t="s">
        <v>99</v>
      </c>
      <c r="B11" s="156">
        <v>276</v>
      </c>
      <c r="C11" s="157">
        <v>133</v>
      </c>
      <c r="D11" s="157">
        <v>143</v>
      </c>
      <c r="E11" s="156">
        <v>135</v>
      </c>
      <c r="F11" s="28" t="s">
        <v>137</v>
      </c>
      <c r="G11" s="157">
        <v>381</v>
      </c>
      <c r="H11" s="157">
        <v>211</v>
      </c>
      <c r="I11" s="156">
        <v>170</v>
      </c>
      <c r="J11" s="156">
        <v>231</v>
      </c>
      <c r="K11" s="103" t="s">
        <v>174</v>
      </c>
      <c r="L11" s="157">
        <v>1751</v>
      </c>
      <c r="M11" s="157">
        <v>922</v>
      </c>
      <c r="N11" s="156">
        <v>829</v>
      </c>
      <c r="O11" s="156">
        <v>750</v>
      </c>
      <c r="P11" s="105" t="s">
        <v>210</v>
      </c>
      <c r="Q11" s="158">
        <v>619</v>
      </c>
      <c r="R11" s="158">
        <v>297</v>
      </c>
      <c r="S11" s="158">
        <v>322</v>
      </c>
      <c r="T11" s="158">
        <v>219</v>
      </c>
      <c r="U11" s="223"/>
    </row>
    <row r="12" spans="1:21" ht="17.25" customHeight="1">
      <c r="A12" s="103" t="s">
        <v>100</v>
      </c>
      <c r="B12" s="156">
        <v>350</v>
      </c>
      <c r="C12" s="157">
        <v>184</v>
      </c>
      <c r="D12" s="157">
        <v>166</v>
      </c>
      <c r="E12" s="156">
        <v>173</v>
      </c>
      <c r="F12" s="28" t="s">
        <v>138</v>
      </c>
      <c r="G12" s="157">
        <v>344</v>
      </c>
      <c r="H12" s="157">
        <v>172</v>
      </c>
      <c r="I12" s="156">
        <v>172</v>
      </c>
      <c r="J12" s="156">
        <v>171</v>
      </c>
      <c r="K12" s="104" t="s">
        <v>175</v>
      </c>
      <c r="L12" s="158">
        <v>12</v>
      </c>
      <c r="M12" s="158">
        <v>7</v>
      </c>
      <c r="N12" s="158">
        <v>5</v>
      </c>
      <c r="O12" s="158">
        <v>5</v>
      </c>
      <c r="P12" s="105" t="s">
        <v>211</v>
      </c>
      <c r="Q12" s="158">
        <v>958</v>
      </c>
      <c r="R12" s="158">
        <v>474</v>
      </c>
      <c r="S12" s="158">
        <v>484</v>
      </c>
      <c r="T12" s="158">
        <v>404</v>
      </c>
    </row>
    <row r="13" spans="1:21" ht="17.25" customHeight="1">
      <c r="A13" s="103" t="s">
        <v>101</v>
      </c>
      <c r="B13" s="156">
        <v>105</v>
      </c>
      <c r="C13" s="157">
        <v>41</v>
      </c>
      <c r="D13" s="157">
        <v>64</v>
      </c>
      <c r="E13" s="156">
        <v>41</v>
      </c>
      <c r="F13" s="28" t="s">
        <v>139</v>
      </c>
      <c r="G13" s="157">
        <v>346</v>
      </c>
      <c r="H13" s="157">
        <v>176</v>
      </c>
      <c r="I13" s="156">
        <v>170</v>
      </c>
      <c r="J13" s="156">
        <v>141</v>
      </c>
      <c r="K13" s="104" t="s">
        <v>176</v>
      </c>
      <c r="L13" s="158">
        <v>109</v>
      </c>
      <c r="M13" s="158">
        <v>60</v>
      </c>
      <c r="N13" s="158">
        <v>49</v>
      </c>
      <c r="O13" s="158">
        <v>38</v>
      </c>
      <c r="P13" s="105" t="s">
        <v>212</v>
      </c>
      <c r="Q13" s="158">
        <v>1107</v>
      </c>
      <c r="R13" s="158">
        <v>547</v>
      </c>
      <c r="S13" s="158">
        <v>560</v>
      </c>
      <c r="T13" s="158">
        <v>453</v>
      </c>
    </row>
    <row r="14" spans="1:21" ht="17.25" customHeight="1">
      <c r="A14" s="103" t="s">
        <v>102</v>
      </c>
      <c r="B14" s="156">
        <v>455</v>
      </c>
      <c r="C14" s="157">
        <v>197</v>
      </c>
      <c r="D14" s="157">
        <v>258</v>
      </c>
      <c r="E14" s="156">
        <v>248</v>
      </c>
      <c r="F14" s="28" t="s">
        <v>140</v>
      </c>
      <c r="G14" s="157">
        <v>353</v>
      </c>
      <c r="H14" s="157">
        <v>162</v>
      </c>
      <c r="I14" s="156">
        <v>191</v>
      </c>
      <c r="J14" s="156">
        <v>148</v>
      </c>
      <c r="K14" s="104" t="s">
        <v>177</v>
      </c>
      <c r="L14" s="158">
        <v>136</v>
      </c>
      <c r="M14" s="158">
        <v>70</v>
      </c>
      <c r="N14" s="158">
        <v>66</v>
      </c>
      <c r="O14" s="158">
        <v>52</v>
      </c>
      <c r="P14" s="105" t="s">
        <v>213</v>
      </c>
      <c r="Q14" s="158">
        <v>1506</v>
      </c>
      <c r="R14" s="158">
        <v>757</v>
      </c>
      <c r="S14" s="158">
        <v>749</v>
      </c>
      <c r="T14" s="158">
        <v>598</v>
      </c>
    </row>
    <row r="15" spans="1:21" ht="17.25" customHeight="1">
      <c r="A15" s="103" t="s">
        <v>103</v>
      </c>
      <c r="B15" s="156">
        <v>344</v>
      </c>
      <c r="C15" s="157">
        <v>186</v>
      </c>
      <c r="D15" s="157">
        <v>158</v>
      </c>
      <c r="E15" s="156">
        <v>179</v>
      </c>
      <c r="F15" s="28" t="s">
        <v>141</v>
      </c>
      <c r="G15" s="157">
        <v>3231</v>
      </c>
      <c r="H15" s="157">
        <v>1632</v>
      </c>
      <c r="I15" s="156">
        <v>1599</v>
      </c>
      <c r="J15" s="156">
        <v>1227</v>
      </c>
      <c r="K15" s="104" t="s">
        <v>178</v>
      </c>
      <c r="L15" s="158">
        <v>87</v>
      </c>
      <c r="M15" s="158">
        <v>41</v>
      </c>
      <c r="N15" s="158">
        <v>46</v>
      </c>
      <c r="O15" s="158">
        <v>33</v>
      </c>
      <c r="P15" s="105" t="s">
        <v>214</v>
      </c>
      <c r="Q15" s="158">
        <v>345</v>
      </c>
      <c r="R15" s="158">
        <v>153</v>
      </c>
      <c r="S15" s="158">
        <v>192</v>
      </c>
      <c r="T15" s="158">
        <v>125</v>
      </c>
    </row>
    <row r="16" spans="1:21" ht="17.25" customHeight="1">
      <c r="A16" s="103" t="s">
        <v>104</v>
      </c>
      <c r="B16" s="156">
        <v>168</v>
      </c>
      <c r="C16" s="157">
        <v>69</v>
      </c>
      <c r="D16" s="157">
        <v>99</v>
      </c>
      <c r="E16" s="156">
        <v>67</v>
      </c>
      <c r="F16" s="28" t="s">
        <v>142</v>
      </c>
      <c r="G16" s="157">
        <v>1503</v>
      </c>
      <c r="H16" s="157">
        <v>795</v>
      </c>
      <c r="I16" s="156">
        <v>708</v>
      </c>
      <c r="J16" s="156">
        <v>789</v>
      </c>
      <c r="K16" s="104" t="s">
        <v>179</v>
      </c>
      <c r="L16" s="158">
        <v>138</v>
      </c>
      <c r="M16" s="158">
        <v>67</v>
      </c>
      <c r="N16" s="158">
        <v>71</v>
      </c>
      <c r="O16" s="158">
        <v>54</v>
      </c>
      <c r="P16" s="105" t="s">
        <v>215</v>
      </c>
      <c r="Q16" s="158">
        <v>945</v>
      </c>
      <c r="R16" s="158">
        <v>452</v>
      </c>
      <c r="S16" s="158">
        <v>493</v>
      </c>
      <c r="T16" s="158">
        <v>350</v>
      </c>
    </row>
    <row r="17" spans="1:20" ht="17.25" customHeight="1">
      <c r="A17" s="103" t="s">
        <v>105</v>
      </c>
      <c r="B17" s="156">
        <v>319</v>
      </c>
      <c r="C17" s="157">
        <v>146</v>
      </c>
      <c r="D17" s="157">
        <v>173</v>
      </c>
      <c r="E17" s="156">
        <v>152</v>
      </c>
      <c r="F17" s="28" t="s">
        <v>143</v>
      </c>
      <c r="G17" s="157">
        <v>373</v>
      </c>
      <c r="H17" s="157">
        <v>182</v>
      </c>
      <c r="I17" s="156">
        <v>191</v>
      </c>
      <c r="J17" s="156">
        <v>156</v>
      </c>
      <c r="K17" s="104" t="s">
        <v>180</v>
      </c>
      <c r="L17" s="158">
        <v>1899</v>
      </c>
      <c r="M17" s="158">
        <v>950</v>
      </c>
      <c r="N17" s="158">
        <v>949</v>
      </c>
      <c r="O17" s="158">
        <v>770</v>
      </c>
      <c r="P17" s="105" t="s">
        <v>216</v>
      </c>
      <c r="Q17" s="158">
        <v>142</v>
      </c>
      <c r="R17" s="158">
        <v>66</v>
      </c>
      <c r="S17" s="158">
        <v>76</v>
      </c>
      <c r="T17" s="158">
        <v>46</v>
      </c>
    </row>
    <row r="18" spans="1:20" ht="17.25" customHeight="1">
      <c r="A18" s="103" t="s">
        <v>106</v>
      </c>
      <c r="B18" s="156">
        <v>314</v>
      </c>
      <c r="C18" s="157">
        <v>168</v>
      </c>
      <c r="D18" s="157">
        <v>146</v>
      </c>
      <c r="E18" s="156">
        <v>180</v>
      </c>
      <c r="F18" s="28" t="s">
        <v>144</v>
      </c>
      <c r="G18" s="157">
        <v>1173</v>
      </c>
      <c r="H18" s="157">
        <v>558</v>
      </c>
      <c r="I18" s="156">
        <v>615</v>
      </c>
      <c r="J18" s="156">
        <v>468</v>
      </c>
      <c r="K18" s="104" t="s">
        <v>181</v>
      </c>
      <c r="L18" s="158">
        <v>10</v>
      </c>
      <c r="M18" s="158">
        <v>3</v>
      </c>
      <c r="N18" s="158">
        <v>7</v>
      </c>
      <c r="O18" s="158">
        <v>5</v>
      </c>
      <c r="P18" s="105" t="s">
        <v>217</v>
      </c>
      <c r="Q18" s="158">
        <v>449</v>
      </c>
      <c r="R18" s="158">
        <v>219</v>
      </c>
      <c r="S18" s="158">
        <v>230</v>
      </c>
      <c r="T18" s="158">
        <v>155</v>
      </c>
    </row>
    <row r="19" spans="1:20" ht="17.25" customHeight="1">
      <c r="A19" s="103" t="s">
        <v>107</v>
      </c>
      <c r="B19" s="156">
        <v>343</v>
      </c>
      <c r="C19" s="157">
        <v>159</v>
      </c>
      <c r="D19" s="157">
        <v>184</v>
      </c>
      <c r="E19" s="156">
        <v>150</v>
      </c>
      <c r="F19" s="28" t="s">
        <v>145</v>
      </c>
      <c r="G19" s="157">
        <v>217</v>
      </c>
      <c r="H19" s="157">
        <v>107</v>
      </c>
      <c r="I19" s="156">
        <v>110</v>
      </c>
      <c r="J19" s="156">
        <v>77</v>
      </c>
      <c r="K19" s="104" t="s">
        <v>182</v>
      </c>
      <c r="L19" s="158">
        <v>45</v>
      </c>
      <c r="M19" s="158">
        <v>20</v>
      </c>
      <c r="N19" s="158">
        <v>25</v>
      </c>
      <c r="O19" s="158">
        <v>18</v>
      </c>
      <c r="P19" s="105" t="s">
        <v>218</v>
      </c>
      <c r="Q19" s="158">
        <v>136</v>
      </c>
      <c r="R19" s="158">
        <v>72</v>
      </c>
      <c r="S19" s="158">
        <v>64</v>
      </c>
      <c r="T19" s="158">
        <v>54</v>
      </c>
    </row>
    <row r="20" spans="1:20" ht="17.25" customHeight="1">
      <c r="A20" s="103" t="s">
        <v>108</v>
      </c>
      <c r="B20" s="156">
        <v>215</v>
      </c>
      <c r="C20" s="157">
        <v>97</v>
      </c>
      <c r="D20" s="157">
        <v>118</v>
      </c>
      <c r="E20" s="156">
        <v>95</v>
      </c>
      <c r="F20" s="28" t="s">
        <v>146</v>
      </c>
      <c r="G20" s="157">
        <v>211</v>
      </c>
      <c r="H20" s="157">
        <v>107</v>
      </c>
      <c r="I20" s="156">
        <v>104</v>
      </c>
      <c r="J20" s="156">
        <v>111</v>
      </c>
      <c r="K20" s="104" t="s">
        <v>183</v>
      </c>
      <c r="L20" s="158">
        <v>6</v>
      </c>
      <c r="M20" s="159">
        <v>3</v>
      </c>
      <c r="N20" s="159">
        <v>3</v>
      </c>
      <c r="O20" s="159">
        <v>4</v>
      </c>
      <c r="P20" s="105" t="s">
        <v>219</v>
      </c>
      <c r="Q20" s="158">
        <v>585</v>
      </c>
      <c r="R20" s="158">
        <v>217</v>
      </c>
      <c r="S20" s="158">
        <v>368</v>
      </c>
      <c r="T20" s="158">
        <v>148</v>
      </c>
    </row>
    <row r="21" spans="1:20" ht="17.25" customHeight="1">
      <c r="A21" s="103" t="s">
        <v>109</v>
      </c>
      <c r="B21" s="156">
        <v>239</v>
      </c>
      <c r="C21" s="157">
        <v>122</v>
      </c>
      <c r="D21" s="157">
        <v>117</v>
      </c>
      <c r="E21" s="156">
        <v>105</v>
      </c>
      <c r="F21" s="28" t="s">
        <v>147</v>
      </c>
      <c r="G21" s="157">
        <v>390</v>
      </c>
      <c r="H21" s="157">
        <v>184</v>
      </c>
      <c r="I21" s="156">
        <v>206</v>
      </c>
      <c r="J21" s="156">
        <v>179</v>
      </c>
      <c r="K21" s="104" t="s">
        <v>184</v>
      </c>
      <c r="L21" s="158">
        <v>23</v>
      </c>
      <c r="M21" s="158">
        <v>7</v>
      </c>
      <c r="N21" s="158">
        <v>16</v>
      </c>
      <c r="O21" s="158">
        <v>12</v>
      </c>
      <c r="P21" s="105" t="s">
        <v>220</v>
      </c>
      <c r="Q21" s="158">
        <v>431</v>
      </c>
      <c r="R21" s="158">
        <v>215</v>
      </c>
      <c r="S21" s="158">
        <v>216</v>
      </c>
      <c r="T21" s="158">
        <v>132</v>
      </c>
    </row>
    <row r="22" spans="1:20" ht="17.25" customHeight="1">
      <c r="A22" s="103" t="s">
        <v>110</v>
      </c>
      <c r="B22" s="156">
        <v>171</v>
      </c>
      <c r="C22" s="157">
        <v>78</v>
      </c>
      <c r="D22" s="157">
        <v>93</v>
      </c>
      <c r="E22" s="156">
        <v>79</v>
      </c>
      <c r="F22" s="28" t="s">
        <v>148</v>
      </c>
      <c r="G22" s="157">
        <v>415</v>
      </c>
      <c r="H22" s="157">
        <v>216</v>
      </c>
      <c r="I22" s="156">
        <v>199</v>
      </c>
      <c r="J22" s="156">
        <v>181</v>
      </c>
      <c r="K22" s="104" t="s">
        <v>185</v>
      </c>
      <c r="L22" s="158">
        <v>41</v>
      </c>
      <c r="M22" s="158">
        <v>19</v>
      </c>
      <c r="N22" s="158">
        <v>22</v>
      </c>
      <c r="O22" s="158">
        <v>19</v>
      </c>
      <c r="P22" s="105" t="s">
        <v>221</v>
      </c>
      <c r="Q22" s="158">
        <v>165</v>
      </c>
      <c r="R22" s="158">
        <v>78</v>
      </c>
      <c r="S22" s="158">
        <v>87</v>
      </c>
      <c r="T22" s="158">
        <v>55</v>
      </c>
    </row>
    <row r="23" spans="1:20" ht="17.25" customHeight="1">
      <c r="A23" s="103" t="s">
        <v>111</v>
      </c>
      <c r="B23" s="156">
        <v>95</v>
      </c>
      <c r="C23" s="157">
        <v>40</v>
      </c>
      <c r="D23" s="157">
        <v>55</v>
      </c>
      <c r="E23" s="156">
        <v>54</v>
      </c>
      <c r="F23" s="28" t="s">
        <v>149</v>
      </c>
      <c r="G23" s="157">
        <v>2596</v>
      </c>
      <c r="H23" s="157">
        <v>1308</v>
      </c>
      <c r="I23" s="156">
        <v>1288</v>
      </c>
      <c r="J23" s="156">
        <v>1046</v>
      </c>
      <c r="K23" s="104" t="s">
        <v>186</v>
      </c>
      <c r="L23" s="159" t="s">
        <v>493</v>
      </c>
      <c r="M23" s="159" t="s">
        <v>495</v>
      </c>
      <c r="N23" s="159" t="s">
        <v>493</v>
      </c>
      <c r="O23" s="159" t="s">
        <v>493</v>
      </c>
      <c r="P23" s="105" t="s">
        <v>222</v>
      </c>
      <c r="Q23" s="158">
        <v>220</v>
      </c>
      <c r="R23" s="158">
        <v>100</v>
      </c>
      <c r="S23" s="158">
        <v>120</v>
      </c>
      <c r="T23" s="158">
        <v>76</v>
      </c>
    </row>
    <row r="24" spans="1:20" ht="17.25" customHeight="1">
      <c r="A24" s="103" t="s">
        <v>112</v>
      </c>
      <c r="B24" s="156">
        <v>211</v>
      </c>
      <c r="C24" s="157">
        <v>96</v>
      </c>
      <c r="D24" s="157">
        <v>115</v>
      </c>
      <c r="E24" s="156">
        <v>100</v>
      </c>
      <c r="F24" s="28" t="s">
        <v>150</v>
      </c>
      <c r="G24" s="157">
        <v>68</v>
      </c>
      <c r="H24" s="157">
        <v>32</v>
      </c>
      <c r="I24" s="156">
        <v>36</v>
      </c>
      <c r="J24" s="156">
        <v>32</v>
      </c>
      <c r="K24" s="104" t="s">
        <v>187</v>
      </c>
      <c r="L24" s="159" t="s">
        <v>494</v>
      </c>
      <c r="M24" s="159" t="s">
        <v>494</v>
      </c>
      <c r="N24" s="159" t="s">
        <v>496</v>
      </c>
      <c r="O24" s="159" t="s">
        <v>497</v>
      </c>
      <c r="P24" s="105" t="s">
        <v>223</v>
      </c>
      <c r="Q24" s="158">
        <v>132</v>
      </c>
      <c r="R24" s="158">
        <v>62</v>
      </c>
      <c r="S24" s="158">
        <v>70</v>
      </c>
      <c r="T24" s="158">
        <v>49</v>
      </c>
    </row>
    <row r="25" spans="1:20" ht="17.25" customHeight="1">
      <c r="A25" s="103" t="s">
        <v>113</v>
      </c>
      <c r="B25" s="156">
        <v>73</v>
      </c>
      <c r="C25" s="157">
        <v>34</v>
      </c>
      <c r="D25" s="157">
        <v>39</v>
      </c>
      <c r="E25" s="156">
        <v>34</v>
      </c>
      <c r="F25" s="28" t="s">
        <v>151</v>
      </c>
      <c r="G25" s="157">
        <v>73</v>
      </c>
      <c r="H25" s="157">
        <v>33</v>
      </c>
      <c r="I25" s="156">
        <v>40</v>
      </c>
      <c r="J25" s="156">
        <v>35</v>
      </c>
      <c r="K25" s="104" t="s">
        <v>188</v>
      </c>
      <c r="L25" s="158">
        <v>8417</v>
      </c>
      <c r="M25" s="158">
        <v>4584</v>
      </c>
      <c r="N25" s="158">
        <v>3833</v>
      </c>
      <c r="O25" s="158">
        <v>3704</v>
      </c>
      <c r="P25" s="105" t="s">
        <v>224</v>
      </c>
      <c r="Q25" s="158">
        <v>202</v>
      </c>
      <c r="R25" s="158">
        <v>89</v>
      </c>
      <c r="S25" s="158">
        <v>113</v>
      </c>
      <c r="T25" s="158">
        <v>68</v>
      </c>
    </row>
    <row r="26" spans="1:20" ht="17.25" customHeight="1">
      <c r="A26" s="103" t="s">
        <v>114</v>
      </c>
      <c r="B26" s="156">
        <v>290</v>
      </c>
      <c r="C26" s="157">
        <v>136</v>
      </c>
      <c r="D26" s="157">
        <v>154</v>
      </c>
      <c r="E26" s="156">
        <v>134</v>
      </c>
      <c r="F26" s="28" t="s">
        <v>152</v>
      </c>
      <c r="G26" s="157">
        <v>714</v>
      </c>
      <c r="H26" s="157">
        <v>372</v>
      </c>
      <c r="I26" s="156">
        <v>342</v>
      </c>
      <c r="J26" s="156">
        <v>384</v>
      </c>
      <c r="K26" s="104" t="s">
        <v>342</v>
      </c>
      <c r="L26" s="158">
        <v>285</v>
      </c>
      <c r="M26" s="158">
        <v>127</v>
      </c>
      <c r="N26" s="158">
        <v>158</v>
      </c>
      <c r="O26" s="158">
        <v>97</v>
      </c>
      <c r="P26" s="105" t="s">
        <v>225</v>
      </c>
      <c r="Q26" s="158">
        <v>179</v>
      </c>
      <c r="R26" s="158">
        <v>78</v>
      </c>
      <c r="S26" s="158">
        <v>101</v>
      </c>
      <c r="T26" s="158">
        <v>59</v>
      </c>
    </row>
    <row r="27" spans="1:20" ht="17.25" customHeight="1">
      <c r="A27" s="103" t="s">
        <v>115</v>
      </c>
      <c r="B27" s="156">
        <v>64</v>
      </c>
      <c r="C27" s="157">
        <v>31</v>
      </c>
      <c r="D27" s="157">
        <v>33</v>
      </c>
      <c r="E27" s="156">
        <v>31</v>
      </c>
      <c r="F27" s="28" t="s">
        <v>153</v>
      </c>
      <c r="G27" s="157">
        <v>221</v>
      </c>
      <c r="H27" s="157">
        <v>114</v>
      </c>
      <c r="I27" s="156">
        <v>107</v>
      </c>
      <c r="J27" s="156">
        <v>89</v>
      </c>
      <c r="K27" s="104" t="s">
        <v>343</v>
      </c>
      <c r="L27" s="158">
        <v>557</v>
      </c>
      <c r="M27" s="158">
        <v>299</v>
      </c>
      <c r="N27" s="158">
        <v>258</v>
      </c>
      <c r="O27" s="158">
        <v>220</v>
      </c>
      <c r="P27" s="105" t="s">
        <v>226</v>
      </c>
      <c r="Q27" s="158">
        <v>186</v>
      </c>
      <c r="R27" s="158">
        <v>88</v>
      </c>
      <c r="S27" s="158">
        <v>98</v>
      </c>
      <c r="T27" s="158">
        <v>61</v>
      </c>
    </row>
    <row r="28" spans="1:20" ht="17.25" customHeight="1">
      <c r="A28" s="103" t="s">
        <v>116</v>
      </c>
      <c r="B28" s="156">
        <v>98</v>
      </c>
      <c r="C28" s="157">
        <v>47</v>
      </c>
      <c r="D28" s="157">
        <v>51</v>
      </c>
      <c r="E28" s="156">
        <v>36</v>
      </c>
      <c r="F28" s="28" t="s">
        <v>491</v>
      </c>
      <c r="G28" s="157">
        <v>511</v>
      </c>
      <c r="H28" s="157">
        <v>273</v>
      </c>
      <c r="I28" s="156">
        <v>238</v>
      </c>
      <c r="J28" s="156">
        <v>260</v>
      </c>
      <c r="K28" s="104" t="s">
        <v>189</v>
      </c>
      <c r="L28" s="158">
        <v>55</v>
      </c>
      <c r="M28" s="158">
        <v>23</v>
      </c>
      <c r="N28" s="158">
        <v>32</v>
      </c>
      <c r="O28" s="158">
        <v>25</v>
      </c>
      <c r="P28" s="105" t="s">
        <v>227</v>
      </c>
      <c r="Q28" s="158">
        <v>273</v>
      </c>
      <c r="R28" s="158">
        <v>130</v>
      </c>
      <c r="S28" s="158">
        <v>143</v>
      </c>
      <c r="T28" s="158">
        <v>101</v>
      </c>
    </row>
    <row r="29" spans="1:20" ht="17.25" customHeight="1">
      <c r="A29" s="103" t="s">
        <v>117</v>
      </c>
      <c r="B29" s="156">
        <v>66</v>
      </c>
      <c r="C29" s="157">
        <v>28</v>
      </c>
      <c r="D29" s="157">
        <v>38</v>
      </c>
      <c r="E29" s="156">
        <v>25</v>
      </c>
      <c r="F29" s="28" t="s">
        <v>154</v>
      </c>
      <c r="G29" s="157">
        <v>1561</v>
      </c>
      <c r="H29" s="157">
        <v>775</v>
      </c>
      <c r="I29" s="156">
        <v>786</v>
      </c>
      <c r="J29" s="156">
        <v>550</v>
      </c>
      <c r="K29" s="104" t="s">
        <v>190</v>
      </c>
      <c r="L29" s="158">
        <v>2495</v>
      </c>
      <c r="M29" s="158">
        <v>1266</v>
      </c>
      <c r="N29" s="158">
        <v>1229</v>
      </c>
      <c r="O29" s="158">
        <v>1028</v>
      </c>
      <c r="P29" s="105" t="s">
        <v>228</v>
      </c>
      <c r="Q29" s="158">
        <v>117</v>
      </c>
      <c r="R29" s="158">
        <v>53</v>
      </c>
      <c r="S29" s="158">
        <v>64</v>
      </c>
      <c r="T29" s="158">
        <v>38</v>
      </c>
    </row>
    <row r="30" spans="1:20" ht="17.25" customHeight="1">
      <c r="A30" s="103" t="s">
        <v>118</v>
      </c>
      <c r="B30" s="156">
        <v>74</v>
      </c>
      <c r="C30" s="157">
        <v>34</v>
      </c>
      <c r="D30" s="157">
        <v>40</v>
      </c>
      <c r="E30" s="156">
        <v>29</v>
      </c>
      <c r="F30" s="28" t="s">
        <v>155</v>
      </c>
      <c r="G30" s="157">
        <v>3230</v>
      </c>
      <c r="H30" s="157">
        <v>1667</v>
      </c>
      <c r="I30" s="156">
        <v>1563</v>
      </c>
      <c r="J30" s="156">
        <v>1371</v>
      </c>
      <c r="K30" s="104" t="s">
        <v>191</v>
      </c>
      <c r="L30" s="158">
        <v>446</v>
      </c>
      <c r="M30" s="158">
        <v>218</v>
      </c>
      <c r="N30" s="158">
        <v>228</v>
      </c>
      <c r="O30" s="158">
        <v>234</v>
      </c>
      <c r="P30" s="105" t="s">
        <v>229</v>
      </c>
      <c r="Q30" s="158">
        <v>130</v>
      </c>
      <c r="R30" s="158">
        <v>66</v>
      </c>
      <c r="S30" s="158">
        <v>64</v>
      </c>
      <c r="T30" s="158">
        <v>43</v>
      </c>
    </row>
    <row r="31" spans="1:20" ht="17.25" customHeight="1">
      <c r="A31" s="103" t="s">
        <v>119</v>
      </c>
      <c r="B31" s="156">
        <v>2489</v>
      </c>
      <c r="C31" s="157">
        <v>1259</v>
      </c>
      <c r="D31" s="157">
        <v>1230</v>
      </c>
      <c r="E31" s="156">
        <v>1323</v>
      </c>
      <c r="F31" s="28" t="s">
        <v>156</v>
      </c>
      <c r="G31" s="157">
        <v>1359</v>
      </c>
      <c r="H31" s="157">
        <v>701</v>
      </c>
      <c r="I31" s="156">
        <v>658</v>
      </c>
      <c r="J31" s="156">
        <v>534</v>
      </c>
      <c r="K31" s="104" t="s">
        <v>192</v>
      </c>
      <c r="L31" s="158">
        <v>2107</v>
      </c>
      <c r="M31" s="158">
        <v>1099</v>
      </c>
      <c r="N31" s="158">
        <v>1008</v>
      </c>
      <c r="O31" s="158">
        <v>900</v>
      </c>
      <c r="P31" s="105" t="s">
        <v>230</v>
      </c>
      <c r="Q31" s="158">
        <v>138</v>
      </c>
      <c r="R31" s="158">
        <v>66</v>
      </c>
      <c r="S31" s="158">
        <v>72</v>
      </c>
      <c r="T31" s="158">
        <v>45</v>
      </c>
    </row>
    <row r="32" spans="1:20" ht="17.25" customHeight="1">
      <c r="A32" s="103" t="s">
        <v>120</v>
      </c>
      <c r="B32" s="156">
        <v>42</v>
      </c>
      <c r="C32" s="157">
        <v>26</v>
      </c>
      <c r="D32" s="157">
        <v>16</v>
      </c>
      <c r="E32" s="156">
        <v>22</v>
      </c>
      <c r="F32" s="28" t="s">
        <v>157</v>
      </c>
      <c r="G32" s="157">
        <v>1628</v>
      </c>
      <c r="H32" s="157">
        <v>794</v>
      </c>
      <c r="I32" s="156">
        <v>834</v>
      </c>
      <c r="J32" s="156">
        <v>634</v>
      </c>
      <c r="K32" s="104" t="s">
        <v>193</v>
      </c>
      <c r="L32" s="158">
        <v>305</v>
      </c>
      <c r="M32" s="158">
        <v>132</v>
      </c>
      <c r="N32" s="158">
        <v>173</v>
      </c>
      <c r="O32" s="158">
        <v>94</v>
      </c>
      <c r="P32" s="105" t="s">
        <v>231</v>
      </c>
      <c r="Q32" s="158">
        <v>534</v>
      </c>
      <c r="R32" s="158">
        <v>245</v>
      </c>
      <c r="S32" s="158">
        <v>289</v>
      </c>
      <c r="T32" s="158">
        <v>199</v>
      </c>
    </row>
    <row r="33" spans="1:20" ht="17.25" customHeight="1">
      <c r="A33" s="103" t="s">
        <v>121</v>
      </c>
      <c r="B33" s="156">
        <v>323</v>
      </c>
      <c r="C33" s="157">
        <v>162</v>
      </c>
      <c r="D33" s="157">
        <v>161</v>
      </c>
      <c r="E33" s="156">
        <v>180</v>
      </c>
      <c r="F33" s="28" t="s">
        <v>158</v>
      </c>
      <c r="G33" s="157">
        <v>2664</v>
      </c>
      <c r="H33" s="157">
        <v>1303</v>
      </c>
      <c r="I33" s="156">
        <v>1361</v>
      </c>
      <c r="J33" s="156">
        <v>1022</v>
      </c>
      <c r="K33" s="104" t="s">
        <v>194</v>
      </c>
      <c r="L33" s="158">
        <v>273</v>
      </c>
      <c r="M33" s="158">
        <v>135</v>
      </c>
      <c r="N33" s="158">
        <v>138</v>
      </c>
      <c r="O33" s="158">
        <v>85</v>
      </c>
      <c r="P33" s="105" t="s">
        <v>232</v>
      </c>
      <c r="Q33" s="158">
        <v>226</v>
      </c>
      <c r="R33" s="158">
        <v>98</v>
      </c>
      <c r="S33" s="158">
        <v>128</v>
      </c>
      <c r="T33" s="158">
        <v>68</v>
      </c>
    </row>
    <row r="34" spans="1:20" ht="17.25" customHeight="1">
      <c r="A34" s="103" t="s">
        <v>122</v>
      </c>
      <c r="B34" s="156">
        <v>364</v>
      </c>
      <c r="C34" s="157">
        <v>184</v>
      </c>
      <c r="D34" s="157">
        <v>180</v>
      </c>
      <c r="E34" s="156">
        <v>177</v>
      </c>
      <c r="F34" s="28" t="s">
        <v>159</v>
      </c>
      <c r="G34" s="157">
        <v>1595</v>
      </c>
      <c r="H34" s="157">
        <v>790</v>
      </c>
      <c r="I34" s="156">
        <v>805</v>
      </c>
      <c r="J34" s="156">
        <v>671</v>
      </c>
      <c r="K34" s="104" t="s">
        <v>195</v>
      </c>
      <c r="L34" s="158">
        <v>221</v>
      </c>
      <c r="M34" s="158">
        <v>110</v>
      </c>
      <c r="N34" s="158">
        <v>111</v>
      </c>
      <c r="O34" s="158">
        <v>74</v>
      </c>
      <c r="P34" s="105" t="s">
        <v>233</v>
      </c>
      <c r="Q34" s="158">
        <v>299</v>
      </c>
      <c r="R34" s="158">
        <v>135</v>
      </c>
      <c r="S34" s="158">
        <v>164</v>
      </c>
      <c r="T34" s="158">
        <v>109</v>
      </c>
    </row>
    <row r="35" spans="1:20" ht="17.25" customHeight="1">
      <c r="A35" s="103" t="s">
        <v>123</v>
      </c>
      <c r="B35" s="156">
        <v>186</v>
      </c>
      <c r="C35" s="157">
        <v>93</v>
      </c>
      <c r="D35" s="157">
        <v>93</v>
      </c>
      <c r="E35" s="156">
        <v>88</v>
      </c>
      <c r="F35" s="105" t="s">
        <v>160</v>
      </c>
      <c r="G35" s="157">
        <v>5677</v>
      </c>
      <c r="H35" s="157">
        <v>2816</v>
      </c>
      <c r="I35" s="156">
        <v>2861</v>
      </c>
      <c r="J35" s="156">
        <v>2850</v>
      </c>
      <c r="K35" s="104" t="s">
        <v>196</v>
      </c>
      <c r="L35" s="158">
        <v>130</v>
      </c>
      <c r="M35" s="158">
        <v>61</v>
      </c>
      <c r="N35" s="158">
        <v>69</v>
      </c>
      <c r="O35" s="158">
        <v>41</v>
      </c>
      <c r="P35" s="105" t="s">
        <v>234</v>
      </c>
      <c r="Q35" s="158">
        <v>557</v>
      </c>
      <c r="R35" s="158">
        <v>275</v>
      </c>
      <c r="S35" s="158">
        <v>282</v>
      </c>
      <c r="T35" s="158">
        <v>192</v>
      </c>
    </row>
    <row r="36" spans="1:20" ht="17.25" customHeight="1">
      <c r="A36" s="103" t="s">
        <v>124</v>
      </c>
      <c r="B36" s="156">
        <v>173</v>
      </c>
      <c r="C36" s="157">
        <v>78</v>
      </c>
      <c r="D36" s="157">
        <v>95</v>
      </c>
      <c r="E36" s="156">
        <v>73</v>
      </c>
      <c r="F36" s="105" t="s">
        <v>161</v>
      </c>
      <c r="G36" s="157">
        <v>211</v>
      </c>
      <c r="H36" s="157">
        <v>102</v>
      </c>
      <c r="I36" s="156">
        <v>109</v>
      </c>
      <c r="J36" s="156">
        <v>103</v>
      </c>
      <c r="K36" s="104" t="s">
        <v>197</v>
      </c>
      <c r="L36" s="158">
        <v>253</v>
      </c>
      <c r="M36" s="158">
        <v>129</v>
      </c>
      <c r="N36" s="158">
        <v>124</v>
      </c>
      <c r="O36" s="158">
        <v>103</v>
      </c>
      <c r="P36" s="105" t="s">
        <v>235</v>
      </c>
      <c r="Q36" s="158">
        <v>550</v>
      </c>
      <c r="R36" s="158">
        <v>273</v>
      </c>
      <c r="S36" s="158">
        <v>277</v>
      </c>
      <c r="T36" s="158">
        <v>176</v>
      </c>
    </row>
    <row r="37" spans="1:20" ht="17.25" customHeight="1">
      <c r="A37" s="103" t="s">
        <v>125</v>
      </c>
      <c r="B37" s="156">
        <v>476</v>
      </c>
      <c r="C37" s="157">
        <v>228</v>
      </c>
      <c r="D37" s="157">
        <v>248</v>
      </c>
      <c r="E37" s="156">
        <v>232</v>
      </c>
      <c r="F37" s="105" t="s">
        <v>162</v>
      </c>
      <c r="G37" s="157">
        <v>855</v>
      </c>
      <c r="H37" s="157">
        <v>464</v>
      </c>
      <c r="I37" s="156">
        <v>391</v>
      </c>
      <c r="J37" s="156">
        <v>491</v>
      </c>
      <c r="K37" s="104" t="s">
        <v>198</v>
      </c>
      <c r="L37" s="158">
        <v>480</v>
      </c>
      <c r="M37" s="158">
        <v>231</v>
      </c>
      <c r="N37" s="158">
        <v>249</v>
      </c>
      <c r="O37" s="158">
        <v>191</v>
      </c>
      <c r="P37" s="105" t="s">
        <v>236</v>
      </c>
      <c r="Q37" s="158">
        <v>146</v>
      </c>
      <c r="R37" s="158">
        <v>65</v>
      </c>
      <c r="S37" s="158">
        <v>81</v>
      </c>
      <c r="T37" s="158">
        <v>56</v>
      </c>
    </row>
    <row r="38" spans="1:20" ht="17.25" customHeight="1">
      <c r="A38" s="103" t="s">
        <v>126</v>
      </c>
      <c r="B38" s="156">
        <v>806</v>
      </c>
      <c r="C38" s="157">
        <v>379</v>
      </c>
      <c r="D38" s="157">
        <v>427</v>
      </c>
      <c r="E38" s="156">
        <v>358</v>
      </c>
      <c r="F38" s="105" t="s">
        <v>163</v>
      </c>
      <c r="G38" s="157">
        <v>3644</v>
      </c>
      <c r="H38" s="157">
        <v>1856</v>
      </c>
      <c r="I38" s="156">
        <v>1788</v>
      </c>
      <c r="J38" s="156">
        <v>1641</v>
      </c>
      <c r="K38" s="104" t="s">
        <v>199</v>
      </c>
      <c r="L38" s="158">
        <v>253</v>
      </c>
      <c r="M38" s="158">
        <v>118</v>
      </c>
      <c r="N38" s="158">
        <v>135</v>
      </c>
      <c r="O38" s="158">
        <v>111</v>
      </c>
      <c r="P38" s="105" t="s">
        <v>237</v>
      </c>
      <c r="Q38" s="158">
        <v>233</v>
      </c>
      <c r="R38" s="158">
        <v>116</v>
      </c>
      <c r="S38" s="158">
        <v>117</v>
      </c>
      <c r="T38" s="158">
        <v>100</v>
      </c>
    </row>
    <row r="39" spans="1:20" ht="17.25" customHeight="1">
      <c r="A39" s="103" t="s">
        <v>127</v>
      </c>
      <c r="B39" s="156">
        <v>569</v>
      </c>
      <c r="C39" s="157">
        <v>274</v>
      </c>
      <c r="D39" s="157">
        <v>295</v>
      </c>
      <c r="E39" s="156">
        <v>279</v>
      </c>
      <c r="F39" s="105" t="s">
        <v>164</v>
      </c>
      <c r="G39" s="157">
        <v>1200</v>
      </c>
      <c r="H39" s="157">
        <v>601</v>
      </c>
      <c r="I39" s="156">
        <v>599</v>
      </c>
      <c r="J39" s="156">
        <v>520</v>
      </c>
      <c r="K39" s="104" t="s">
        <v>200</v>
      </c>
      <c r="L39" s="158">
        <v>512</v>
      </c>
      <c r="M39" s="158">
        <v>252</v>
      </c>
      <c r="N39" s="158">
        <v>260</v>
      </c>
      <c r="O39" s="158">
        <v>212</v>
      </c>
      <c r="P39" s="25"/>
      <c r="Q39" s="47"/>
      <c r="R39" s="47"/>
      <c r="S39" s="47"/>
      <c r="T39" s="47"/>
    </row>
    <row r="40" spans="1:20" ht="17.25" customHeight="1">
      <c r="A40" s="103" t="s">
        <v>128</v>
      </c>
      <c r="B40" s="156">
        <v>265</v>
      </c>
      <c r="C40" s="157">
        <v>128</v>
      </c>
      <c r="D40" s="157">
        <v>137</v>
      </c>
      <c r="E40" s="156">
        <v>127</v>
      </c>
      <c r="F40" s="105" t="s">
        <v>165</v>
      </c>
      <c r="G40" s="157">
        <v>6433</v>
      </c>
      <c r="H40" s="157">
        <v>3153</v>
      </c>
      <c r="I40" s="156">
        <v>3280</v>
      </c>
      <c r="J40" s="156">
        <v>2659</v>
      </c>
      <c r="K40" s="104" t="s">
        <v>201</v>
      </c>
      <c r="L40" s="158">
        <v>90</v>
      </c>
      <c r="M40" s="158">
        <v>43</v>
      </c>
      <c r="N40" s="158">
        <v>47</v>
      </c>
      <c r="O40" s="158">
        <v>31</v>
      </c>
      <c r="P40" s="25"/>
      <c r="Q40" s="40"/>
      <c r="R40" s="40"/>
      <c r="S40" s="40"/>
      <c r="T40" s="40"/>
    </row>
    <row r="41" spans="1:20" ht="17.25" customHeight="1">
      <c r="A41" s="103" t="s">
        <v>129</v>
      </c>
      <c r="B41" s="156">
        <v>364</v>
      </c>
      <c r="C41" s="157">
        <v>175</v>
      </c>
      <c r="D41" s="157">
        <v>189</v>
      </c>
      <c r="E41" s="156">
        <v>183</v>
      </c>
      <c r="F41" s="105" t="s">
        <v>166</v>
      </c>
      <c r="G41" s="157">
        <v>1509</v>
      </c>
      <c r="H41" s="157">
        <v>785</v>
      </c>
      <c r="I41" s="156">
        <v>724</v>
      </c>
      <c r="J41" s="156">
        <v>758</v>
      </c>
      <c r="K41" s="104" t="s">
        <v>202</v>
      </c>
      <c r="L41" s="158">
        <v>1540</v>
      </c>
      <c r="M41" s="158">
        <v>770</v>
      </c>
      <c r="N41" s="158">
        <v>770</v>
      </c>
      <c r="O41" s="158">
        <v>596</v>
      </c>
      <c r="P41" s="25"/>
      <c r="Q41" s="40"/>
      <c r="R41" s="40"/>
      <c r="S41" s="40"/>
      <c r="T41" s="40"/>
    </row>
    <row r="42" spans="1:20" ht="17.25" customHeight="1">
      <c r="A42" s="103" t="s">
        <v>130</v>
      </c>
      <c r="B42" s="156">
        <v>524</v>
      </c>
      <c r="C42" s="157">
        <v>274</v>
      </c>
      <c r="D42" s="157">
        <v>250</v>
      </c>
      <c r="E42" s="156">
        <v>282</v>
      </c>
      <c r="F42" s="105" t="s">
        <v>167</v>
      </c>
      <c r="G42" s="157">
        <v>979</v>
      </c>
      <c r="H42" s="157">
        <v>479</v>
      </c>
      <c r="I42" s="156">
        <v>500</v>
      </c>
      <c r="J42" s="156">
        <v>405</v>
      </c>
      <c r="K42" s="104" t="s">
        <v>203</v>
      </c>
      <c r="L42" s="158">
        <v>268</v>
      </c>
      <c r="M42" s="158">
        <v>122</v>
      </c>
      <c r="N42" s="158">
        <v>146</v>
      </c>
      <c r="O42" s="158">
        <v>91</v>
      </c>
      <c r="P42" s="25"/>
      <c r="Q42" s="40"/>
      <c r="R42" s="40"/>
      <c r="S42" s="40"/>
      <c r="T42" s="40"/>
    </row>
    <row r="43" spans="1:20" ht="17.25" customHeight="1">
      <c r="A43" s="103" t="s">
        <v>131</v>
      </c>
      <c r="B43" s="156">
        <v>380</v>
      </c>
      <c r="C43" s="157">
        <v>177</v>
      </c>
      <c r="D43" s="157">
        <v>203</v>
      </c>
      <c r="E43" s="156">
        <v>172</v>
      </c>
      <c r="F43" s="28" t="s">
        <v>168</v>
      </c>
      <c r="G43" s="157">
        <v>710</v>
      </c>
      <c r="H43" s="157">
        <v>339</v>
      </c>
      <c r="I43" s="156">
        <v>371</v>
      </c>
      <c r="J43" s="156">
        <v>243</v>
      </c>
      <c r="K43" s="104" t="s">
        <v>204</v>
      </c>
      <c r="L43" s="158">
        <v>77</v>
      </c>
      <c r="M43" s="158">
        <v>35</v>
      </c>
      <c r="N43" s="158">
        <v>42</v>
      </c>
      <c r="O43" s="158">
        <v>27</v>
      </c>
      <c r="P43" s="25"/>
      <c r="Q43" s="40"/>
      <c r="R43" s="40"/>
      <c r="S43" s="40"/>
      <c r="T43" s="40"/>
    </row>
    <row r="44" spans="1:20" ht="17.25" customHeight="1">
      <c r="A44" s="103" t="s">
        <v>132</v>
      </c>
      <c r="B44" s="156">
        <v>375</v>
      </c>
      <c r="C44" s="157">
        <v>181</v>
      </c>
      <c r="D44" s="157">
        <v>194</v>
      </c>
      <c r="E44" s="156">
        <v>138</v>
      </c>
      <c r="F44" s="28" t="s">
        <v>169</v>
      </c>
      <c r="G44" s="157">
        <v>2452</v>
      </c>
      <c r="H44" s="157">
        <v>1128</v>
      </c>
      <c r="I44" s="156">
        <v>1324</v>
      </c>
      <c r="J44" s="156">
        <v>991</v>
      </c>
      <c r="K44" s="104" t="s">
        <v>205</v>
      </c>
      <c r="L44" s="158">
        <v>119</v>
      </c>
      <c r="M44" s="158">
        <v>61</v>
      </c>
      <c r="N44" s="158">
        <v>58</v>
      </c>
      <c r="O44" s="158">
        <v>46</v>
      </c>
      <c r="P44" s="25"/>
      <c r="Q44" s="47"/>
      <c r="R44" s="47"/>
      <c r="S44" s="47"/>
      <c r="T44" s="47"/>
    </row>
    <row r="45" spans="1:20" ht="17.25" customHeight="1">
      <c r="A45" s="103" t="s">
        <v>133</v>
      </c>
      <c r="B45" s="156">
        <v>1227</v>
      </c>
      <c r="C45" s="157">
        <v>607</v>
      </c>
      <c r="D45" s="157">
        <v>620</v>
      </c>
      <c r="E45" s="156">
        <v>364</v>
      </c>
      <c r="F45" s="28" t="s">
        <v>170</v>
      </c>
      <c r="G45" s="157">
        <v>2433</v>
      </c>
      <c r="H45" s="157">
        <v>1176</v>
      </c>
      <c r="I45" s="156">
        <v>1257</v>
      </c>
      <c r="J45" s="156">
        <v>1209</v>
      </c>
      <c r="K45" s="104" t="s">
        <v>206</v>
      </c>
      <c r="L45" s="158">
        <v>223</v>
      </c>
      <c r="M45" s="158">
        <v>108</v>
      </c>
      <c r="N45" s="158">
        <v>115</v>
      </c>
      <c r="O45" s="158">
        <v>78</v>
      </c>
      <c r="P45" s="25"/>
      <c r="Q45" s="47"/>
      <c r="R45" s="47"/>
      <c r="S45" s="47"/>
      <c r="T45" s="47"/>
    </row>
    <row r="46" spans="1:20" ht="17.25" customHeight="1">
      <c r="A46" s="103" t="s">
        <v>134</v>
      </c>
      <c r="B46" s="156">
        <v>1472</v>
      </c>
      <c r="C46" s="157">
        <v>726</v>
      </c>
      <c r="D46" s="157">
        <v>746</v>
      </c>
      <c r="E46" s="156">
        <v>768</v>
      </c>
      <c r="F46" s="28" t="s">
        <v>171</v>
      </c>
      <c r="G46" s="157">
        <v>539</v>
      </c>
      <c r="H46" s="157">
        <v>270</v>
      </c>
      <c r="I46" s="156">
        <v>269</v>
      </c>
      <c r="J46" s="156">
        <v>188</v>
      </c>
      <c r="K46" s="104" t="s">
        <v>207</v>
      </c>
      <c r="L46" s="158">
        <v>228</v>
      </c>
      <c r="M46" s="158">
        <v>109</v>
      </c>
      <c r="N46" s="158">
        <v>119</v>
      </c>
      <c r="O46" s="158">
        <v>83</v>
      </c>
      <c r="P46" s="25"/>
      <c r="Q46" s="47"/>
      <c r="R46" s="47"/>
      <c r="S46" s="47"/>
      <c r="T46" s="47"/>
    </row>
    <row r="47" spans="1:20" ht="17.25" customHeight="1">
      <c r="A47" s="103" t="s">
        <v>135</v>
      </c>
      <c r="B47" s="156">
        <v>1644</v>
      </c>
      <c r="C47" s="157">
        <v>792</v>
      </c>
      <c r="D47" s="157">
        <v>852</v>
      </c>
      <c r="E47" s="156">
        <v>760</v>
      </c>
      <c r="F47" s="28" t="s">
        <v>172</v>
      </c>
      <c r="G47" s="157">
        <v>236</v>
      </c>
      <c r="H47" s="157">
        <v>108</v>
      </c>
      <c r="I47" s="156">
        <v>128</v>
      </c>
      <c r="J47" s="156">
        <v>94</v>
      </c>
      <c r="K47" s="104" t="s">
        <v>208</v>
      </c>
      <c r="L47" s="158">
        <v>281</v>
      </c>
      <c r="M47" s="158">
        <v>121</v>
      </c>
      <c r="N47" s="158">
        <v>160</v>
      </c>
      <c r="O47" s="158">
        <v>64</v>
      </c>
      <c r="P47" s="25"/>
      <c r="Q47" s="47"/>
      <c r="R47" s="47"/>
      <c r="S47" s="47"/>
      <c r="T47" s="47"/>
    </row>
    <row r="48" spans="1:20" ht="17.25" customHeight="1">
      <c r="A48" s="103" t="s">
        <v>136</v>
      </c>
      <c r="B48" s="156">
        <v>4853</v>
      </c>
      <c r="C48" s="157">
        <v>2358</v>
      </c>
      <c r="D48" s="157">
        <v>2495</v>
      </c>
      <c r="E48" s="156">
        <v>1940</v>
      </c>
      <c r="F48" s="28" t="s">
        <v>173</v>
      </c>
      <c r="G48" s="157">
        <v>5239</v>
      </c>
      <c r="H48" s="157">
        <v>2513</v>
      </c>
      <c r="I48" s="156">
        <v>2726</v>
      </c>
      <c r="J48" s="156">
        <v>1918</v>
      </c>
      <c r="K48" s="104" t="s">
        <v>209</v>
      </c>
      <c r="L48" s="158">
        <v>189</v>
      </c>
      <c r="M48" s="158">
        <v>103</v>
      </c>
      <c r="N48" s="158">
        <v>86</v>
      </c>
      <c r="O48" s="158">
        <v>48</v>
      </c>
      <c r="P48" s="25"/>
      <c r="Q48" s="47"/>
      <c r="R48" s="47"/>
      <c r="S48" s="47"/>
      <c r="T48" s="47"/>
    </row>
    <row r="49" spans="1:20" ht="15.75" customHeight="1">
      <c r="A49" s="60"/>
      <c r="B49" s="30"/>
      <c r="C49" s="29"/>
      <c r="D49" s="29"/>
      <c r="E49" s="60"/>
      <c r="F49" s="31"/>
      <c r="G49" s="29"/>
      <c r="H49" s="29"/>
      <c r="I49" s="29"/>
      <c r="J49" s="29"/>
      <c r="K49" s="60"/>
      <c r="L49" s="29"/>
      <c r="M49" s="29"/>
      <c r="N49" s="29"/>
      <c r="O49" s="29"/>
      <c r="P49" s="31"/>
      <c r="Q49" s="29"/>
      <c r="R49" s="29"/>
      <c r="S49" s="29"/>
      <c r="T49" s="29"/>
    </row>
    <row r="50" spans="1:20" ht="19.5" customHeight="1">
      <c r="A50" s="2" t="s">
        <v>480</v>
      </c>
      <c r="K50" s="173"/>
      <c r="L50" s="173"/>
      <c r="M50" s="173"/>
      <c r="N50" s="173"/>
      <c r="O50" s="173"/>
      <c r="P50" s="173"/>
      <c r="Q50" s="173"/>
      <c r="R50" s="173"/>
      <c r="S50" s="173"/>
      <c r="T50" s="173"/>
    </row>
    <row r="51" spans="1:20" s="172" customFormat="1" ht="17.25" customHeight="1">
      <c r="K51" s="174"/>
      <c r="L51" s="175"/>
      <c r="M51" s="175"/>
      <c r="N51" s="175"/>
      <c r="O51" s="175"/>
      <c r="P51" s="175"/>
      <c r="Q51" s="175"/>
      <c r="R51" s="175"/>
      <c r="S51" s="175"/>
      <c r="T51" s="175"/>
    </row>
  </sheetData>
  <mergeCells count="14">
    <mergeCell ref="T6:T7"/>
    <mergeCell ref="A3:J3"/>
    <mergeCell ref="K3:T3"/>
    <mergeCell ref="A6:A7"/>
    <mergeCell ref="B6:D6"/>
    <mergeCell ref="E6:E7"/>
    <mergeCell ref="F6:F7"/>
    <mergeCell ref="G6:I6"/>
    <mergeCell ref="J6:J7"/>
    <mergeCell ref="K6:K7"/>
    <mergeCell ref="L6:N6"/>
    <mergeCell ref="O6:O7"/>
    <mergeCell ref="P6:P7"/>
    <mergeCell ref="Q6:S6"/>
  </mergeCells>
  <phoneticPr fontId="17"/>
  <pageMargins left="0.39370078740157483" right="0.19685039370078741" top="0.59055118110236227" bottom="0.39370078740157483" header="0.39370078740157483" footer="0.19685039370078741"/>
  <pageSetup paperSize="9" orientation="portrait" r:id="rId1"/>
  <colBreaks count="1" manualBreakCount="1">
    <brk id="10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3-19～24</vt:lpstr>
      <vt:lpstr>3-25,26,27,28,29</vt:lpstr>
      <vt:lpstr>3-30,31</vt:lpstr>
      <vt:lpstr>3-32,33</vt:lpstr>
      <vt:lpstr>3-34</vt:lpstr>
      <vt:lpstr>'3-19～24'!Print_Area</vt:lpstr>
      <vt:lpstr>'3-25,26,27,28,29'!Print_Area</vt:lpstr>
      <vt:lpstr>'3-30,31'!Print_Area</vt:lpstr>
      <vt:lpstr>'3-34'!Print_Area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2022-03-28T04:23:15Z</cp:lastPrinted>
  <dcterms:created xsi:type="dcterms:W3CDTF">1996-11-27T11:50:29Z</dcterms:created>
  <dcterms:modified xsi:type="dcterms:W3CDTF">2022-03-28T04:23:37Z</dcterms:modified>
</cp:coreProperties>
</file>