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V35" i="11" l="1"/>
  <c r="AW35" i="11" s="1"/>
  <c r="AX35" i="11" s="1"/>
  <c r="AY35" i="11" s="1"/>
  <c r="AV34" i="11"/>
  <c r="AW34" i="11" s="1"/>
  <c r="AX34" i="11" s="1"/>
  <c r="AY34" i="11" s="1"/>
  <c r="BG35" i="9" l="1"/>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O36" i="9"/>
  <c r="BE36" i="9"/>
  <c r="AM36" i="9"/>
  <c r="CO35" i="9"/>
  <c r="AM35" i="9"/>
  <c r="CO34" i="9"/>
  <c r="BW34" i="9"/>
  <c r="BW35" i="9" s="1"/>
  <c r="BW36" i="9" s="1"/>
  <c r="BW37" i="9" s="1"/>
  <c r="BW38" i="9" s="1"/>
  <c r="BW39" i="9" s="1"/>
  <c r="BW40" i="9" s="1"/>
  <c r="BW41" i="9" s="1"/>
  <c r="BW42" i="9" s="1"/>
  <c r="BW43" i="9" s="1"/>
  <c r="C34" i="9"/>
  <c r="C35" i="9" s="1"/>
  <c r="C36" i="9" s="1"/>
  <c r="C37" i="9" s="1"/>
  <c r="U34" i="9" l="1"/>
  <c r="U35" i="9" s="1"/>
  <c r="U36" i="9" s="1"/>
  <c r="U37" i="9" s="1"/>
  <c r="U38"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<sst xmlns="http://schemas.openxmlformats.org/spreadsheetml/2006/main" count="1066" uniqueCount="579">
  <si>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</si>
  <si>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</si>
  <si>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</si>
  <si>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</si>
  <si>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</si>
  <si>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</si>
  <si>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</si>
  <si>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</si>
  <si>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</si>
  <si>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</si>
  <si>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</si>
  <si>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</si>
  <si>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</si>
  <si>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</si>
  <si>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</si>
  <si>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</si>
  <si>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</si>
  <si>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</si>
  <si>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</si>
  <si>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</si>
  <si>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</si>
  <si>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</si>
  <si>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</si>
  <si>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</si>
  <si>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</si>
  <si>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</si>
  <si>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</si>
  <si>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</si>
  <si>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</si>
  <si>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</si>
  <si>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</si>
  <si>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</si>
  <si>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</si>
  <si>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</si>
  <si>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</si>
  <si>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</si>
  <si>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</si>
  <si>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</si>
  <si>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</si>
  <si>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</si>
  <si>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</si>
  <si>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</si>
  <si>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</si>
  <si>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</si>
  <si>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</si>
  <si>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</si>
  <si>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</si>
  <si>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</si>
  <si>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</si>
  <si>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</si>
  <si>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</si>
  <si>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</si>
  <si>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</si>
  <si>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</si>
  <si>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</si>
  <si>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</si>
  <si>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</si>
  <si>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</si>
  <si>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</si>
  <si>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</si>
  <si>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</si>
  <si>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</si>
  <si>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</si>
  <si>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</si>
  <si>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</si>
  <si>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</si>
  <si>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</si>
  <si>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</si>
  <si>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</si>
  <si>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</si>
  <si>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</si>
  <si>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</si>
  <si>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</si>
  <si>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</si>
  <si>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</si>
  <si>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</si>
  <si>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</si>
  <si>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</si>
  <si>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</si>
  <si>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</si>
  <si>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</si>
  <si>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京丹波町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</si>
  <si>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</si>
  <si>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</si>
  <si>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</si>
  <si>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</si>
  <si>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</si>
  <si>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</si>
  <si>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</si>
  <si>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</si>
  <si>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</si>
  <si>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</si>
  <si>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</si>
  <si>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</si>
  <si>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</si>
  <si>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</si>
  <si>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</si>
  <si>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</si>
  <si>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</si>
  <si>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</si>
  <si>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</si>
  <si>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</si>
  <si>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</si>
  <si>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</si>
  <si>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</si>
  <si>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</si>
  <si>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</si>
  <si>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</si>
  <si>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</si>
  <si>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</si>
  <si>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</si>
  <si>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</si>
  <si>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</si>
  <si>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</si>
  <si>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</si>
  <si>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</si>
  <si>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</si>
  <si>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</si>
  <si>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</si>
  <si>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</si>
  <si>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</si>
  <si>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</si>
  <si>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</si>
  <si>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</si>
  <si>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</si>
  <si>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</si>
  <si>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</si>
  <si>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</si>
  <si>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</si>
  <si>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</si>
  <si>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</si>
  <si>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</si>
  <si>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</si>
  <si>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</si>
  <si>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</si>
  <si>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</si>
  <si>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</si>
  <si>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</si>
  <si>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</si>
  <si>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</si>
  <si>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</si>
  <si>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</si>
  <si>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</si>
  <si>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</si>
  <si>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</si>
  <si>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</si>
  <si>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</si>
  <si>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</si>
  <si>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</si>
  <si>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</si>
  <si>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</si>
  <si>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</si>
  <si>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</si>
  <si>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</si>
  <si>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</si>
  <si>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</si>
  <si>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</si>
  <si>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</si>
  <si>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</si>
  <si>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</si>
  <si>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</si>
  <si>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</si>
  <si>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</si>
  <si>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</si>
  <si>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</si>
  <si>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</si>
  <si>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</si>
  <si>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</si>
  <si>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</si>
  <si>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</si>
  <si>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</si>
  <si>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</si>
  <si>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</si>
  <si>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</si>
  <si>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</si>
  <si>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</si>
  <si>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</si>
  <si>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</si>
  <si>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</si>
  <si>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</si>
  <si>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</si>
  <si>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</si>
  <si>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</si>
  <si>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</si>
  <si>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</si>
  <si>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</si>
  <si>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</si>
  <si>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</si>
  <si>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</si>
  <si>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</si>
  <si>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</si>
  <si>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</si>
  <si>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</si>
  <si>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</si>
  <si>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</si>
  <si>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京都府京丹波町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</si>
  <si>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</si>
  <si>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</si>
  <si>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</si>
  <si>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</si>
  <si>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</si>
  <si>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</si>
  <si>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</si>
  <si>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</si>
  <si>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</si>
  <si>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</si>
  <si>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</si>
  <si>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</si>
  <si>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</si>
  <si>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</si>
  <si>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</si>
  <si>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</si>
  <si>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</si>
  <si>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</si>
  <si>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</si>
  <si>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</si>
  <si>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</si>
  <si>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</si>
  <si>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</si>
  <si>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</si>
  <si>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</si>
  <si>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</si>
  <si>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</si>
  <si>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</si>
  <si>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</si>
  <si>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</si>
  <si>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</si>
  <si>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</si>
  <si>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</si>
  <si>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</si>
  <si>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</si>
  <si>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</si>
  <si>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</si>
  <si>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</si>
  <si>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</si>
  <si>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</si>
  <si>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</si>
  <si>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</si>
  <si>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</si>
  <si>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</si>
  <si>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</si>
  <si>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</si>
  <si>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</si>
  <si>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</si>
  <si>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</si>
  <si>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</si>
  <si>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</si>
  <si>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</si>
  <si>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</si>
  <si>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</si>
  <si>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</si>
  <si>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</si>
  <si>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</si>
  <si>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</si>
  <si>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</si>
  <si>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</si>
  <si>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</si>
  <si>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</si>
  <si>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</si>
  <si>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</si>
  <si>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</si>
  <si>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</si>
  <si>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</si>
  <si>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</si>
  <si>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</si>
  <si>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</si>
  <si>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</si>
  <si>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</si>
  <si>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</si>
  <si>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</si>
  <si>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</si>
  <si>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</si>
  <si>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</si>
  <si>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</si>
  <si>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</si>
  <si>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</si>
  <si>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</si>
  <si>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</si>
  <si>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</si>
  <si>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</si>
  <si>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</si>
  <si>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</si>
  <si>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</si>
  <si>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</si>
  <si>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</si>
  <si>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</si>
  <si>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</si>
  <si>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</si>
  <si>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</si>
  <si>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</si>
  <si>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</si>
  <si>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</si>
  <si>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</si>
  <si>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</si>
  <si>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</si>
  <si>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</si>
  <si>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</si>
  <si>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</si>
  <si>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</si>
  <si>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</si>
  <si>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</si>
  <si>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</si>
  <si>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</si>
  <si>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</si>
  <si>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</si>
  <si>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</si>
  <si>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</si>
  <si>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</si>
  <si>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</si>
  <si>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</si>
  <si>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</si>
  <si>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</si>
  <si>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</si>
  <si>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</si>
  <si>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</si>
  <si>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</si>
  <si>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</si>
  <si>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</si>
  <si>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</si>
  <si>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</si>
  <si>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</si>
  <si>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</si>
  <si>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</si>
  <si>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</si>
  <si>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</si>
  <si>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</si>
  <si>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</si>
  <si>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</si>
  <si>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</si>
  <si>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</si>
  <si>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</si>
  <si>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</si>
  <si>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</si>
  <si>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</si>
  <si>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</si>
  <si>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</si>
  <si>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</si>
  <si>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</si>
  <si>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</si>
  <si>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</si>
  <si>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</si>
  <si>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</si>
  <si>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</si>
  <si>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</si>
  <si>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京都府京丹波町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</si>
  <si>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</si>
  <si>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</si>
  <si>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</si>
  <si>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</si>
  <si>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</si>
  <si>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</si>
  <si>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</si>
  <si>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</si>
  <si>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</si>
  <si>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</si>
  <si>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</si>
  <si>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</si>
  <si>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</si>
  <si>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</si>
  <si>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</si>
  <si>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</si>
  <si>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</si>
  <si>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</si>
  <si>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</si>
  <si>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</si>
  <si>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</si>
  <si>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育英資金給付事業特別会計</t>
    <phoneticPr fontId="5"/>
  </si>
  <si>
    <t>町営バス運行事業特別会計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</si>
  <si>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</si>
  <si>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</si>
  <si>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</si>
  <si>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</si>
  <si>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</si>
  <si>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</si>
  <si>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</si>
  <si>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</si>
  <si>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</si>
  <si>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</si>
  <si>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</si>
  <si>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</si>
  <si>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</si>
  <si>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</si>
  <si>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</si>
  <si>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後期高齢者医療特別会計</t>
    <phoneticPr fontId="5"/>
  </si>
  <si>
    <t>介護保険事業特別会計（事業勘定）</t>
    <phoneticPr fontId="5"/>
  </si>
  <si>
    <t>介護保険事業特別会計（サービス勘定）</t>
    <phoneticPr fontId="5"/>
  </si>
  <si>
    <t>介護保険事業特別会計（老人保健施設サービス勘定）</t>
    <phoneticPr fontId="5"/>
  </si>
  <si>
    <t>国保京丹波町病院事業会計</t>
    <phoneticPr fontId="5"/>
  </si>
  <si>
    <t>法適用企業</t>
    <phoneticPr fontId="5"/>
  </si>
  <si>
    <t>下水道事業特別会計</t>
    <phoneticPr fontId="5"/>
  </si>
  <si>
    <t>法非適用企業</t>
    <phoneticPr fontId="5"/>
  </si>
  <si>
    <t>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</si>
  <si>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</si>
  <si>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</si>
  <si>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</si>
  <si>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</si>
  <si>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</si>
  <si>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</si>
  <si>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</si>
  <si>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</si>
  <si>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</si>
  <si>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</si>
  <si>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</si>
  <si>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</si>
  <si>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</si>
  <si>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</si>
  <si>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</si>
  <si>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</si>
  <si>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</si>
  <si>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</si>
  <si>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</si>
  <si>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</si>
  <si>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</si>
  <si>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</si>
  <si>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</si>
  <si>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</si>
  <si>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</si>
  <si>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</si>
  <si>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</si>
  <si>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</si>
  <si>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</si>
  <si>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</si>
  <si>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</si>
  <si>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</si>
  <si>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</si>
  <si>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</si>
  <si>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</si>
  <si>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</si>
  <si>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</si>
  <si>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</si>
  <si>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</si>
  <si>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</si>
  <si>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</si>
  <si>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</si>
  <si>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</si>
  <si>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</si>
  <si>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</si>
  <si>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</si>
  <si>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</si>
  <si>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</si>
  <si>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</si>
  <si>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</si>
  <si>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</si>
  <si>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</si>
  <si>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</si>
  <si>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</si>
  <si>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</si>
  <si>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</si>
  <si>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</si>
  <si>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</si>
  <si>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</si>
  <si>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水道事業特別会計</t>
    <phoneticPr fontId="5"/>
  </si>
  <si>
    <t>(Ｆ)</t>
    <phoneticPr fontId="5"/>
  </si>
  <si>
    <t>国保京丹波町病院事業会計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</si>
  <si>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</si>
  <si>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</si>
  <si>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</si>
  <si>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</si>
  <si>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</si>
  <si>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</si>
  <si>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</si>
  <si>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</si>
  <si>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</si>
  <si>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</si>
  <si>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</si>
  <si>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</si>
  <si>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</si>
  <si>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</si>
  <si>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</si>
  <si>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</si>
  <si>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</si>
  <si>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</si>
  <si>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</si>
  <si>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</si>
  <si>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</si>
  <si>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</si>
  <si>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</si>
  <si>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</si>
  <si>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</si>
  <si>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</si>
  <si>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</si>
  <si>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</si>
  <si>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</si>
  <si>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</si>
  <si>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</si>
  <si>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</si>
  <si>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</si>
  <si>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</si>
  <si>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</si>
  <si>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</si>
  <si>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</si>
  <si>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</si>
  <si>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</si>
  <si>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</si>
  <si>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</si>
  <si>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</si>
  <si>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</si>
  <si>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</si>
  <si>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</si>
  <si>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</si>
  <si>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</si>
  <si>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</si>
  <si>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</si>
  <si>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</si>
  <si>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</si>
  <si>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</si>
  <si>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</si>
  <si>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</si>
  <si>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</si>
  <si>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</si>
  <si>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</si>
  <si>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</si>
  <si>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</si>
  <si>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</si>
  <si>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</si>
  <si>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</si>
  <si>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</si>
  <si>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</si>
  <si>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</si>
  <si>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</si>
  <si>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</si>
  <si>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</si>
  <si>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</si>
  <si>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</si>
  <si>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</si>
  <si>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</si>
  <si>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</si>
  <si>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</si>
  <si>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</si>
  <si>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</si>
  <si>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</si>
  <si>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</si>
  <si>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</si>
  <si>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</si>
  <si>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3.83</t>
  </si>
  <si>
    <t>国保京丹波町病院事業会計</t>
  </si>
  <si>
    <t>一般会計</t>
  </si>
  <si>
    <t>国民健康保険事業特別会計（事業勘定）</t>
  </si>
  <si>
    <t>水道事業特別会計</t>
  </si>
  <si>
    <t>介護保険事業特別会計（事業勘定）</t>
  </si>
  <si>
    <t>後期高齢者医療特別会計</t>
  </si>
  <si>
    <t>介護保険事業特別会計（老人保健施設サービス勘定）</t>
  </si>
  <si>
    <t>下水道事業特別会計</t>
  </si>
  <si>
    <t>その他会計（赤字）</t>
  </si>
  <si>
    <t>その他会計（黒字）</t>
  </si>
  <si>
    <t>-</t>
    <phoneticPr fontId="2"/>
  </si>
  <si>
    <t>-</t>
    <phoneticPr fontId="2"/>
  </si>
  <si>
    <t>-</t>
    <phoneticPr fontId="2"/>
  </si>
  <si>
    <t>-</t>
    <phoneticPr fontId="2"/>
  </si>
  <si>
    <t>-</t>
    <phoneticPr fontId="2"/>
  </si>
  <si>
    <t>-</t>
    <phoneticPr fontId="2"/>
  </si>
  <si>
    <t>-</t>
    <phoneticPr fontId="2"/>
  </si>
  <si>
    <t>国民健康保険南丹病院組合(病院事業会計)</t>
    <rPh sb="0" eb="2">
      <t>コクミン</t>
    </rPh>
    <rPh sb="2" eb="4">
      <t>ケンコウ</t>
    </rPh>
    <rPh sb="4" eb="6">
      <t>ホケン</t>
    </rPh>
    <rPh sb="6" eb="8">
      <t>ナンタン</t>
    </rPh>
    <rPh sb="8" eb="10">
      <t>ビョウイン</t>
    </rPh>
    <rPh sb="10" eb="12">
      <t>クミアイ</t>
    </rPh>
    <rPh sb="13" eb="15">
      <t>ビョウイン</t>
    </rPh>
    <rPh sb="15" eb="17">
      <t>ジギョウ</t>
    </rPh>
    <rPh sb="17" eb="19">
      <t>カイケイ</t>
    </rPh>
    <phoneticPr fontId="5"/>
  </si>
  <si>
    <t>船井郡衛生管理組合(普通会計)</t>
    <rPh sb="0" eb="3">
      <t>フナイグン</t>
    </rPh>
    <rPh sb="3" eb="5">
      <t>エイセイ</t>
    </rPh>
    <rPh sb="5" eb="7">
      <t>カンリ</t>
    </rPh>
    <rPh sb="7" eb="9">
      <t>クミアイ</t>
    </rPh>
    <rPh sb="10" eb="12">
      <t>フツウ</t>
    </rPh>
    <rPh sb="12" eb="14">
      <t>カイケイ</t>
    </rPh>
    <phoneticPr fontId="5"/>
  </si>
  <si>
    <t>京都府市町村職員退職手当組合（一般会計）</t>
    <rPh sb="0" eb="3">
      <t>キョウトフ</t>
    </rPh>
    <rPh sb="3" eb="6">
      <t>シチョウソン</t>
    </rPh>
    <rPh sb="6" eb="8">
      <t>ショクイン</t>
    </rPh>
    <rPh sb="8" eb="10">
      <t>タイショク</t>
    </rPh>
    <rPh sb="10" eb="12">
      <t>テアテ</t>
    </rPh>
    <rPh sb="12" eb="14">
      <t>クミアイ</t>
    </rPh>
    <rPh sb="15" eb="17">
      <t>イッパン</t>
    </rPh>
    <rPh sb="17" eb="19">
      <t>カイケイ</t>
    </rPh>
    <phoneticPr fontId="5"/>
  </si>
  <si>
    <t>京都府市町村議会議員公務災害補償等組合(一般会計)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rPh sb="20" eb="22">
      <t>イッパン</t>
    </rPh>
    <rPh sb="22" eb="24">
      <t>カイケイ</t>
    </rPh>
    <phoneticPr fontId="5"/>
  </si>
  <si>
    <t>京都中部広域消防組合(一般会計)</t>
    <rPh sb="0" eb="2">
      <t>キョウト</t>
    </rPh>
    <rPh sb="2" eb="4">
      <t>チュウブ</t>
    </rPh>
    <rPh sb="4" eb="6">
      <t>コウイキ</t>
    </rPh>
    <rPh sb="6" eb="8">
      <t>ショウボウ</t>
    </rPh>
    <rPh sb="8" eb="10">
      <t>クミアイ</t>
    </rPh>
    <rPh sb="11" eb="13">
      <t>イッパン</t>
    </rPh>
    <rPh sb="13" eb="15">
      <t>カイケイ</t>
    </rPh>
    <phoneticPr fontId="5"/>
  </si>
  <si>
    <t>京都府自治会館管理組合(一般会計)</t>
    <rPh sb="0" eb="2">
      <t>キョウト</t>
    </rPh>
    <rPh sb="2" eb="3">
      <t>フ</t>
    </rPh>
    <rPh sb="3" eb="5">
      <t>ジチ</t>
    </rPh>
    <rPh sb="5" eb="7">
      <t>カイカン</t>
    </rPh>
    <rPh sb="7" eb="9">
      <t>カンリ</t>
    </rPh>
    <rPh sb="9" eb="11">
      <t>クミアイ</t>
    </rPh>
    <rPh sb="12" eb="14">
      <t>イッパン</t>
    </rPh>
    <rPh sb="14" eb="16">
      <t>カイケイ</t>
    </rPh>
    <phoneticPr fontId="5"/>
  </si>
  <si>
    <t>京都府住宅新築資金貸付事業管理組合(一般会計)</t>
    <rPh sb="0" eb="3">
      <t>キョウトフ</t>
    </rPh>
    <rPh sb="3" eb="5">
      <t>ジュウタク</t>
    </rPh>
    <rPh sb="5" eb="7">
      <t>シンチク</t>
    </rPh>
    <rPh sb="7" eb="9">
      <t>シキン</t>
    </rPh>
    <rPh sb="9" eb="11">
      <t>カシツケ</t>
    </rPh>
    <rPh sb="11" eb="13">
      <t>ジギョウ</t>
    </rPh>
    <rPh sb="13" eb="15">
      <t>カンリ</t>
    </rPh>
    <rPh sb="15" eb="17">
      <t>クミアイ</t>
    </rPh>
    <rPh sb="18" eb="20">
      <t>イッパン</t>
    </rPh>
    <rPh sb="20" eb="22">
      <t>カイケイ</t>
    </rPh>
    <phoneticPr fontId="5"/>
  </si>
  <si>
    <t>京都府住宅新築資金貸付事業管理組合(特別会計)</t>
    <rPh sb="0" eb="3">
      <t>キョウトフ</t>
    </rPh>
    <rPh sb="3" eb="5">
      <t>ジュウタク</t>
    </rPh>
    <rPh sb="5" eb="7">
      <t>シンチク</t>
    </rPh>
    <rPh sb="7" eb="9">
      <t>シキン</t>
    </rPh>
    <rPh sb="9" eb="11">
      <t>カシツケ</t>
    </rPh>
    <rPh sb="11" eb="13">
      <t>ジギョウ</t>
    </rPh>
    <rPh sb="13" eb="15">
      <t>カンリ</t>
    </rPh>
    <rPh sb="15" eb="17">
      <t>クミアイ</t>
    </rPh>
    <rPh sb="18" eb="20">
      <t>トクベツ</t>
    </rPh>
    <rPh sb="20" eb="22">
      <t>カイケイ</t>
    </rPh>
    <phoneticPr fontId="5"/>
  </si>
  <si>
    <t>京都府後期高齢者医療連合組合(一般会計)</t>
    <rPh sb="0" eb="3">
      <t>キョウトフ</t>
    </rPh>
    <rPh sb="3" eb="5">
      <t>コウキ</t>
    </rPh>
    <rPh sb="5" eb="8">
      <t>コウレイシャ</t>
    </rPh>
    <rPh sb="8" eb="10">
      <t>イリョウ</t>
    </rPh>
    <rPh sb="10" eb="12">
      <t>レンゴウ</t>
    </rPh>
    <rPh sb="12" eb="14">
      <t>クミアイ</t>
    </rPh>
    <rPh sb="15" eb="17">
      <t>イッパン</t>
    </rPh>
    <rPh sb="17" eb="19">
      <t>カイケイ</t>
    </rPh>
    <phoneticPr fontId="5"/>
  </si>
  <si>
    <t>京都府後期高齢者医療連合組合(後期高齢者医療特別会計)</t>
    <rPh sb="0" eb="3">
      <t>キョウトフ</t>
    </rPh>
    <rPh sb="3" eb="5">
      <t>コウキ</t>
    </rPh>
    <rPh sb="5" eb="8">
      <t>コウレイシャ</t>
    </rPh>
    <rPh sb="8" eb="10">
      <t>イリョウ</t>
    </rPh>
    <rPh sb="10" eb="12">
      <t>レンゴウ</t>
    </rPh>
    <rPh sb="12" eb="14">
      <t>クミアイ</t>
    </rPh>
    <rPh sb="15" eb="17">
      <t>コウキ</t>
    </rPh>
    <rPh sb="17" eb="20">
      <t>コウレイシャ</t>
    </rPh>
    <rPh sb="20" eb="22">
      <t>イリョウ</t>
    </rPh>
    <rPh sb="22" eb="24">
      <t>トクベツ</t>
    </rPh>
    <rPh sb="24" eb="26">
      <t>カイケイ</t>
    </rPh>
    <phoneticPr fontId="5"/>
  </si>
  <si>
    <t>京都地方税機構(一般会計)</t>
    <rPh sb="0" eb="2">
      <t>キョウト</t>
    </rPh>
    <rPh sb="2" eb="5">
      <t>チホウゼイ</t>
    </rPh>
    <rPh sb="5" eb="7">
      <t>キコウ</t>
    </rPh>
    <rPh sb="8" eb="10">
      <t>イッパン</t>
    </rPh>
    <rPh sb="10" eb="12">
      <t>カイケイ</t>
    </rPh>
    <phoneticPr fontId="5"/>
  </si>
  <si>
    <t>-</t>
    <phoneticPr fontId="2"/>
  </si>
  <si>
    <t>-</t>
    <phoneticPr fontId="2"/>
  </si>
  <si>
    <t>-</t>
    <phoneticPr fontId="2"/>
  </si>
  <si>
    <t>丹波情報センター</t>
    <phoneticPr fontId="2"/>
  </si>
  <si>
    <t>丹波地域開発</t>
    <phoneticPr fontId="2"/>
  </si>
  <si>
    <t>丹波ふるさと振興公社</t>
    <phoneticPr fontId="2"/>
  </si>
  <si>
    <t>JR西日本ゴルフ</t>
    <phoneticPr fontId="2"/>
  </si>
  <si>
    <t>瑞穂町農業公社</t>
    <phoneticPr fontId="2"/>
  </si>
  <si>
    <t>グリーンランドみずほ</t>
    <phoneticPr fontId="2"/>
  </si>
  <si>
    <t>瑞穂農林</t>
    <phoneticPr fontId="2"/>
  </si>
  <si>
    <t>和知ふるさと振興センター</t>
    <phoneticPr fontId="2"/>
  </si>
  <si>
    <t>京都府立丹波自然運動公園協力会</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</si>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</sst>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117122</c:v>
                </c:pt>
                <c:pt idx="1">
                  <c:v>210103</c:v>
                </c:pt>
                <c:pt idx="2">
                  <c:v>102271</c:v>
                </c:pt>
                <c:pt idx="3">
                  <c:v>167327</c:v>
                </c:pt>
                <c:pt idx="4">
                  <c:v>161339</c:v>
                </c:pt>
              </c:numCache>
            </c:numRef>
          </c:val>
          <c:smooth val="0"/>
        </c:ser>
        <c:dLbls>
          <c:showLegendKey val="0"/>
          <c:showVal val="0"/>
          <c:showCatName val="0"/>
          <c:showSerName val="0"/>
          <c:showPercent val="0"/>
          <c:showBubbleSize val="0"/>
        </c:dLbls>
        <c:marker val="1"/>
        <c:smooth val="0"/>
        <c:axId val="484598528"/>
        <c:axId val="484600448"/>
      </c:lineChart>
      <c:catAx>
        <c:axId val="4845985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4600448"/>
        <c:crosses val="autoZero"/>
        <c:auto val="1"/>
        <c:lblAlgn val="ctr"/>
        <c:lblOffset val="100"/>
        <c:tickLblSkip val="1"/>
        <c:tickMarkSkip val="1"/>
        <c:noMultiLvlLbl val="0"/>
      </c:catAx>
      <c:valAx>
        <c:axId val="48460044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4598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3.86</c:v>
                </c:pt>
                <c:pt idx="1">
                  <c:v>8.89</c:v>
                </c:pt>
                <c:pt idx="2">
                  <c:v>6.33</c:v>
                </c:pt>
                <c:pt idx="3">
                  <c:v>4.6500000000000004</c:v>
                </c:pt>
                <c:pt idx="4">
                  <c:v>0.77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14.62</c:v>
                </c:pt>
                <c:pt idx="1">
                  <c:v>21.49</c:v>
                </c:pt>
                <c:pt idx="2">
                  <c:v>27.03</c:v>
                </c:pt>
                <c:pt idx="3">
                  <c:v>30.3</c:v>
                </c:pt>
                <c:pt idx="4">
                  <c:v>30.38</c:v>
                </c:pt>
              </c:numCache>
            </c:numRef>
          </c:val>
        </c:ser>
        <c:dLbls>
          <c:showLegendKey val="0"/>
          <c:showVal val="0"/>
          <c:showCatName val="0"/>
          <c:showSerName val="0"/>
          <c:showPercent val="0"/>
          <c:showBubbleSize val="0"/>
        </c:dLbls>
        <c:gapWidth val="250"/>
        <c:overlap val="100"/>
        <c:axId val="537470464"/>
        <c:axId val="5374723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5.85</c:v>
                </c:pt>
                <c:pt idx="1">
                  <c:v>12.97</c:v>
                </c:pt>
                <c:pt idx="2">
                  <c:v>1.74</c:v>
                </c:pt>
                <c:pt idx="3">
                  <c:v>1.52</c:v>
                </c:pt>
                <c:pt idx="4">
                  <c:v>-3.83</c:v>
                </c:pt>
              </c:numCache>
            </c:numRef>
          </c:val>
          <c:smooth val="0"/>
        </c:ser>
        <c:dLbls>
          <c:showLegendKey val="0"/>
          <c:showVal val="0"/>
          <c:showCatName val="0"/>
          <c:showSerName val="0"/>
          <c:showPercent val="0"/>
          <c:showBubbleSize val="0"/>
        </c:dLbls>
        <c:marker val="1"/>
        <c:smooth val="0"/>
        <c:axId val="537470464"/>
        <c:axId val="537472384"/>
      </c:lineChart>
      <c:catAx>
        <c:axId val="53747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37472384"/>
        <c:crosses val="autoZero"/>
        <c:auto val="1"/>
        <c:lblAlgn val="ctr"/>
        <c:lblOffset val="100"/>
        <c:tickLblSkip val="1"/>
        <c:tickMarkSkip val="1"/>
        <c:noMultiLvlLbl val="0"/>
      </c:catAx>
      <c:valAx>
        <c:axId val="537472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747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0.01</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0.02</c:v>
                </c:pt>
                <c:pt idx="4">
                  <c:v>#N/A</c:v>
                </c:pt>
                <c:pt idx="5">
                  <c:v>0.18</c:v>
                </c:pt>
                <c:pt idx="6">
                  <c:v>#N/A</c:v>
                </c:pt>
                <c:pt idx="7">
                  <c:v>0.01</c:v>
                </c:pt>
                <c:pt idx="8">
                  <c:v>#N/A</c:v>
                </c:pt>
                <c:pt idx="9">
                  <c:v>0.01</c:v>
                </c:pt>
              </c:numCache>
            </c:numRef>
          </c:val>
        </c:ser>
        <c:ser>
          <c:idx val="3"/>
          <c:order val="3"/>
          <c:tx>
            <c:strRef>
              <c:f>データシート!$A$30</c:f>
              <c:strCache>
                <c:ptCount val="1"/>
                <c:pt idx="0">
                  <c:v>介護保険事業特別会計（老人保健施設サービス勘定）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0.02</c:v>
                </c:pt>
                <c:pt idx="6">
                  <c:v>#N/A</c:v>
                </c:pt>
                <c:pt idx="7">
                  <c:v>0.01</c:v>
                </c:pt>
                <c:pt idx="8">
                  <c:v>#N/A</c:v>
                </c:pt>
                <c:pt idx="9">
                  <c:v>0.01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0.03</c:v>
                </c:pt>
                <c:pt idx="4">
                  <c:v>#N/A</c:v>
                </c:pt>
                <c:pt idx="5">
                  <c:v>0.02</c:v>
                </c:pt>
                <c:pt idx="6">
                  <c:v>#N/A</c:v>
                </c:pt>
                <c:pt idx="7">
                  <c:v>0.04</c:v>
                </c:pt>
                <c:pt idx="8">
                  <c:v>#N/A</c:v>
                </c:pt>
                <c:pt idx="9">
                  <c:v>0.05</c:v>
                </c:pt>
              </c:numCache>
            </c:numRef>
          </c:val>
        </c:ser>
        <c:ser>
          <c:idx val="5"/>
          <c:order val="5"/>
          <c:tx>
            <c:strRef>
              <c:f>データシート!$A$32</c:f>
              <c:strCache>
                <c:ptCount val="1"/>
                <c:pt idx="0">
                  <c:v>介護保険事業特別会計（事業勘定）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0.26</c:v>
                </c:pt>
                <c:pt idx="2">
                  <c:v>#N/A</c:v>
                </c:pt>
                <c:pt idx="3">
                  <c:v>0.21</c:v>
                </c:pt>
                <c:pt idx="4">
                  <c:v>#N/A</c:v>
                </c:pt>
                <c:pt idx="5">
                  <c:v>0.14000000000000001</c:v>
                </c:pt>
                <c:pt idx="6">
                  <c:v>#N/A</c:v>
                </c:pt>
                <c:pt idx="7">
                  <c:v>0.14000000000000001</c:v>
                </c:pt>
                <c:pt idx="8">
                  <c:v>#N/A</c:v>
                </c:pt>
                <c:pt idx="9">
                  <c:v>0.11</c:v>
                </c:pt>
              </c:numCache>
            </c:numRef>
          </c:val>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0.15</c:v>
                </c:pt>
                <c:pt idx="4">
                  <c:v>#N/A</c:v>
                </c:pt>
                <c:pt idx="5">
                  <c:v>0.34</c:v>
                </c:pt>
                <c:pt idx="6">
                  <c:v>#N/A</c:v>
                </c:pt>
                <c:pt idx="7">
                  <c:v>0.35</c:v>
                </c:pt>
                <c:pt idx="8">
                  <c:v>#N/A</c:v>
                </c:pt>
                <c:pt idx="9">
                  <c:v>0.19</c:v>
                </c:pt>
              </c:numCache>
            </c:numRef>
          </c:val>
        </c:ser>
        <c:ser>
          <c:idx val="7"/>
          <c:order val="7"/>
          <c:tx>
            <c:strRef>
              <c:f>データシート!$A$34</c:f>
              <c:strCache>
                <c:ptCount val="1"/>
                <c:pt idx="0">
                  <c:v>国民健康保険事業特別会計（事業勘定）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0.48</c:v>
                </c:pt>
                <c:pt idx="2">
                  <c:v>#N/A</c:v>
                </c:pt>
                <c:pt idx="3">
                  <c:v>0.24</c:v>
                </c:pt>
                <c:pt idx="4">
                  <c:v>#N/A</c:v>
                </c:pt>
                <c:pt idx="5">
                  <c:v>0.08</c:v>
                </c:pt>
                <c:pt idx="6">
                  <c:v>#N/A</c:v>
                </c:pt>
                <c:pt idx="7">
                  <c:v>0.78</c:v>
                </c:pt>
                <c:pt idx="8">
                  <c:v>#N/A</c:v>
                </c:pt>
                <c:pt idx="9">
                  <c:v>0.64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3.86</c:v>
                </c:pt>
                <c:pt idx="2">
                  <c:v>#N/A</c:v>
                </c:pt>
                <c:pt idx="3">
                  <c:v>8.89</c:v>
                </c:pt>
                <c:pt idx="4">
                  <c:v>#N/A</c:v>
                </c:pt>
                <c:pt idx="5">
                  <c:v>6.33</c:v>
                </c:pt>
                <c:pt idx="6">
                  <c:v>#N/A</c:v>
                </c:pt>
                <c:pt idx="7">
                  <c:v>4.6399999999999997</c:v>
                </c:pt>
                <c:pt idx="8">
                  <c:v>#N/A</c:v>
                </c:pt>
                <c:pt idx="9">
                  <c:v>0.77</c:v>
                </c:pt>
              </c:numCache>
            </c:numRef>
          </c:val>
        </c:ser>
        <c:ser>
          <c:idx val="9"/>
          <c:order val="9"/>
          <c:tx>
            <c:strRef>
              <c:f>データシート!$A$36</c:f>
              <c:strCache>
                <c:ptCount val="1"/>
                <c:pt idx="0">
                  <c:v>国保京丹波町病院事業会計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5.0199999999999996</c:v>
                </c:pt>
                <c:pt idx="2">
                  <c:v>#N/A</c:v>
                </c:pt>
                <c:pt idx="3">
                  <c:v>5.4</c:v>
                </c:pt>
                <c:pt idx="4">
                  <c:v>#N/A</c:v>
                </c:pt>
                <c:pt idx="5">
                  <c:v>6.59</c:v>
                </c:pt>
                <c:pt idx="6">
                  <c:v>#N/A</c:v>
                </c:pt>
                <c:pt idx="7">
                  <c:v>7.59</c:v>
                </c:pt>
                <c:pt idx="8">
                  <c:v>#N/A</c:v>
                </c:pt>
                <c:pt idx="9">
                  <c:v>8.5299999999999994</c:v>
                </c:pt>
              </c:numCache>
            </c:numRef>
          </c:val>
        </c:ser>
        <c:dLbls>
          <c:showLegendKey val="0"/>
          <c:showVal val="0"/>
          <c:showCatName val="0"/>
          <c:showSerName val="0"/>
          <c:showPercent val="0"/>
          <c:showBubbleSize val="0"/>
        </c:dLbls>
        <c:gapWidth val="150"/>
        <c:overlap val="100"/>
        <c:axId val="484699520"/>
        <c:axId val="484701312"/>
      </c:barChart>
      <c:catAx>
        <c:axId val="484699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4701312"/>
        <c:crosses val="autoZero"/>
        <c:auto val="1"/>
        <c:lblAlgn val="ctr"/>
        <c:lblOffset val="100"/>
        <c:tickLblSkip val="1"/>
        <c:tickMarkSkip val="1"/>
        <c:noMultiLvlLbl val="0"/>
      </c:catAx>
      <c:valAx>
        <c:axId val="484701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4699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1740</c:v>
                </c:pt>
                <c:pt idx="5">
                  <c:v>1752</c:v>
                </c:pt>
                <c:pt idx="8">
                  <c:v>1714</c:v>
                </c:pt>
                <c:pt idx="11">
                  <c:v>1741</c:v>
                </c:pt>
                <c:pt idx="14">
                  <c:v>1684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66</c:v>
                </c:pt>
                <c:pt idx="3">
                  <c:v>62</c:v>
                </c:pt>
                <c:pt idx="6">
                  <c:v>45</c:v>
                </c:pt>
                <c:pt idx="9">
                  <c:v>23</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761</c:v>
                </c:pt>
                <c:pt idx="3">
                  <c:v>750</c:v>
                </c:pt>
                <c:pt idx="6">
                  <c:v>767</c:v>
                </c:pt>
                <c:pt idx="9">
                  <c:v>856</c:v>
                </c:pt>
                <c:pt idx="12">
                  <c:v>946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1866</c:v>
                </c:pt>
                <c:pt idx="3">
                  <c:v>1809</c:v>
                </c:pt>
                <c:pt idx="6">
                  <c:v>1730</c:v>
                </c:pt>
                <c:pt idx="9">
                  <c:v>1695</c:v>
                </c:pt>
                <c:pt idx="12">
                  <c:v>1555</c:v>
                </c:pt>
              </c:numCache>
            </c:numRef>
          </c:val>
        </c:ser>
        <c:dLbls>
          <c:showLegendKey val="0"/>
          <c:showVal val="0"/>
          <c:showCatName val="0"/>
          <c:showSerName val="0"/>
          <c:showPercent val="0"/>
          <c:showBubbleSize val="0"/>
        </c:dLbls>
        <c:gapWidth val="100"/>
        <c:overlap val="100"/>
        <c:axId val="484855168"/>
        <c:axId val="4848614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953</c:v>
                </c:pt>
                <c:pt idx="2">
                  <c:v>#N/A</c:v>
                </c:pt>
                <c:pt idx="3">
                  <c:v>#N/A</c:v>
                </c:pt>
                <c:pt idx="4">
                  <c:v>869</c:v>
                </c:pt>
                <c:pt idx="5">
                  <c:v>#N/A</c:v>
                </c:pt>
                <c:pt idx="6">
                  <c:v>#N/A</c:v>
                </c:pt>
                <c:pt idx="7">
                  <c:v>828</c:v>
                </c:pt>
                <c:pt idx="8">
                  <c:v>#N/A</c:v>
                </c:pt>
                <c:pt idx="9">
                  <c:v>#N/A</c:v>
                </c:pt>
                <c:pt idx="10">
                  <c:v>833</c:v>
                </c:pt>
                <c:pt idx="11">
                  <c:v>#N/A</c:v>
                </c:pt>
                <c:pt idx="12">
                  <c:v>#N/A</c:v>
                </c:pt>
                <c:pt idx="13">
                  <c:v>827</c:v>
                </c:pt>
                <c:pt idx="14">
                  <c:v>#N/A</c:v>
                </c:pt>
              </c:numCache>
            </c:numRef>
          </c:val>
          <c:smooth val="0"/>
        </c:ser>
        <c:dLbls>
          <c:showLegendKey val="0"/>
          <c:showVal val="0"/>
          <c:showCatName val="0"/>
          <c:showSerName val="0"/>
          <c:showPercent val="0"/>
          <c:showBubbleSize val="0"/>
        </c:dLbls>
        <c:marker val="1"/>
        <c:smooth val="0"/>
        <c:axId val="484855168"/>
        <c:axId val="484861440"/>
      </c:lineChart>
      <c:catAx>
        <c:axId val="484855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4861440"/>
        <c:crosses val="autoZero"/>
        <c:auto val="1"/>
        <c:lblAlgn val="ctr"/>
        <c:lblOffset val="100"/>
        <c:tickLblSkip val="1"/>
        <c:tickMarkSkip val="1"/>
        <c:noMultiLvlLbl val="0"/>
      </c:catAx>
      <c:valAx>
        <c:axId val="484861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4855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18185</c:v>
                </c:pt>
                <c:pt idx="5">
                  <c:v>18313</c:v>
                </c:pt>
                <c:pt idx="8">
                  <c:v>17726</c:v>
                </c:pt>
                <c:pt idx="11">
                  <c:v>17303</c:v>
                </c:pt>
                <c:pt idx="14">
                  <c:v>16907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817</c:v>
                </c:pt>
                <c:pt idx="5">
                  <c:v>722</c:v>
                </c:pt>
                <c:pt idx="8">
                  <c:v>624</c:v>
                </c:pt>
                <c:pt idx="11">
                  <c:v>489</c:v>
                </c:pt>
                <c:pt idx="14">
                  <c:v>386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2551</c:v>
                </c:pt>
                <c:pt idx="5">
                  <c:v>3241</c:v>
                </c:pt>
                <c:pt idx="8">
                  <c:v>3686</c:v>
                </c:pt>
                <c:pt idx="11">
                  <c:v>3442</c:v>
                </c:pt>
                <c:pt idx="14">
                  <c:v>3565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c:v>
                </c:pt>
                <c:pt idx="3">
                  <c:v>2</c:v>
                </c:pt>
                <c:pt idx="6">
                  <c:v>1</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1557</c:v>
                </c:pt>
                <c:pt idx="3">
                  <c:v>1515</c:v>
                </c:pt>
                <c:pt idx="6">
                  <c:v>1542</c:v>
                </c:pt>
                <c:pt idx="9">
                  <c:v>1437</c:v>
                </c:pt>
                <c:pt idx="12">
                  <c:v>1412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441</c:v>
                </c:pt>
                <c:pt idx="3">
                  <c:v>426</c:v>
                </c:pt>
                <c:pt idx="6">
                  <c:v>358</c:v>
                </c:pt>
                <c:pt idx="9">
                  <c:v>403</c:v>
                </c:pt>
                <c:pt idx="12">
                  <c:v>519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12637</c:v>
                </c:pt>
                <c:pt idx="3">
                  <c:v>12453</c:v>
                </c:pt>
                <c:pt idx="6">
                  <c:v>12245</c:v>
                </c:pt>
                <c:pt idx="9">
                  <c:v>11901</c:v>
                </c:pt>
                <c:pt idx="12">
                  <c:v>11094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2176</c:v>
                </c:pt>
                <c:pt idx="3">
                  <c:v>2048</c:v>
                </c:pt>
                <c:pt idx="6">
                  <c:v>1687</c:v>
                </c:pt>
                <c:pt idx="9">
                  <c:v>791</c:v>
                </c:pt>
                <c:pt idx="12">
                  <c:v>367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14965</c:v>
                </c:pt>
                <c:pt idx="3">
                  <c:v>15163</c:v>
                </c:pt>
                <c:pt idx="6">
                  <c:v>14467</c:v>
                </c:pt>
                <c:pt idx="9">
                  <c:v>14301</c:v>
                </c:pt>
                <c:pt idx="12">
                  <c:v>14184</c:v>
                </c:pt>
              </c:numCache>
            </c:numRef>
          </c:val>
        </c:ser>
        <c:dLbls>
          <c:showLegendKey val="0"/>
          <c:showVal val="0"/>
          <c:showCatName val="0"/>
          <c:showSerName val="0"/>
          <c:showPercent val="0"/>
          <c:showBubbleSize val="0"/>
        </c:dLbls>
        <c:gapWidth val="100"/>
        <c:overlap val="100"/>
        <c:axId val="486136448"/>
        <c:axId val="4857573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10226</c:v>
                </c:pt>
                <c:pt idx="2">
                  <c:v>#N/A</c:v>
                </c:pt>
                <c:pt idx="3">
                  <c:v>#N/A</c:v>
                </c:pt>
                <c:pt idx="4">
                  <c:v>9330</c:v>
                </c:pt>
                <c:pt idx="5">
                  <c:v>#N/A</c:v>
                </c:pt>
                <c:pt idx="6">
                  <c:v>#N/A</c:v>
                </c:pt>
                <c:pt idx="7">
                  <c:v>8265</c:v>
                </c:pt>
                <c:pt idx="8">
                  <c:v>#N/A</c:v>
                </c:pt>
                <c:pt idx="9">
                  <c:v>#N/A</c:v>
                </c:pt>
                <c:pt idx="10">
                  <c:v>7599</c:v>
                </c:pt>
                <c:pt idx="11">
                  <c:v>#N/A</c:v>
                </c:pt>
                <c:pt idx="12">
                  <c:v>#N/A</c:v>
                </c:pt>
                <c:pt idx="13">
                  <c:v>6719</c:v>
                </c:pt>
                <c:pt idx="14">
                  <c:v>#N/A</c:v>
                </c:pt>
              </c:numCache>
            </c:numRef>
          </c:val>
          <c:smooth val="0"/>
        </c:ser>
        <c:dLbls>
          <c:showLegendKey val="0"/>
          <c:showVal val="0"/>
          <c:showCatName val="0"/>
          <c:showSerName val="0"/>
          <c:showPercent val="0"/>
          <c:showBubbleSize val="0"/>
        </c:dLbls>
        <c:marker val="1"/>
        <c:smooth val="0"/>
        <c:axId val="486136448"/>
        <c:axId val="485757312"/>
      </c:lineChart>
      <c:catAx>
        <c:axId val="486136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85757312"/>
        <c:crosses val="autoZero"/>
        <c:auto val="1"/>
        <c:lblAlgn val="ctr"/>
        <c:lblOffset val="100"/>
        <c:tickLblSkip val="1"/>
        <c:tickMarkSkip val="1"/>
        <c:noMultiLvlLbl val="0"/>
      </c:catAx>
      <c:valAx>
        <c:axId val="485757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6136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京都府京丹波町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15,939
15,790
303.07
12,649,210
12,292,664
56,606
7,352,176
14,183,504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117.2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本町は面積が303.0</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㎢と類似団体と比較して広大（類似団体平均（平成2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年度決算における類型Ⅳ-1の平均</a:t>
          </a:r>
          <a:r>
            <a:rPr lang="en-US" altLang="ja-JP" sz="1100" b="0" i="0" baseline="0">
              <a:solidFill>
                <a:schemeClr val="dk1"/>
              </a:solidFill>
              <a:effectLst/>
              <a:latin typeface="+mn-lt"/>
              <a:ea typeface="+mn-ea"/>
              <a:cs typeface="+mn-cs"/>
            </a:rPr>
            <a:t>143.28</a:t>
          </a:r>
          <a:r>
            <a:rPr lang="ja-JP" altLang="ja-JP" sz="1100" b="0" i="0" baseline="0">
              <a:solidFill>
                <a:schemeClr val="dk1"/>
              </a:solidFill>
              <a:effectLst/>
              <a:latin typeface="+mn-lt"/>
              <a:ea typeface="+mn-ea"/>
              <a:cs typeface="+mn-cs"/>
            </a:rPr>
            <a:t>㎢）の約</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倍）であり、また集落は面積の大部分を占める山林の間に点在しており、行政運営上極めて不利な地理的条件にある。</a:t>
          </a:r>
          <a:endParaRPr lang="ja-JP" altLang="ja-JP" sz="1400">
            <a:effectLst/>
          </a:endParaRPr>
        </a:p>
        <a:p>
          <a:pPr rtl="0"/>
          <a:r>
            <a:rPr lang="ja-JP" altLang="ja-JP" sz="1100" b="0" i="0" baseline="0">
              <a:solidFill>
                <a:schemeClr val="dk1"/>
              </a:solidFill>
              <a:effectLst/>
              <a:latin typeface="+mn-lt"/>
              <a:ea typeface="+mn-ea"/>
              <a:cs typeface="+mn-cs"/>
            </a:rPr>
            <a:t>　これにより、財政力指数の分母となる基準財政需要額は類似団体平均と比較して大きくなり、また基準財政収入額については類似団体平均より小さくなることから、財政力指数は低くならざるを得ない状況にあ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64558</xdr:rowOff>
    </xdr:from>
    <xdr:to>
      <xdr:col>7</xdr:col>
      <xdr:colOff>152400</xdr:colOff>
      <xdr:row>44</xdr:row>
      <xdr:rowOff>84667</xdr:rowOff>
    </xdr:to>
    <xdr:cxnSp macro="">
      <xdr:nvCxnSpPr>
        <xdr:cNvPr id="68" name="直線コネクタ 67"/>
        <xdr:cNvCxnSpPr/>
      </xdr:nvCxnSpPr>
      <xdr:spPr>
        <a:xfrm>
          <a:off x="4114800" y="760835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64558</xdr:rowOff>
    </xdr:from>
    <xdr:to>
      <xdr:col>6</xdr:col>
      <xdr:colOff>0</xdr:colOff>
      <xdr:row>44</xdr:row>
      <xdr:rowOff>64558</xdr:rowOff>
    </xdr:to>
    <xdr:cxnSp macro="">
      <xdr:nvCxnSpPr>
        <xdr:cNvPr id="71" name="直線コネクタ 70"/>
        <xdr:cNvCxnSpPr/>
      </xdr:nvCxnSpPr>
      <xdr:spPr>
        <a:xfrm>
          <a:off x="3225800" y="76083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3" name="テキスト ボックス 72"/>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24342</xdr:rowOff>
    </xdr:from>
    <xdr:to>
      <xdr:col>4</xdr:col>
      <xdr:colOff>482600</xdr:colOff>
      <xdr:row>44</xdr:row>
      <xdr:rowOff>64558</xdr:rowOff>
    </xdr:to>
    <xdr:cxnSp macro="">
      <xdr:nvCxnSpPr>
        <xdr:cNvPr id="74" name="直線コネクタ 73"/>
        <xdr:cNvCxnSpPr/>
      </xdr:nvCxnSpPr>
      <xdr:spPr>
        <a:xfrm>
          <a:off x="2336800" y="75681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155575</xdr:rowOff>
    </xdr:from>
    <xdr:to>
      <xdr:col>3</xdr:col>
      <xdr:colOff>279400</xdr:colOff>
      <xdr:row>44</xdr:row>
      <xdr:rowOff>24342</xdr:rowOff>
    </xdr:to>
    <xdr:cxnSp macro="">
      <xdr:nvCxnSpPr>
        <xdr:cNvPr id="77" name="直線コネクタ 76"/>
        <xdr:cNvCxnSpPr/>
      </xdr:nvCxnSpPr>
      <xdr:spPr>
        <a:xfrm>
          <a:off x="1447800" y="75279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106485</xdr:rowOff>
    </xdr:from>
    <xdr:ext cx="762000" cy="259045"/>
    <xdr:sp macro="" textlink="">
      <xdr:nvSpPr>
        <xdr:cNvPr id="79" name="テキスト ボックス 78"/>
        <xdr:cNvSpPr txBox="1"/>
      </xdr:nvSpPr>
      <xdr:spPr>
        <a:xfrm>
          <a:off x="1955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66269</xdr:rowOff>
    </xdr:from>
    <xdr:ext cx="762000" cy="259045"/>
    <xdr:sp macro="" textlink="">
      <xdr:nvSpPr>
        <xdr:cNvPr id="81" name="テキスト ボックス 80"/>
        <xdr:cNvSpPr txBox="1"/>
      </xdr:nvSpPr>
      <xdr:spPr>
        <a:xfrm>
          <a:off x="1066800" y="69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7" name="円/楕円 86"/>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101194</xdr:rowOff>
    </xdr:from>
    <xdr:ext cx="762000" cy="259045"/>
    <xdr:sp macro="" textlink="">
      <xdr:nvSpPr>
        <xdr:cNvPr id="88" name="財政力該当値テキスト"/>
        <xdr:cNvSpPr txBox="1"/>
      </xdr:nvSpPr>
      <xdr:spPr>
        <a:xfrm>
          <a:off x="5041900" y="747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13758</xdr:rowOff>
    </xdr:from>
    <xdr:to>
      <xdr:col>6</xdr:col>
      <xdr:colOff>50800</xdr:colOff>
      <xdr:row>44</xdr:row>
      <xdr:rowOff>115358</xdr:rowOff>
    </xdr:to>
    <xdr:sp macro="" textlink="">
      <xdr:nvSpPr>
        <xdr:cNvPr id="89" name="円/楕円 88"/>
        <xdr:cNvSpPr/>
      </xdr:nvSpPr>
      <xdr:spPr>
        <a:xfrm>
          <a:off x="4064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100135</xdr:rowOff>
    </xdr:from>
    <xdr:ext cx="736600" cy="259045"/>
    <xdr:sp macro="" textlink="">
      <xdr:nvSpPr>
        <xdr:cNvPr id="90" name="テキスト ボックス 89"/>
        <xdr:cNvSpPr txBox="1"/>
      </xdr:nvSpPr>
      <xdr:spPr>
        <a:xfrm>
          <a:off x="3733800" y="7643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13758</xdr:rowOff>
    </xdr:from>
    <xdr:to>
      <xdr:col>4</xdr:col>
      <xdr:colOff>533400</xdr:colOff>
      <xdr:row>44</xdr:row>
      <xdr:rowOff>115358</xdr:rowOff>
    </xdr:to>
    <xdr:sp macro="" textlink="">
      <xdr:nvSpPr>
        <xdr:cNvPr id="91" name="円/楕円 90"/>
        <xdr:cNvSpPr/>
      </xdr:nvSpPr>
      <xdr:spPr>
        <a:xfrm>
          <a:off x="3175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100135</xdr:rowOff>
    </xdr:from>
    <xdr:ext cx="762000" cy="259045"/>
    <xdr:sp macro="" textlink="">
      <xdr:nvSpPr>
        <xdr:cNvPr id="92" name="テキスト ボックス 91"/>
        <xdr:cNvSpPr txBox="1"/>
      </xdr:nvSpPr>
      <xdr:spPr>
        <a:xfrm>
          <a:off x="2844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144992</xdr:rowOff>
    </xdr:from>
    <xdr:to>
      <xdr:col>3</xdr:col>
      <xdr:colOff>330200</xdr:colOff>
      <xdr:row>44</xdr:row>
      <xdr:rowOff>75142</xdr:rowOff>
    </xdr:to>
    <xdr:sp macro="" textlink="">
      <xdr:nvSpPr>
        <xdr:cNvPr id="93" name="円/楕円 92"/>
        <xdr:cNvSpPr/>
      </xdr:nvSpPr>
      <xdr:spPr>
        <a:xfrm>
          <a:off x="2286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59919</xdr:rowOff>
    </xdr:from>
    <xdr:ext cx="762000" cy="259045"/>
    <xdr:sp macro="" textlink="">
      <xdr:nvSpPr>
        <xdr:cNvPr id="94" name="テキスト ボックス 93"/>
        <xdr:cNvSpPr txBox="1"/>
      </xdr:nvSpPr>
      <xdr:spPr>
        <a:xfrm>
          <a:off x="1955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104775</xdr:rowOff>
    </xdr:from>
    <xdr:to>
      <xdr:col>2</xdr:col>
      <xdr:colOff>127000</xdr:colOff>
      <xdr:row>44</xdr:row>
      <xdr:rowOff>34925</xdr:rowOff>
    </xdr:to>
    <xdr:sp macro="" textlink="">
      <xdr:nvSpPr>
        <xdr:cNvPr id="95" name="円/楕円 94"/>
        <xdr:cNvSpPr/>
      </xdr:nvSpPr>
      <xdr:spPr>
        <a:xfrm>
          <a:off x="1397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19702</xdr:rowOff>
    </xdr:from>
    <xdr:ext cx="762000" cy="259045"/>
    <xdr:sp macro="" textlink="">
      <xdr:nvSpPr>
        <xdr:cNvPr id="96" name="テキスト ボックス 95"/>
        <xdr:cNvSpPr txBox="1"/>
      </xdr:nvSpPr>
      <xdr:spPr>
        <a:xfrm>
          <a:off x="1066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本指標の分母である経常一般財源等における地方交付税等への依存度が類似団体平均と比較して極めて高いことから、交付税等の増減の影響が如実に表れることとなる。そのため、普通交付税等が一貫して前年度比増となった平成22年度までは、指標についても一貫して向上してきたものの、一転交付税等が前年度比減となった平成23年度以後は、本指標は大きく悪化することとなった。</a:t>
          </a:r>
          <a:endParaRPr lang="ja-JP" altLang="ja-JP" sz="1000">
            <a:effectLst/>
          </a:endParaRPr>
        </a:p>
        <a:p>
          <a:pPr rtl="0"/>
          <a:r>
            <a:rPr lang="ja-JP" altLang="ja-JP" sz="1000" b="0" i="0" baseline="0">
              <a:solidFill>
                <a:schemeClr val="dk1"/>
              </a:solidFill>
              <a:effectLst/>
              <a:latin typeface="+mn-lt"/>
              <a:ea typeface="+mn-ea"/>
              <a:cs typeface="+mn-cs"/>
            </a:rPr>
            <a:t>　しかしながら、繰上償還の実施や新規発行債の抑制により分子である公債費が年々削減されていることも指標向上に寄与しており、依然として類似団体平均を上回る水準にある。</a:t>
          </a:r>
          <a:endParaRPr lang="ja-JP" altLang="ja-JP" sz="1000">
            <a:effectLst/>
          </a:endParaRPr>
        </a:p>
        <a:p>
          <a:r>
            <a:rPr lang="ja-JP" altLang="ja-JP" sz="1000" b="0" i="0" baseline="0">
              <a:solidFill>
                <a:schemeClr val="dk1"/>
              </a:solidFill>
              <a:effectLst/>
              <a:latin typeface="+mn-lt"/>
              <a:ea typeface="+mn-ea"/>
              <a:cs typeface="+mn-cs"/>
            </a:rPr>
            <a:t>　本町は合併団体であり、地方交付税については合併算定期間中は増額して交付されていることから、期間終了後は大きく指標が悪化することとなるため、今後の推移が危惧されるところである。</a:t>
          </a:r>
          <a:endParaRPr lang="ja-JP" altLang="ja-JP" sz="10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95250</xdr:rowOff>
    </xdr:from>
    <xdr:to>
      <xdr:col>7</xdr:col>
      <xdr:colOff>152400</xdr:colOff>
      <xdr:row>61</xdr:row>
      <xdr:rowOff>143510</xdr:rowOff>
    </xdr:to>
    <xdr:cxnSp macro="">
      <xdr:nvCxnSpPr>
        <xdr:cNvPr id="131" name="直線コネクタ 130"/>
        <xdr:cNvCxnSpPr/>
      </xdr:nvCxnSpPr>
      <xdr:spPr>
        <a:xfrm>
          <a:off x="4114800" y="1055370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79163</xdr:rowOff>
    </xdr:from>
    <xdr:to>
      <xdr:col>6</xdr:col>
      <xdr:colOff>0</xdr:colOff>
      <xdr:row>61</xdr:row>
      <xdr:rowOff>95250</xdr:rowOff>
    </xdr:to>
    <xdr:cxnSp macro="">
      <xdr:nvCxnSpPr>
        <xdr:cNvPr id="134" name="直線コネクタ 133"/>
        <xdr:cNvCxnSpPr/>
      </xdr:nvCxnSpPr>
      <xdr:spPr>
        <a:xfrm>
          <a:off x="3225800" y="1053761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156633</xdr:rowOff>
    </xdr:from>
    <xdr:to>
      <xdr:col>4</xdr:col>
      <xdr:colOff>482600</xdr:colOff>
      <xdr:row>61</xdr:row>
      <xdr:rowOff>79163</xdr:rowOff>
    </xdr:to>
    <xdr:cxnSp macro="">
      <xdr:nvCxnSpPr>
        <xdr:cNvPr id="137" name="直線コネクタ 136"/>
        <xdr:cNvCxnSpPr/>
      </xdr:nvCxnSpPr>
      <xdr:spPr>
        <a:xfrm>
          <a:off x="2336800" y="10272183"/>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144373</xdr:rowOff>
    </xdr:from>
    <xdr:ext cx="762000" cy="259045"/>
    <xdr:sp macro="" textlink="">
      <xdr:nvSpPr>
        <xdr:cNvPr id="139" name="テキスト ボックス 138"/>
        <xdr:cNvSpPr txBox="1"/>
      </xdr:nvSpPr>
      <xdr:spPr>
        <a:xfrm>
          <a:off x="2844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156633</xdr:rowOff>
    </xdr:from>
    <xdr:to>
      <xdr:col>3</xdr:col>
      <xdr:colOff>279400</xdr:colOff>
      <xdr:row>61</xdr:row>
      <xdr:rowOff>167640</xdr:rowOff>
    </xdr:to>
    <xdr:cxnSp macro="">
      <xdr:nvCxnSpPr>
        <xdr:cNvPr id="140" name="直線コネクタ 139"/>
        <xdr:cNvCxnSpPr/>
      </xdr:nvCxnSpPr>
      <xdr:spPr>
        <a:xfrm flipV="1">
          <a:off x="1447800" y="10272183"/>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44" name="テキスト ボックス 143"/>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50" name="円/楕円 149"/>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109237</xdr:rowOff>
    </xdr:from>
    <xdr:ext cx="762000" cy="259045"/>
    <xdr:sp macro="" textlink="">
      <xdr:nvSpPr>
        <xdr:cNvPr id="151" name="財政構造の弾力性該当値テキスト"/>
        <xdr:cNvSpPr txBox="1"/>
      </xdr:nvSpPr>
      <xdr:spPr>
        <a:xfrm>
          <a:off x="50419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2" name="円/楕円 151"/>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156227</xdr:rowOff>
    </xdr:from>
    <xdr:ext cx="736600" cy="259045"/>
    <xdr:sp macro="" textlink="">
      <xdr:nvSpPr>
        <xdr:cNvPr id="153" name="テキスト ボックス 152"/>
        <xdr:cNvSpPr txBox="1"/>
      </xdr:nvSpPr>
      <xdr:spPr>
        <a:xfrm>
          <a:off x="3733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28363</xdr:rowOff>
    </xdr:from>
    <xdr:to>
      <xdr:col>4</xdr:col>
      <xdr:colOff>533400</xdr:colOff>
      <xdr:row>61</xdr:row>
      <xdr:rowOff>129963</xdr:rowOff>
    </xdr:to>
    <xdr:sp macro="" textlink="">
      <xdr:nvSpPr>
        <xdr:cNvPr id="154" name="円/楕円 153"/>
        <xdr:cNvSpPr/>
      </xdr:nvSpPr>
      <xdr:spPr>
        <a:xfrm>
          <a:off x="3175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140140</xdr:rowOff>
    </xdr:from>
    <xdr:ext cx="762000" cy="259045"/>
    <xdr:sp macro="" textlink="">
      <xdr:nvSpPr>
        <xdr:cNvPr id="155" name="テキスト ボックス 154"/>
        <xdr:cNvSpPr txBox="1"/>
      </xdr:nvSpPr>
      <xdr:spPr>
        <a:xfrm>
          <a:off x="2844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105833</xdr:rowOff>
    </xdr:from>
    <xdr:to>
      <xdr:col>3</xdr:col>
      <xdr:colOff>330200</xdr:colOff>
      <xdr:row>60</xdr:row>
      <xdr:rowOff>35983</xdr:rowOff>
    </xdr:to>
    <xdr:sp macro="" textlink="">
      <xdr:nvSpPr>
        <xdr:cNvPr id="156" name="円/楕円 155"/>
        <xdr:cNvSpPr/>
      </xdr:nvSpPr>
      <xdr:spPr>
        <a:xfrm>
          <a:off x="2286000" y="102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46160</xdr:rowOff>
    </xdr:from>
    <xdr:ext cx="762000" cy="259045"/>
    <xdr:sp macro="" textlink="">
      <xdr:nvSpPr>
        <xdr:cNvPr id="157" name="テキスト ボックス 156"/>
        <xdr:cNvSpPr txBox="1"/>
      </xdr:nvSpPr>
      <xdr:spPr>
        <a:xfrm>
          <a:off x="1955800" y="999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116840</xdr:rowOff>
    </xdr:from>
    <xdr:to>
      <xdr:col>2</xdr:col>
      <xdr:colOff>127000</xdr:colOff>
      <xdr:row>62</xdr:row>
      <xdr:rowOff>46990</xdr:rowOff>
    </xdr:to>
    <xdr:sp macro="" textlink="">
      <xdr:nvSpPr>
        <xdr:cNvPr id="158" name="円/楕円 157"/>
        <xdr:cNvSpPr/>
      </xdr:nvSpPr>
      <xdr:spPr>
        <a:xfrm>
          <a:off x="1397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57167</xdr:rowOff>
    </xdr:from>
    <xdr:ext cx="762000" cy="259045"/>
    <xdr:sp macro="" textlink="">
      <xdr:nvSpPr>
        <xdr:cNvPr id="159" name="テキスト ボックス 158"/>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[177,404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本町は面積が303.0</a:t>
          </a:r>
          <a:r>
            <a:rPr lang="en-US" altLang="ja-JP" sz="1000" b="0" i="0" baseline="0">
              <a:solidFill>
                <a:schemeClr val="dk1"/>
              </a:solidFill>
              <a:effectLst/>
              <a:latin typeface="+mn-lt"/>
              <a:ea typeface="+mn-ea"/>
              <a:cs typeface="+mn-cs"/>
            </a:rPr>
            <a:t>9</a:t>
          </a:r>
          <a:r>
            <a:rPr lang="ja-JP" altLang="ja-JP" sz="1000" b="0" i="0" baseline="0">
              <a:solidFill>
                <a:schemeClr val="dk1"/>
              </a:solidFill>
              <a:effectLst/>
              <a:latin typeface="+mn-lt"/>
              <a:ea typeface="+mn-ea"/>
              <a:cs typeface="+mn-cs"/>
            </a:rPr>
            <a:t>㎢と類似団体と比較して</a:t>
          </a:r>
          <a:r>
            <a:rPr lang="ja-JP" altLang="en-US" sz="1000" b="0" i="0" baseline="0">
              <a:solidFill>
                <a:schemeClr val="dk1"/>
              </a:solidFill>
              <a:effectLst/>
              <a:latin typeface="+mn-lt"/>
              <a:ea typeface="+mn-ea"/>
              <a:cs typeface="+mn-cs"/>
            </a:rPr>
            <a:t>広大</a:t>
          </a:r>
          <a:r>
            <a:rPr lang="ja-JP" altLang="ja-JP" sz="1100" b="0" i="0" baseline="0">
              <a:solidFill>
                <a:schemeClr val="dk1"/>
              </a:solidFill>
              <a:effectLst/>
              <a:latin typeface="+mn-lt"/>
              <a:ea typeface="+mn-ea"/>
              <a:cs typeface="+mn-cs"/>
            </a:rPr>
            <a:t>（類似団体平均（平成2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年度決算における類型Ⅳ-1の平均</a:t>
          </a:r>
          <a:r>
            <a:rPr lang="en-US" altLang="ja-JP" sz="1100" b="0" i="0" baseline="0">
              <a:solidFill>
                <a:schemeClr val="dk1"/>
              </a:solidFill>
              <a:effectLst/>
              <a:latin typeface="+mn-lt"/>
              <a:ea typeface="+mn-ea"/>
              <a:cs typeface="+mn-cs"/>
            </a:rPr>
            <a:t>143.28</a:t>
          </a:r>
          <a:r>
            <a:rPr lang="ja-JP" altLang="ja-JP" sz="1100" b="0" i="0" baseline="0">
              <a:solidFill>
                <a:schemeClr val="dk1"/>
              </a:solidFill>
              <a:effectLst/>
              <a:latin typeface="+mn-lt"/>
              <a:ea typeface="+mn-ea"/>
              <a:cs typeface="+mn-cs"/>
            </a:rPr>
            <a:t>㎢）の約</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倍）</a:t>
          </a:r>
          <a:r>
            <a:rPr lang="ja-JP" altLang="ja-JP" sz="1000" b="0" i="0" baseline="0">
              <a:solidFill>
                <a:schemeClr val="dk1"/>
              </a:solidFill>
              <a:effectLst/>
              <a:latin typeface="+mn-lt"/>
              <a:ea typeface="+mn-ea"/>
              <a:cs typeface="+mn-cs"/>
            </a:rPr>
            <a:t>であり、また集落は面積の大部分を占める山林の間に点在しており、行政運営上極めて不利な地理的条件にある。</a:t>
          </a:r>
          <a:endParaRPr lang="ja-JP" altLang="ja-JP" sz="1000">
            <a:effectLst/>
          </a:endParaRPr>
        </a:p>
        <a:p>
          <a:pPr rtl="0"/>
          <a:r>
            <a:rPr lang="ja-JP" altLang="ja-JP" sz="1000" b="0" i="0" baseline="0">
              <a:solidFill>
                <a:schemeClr val="dk1"/>
              </a:solidFill>
              <a:effectLst/>
              <a:latin typeface="+mn-lt"/>
              <a:ea typeface="+mn-ea"/>
              <a:cs typeface="+mn-cs"/>
            </a:rPr>
            <a:t>　この広大な面積をカバーするため行政コストは類似団体と比較して高くならざるを得ず、また、過疎地域であるがゆえに民間サービスが十分では無いことから、バス事業やCATV事業を町直営で実施せざるを得ないことも本指標を押し上げる要因となっている。平成17年度の合併以後、指定管理者制度の導入や職員数の削減に取り組み、またラスパイレス指数はかなり低い水準にある等、行政改革に積極的に取り組んできたところであるが、依然本指標は類似団体内で低い水準にあり、これ以上の人件費・物件費の削減は困難と考えられ、本指標の向上は困難な状況にある。</a:t>
          </a:r>
          <a:endParaRPr lang="ja-JP" altLang="ja-JP" sz="10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154014</xdr:rowOff>
    </xdr:from>
    <xdr:to>
      <xdr:col>7</xdr:col>
      <xdr:colOff>152400</xdr:colOff>
      <xdr:row>81</xdr:row>
      <xdr:rowOff>161533</xdr:rowOff>
    </xdr:to>
    <xdr:cxnSp macro="">
      <xdr:nvCxnSpPr>
        <xdr:cNvPr id="195" name="直線コネクタ 194"/>
        <xdr:cNvCxnSpPr/>
      </xdr:nvCxnSpPr>
      <xdr:spPr>
        <a:xfrm>
          <a:off x="4114800" y="14041464"/>
          <a:ext cx="838200" cy="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109746</xdr:rowOff>
    </xdr:from>
    <xdr:ext cx="762000" cy="259045"/>
    <xdr:sp macro="" textlink="">
      <xdr:nvSpPr>
        <xdr:cNvPr id="196" name="人件費・物件費等の状況平均値テキスト"/>
        <xdr:cNvSpPr txBox="1"/>
      </xdr:nvSpPr>
      <xdr:spPr>
        <a:xfrm>
          <a:off x="5041900" y="13825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154014</xdr:rowOff>
    </xdr:from>
    <xdr:to>
      <xdr:col>6</xdr:col>
      <xdr:colOff>0</xdr:colOff>
      <xdr:row>81</xdr:row>
      <xdr:rowOff>157631</xdr:rowOff>
    </xdr:to>
    <xdr:cxnSp macro="">
      <xdr:nvCxnSpPr>
        <xdr:cNvPr id="198" name="直線コネクタ 197"/>
        <xdr:cNvCxnSpPr/>
      </xdr:nvCxnSpPr>
      <xdr:spPr>
        <a:xfrm flipV="1">
          <a:off x="3225800" y="14041464"/>
          <a:ext cx="889000" cy="3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14513</xdr:rowOff>
    </xdr:from>
    <xdr:ext cx="736600" cy="259045"/>
    <xdr:sp macro="" textlink="">
      <xdr:nvSpPr>
        <xdr:cNvPr id="200" name="テキスト ボックス 199"/>
        <xdr:cNvSpPr txBox="1"/>
      </xdr:nvSpPr>
      <xdr:spPr>
        <a:xfrm>
          <a:off x="3733800" y="13730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135353</xdr:rowOff>
    </xdr:from>
    <xdr:to>
      <xdr:col>4</xdr:col>
      <xdr:colOff>482600</xdr:colOff>
      <xdr:row>81</xdr:row>
      <xdr:rowOff>157631</xdr:rowOff>
    </xdr:to>
    <xdr:cxnSp macro="">
      <xdr:nvCxnSpPr>
        <xdr:cNvPr id="201" name="直線コネクタ 200"/>
        <xdr:cNvCxnSpPr/>
      </xdr:nvCxnSpPr>
      <xdr:spPr>
        <a:xfrm>
          <a:off x="2336800" y="14022803"/>
          <a:ext cx="889000" cy="22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3718</xdr:rowOff>
    </xdr:from>
    <xdr:ext cx="762000" cy="259045"/>
    <xdr:sp macro="" textlink="">
      <xdr:nvSpPr>
        <xdr:cNvPr id="203" name="テキスト ボックス 202"/>
        <xdr:cNvSpPr txBox="1"/>
      </xdr:nvSpPr>
      <xdr:spPr>
        <a:xfrm>
          <a:off x="2844800" y="13719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126905</xdr:rowOff>
    </xdr:from>
    <xdr:to>
      <xdr:col>3</xdr:col>
      <xdr:colOff>279400</xdr:colOff>
      <xdr:row>81</xdr:row>
      <xdr:rowOff>135353</xdr:rowOff>
    </xdr:to>
    <xdr:cxnSp macro="">
      <xdr:nvCxnSpPr>
        <xdr:cNvPr id="204" name="直線コネクタ 203"/>
        <xdr:cNvCxnSpPr/>
      </xdr:nvCxnSpPr>
      <xdr:spPr>
        <a:xfrm>
          <a:off x="1447800" y="14014355"/>
          <a:ext cx="889000" cy="8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138132</xdr:rowOff>
    </xdr:from>
    <xdr:ext cx="762000" cy="259045"/>
    <xdr:sp macro="" textlink="">
      <xdr:nvSpPr>
        <xdr:cNvPr id="206" name="テキスト ボックス 205"/>
        <xdr:cNvSpPr txBox="1"/>
      </xdr:nvSpPr>
      <xdr:spPr>
        <a:xfrm>
          <a:off x="1955800" y="1368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123708</xdr:rowOff>
    </xdr:from>
    <xdr:ext cx="762000" cy="259045"/>
    <xdr:sp macro="" textlink="">
      <xdr:nvSpPr>
        <xdr:cNvPr id="208" name="テキスト ボックス 207"/>
        <xdr:cNvSpPr txBox="1"/>
      </xdr:nvSpPr>
      <xdr:spPr>
        <a:xfrm>
          <a:off x="1066800" y="13668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110733</xdr:rowOff>
    </xdr:from>
    <xdr:to>
      <xdr:col>7</xdr:col>
      <xdr:colOff>203200</xdr:colOff>
      <xdr:row>82</xdr:row>
      <xdr:rowOff>40883</xdr:rowOff>
    </xdr:to>
    <xdr:sp macro="" textlink="">
      <xdr:nvSpPr>
        <xdr:cNvPr id="214" name="円/楕円 213"/>
        <xdr:cNvSpPr/>
      </xdr:nvSpPr>
      <xdr:spPr>
        <a:xfrm>
          <a:off x="4902200" y="13998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82810</xdr:rowOff>
    </xdr:from>
    <xdr:ext cx="762000" cy="259045"/>
    <xdr:sp macro="" textlink="">
      <xdr:nvSpPr>
        <xdr:cNvPr id="215" name="人件費・物件費等の状況該当値テキスト"/>
        <xdr:cNvSpPr txBox="1"/>
      </xdr:nvSpPr>
      <xdr:spPr>
        <a:xfrm>
          <a:off x="5041900" y="1397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177,404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103214</xdr:rowOff>
    </xdr:from>
    <xdr:to>
      <xdr:col>6</xdr:col>
      <xdr:colOff>50800</xdr:colOff>
      <xdr:row>82</xdr:row>
      <xdr:rowOff>33364</xdr:rowOff>
    </xdr:to>
    <xdr:sp macro="" textlink="">
      <xdr:nvSpPr>
        <xdr:cNvPr id="216" name="円/楕円 215"/>
        <xdr:cNvSpPr/>
      </xdr:nvSpPr>
      <xdr:spPr>
        <a:xfrm>
          <a:off x="4064000" y="1399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18141</xdr:rowOff>
    </xdr:from>
    <xdr:ext cx="736600" cy="259045"/>
    <xdr:sp macro="" textlink="">
      <xdr:nvSpPr>
        <xdr:cNvPr id="217" name="テキスト ボックス 216"/>
        <xdr:cNvSpPr txBox="1"/>
      </xdr:nvSpPr>
      <xdr:spPr>
        <a:xfrm>
          <a:off x="3733800" y="14077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173,042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106831</xdr:rowOff>
    </xdr:from>
    <xdr:to>
      <xdr:col>4</xdr:col>
      <xdr:colOff>533400</xdr:colOff>
      <xdr:row>82</xdr:row>
      <xdr:rowOff>36981</xdr:rowOff>
    </xdr:to>
    <xdr:sp macro="" textlink="">
      <xdr:nvSpPr>
        <xdr:cNvPr id="218" name="円/楕円 217"/>
        <xdr:cNvSpPr/>
      </xdr:nvSpPr>
      <xdr:spPr>
        <a:xfrm>
          <a:off x="3175000" y="1399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21758</xdr:rowOff>
    </xdr:from>
    <xdr:ext cx="762000" cy="259045"/>
    <xdr:sp macro="" textlink="">
      <xdr:nvSpPr>
        <xdr:cNvPr id="219" name="テキスト ボックス 218"/>
        <xdr:cNvSpPr txBox="1"/>
      </xdr:nvSpPr>
      <xdr:spPr>
        <a:xfrm>
          <a:off x="2844800" y="14080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175,140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84553</xdr:rowOff>
    </xdr:from>
    <xdr:to>
      <xdr:col>3</xdr:col>
      <xdr:colOff>330200</xdr:colOff>
      <xdr:row>82</xdr:row>
      <xdr:rowOff>14703</xdr:rowOff>
    </xdr:to>
    <xdr:sp macro="" textlink="">
      <xdr:nvSpPr>
        <xdr:cNvPr id="220" name="円/楕円 219"/>
        <xdr:cNvSpPr/>
      </xdr:nvSpPr>
      <xdr:spPr>
        <a:xfrm>
          <a:off x="2286000" y="13972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170930</xdr:rowOff>
    </xdr:from>
    <xdr:ext cx="762000" cy="259045"/>
    <xdr:sp macro="" textlink="">
      <xdr:nvSpPr>
        <xdr:cNvPr id="221" name="テキスト ボックス 220"/>
        <xdr:cNvSpPr txBox="1"/>
      </xdr:nvSpPr>
      <xdr:spPr>
        <a:xfrm>
          <a:off x="1955800" y="14058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162,215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76105</xdr:rowOff>
    </xdr:from>
    <xdr:to>
      <xdr:col>2</xdr:col>
      <xdr:colOff>127000</xdr:colOff>
      <xdr:row>82</xdr:row>
      <xdr:rowOff>6255</xdr:rowOff>
    </xdr:to>
    <xdr:sp macro="" textlink="">
      <xdr:nvSpPr>
        <xdr:cNvPr id="222" name="円/楕円 221"/>
        <xdr:cNvSpPr/>
      </xdr:nvSpPr>
      <xdr:spPr>
        <a:xfrm>
          <a:off x="1397000" y="1396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162482</xdr:rowOff>
    </xdr:from>
    <xdr:ext cx="762000" cy="259045"/>
    <xdr:sp macro="" textlink="">
      <xdr:nvSpPr>
        <xdr:cNvPr id="223" name="テキスト ボックス 222"/>
        <xdr:cNvSpPr txBox="1"/>
      </xdr:nvSpPr>
      <xdr:spPr>
        <a:xfrm>
          <a:off x="1066800" y="14049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157,314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本指数については、国家公務員の時限的な（2年間）給与改定特例法による措置により、大きく変動しているが、</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a:t>
          </a:r>
          <a:r>
            <a:rPr lang="ja-JP" altLang="ja-JP" sz="1100" b="0" i="0" baseline="0">
              <a:solidFill>
                <a:schemeClr val="dk1"/>
              </a:solidFill>
              <a:effectLst/>
              <a:latin typeface="+mn-lt"/>
              <a:ea typeface="+mn-ea"/>
              <a:cs typeface="+mn-cs"/>
            </a:rPr>
            <a:t>特例法による措置</a:t>
          </a:r>
          <a:r>
            <a:rPr lang="ja-JP" altLang="en-US" sz="1100" b="0" i="0" baseline="0">
              <a:solidFill>
                <a:schemeClr val="dk1"/>
              </a:solidFill>
              <a:effectLst/>
              <a:latin typeface="+mn-lt"/>
              <a:ea typeface="+mn-ea"/>
              <a:cs typeface="+mn-cs"/>
            </a:rPr>
            <a:t>が無いものとした場合は</a:t>
          </a:r>
          <a:r>
            <a:rPr lang="en-US" altLang="ja-JP" sz="1100" b="0" i="0" baseline="0">
              <a:solidFill>
                <a:schemeClr val="dk1"/>
              </a:solidFill>
              <a:effectLst/>
              <a:latin typeface="+mn-lt"/>
              <a:ea typeface="+mn-ea"/>
              <a:cs typeface="+mn-cs"/>
            </a:rPr>
            <a:t>91.3</a:t>
          </a:r>
          <a:r>
            <a:rPr lang="ja-JP" altLang="en-US" sz="1100" b="0" i="0" baseline="0">
              <a:solidFill>
                <a:schemeClr val="dk1"/>
              </a:solidFill>
              <a:effectLst/>
              <a:latin typeface="+mn-lt"/>
              <a:ea typeface="+mn-ea"/>
              <a:cs typeface="+mn-cs"/>
            </a:rPr>
            <a:t>となり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依然と</a:t>
          </a:r>
          <a:r>
            <a:rPr lang="ja-JP" altLang="ja-JP" sz="1100" b="0" i="0" baseline="0">
              <a:solidFill>
                <a:schemeClr val="dk1"/>
              </a:solidFill>
              <a:effectLst/>
              <a:latin typeface="+mn-lt"/>
              <a:ea typeface="+mn-ea"/>
              <a:cs typeface="+mn-cs"/>
            </a:rPr>
            <a:t>して国家公務員、類似団体平均、全国町村平均のいずれと比較しても極めて低い水準にある状況である。</a:t>
          </a:r>
          <a:endParaRPr lang="ja-JP" altLang="ja-JP" sz="1400">
            <a:effectLst/>
          </a:endParaRPr>
        </a:p>
        <a:p>
          <a:pPr rtl="0"/>
          <a:r>
            <a:rPr lang="ja-JP" altLang="ja-JP" sz="1100" b="0" i="0" baseline="0">
              <a:solidFill>
                <a:schemeClr val="dk1"/>
              </a:solidFill>
              <a:effectLst/>
              <a:latin typeface="+mn-lt"/>
              <a:ea typeface="+mn-ea"/>
              <a:cs typeface="+mn-cs"/>
            </a:rPr>
            <a:t>　今後については適宜、財政状況等を勘案しながら適切な水準へ是正を図っていくものとする。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130629</xdr:rowOff>
    </xdr:from>
    <xdr:to>
      <xdr:col>24</xdr:col>
      <xdr:colOff>558800</xdr:colOff>
      <xdr:row>87</xdr:row>
      <xdr:rowOff>68036</xdr:rowOff>
    </xdr:to>
    <xdr:cxnSp macro="">
      <xdr:nvCxnSpPr>
        <xdr:cNvPr id="254" name="直線コネクタ 253"/>
        <xdr:cNvCxnSpPr/>
      </xdr:nvCxnSpPr>
      <xdr:spPr>
        <a:xfrm flipV="1">
          <a:off x="17018000" y="13846629"/>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40113</xdr:rowOff>
    </xdr:from>
    <xdr:ext cx="762000" cy="259045"/>
    <xdr:sp macro="" textlink="">
      <xdr:nvSpPr>
        <xdr:cNvPr id="255" name="給与水準   （国との比較）最小値テキスト"/>
        <xdr:cNvSpPr txBox="1"/>
      </xdr:nvSpPr>
      <xdr:spPr>
        <a:xfrm>
          <a:off x="17106900" y="149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68036</xdr:rowOff>
    </xdr:from>
    <xdr:to>
      <xdr:col>24</xdr:col>
      <xdr:colOff>647700</xdr:colOff>
      <xdr:row>87</xdr:row>
      <xdr:rowOff>68036</xdr:rowOff>
    </xdr:to>
    <xdr:cxnSp macro="">
      <xdr:nvCxnSpPr>
        <xdr:cNvPr id="256" name="直線コネクタ 255"/>
        <xdr:cNvCxnSpPr/>
      </xdr:nvCxnSpPr>
      <xdr:spPr>
        <a:xfrm>
          <a:off x="16929100" y="1498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45556</xdr:rowOff>
    </xdr:from>
    <xdr:ext cx="762000" cy="259045"/>
    <xdr:sp macro="" textlink="">
      <xdr:nvSpPr>
        <xdr:cNvPr id="257"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130629</xdr:rowOff>
    </xdr:from>
    <xdr:to>
      <xdr:col>24</xdr:col>
      <xdr:colOff>647700</xdr:colOff>
      <xdr:row>80</xdr:row>
      <xdr:rowOff>130629</xdr:rowOff>
    </xdr:to>
    <xdr:cxnSp macro="">
      <xdr:nvCxnSpPr>
        <xdr:cNvPr id="258" name="直線コネクタ 257"/>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153609</xdr:rowOff>
    </xdr:from>
    <xdr:to>
      <xdr:col>24</xdr:col>
      <xdr:colOff>558800</xdr:colOff>
      <xdr:row>86</xdr:row>
      <xdr:rowOff>9677</xdr:rowOff>
    </xdr:to>
    <xdr:cxnSp macro="">
      <xdr:nvCxnSpPr>
        <xdr:cNvPr id="259" name="直線コネクタ 258"/>
        <xdr:cNvCxnSpPr/>
      </xdr:nvCxnSpPr>
      <xdr:spPr>
        <a:xfrm flipV="1">
          <a:off x="16179800" y="13869609"/>
          <a:ext cx="838200" cy="88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9572</xdr:rowOff>
    </xdr:from>
    <xdr:ext cx="762000" cy="259045"/>
    <xdr:sp macro="" textlink="">
      <xdr:nvSpPr>
        <xdr:cNvPr id="260" name="給与水準   （国との比較）平均値テキスト"/>
        <xdr:cNvSpPr txBox="1"/>
      </xdr:nvSpPr>
      <xdr:spPr>
        <a:xfrm>
          <a:off x="17106900" y="144113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61" name="フローチャート : 判断 260"/>
        <xdr:cNvSpPr/>
      </xdr:nvSpPr>
      <xdr:spPr>
        <a:xfrm>
          <a:off x="169672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158145</xdr:rowOff>
    </xdr:from>
    <xdr:to>
      <xdr:col>23</xdr:col>
      <xdr:colOff>406400</xdr:colOff>
      <xdr:row>86</xdr:row>
      <xdr:rowOff>9677</xdr:rowOff>
    </xdr:to>
    <xdr:cxnSp macro="">
      <xdr:nvCxnSpPr>
        <xdr:cNvPr id="262" name="直線コネクタ 261"/>
        <xdr:cNvCxnSpPr/>
      </xdr:nvCxnSpPr>
      <xdr:spPr>
        <a:xfrm>
          <a:off x="15290800" y="1473139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65012</xdr:rowOff>
    </xdr:from>
    <xdr:to>
      <xdr:col>23</xdr:col>
      <xdr:colOff>457200</xdr:colOff>
      <xdr:row>89</xdr:row>
      <xdr:rowOff>166612</xdr:rowOff>
    </xdr:to>
    <xdr:sp macro="" textlink="">
      <xdr:nvSpPr>
        <xdr:cNvPr id="263" name="フローチャート : 判断 262"/>
        <xdr:cNvSpPr/>
      </xdr:nvSpPr>
      <xdr:spPr>
        <a:xfrm>
          <a:off x="16129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151389</xdr:rowOff>
    </xdr:from>
    <xdr:ext cx="736600" cy="259045"/>
    <xdr:sp macro="" textlink="">
      <xdr:nvSpPr>
        <xdr:cNvPr id="264" name="テキスト ボックス 263"/>
        <xdr:cNvSpPr txBox="1"/>
      </xdr:nvSpPr>
      <xdr:spPr>
        <a:xfrm>
          <a:off x="15798800" y="1541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80</xdr:row>
      <xdr:rowOff>27214</xdr:rowOff>
    </xdr:from>
    <xdr:to>
      <xdr:col>22</xdr:col>
      <xdr:colOff>203200</xdr:colOff>
      <xdr:row>85</xdr:row>
      <xdr:rowOff>158145</xdr:rowOff>
    </xdr:to>
    <xdr:cxnSp macro="">
      <xdr:nvCxnSpPr>
        <xdr:cNvPr id="265" name="直線コネクタ 264"/>
        <xdr:cNvCxnSpPr/>
      </xdr:nvCxnSpPr>
      <xdr:spPr>
        <a:xfrm>
          <a:off x="14401800" y="13743214"/>
          <a:ext cx="889000" cy="98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6" name="フローチャート : 判断 265"/>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7" name="テキスト ボックス 266"/>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15723</xdr:rowOff>
    </xdr:from>
    <xdr:to>
      <xdr:col>21</xdr:col>
      <xdr:colOff>0</xdr:colOff>
      <xdr:row>80</xdr:row>
      <xdr:rowOff>27214</xdr:rowOff>
    </xdr:to>
    <xdr:cxnSp macro="">
      <xdr:nvCxnSpPr>
        <xdr:cNvPr id="268" name="直線コネクタ 267"/>
        <xdr:cNvCxnSpPr/>
      </xdr:nvCxnSpPr>
      <xdr:spPr>
        <a:xfrm>
          <a:off x="13512800" y="1373172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59568</xdr:rowOff>
    </xdr:from>
    <xdr:to>
      <xdr:col>21</xdr:col>
      <xdr:colOff>50800</xdr:colOff>
      <xdr:row>83</xdr:row>
      <xdr:rowOff>161168</xdr:rowOff>
    </xdr:to>
    <xdr:sp macro="" textlink="">
      <xdr:nvSpPr>
        <xdr:cNvPr id="269" name="フローチャート : 判断 268"/>
        <xdr:cNvSpPr/>
      </xdr:nvSpPr>
      <xdr:spPr>
        <a:xfrm>
          <a:off x="14351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145945</xdr:rowOff>
    </xdr:from>
    <xdr:ext cx="762000" cy="259045"/>
    <xdr:sp macro="" textlink="">
      <xdr:nvSpPr>
        <xdr:cNvPr id="270" name="テキスト ボックス 269"/>
        <xdr:cNvSpPr txBox="1"/>
      </xdr:nvSpPr>
      <xdr:spPr>
        <a:xfrm>
          <a:off x="14020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94041</xdr:rowOff>
    </xdr:from>
    <xdr:to>
      <xdr:col>19</xdr:col>
      <xdr:colOff>533400</xdr:colOff>
      <xdr:row>84</xdr:row>
      <xdr:rowOff>24191</xdr:rowOff>
    </xdr:to>
    <xdr:sp macro="" textlink="">
      <xdr:nvSpPr>
        <xdr:cNvPr id="271" name="フローチャート : 判断 270"/>
        <xdr:cNvSpPr/>
      </xdr:nvSpPr>
      <xdr:spPr>
        <a:xfrm>
          <a:off x="13462000" y="1432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8968</xdr:rowOff>
    </xdr:from>
    <xdr:ext cx="762000" cy="259045"/>
    <xdr:sp macro="" textlink="">
      <xdr:nvSpPr>
        <xdr:cNvPr id="272" name="テキスト ボックス 271"/>
        <xdr:cNvSpPr txBox="1"/>
      </xdr:nvSpPr>
      <xdr:spPr>
        <a:xfrm>
          <a:off x="13131800" y="1441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80</xdr:row>
      <xdr:rowOff>102809</xdr:rowOff>
    </xdr:from>
    <xdr:to>
      <xdr:col>24</xdr:col>
      <xdr:colOff>609600</xdr:colOff>
      <xdr:row>81</xdr:row>
      <xdr:rowOff>32959</xdr:rowOff>
    </xdr:to>
    <xdr:sp macro="" textlink="">
      <xdr:nvSpPr>
        <xdr:cNvPr id="278" name="円/楕円 277"/>
        <xdr:cNvSpPr/>
      </xdr:nvSpPr>
      <xdr:spPr>
        <a:xfrm>
          <a:off x="16967200" y="1381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24086</xdr:rowOff>
    </xdr:from>
    <xdr:ext cx="762000" cy="259045"/>
    <xdr:sp macro="" textlink="">
      <xdr:nvSpPr>
        <xdr:cNvPr id="279" name="給与水準   （国との比較）該当値テキスト"/>
        <xdr:cNvSpPr txBox="1"/>
      </xdr:nvSpPr>
      <xdr:spPr>
        <a:xfrm>
          <a:off x="17106900" y="13740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130327</xdr:rowOff>
    </xdr:from>
    <xdr:to>
      <xdr:col>23</xdr:col>
      <xdr:colOff>457200</xdr:colOff>
      <xdr:row>86</xdr:row>
      <xdr:rowOff>60477</xdr:rowOff>
    </xdr:to>
    <xdr:sp macro="" textlink="">
      <xdr:nvSpPr>
        <xdr:cNvPr id="280" name="円/楕円 279"/>
        <xdr:cNvSpPr/>
      </xdr:nvSpPr>
      <xdr:spPr>
        <a:xfrm>
          <a:off x="16129000" y="1470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70654</xdr:rowOff>
    </xdr:from>
    <xdr:ext cx="736600" cy="259045"/>
    <xdr:sp macro="" textlink="">
      <xdr:nvSpPr>
        <xdr:cNvPr id="281" name="テキスト ボックス 280"/>
        <xdr:cNvSpPr txBox="1"/>
      </xdr:nvSpPr>
      <xdr:spPr>
        <a:xfrm>
          <a:off x="15798800" y="14472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107345</xdr:rowOff>
    </xdr:from>
    <xdr:to>
      <xdr:col>22</xdr:col>
      <xdr:colOff>254000</xdr:colOff>
      <xdr:row>86</xdr:row>
      <xdr:rowOff>37495</xdr:rowOff>
    </xdr:to>
    <xdr:sp macro="" textlink="">
      <xdr:nvSpPr>
        <xdr:cNvPr id="282" name="円/楕円 281"/>
        <xdr:cNvSpPr/>
      </xdr:nvSpPr>
      <xdr:spPr>
        <a:xfrm>
          <a:off x="15240000" y="1468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47672</xdr:rowOff>
    </xdr:from>
    <xdr:ext cx="762000" cy="259045"/>
    <xdr:sp macro="" textlink="">
      <xdr:nvSpPr>
        <xdr:cNvPr id="283" name="テキスト ボックス 282"/>
        <xdr:cNvSpPr txBox="1"/>
      </xdr:nvSpPr>
      <xdr:spPr>
        <a:xfrm>
          <a:off x="14909800" y="1444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20</xdr:col>
      <xdr:colOff>635000</xdr:colOff>
      <xdr:row>79</xdr:row>
      <xdr:rowOff>147864</xdr:rowOff>
    </xdr:from>
    <xdr:to>
      <xdr:col>21</xdr:col>
      <xdr:colOff>50800</xdr:colOff>
      <xdr:row>80</xdr:row>
      <xdr:rowOff>78014</xdr:rowOff>
    </xdr:to>
    <xdr:sp macro="" textlink="">
      <xdr:nvSpPr>
        <xdr:cNvPr id="284" name="円/楕円 283"/>
        <xdr:cNvSpPr/>
      </xdr:nvSpPr>
      <xdr:spPr>
        <a:xfrm>
          <a:off x="14351000" y="1369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78</xdr:row>
      <xdr:rowOff>88191</xdr:rowOff>
    </xdr:from>
    <xdr:ext cx="762000" cy="259045"/>
    <xdr:sp macro="" textlink="">
      <xdr:nvSpPr>
        <xdr:cNvPr id="285" name="テキスト ボックス 284"/>
        <xdr:cNvSpPr txBox="1"/>
      </xdr:nvSpPr>
      <xdr:spPr>
        <a:xfrm>
          <a:off x="14020800" y="1346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19</xdr:col>
      <xdr:colOff>431800</xdr:colOff>
      <xdr:row>79</xdr:row>
      <xdr:rowOff>136373</xdr:rowOff>
    </xdr:from>
    <xdr:to>
      <xdr:col>19</xdr:col>
      <xdr:colOff>533400</xdr:colOff>
      <xdr:row>80</xdr:row>
      <xdr:rowOff>66523</xdr:rowOff>
    </xdr:to>
    <xdr:sp macro="" textlink="">
      <xdr:nvSpPr>
        <xdr:cNvPr id="286" name="円/楕円 285"/>
        <xdr:cNvSpPr/>
      </xdr:nvSpPr>
      <xdr:spPr>
        <a:xfrm>
          <a:off x="13462000" y="1368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78</xdr:row>
      <xdr:rowOff>76700</xdr:rowOff>
    </xdr:from>
    <xdr:ext cx="762000" cy="259045"/>
    <xdr:sp macro="" textlink="">
      <xdr:nvSpPr>
        <xdr:cNvPr id="287" name="テキスト ボックス 286"/>
        <xdr:cNvSpPr txBox="1"/>
      </xdr:nvSpPr>
      <xdr:spPr>
        <a:xfrm>
          <a:off x="13131800" y="13449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では、平成22年度までを計画年度とした「定員適正化計画」に基づく、計画的な定員管理に取り組み、早期退職を勧める勧奨退職制度の活用等により、計画数値については一定の達成をみたところである。しかしながら、本町は面積が303.</a:t>
          </a:r>
          <a:r>
            <a:rPr lang="en-US" altLang="ja-JP" sz="1000" b="0" i="0" baseline="0">
              <a:solidFill>
                <a:schemeClr val="dk1"/>
              </a:solidFill>
              <a:effectLst/>
              <a:latin typeface="+mn-lt"/>
              <a:ea typeface="+mn-ea"/>
              <a:cs typeface="+mn-cs"/>
            </a:rPr>
            <a:t>09</a:t>
          </a:r>
          <a:r>
            <a:rPr lang="ja-JP" altLang="ja-JP" sz="1000" b="0" i="0" baseline="0">
              <a:solidFill>
                <a:schemeClr val="dk1"/>
              </a:solidFill>
              <a:effectLst/>
              <a:latin typeface="+mn-lt"/>
              <a:ea typeface="+mn-ea"/>
              <a:cs typeface="+mn-cs"/>
            </a:rPr>
            <a:t>㎢と類似団体と比較して広大であり、合併前の旧町単位で支所を設置していること等により、類似団体と比較して職員数が多くならざるを得ない状況にある。また、過疎地域であるがゆえに民間サービスが十分では無いことから、バス事業やCATV事業を町直営で実施せざるを得ないことが、本指標を押し上げる要因となっている。</a:t>
          </a:r>
          <a:endParaRPr lang="ja-JP" altLang="ja-JP" sz="1000">
            <a:effectLst/>
          </a:endParaRPr>
        </a:p>
        <a:p>
          <a:pPr rtl="0"/>
          <a:r>
            <a:rPr lang="ja-JP" altLang="ja-JP" sz="1000" b="0" i="0" baseline="0">
              <a:solidFill>
                <a:schemeClr val="dk1"/>
              </a:solidFill>
              <a:effectLst/>
              <a:latin typeface="+mn-lt"/>
              <a:ea typeface="+mn-ea"/>
              <a:cs typeface="+mn-cs"/>
            </a:rPr>
            <a:t>　今後においても、事務事業の整理、組織の合理化、臨時職員の登用等により、職員数の適正化に努める必要があるが、職員数の大きな削減は望めず、人口も減少傾向にあり、本指標の向上は困難な状況である。</a:t>
          </a:r>
          <a:endParaRPr lang="ja-JP" altLang="ja-JP" sz="10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4" name="直線コネクタ 30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5" name="テキスト ボックス 30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6" name="直線コネクタ 30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7" name="テキスト ボックス 30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8" name="直線コネクタ 30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9" name="テキスト ボックス 30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10" name="直線コネクタ 30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1" name="テキスト ボックス 31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5" name="直線コネクタ 314"/>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6"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7" name="直線コネクタ 316"/>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8"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9" name="直線コネクタ 318"/>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118618</xdr:rowOff>
    </xdr:from>
    <xdr:to>
      <xdr:col>24</xdr:col>
      <xdr:colOff>558800</xdr:colOff>
      <xdr:row>67</xdr:row>
      <xdr:rowOff>145161</xdr:rowOff>
    </xdr:to>
    <xdr:cxnSp macro="">
      <xdr:nvCxnSpPr>
        <xdr:cNvPr id="320" name="直線コネクタ 319"/>
        <xdr:cNvCxnSpPr/>
      </xdr:nvCxnSpPr>
      <xdr:spPr>
        <a:xfrm flipV="1">
          <a:off x="16179800" y="11605768"/>
          <a:ext cx="8382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34307</xdr:rowOff>
    </xdr:from>
    <xdr:ext cx="762000" cy="259045"/>
    <xdr:sp macro="" textlink="">
      <xdr:nvSpPr>
        <xdr:cNvPr id="321" name="定員管理の状況平均値テキスト"/>
        <xdr:cNvSpPr txBox="1"/>
      </xdr:nvSpPr>
      <xdr:spPr>
        <a:xfrm>
          <a:off x="17106900" y="1049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2" name="フローチャート : 判断 321"/>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128270</xdr:rowOff>
    </xdr:from>
    <xdr:to>
      <xdr:col>23</xdr:col>
      <xdr:colOff>406400</xdr:colOff>
      <xdr:row>67</xdr:row>
      <xdr:rowOff>145161</xdr:rowOff>
    </xdr:to>
    <xdr:cxnSp macro="">
      <xdr:nvCxnSpPr>
        <xdr:cNvPr id="323" name="直線コネクタ 322"/>
        <xdr:cNvCxnSpPr/>
      </xdr:nvCxnSpPr>
      <xdr:spPr>
        <a:xfrm>
          <a:off x="15290800" y="11615420"/>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4" name="フローチャート : 判断 323"/>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139209</xdr:rowOff>
    </xdr:from>
    <xdr:ext cx="736600" cy="259045"/>
    <xdr:sp macro="" textlink="">
      <xdr:nvSpPr>
        <xdr:cNvPr id="325" name="テキスト ボックス 324"/>
        <xdr:cNvSpPr txBox="1"/>
      </xdr:nvSpPr>
      <xdr:spPr>
        <a:xfrm>
          <a:off x="15798800" y="10426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121031</xdr:rowOff>
    </xdr:from>
    <xdr:to>
      <xdr:col>22</xdr:col>
      <xdr:colOff>203200</xdr:colOff>
      <xdr:row>67</xdr:row>
      <xdr:rowOff>128270</xdr:rowOff>
    </xdr:to>
    <xdr:cxnSp macro="">
      <xdr:nvCxnSpPr>
        <xdr:cNvPr id="326" name="直線コネクタ 325"/>
        <xdr:cNvCxnSpPr/>
      </xdr:nvCxnSpPr>
      <xdr:spPr>
        <a:xfrm>
          <a:off x="14401800" y="11608181"/>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7" name="フローチャート : 判断 326"/>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112666</xdr:rowOff>
    </xdr:from>
    <xdr:ext cx="762000" cy="259045"/>
    <xdr:sp macro="" textlink="">
      <xdr:nvSpPr>
        <xdr:cNvPr id="328" name="テキスト ボックス 327"/>
        <xdr:cNvSpPr txBox="1"/>
      </xdr:nvSpPr>
      <xdr:spPr>
        <a:xfrm>
          <a:off x="14909800" y="1039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96901</xdr:rowOff>
    </xdr:from>
    <xdr:to>
      <xdr:col>21</xdr:col>
      <xdr:colOff>0</xdr:colOff>
      <xdr:row>67</xdr:row>
      <xdr:rowOff>121031</xdr:rowOff>
    </xdr:to>
    <xdr:cxnSp macro="">
      <xdr:nvCxnSpPr>
        <xdr:cNvPr id="329" name="直線コネクタ 328"/>
        <xdr:cNvCxnSpPr/>
      </xdr:nvCxnSpPr>
      <xdr:spPr>
        <a:xfrm>
          <a:off x="13512800" y="1158405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30" name="フローチャート : 判断 329"/>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16019</xdr:rowOff>
    </xdr:from>
    <xdr:ext cx="762000" cy="259045"/>
    <xdr:sp macro="" textlink="">
      <xdr:nvSpPr>
        <xdr:cNvPr id="331" name="テキスト ボックス 330"/>
        <xdr:cNvSpPr txBox="1"/>
      </xdr:nvSpPr>
      <xdr:spPr>
        <a:xfrm>
          <a:off x="14020800" y="1047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2" name="フローチャート : 判断 331"/>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71645</xdr:rowOff>
    </xdr:from>
    <xdr:ext cx="762000" cy="259045"/>
    <xdr:sp macro="" textlink="">
      <xdr:nvSpPr>
        <xdr:cNvPr id="333" name="テキスト ボックス 332"/>
        <xdr:cNvSpPr txBox="1"/>
      </xdr:nvSpPr>
      <xdr:spPr>
        <a:xfrm>
          <a:off x="13131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67</xdr:row>
      <xdr:rowOff>67818</xdr:rowOff>
    </xdr:from>
    <xdr:to>
      <xdr:col>24</xdr:col>
      <xdr:colOff>609600</xdr:colOff>
      <xdr:row>67</xdr:row>
      <xdr:rowOff>169418</xdr:rowOff>
    </xdr:to>
    <xdr:sp macro="" textlink="">
      <xdr:nvSpPr>
        <xdr:cNvPr id="339" name="円/楕円 338"/>
        <xdr:cNvSpPr/>
      </xdr:nvSpPr>
      <xdr:spPr>
        <a:xfrm>
          <a:off x="16967200" y="11554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135145</xdr:rowOff>
    </xdr:from>
    <xdr:ext cx="762000" cy="259045"/>
    <xdr:sp macro="" textlink="">
      <xdr:nvSpPr>
        <xdr:cNvPr id="340" name="定員管理の状況該当値テキスト"/>
        <xdr:cNvSpPr txBox="1"/>
      </xdr:nvSpPr>
      <xdr:spPr>
        <a:xfrm>
          <a:off x="17106900" y="1145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twoCellAnchor>
    <xdr:from>
      <xdr:col>23</xdr:col>
      <xdr:colOff>355600</xdr:colOff>
      <xdr:row>67</xdr:row>
      <xdr:rowOff>94361</xdr:rowOff>
    </xdr:from>
    <xdr:to>
      <xdr:col>23</xdr:col>
      <xdr:colOff>457200</xdr:colOff>
      <xdr:row>68</xdr:row>
      <xdr:rowOff>24511</xdr:rowOff>
    </xdr:to>
    <xdr:sp macro="" textlink="">
      <xdr:nvSpPr>
        <xdr:cNvPr id="341" name="円/楕円 340"/>
        <xdr:cNvSpPr/>
      </xdr:nvSpPr>
      <xdr:spPr>
        <a:xfrm>
          <a:off x="16129000" y="1158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68</xdr:row>
      <xdr:rowOff>9288</xdr:rowOff>
    </xdr:from>
    <xdr:ext cx="736600" cy="259045"/>
    <xdr:sp macro="" textlink="">
      <xdr:nvSpPr>
        <xdr:cNvPr id="342" name="テキスト ボックス 341"/>
        <xdr:cNvSpPr txBox="1"/>
      </xdr:nvSpPr>
      <xdr:spPr>
        <a:xfrm>
          <a:off x="15798800" y="11667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77470</xdr:rowOff>
    </xdr:from>
    <xdr:to>
      <xdr:col>22</xdr:col>
      <xdr:colOff>254000</xdr:colOff>
      <xdr:row>68</xdr:row>
      <xdr:rowOff>7620</xdr:rowOff>
    </xdr:to>
    <xdr:sp macro="" textlink="">
      <xdr:nvSpPr>
        <xdr:cNvPr id="343" name="円/楕円 342"/>
        <xdr:cNvSpPr/>
      </xdr:nvSpPr>
      <xdr:spPr>
        <a:xfrm>
          <a:off x="15240000" y="1156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163847</xdr:rowOff>
    </xdr:from>
    <xdr:ext cx="762000" cy="259045"/>
    <xdr:sp macro="" textlink="">
      <xdr:nvSpPr>
        <xdr:cNvPr id="344" name="テキスト ボックス 343"/>
        <xdr:cNvSpPr txBox="1"/>
      </xdr:nvSpPr>
      <xdr:spPr>
        <a:xfrm>
          <a:off x="14909800" y="1165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70231</xdr:rowOff>
    </xdr:from>
    <xdr:to>
      <xdr:col>21</xdr:col>
      <xdr:colOff>50800</xdr:colOff>
      <xdr:row>68</xdr:row>
      <xdr:rowOff>381</xdr:rowOff>
    </xdr:to>
    <xdr:sp macro="" textlink="">
      <xdr:nvSpPr>
        <xdr:cNvPr id="345" name="円/楕円 344"/>
        <xdr:cNvSpPr/>
      </xdr:nvSpPr>
      <xdr:spPr>
        <a:xfrm>
          <a:off x="14351000" y="11557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156608</xdr:rowOff>
    </xdr:from>
    <xdr:ext cx="762000" cy="259045"/>
    <xdr:sp macro="" textlink="">
      <xdr:nvSpPr>
        <xdr:cNvPr id="346" name="テキスト ボックス 345"/>
        <xdr:cNvSpPr txBox="1"/>
      </xdr:nvSpPr>
      <xdr:spPr>
        <a:xfrm>
          <a:off x="14020800" y="11643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12.37</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46101</xdr:rowOff>
    </xdr:from>
    <xdr:to>
      <xdr:col>19</xdr:col>
      <xdr:colOff>533400</xdr:colOff>
      <xdr:row>67</xdr:row>
      <xdr:rowOff>147701</xdr:rowOff>
    </xdr:to>
    <xdr:sp macro="" textlink="">
      <xdr:nvSpPr>
        <xdr:cNvPr id="347" name="円/楕円 346"/>
        <xdr:cNvSpPr/>
      </xdr:nvSpPr>
      <xdr:spPr>
        <a:xfrm>
          <a:off x="13462000" y="1153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132478</xdr:rowOff>
    </xdr:from>
    <xdr:ext cx="762000" cy="259045"/>
    <xdr:sp macro="" textlink="">
      <xdr:nvSpPr>
        <xdr:cNvPr id="348" name="テキスト ボックス 347"/>
        <xdr:cNvSpPr txBox="1"/>
      </xdr:nvSpPr>
      <xdr:spPr>
        <a:xfrm>
          <a:off x="13131800" y="11619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本指標は、交付税等の減少により標準財政規模が減少したものの、</a:t>
          </a:r>
          <a:r>
            <a:rPr lang="ja-JP" altLang="en-US" sz="1100" b="0" i="0" baseline="0">
              <a:solidFill>
                <a:schemeClr val="dk1"/>
              </a:solidFill>
              <a:effectLst/>
              <a:latin typeface="+mn-lt"/>
              <a:ea typeface="+mn-ea"/>
              <a:cs typeface="+mn-cs"/>
            </a:rPr>
            <a:t>公債費の減少等により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全年度と比較して増減無しとなった。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20</a:t>
          </a:r>
          <a:r>
            <a:rPr lang="ja-JP" altLang="en-US" sz="1100" b="0" i="0" baseline="0">
              <a:solidFill>
                <a:schemeClr val="dk1"/>
              </a:solidFill>
              <a:effectLst/>
              <a:latin typeface="+mn-lt"/>
              <a:ea typeface="+mn-ea"/>
              <a:cs typeface="+mn-cs"/>
            </a:rPr>
            <a:t>年度からの推移では</a:t>
          </a:r>
          <a:r>
            <a:rPr lang="ja-JP" altLang="ja-JP" sz="1100" b="0" i="0" baseline="0">
              <a:solidFill>
                <a:schemeClr val="dk1"/>
              </a:solidFill>
              <a:effectLst/>
              <a:latin typeface="+mn-lt"/>
              <a:ea typeface="+mn-ea"/>
              <a:cs typeface="+mn-cs"/>
            </a:rPr>
            <a:t>、平成18～21年度に実施した繰上償還や新規発行債の抑制による公債費の減少、交付税等の増に伴う標準財政規模の増加により向上傾向にあるものの、類似団体平均、全国平均との比較では依然として低い水準にある。</a:t>
          </a:r>
          <a:endParaRPr lang="ja-JP" altLang="ja-JP" sz="1400">
            <a:effectLst/>
          </a:endParaRPr>
        </a:p>
        <a:p>
          <a:pPr rtl="0"/>
          <a:r>
            <a:rPr lang="ja-JP" altLang="ja-JP" sz="1100" b="0" i="0" baseline="0">
              <a:solidFill>
                <a:schemeClr val="dk1"/>
              </a:solidFill>
              <a:effectLst/>
              <a:latin typeface="+mn-lt"/>
              <a:ea typeface="+mn-ea"/>
              <a:cs typeface="+mn-cs"/>
            </a:rPr>
            <a:t>　今後は新規発行債を伴う大型事業を予定しており、また、標準財政規模は合併算定期間中のため増額して交付されている普通交付税に依存していることから、期間終了後は大きく指標が悪化することとなるため、今後の推移が危惧されるところで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8467</xdr:rowOff>
    </xdr:from>
    <xdr:to>
      <xdr:col>24</xdr:col>
      <xdr:colOff>558800</xdr:colOff>
      <xdr:row>42</xdr:row>
      <xdr:rowOff>71362</xdr:rowOff>
    </xdr:to>
    <xdr:cxnSp macro="">
      <xdr:nvCxnSpPr>
        <xdr:cNvPr id="380" name="直線コネクタ 379"/>
        <xdr:cNvCxnSpPr/>
      </xdr:nvCxnSpPr>
      <xdr:spPr>
        <a:xfrm flipV="1">
          <a:off x="17018000" y="6180667"/>
          <a:ext cx="0" cy="10915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43439</xdr:rowOff>
    </xdr:from>
    <xdr:ext cx="762000" cy="259045"/>
    <xdr:sp macro="" textlink="">
      <xdr:nvSpPr>
        <xdr:cNvPr id="381" name="公債費負担の状況最小値テキスト"/>
        <xdr:cNvSpPr txBox="1"/>
      </xdr:nvSpPr>
      <xdr:spPr>
        <a:xfrm>
          <a:off x="17106900" y="7244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42</xdr:row>
      <xdr:rowOff>71362</xdr:rowOff>
    </xdr:from>
    <xdr:to>
      <xdr:col>24</xdr:col>
      <xdr:colOff>647700</xdr:colOff>
      <xdr:row>42</xdr:row>
      <xdr:rowOff>71362</xdr:rowOff>
    </xdr:to>
    <xdr:cxnSp macro="">
      <xdr:nvCxnSpPr>
        <xdr:cNvPr id="382" name="直線コネクタ 381"/>
        <xdr:cNvCxnSpPr/>
      </xdr:nvCxnSpPr>
      <xdr:spPr>
        <a:xfrm>
          <a:off x="16929100" y="7272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94844</xdr:rowOff>
    </xdr:from>
    <xdr:ext cx="762000" cy="259045"/>
    <xdr:sp macro="" textlink="">
      <xdr:nvSpPr>
        <xdr:cNvPr id="383" name="公債費負担の状況最大値テキスト"/>
        <xdr:cNvSpPr txBox="1"/>
      </xdr:nvSpPr>
      <xdr:spPr>
        <a:xfrm>
          <a:off x="17106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8467</xdr:rowOff>
    </xdr:from>
    <xdr:to>
      <xdr:col>24</xdr:col>
      <xdr:colOff>647700</xdr:colOff>
      <xdr:row>36</xdr:row>
      <xdr:rowOff>8467</xdr:rowOff>
    </xdr:to>
    <xdr:cxnSp macro="">
      <xdr:nvCxnSpPr>
        <xdr:cNvPr id="384" name="直線コネクタ 383"/>
        <xdr:cNvCxnSpPr/>
      </xdr:nvCxnSpPr>
      <xdr:spPr>
        <a:xfrm>
          <a:off x="16929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58965</xdr:rowOff>
    </xdr:from>
    <xdr:to>
      <xdr:col>24</xdr:col>
      <xdr:colOff>558800</xdr:colOff>
      <xdr:row>41</xdr:row>
      <xdr:rowOff>58965</xdr:rowOff>
    </xdr:to>
    <xdr:cxnSp macro="">
      <xdr:nvCxnSpPr>
        <xdr:cNvPr id="385" name="直線コネクタ 384"/>
        <xdr:cNvCxnSpPr/>
      </xdr:nvCxnSpPr>
      <xdr:spPr>
        <a:xfrm>
          <a:off x="16179800" y="70884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102403</xdr:rowOff>
    </xdr:from>
    <xdr:ext cx="762000" cy="259045"/>
    <xdr:sp macro="" textlink="">
      <xdr:nvSpPr>
        <xdr:cNvPr id="386" name="公債費負担の状況平均値テキスト"/>
        <xdr:cNvSpPr txBox="1"/>
      </xdr:nvSpPr>
      <xdr:spPr>
        <a:xfrm>
          <a:off x="17106900" y="6446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85876</xdr:rowOff>
    </xdr:from>
    <xdr:to>
      <xdr:col>24</xdr:col>
      <xdr:colOff>609600</xdr:colOff>
      <xdr:row>39</xdr:row>
      <xdr:rowOff>16026</xdr:rowOff>
    </xdr:to>
    <xdr:sp macro="" textlink="">
      <xdr:nvSpPr>
        <xdr:cNvPr id="387" name="フローチャート : 判断 386"/>
        <xdr:cNvSpPr/>
      </xdr:nvSpPr>
      <xdr:spPr>
        <a:xfrm>
          <a:off x="16967200" y="66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58965</xdr:rowOff>
    </xdr:from>
    <xdr:to>
      <xdr:col>23</xdr:col>
      <xdr:colOff>406400</xdr:colOff>
      <xdr:row>41</xdr:row>
      <xdr:rowOff>162378</xdr:rowOff>
    </xdr:to>
    <xdr:cxnSp macro="">
      <xdr:nvCxnSpPr>
        <xdr:cNvPr id="388" name="直線コネクタ 387"/>
        <xdr:cNvCxnSpPr/>
      </xdr:nvCxnSpPr>
      <xdr:spPr>
        <a:xfrm flipV="1">
          <a:off x="15290800" y="7088415"/>
          <a:ext cx="8890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17841</xdr:rowOff>
    </xdr:from>
    <xdr:to>
      <xdr:col>23</xdr:col>
      <xdr:colOff>457200</xdr:colOff>
      <xdr:row>39</xdr:row>
      <xdr:rowOff>119441</xdr:rowOff>
    </xdr:to>
    <xdr:sp macro="" textlink="">
      <xdr:nvSpPr>
        <xdr:cNvPr id="389" name="フローチャート : 判断 388"/>
        <xdr:cNvSpPr/>
      </xdr:nvSpPr>
      <xdr:spPr>
        <a:xfrm>
          <a:off x="161290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129618</xdr:rowOff>
    </xdr:from>
    <xdr:ext cx="736600" cy="259045"/>
    <xdr:sp macro="" textlink="">
      <xdr:nvSpPr>
        <xdr:cNvPr id="390" name="テキスト ボックス 389"/>
        <xdr:cNvSpPr txBox="1"/>
      </xdr:nvSpPr>
      <xdr:spPr>
        <a:xfrm>
          <a:off x="15798800" y="647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162378</xdr:rowOff>
    </xdr:from>
    <xdr:to>
      <xdr:col>22</xdr:col>
      <xdr:colOff>203200</xdr:colOff>
      <xdr:row>43</xdr:row>
      <xdr:rowOff>14817</xdr:rowOff>
    </xdr:to>
    <xdr:cxnSp macro="">
      <xdr:nvCxnSpPr>
        <xdr:cNvPr id="391" name="直線コネクタ 390"/>
        <xdr:cNvCxnSpPr/>
      </xdr:nvCxnSpPr>
      <xdr:spPr>
        <a:xfrm flipV="1">
          <a:off x="14401800" y="7191828"/>
          <a:ext cx="889000" cy="195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144235</xdr:rowOff>
    </xdr:from>
    <xdr:to>
      <xdr:col>22</xdr:col>
      <xdr:colOff>254000</xdr:colOff>
      <xdr:row>40</xdr:row>
      <xdr:rowOff>74385</xdr:rowOff>
    </xdr:to>
    <xdr:sp macro="" textlink="">
      <xdr:nvSpPr>
        <xdr:cNvPr id="392" name="フローチャート : 判断 391"/>
        <xdr:cNvSpPr/>
      </xdr:nvSpPr>
      <xdr:spPr>
        <a:xfrm>
          <a:off x="15240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84562</xdr:rowOff>
    </xdr:from>
    <xdr:ext cx="762000" cy="259045"/>
    <xdr:sp macro="" textlink="">
      <xdr:nvSpPr>
        <xdr:cNvPr id="393" name="テキスト ボックス 392"/>
        <xdr:cNvSpPr txBox="1"/>
      </xdr:nvSpPr>
      <xdr:spPr>
        <a:xfrm>
          <a:off x="14909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14817</xdr:rowOff>
    </xdr:from>
    <xdr:to>
      <xdr:col>21</xdr:col>
      <xdr:colOff>0</xdr:colOff>
      <xdr:row>44</xdr:row>
      <xdr:rowOff>50195</xdr:rowOff>
    </xdr:to>
    <xdr:cxnSp macro="">
      <xdr:nvCxnSpPr>
        <xdr:cNvPr id="394" name="直線コネクタ 393"/>
        <xdr:cNvCxnSpPr/>
      </xdr:nvCxnSpPr>
      <xdr:spPr>
        <a:xfrm flipV="1">
          <a:off x="13512800" y="7387167"/>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145143</xdr:rowOff>
    </xdr:from>
    <xdr:to>
      <xdr:col>21</xdr:col>
      <xdr:colOff>50800</xdr:colOff>
      <xdr:row>41</xdr:row>
      <xdr:rowOff>75293</xdr:rowOff>
    </xdr:to>
    <xdr:sp macro="" textlink="">
      <xdr:nvSpPr>
        <xdr:cNvPr id="395" name="フローチャート : 判断 394"/>
        <xdr:cNvSpPr/>
      </xdr:nvSpPr>
      <xdr:spPr>
        <a:xfrm>
          <a:off x="14351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85470</xdr:rowOff>
    </xdr:from>
    <xdr:ext cx="762000" cy="259045"/>
    <xdr:sp macro="" textlink="">
      <xdr:nvSpPr>
        <xdr:cNvPr id="396" name="テキスト ボックス 395"/>
        <xdr:cNvSpPr txBox="1"/>
      </xdr:nvSpPr>
      <xdr:spPr>
        <a:xfrm>
          <a:off x="14020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100088</xdr:rowOff>
    </xdr:from>
    <xdr:to>
      <xdr:col>19</xdr:col>
      <xdr:colOff>533400</xdr:colOff>
      <xdr:row>42</xdr:row>
      <xdr:rowOff>30238</xdr:rowOff>
    </xdr:to>
    <xdr:sp macro="" textlink="">
      <xdr:nvSpPr>
        <xdr:cNvPr id="397" name="フローチャート : 判断 396"/>
        <xdr:cNvSpPr/>
      </xdr:nvSpPr>
      <xdr:spPr>
        <a:xfrm>
          <a:off x="134620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40415</xdr:rowOff>
    </xdr:from>
    <xdr:ext cx="762000" cy="259045"/>
    <xdr:sp macro="" textlink="">
      <xdr:nvSpPr>
        <xdr:cNvPr id="398" name="テキスト ボックス 397"/>
        <xdr:cNvSpPr txBox="1"/>
      </xdr:nvSpPr>
      <xdr:spPr>
        <a:xfrm>
          <a:off x="13131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8165</xdr:rowOff>
    </xdr:from>
    <xdr:to>
      <xdr:col>24</xdr:col>
      <xdr:colOff>609600</xdr:colOff>
      <xdr:row>41</xdr:row>
      <xdr:rowOff>109765</xdr:rowOff>
    </xdr:to>
    <xdr:sp macro="" textlink="">
      <xdr:nvSpPr>
        <xdr:cNvPr id="404" name="円/楕円 403"/>
        <xdr:cNvSpPr/>
      </xdr:nvSpPr>
      <xdr:spPr>
        <a:xfrm>
          <a:off x="169672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151692</xdr:rowOff>
    </xdr:from>
    <xdr:ext cx="762000" cy="259045"/>
    <xdr:sp macro="" textlink="">
      <xdr:nvSpPr>
        <xdr:cNvPr id="405" name="公債費負担の状況該当値テキスト"/>
        <xdr:cNvSpPr txBox="1"/>
      </xdr:nvSpPr>
      <xdr:spPr>
        <a:xfrm>
          <a:off x="17106900" y="700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8165</xdr:rowOff>
    </xdr:from>
    <xdr:to>
      <xdr:col>23</xdr:col>
      <xdr:colOff>457200</xdr:colOff>
      <xdr:row>41</xdr:row>
      <xdr:rowOff>109765</xdr:rowOff>
    </xdr:to>
    <xdr:sp macro="" textlink="">
      <xdr:nvSpPr>
        <xdr:cNvPr id="406" name="円/楕円 405"/>
        <xdr:cNvSpPr/>
      </xdr:nvSpPr>
      <xdr:spPr>
        <a:xfrm>
          <a:off x="16129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94542</xdr:rowOff>
    </xdr:from>
    <xdr:ext cx="736600" cy="259045"/>
    <xdr:sp macro="" textlink="">
      <xdr:nvSpPr>
        <xdr:cNvPr id="407" name="テキスト ボックス 406"/>
        <xdr:cNvSpPr txBox="1"/>
      </xdr:nvSpPr>
      <xdr:spPr>
        <a:xfrm>
          <a:off x="15798800" y="712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111578</xdr:rowOff>
    </xdr:from>
    <xdr:to>
      <xdr:col>22</xdr:col>
      <xdr:colOff>254000</xdr:colOff>
      <xdr:row>42</xdr:row>
      <xdr:rowOff>41728</xdr:rowOff>
    </xdr:to>
    <xdr:sp macro="" textlink="">
      <xdr:nvSpPr>
        <xdr:cNvPr id="408" name="円/楕円 407"/>
        <xdr:cNvSpPr/>
      </xdr:nvSpPr>
      <xdr:spPr>
        <a:xfrm>
          <a:off x="15240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26505</xdr:rowOff>
    </xdr:from>
    <xdr:ext cx="762000" cy="259045"/>
    <xdr:sp macro="" textlink="">
      <xdr:nvSpPr>
        <xdr:cNvPr id="409" name="テキスト ボックス 408"/>
        <xdr:cNvSpPr txBox="1"/>
      </xdr:nvSpPr>
      <xdr:spPr>
        <a:xfrm>
          <a:off x="14909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135467</xdr:rowOff>
    </xdr:from>
    <xdr:to>
      <xdr:col>21</xdr:col>
      <xdr:colOff>50800</xdr:colOff>
      <xdr:row>43</xdr:row>
      <xdr:rowOff>65617</xdr:rowOff>
    </xdr:to>
    <xdr:sp macro="" textlink="">
      <xdr:nvSpPr>
        <xdr:cNvPr id="410" name="円/楕円 409"/>
        <xdr:cNvSpPr/>
      </xdr:nvSpPr>
      <xdr:spPr>
        <a:xfrm>
          <a:off x="14351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50394</xdr:rowOff>
    </xdr:from>
    <xdr:ext cx="762000" cy="259045"/>
    <xdr:sp macro="" textlink="">
      <xdr:nvSpPr>
        <xdr:cNvPr id="411" name="テキスト ボックス 410"/>
        <xdr:cNvSpPr txBox="1"/>
      </xdr:nvSpPr>
      <xdr:spPr>
        <a:xfrm>
          <a:off x="14020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170845</xdr:rowOff>
    </xdr:from>
    <xdr:to>
      <xdr:col>19</xdr:col>
      <xdr:colOff>533400</xdr:colOff>
      <xdr:row>44</xdr:row>
      <xdr:rowOff>100995</xdr:rowOff>
    </xdr:to>
    <xdr:sp macro="" textlink="">
      <xdr:nvSpPr>
        <xdr:cNvPr id="412" name="円/楕円 411"/>
        <xdr:cNvSpPr/>
      </xdr:nvSpPr>
      <xdr:spPr>
        <a:xfrm>
          <a:off x="13462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85772</xdr:rowOff>
    </xdr:from>
    <xdr:ext cx="762000" cy="259045"/>
    <xdr:sp macro="" textlink="">
      <xdr:nvSpPr>
        <xdr:cNvPr id="413" name="テキスト ボックス 412"/>
        <xdr:cNvSpPr txBox="1"/>
      </xdr:nvSpPr>
      <xdr:spPr>
        <a:xfrm>
          <a:off x="13131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指標は、交付税等の減少により標準財政規模が減少したものの、新規発行債の抑制等による地方債現在高の減少、土地開発公社からの用地買戻しに伴う債務負担行為に基づく支出予定額の減少、財政調整基金をはじめとする基金積立額の増加等により、前年度と比較して</a:t>
          </a:r>
          <a:r>
            <a:rPr lang="en-US" altLang="ja-JP" sz="1100" b="0" i="0" baseline="0">
              <a:solidFill>
                <a:schemeClr val="dk1"/>
              </a:solidFill>
              <a:effectLst/>
              <a:latin typeface="+mn-lt"/>
              <a:ea typeface="+mn-ea"/>
              <a:cs typeface="+mn-cs"/>
            </a:rPr>
            <a:t>16.3</a:t>
          </a:r>
          <a:r>
            <a:rPr lang="ja-JP" altLang="ja-JP" sz="1100" b="0" i="0" baseline="0">
              <a:solidFill>
                <a:schemeClr val="dk1"/>
              </a:solidFill>
              <a:effectLst/>
              <a:latin typeface="+mn-lt"/>
              <a:ea typeface="+mn-ea"/>
              <a:cs typeface="+mn-cs"/>
            </a:rPr>
            <a:t>ポイント向上した。しかしながら、類似団体平均、全国平均との比較では依然として低い水準にある。</a:t>
          </a:r>
          <a:endParaRPr lang="ja-JP" altLang="ja-JP" sz="1400">
            <a:effectLst/>
          </a:endParaRPr>
        </a:p>
        <a:p>
          <a:pPr rtl="0"/>
          <a:r>
            <a:rPr lang="ja-JP" altLang="ja-JP" sz="1100" b="0" i="0" baseline="0">
              <a:solidFill>
                <a:schemeClr val="dk1"/>
              </a:solidFill>
              <a:effectLst/>
              <a:latin typeface="+mn-lt"/>
              <a:ea typeface="+mn-ea"/>
              <a:cs typeface="+mn-cs"/>
            </a:rPr>
            <a:t>　今後は新規発行債を伴う大型事業を予定しており、また、標準財政規模は合併算定期間中のため増額して交付されている普通交付税に依存していることから、期間終了後は大きく指標が悪化することとなるため、今後の推移が危惧されるところであ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145838</xdr:rowOff>
    </xdr:from>
    <xdr:to>
      <xdr:col>24</xdr:col>
      <xdr:colOff>558800</xdr:colOff>
      <xdr:row>20</xdr:row>
      <xdr:rowOff>80603</xdr:rowOff>
    </xdr:to>
    <xdr:cxnSp macro="">
      <xdr:nvCxnSpPr>
        <xdr:cNvPr id="442" name="直線コネクタ 441"/>
        <xdr:cNvCxnSpPr/>
      </xdr:nvCxnSpPr>
      <xdr:spPr>
        <a:xfrm flipV="1">
          <a:off x="17018000" y="2374688"/>
          <a:ext cx="0" cy="11349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52680</xdr:rowOff>
    </xdr:from>
    <xdr:ext cx="762000" cy="259045"/>
    <xdr:sp macro="" textlink="">
      <xdr:nvSpPr>
        <xdr:cNvPr id="443" name="将来負担の状況最小値テキスト"/>
        <xdr:cNvSpPr txBox="1"/>
      </xdr:nvSpPr>
      <xdr:spPr>
        <a:xfrm>
          <a:off x="17106900" y="3481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20</xdr:row>
      <xdr:rowOff>80603</xdr:rowOff>
    </xdr:from>
    <xdr:to>
      <xdr:col>24</xdr:col>
      <xdr:colOff>647700</xdr:colOff>
      <xdr:row>20</xdr:row>
      <xdr:rowOff>80603</xdr:rowOff>
    </xdr:to>
    <xdr:cxnSp macro="">
      <xdr:nvCxnSpPr>
        <xdr:cNvPr id="444" name="直線コネクタ 443"/>
        <xdr:cNvCxnSpPr/>
      </xdr:nvCxnSpPr>
      <xdr:spPr>
        <a:xfrm>
          <a:off x="16929100" y="350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60765</xdr:rowOff>
    </xdr:from>
    <xdr:ext cx="762000" cy="259045"/>
    <xdr:sp macro="" textlink="">
      <xdr:nvSpPr>
        <xdr:cNvPr id="445" name="将来負担の状況最大値テキスト"/>
        <xdr:cNvSpPr txBox="1"/>
      </xdr:nvSpPr>
      <xdr:spPr>
        <a:xfrm>
          <a:off x="17106900" y="211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145838</xdr:rowOff>
    </xdr:from>
    <xdr:to>
      <xdr:col>24</xdr:col>
      <xdr:colOff>647700</xdr:colOff>
      <xdr:row>13</xdr:row>
      <xdr:rowOff>145838</xdr:rowOff>
    </xdr:to>
    <xdr:cxnSp macro="">
      <xdr:nvCxnSpPr>
        <xdr:cNvPr id="446" name="直線コネクタ 445"/>
        <xdr:cNvCxnSpPr/>
      </xdr:nvCxnSpPr>
      <xdr:spPr>
        <a:xfrm>
          <a:off x="16929100" y="23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55795</xdr:rowOff>
    </xdr:from>
    <xdr:to>
      <xdr:col>24</xdr:col>
      <xdr:colOff>558800</xdr:colOff>
      <xdr:row>20</xdr:row>
      <xdr:rowOff>15452</xdr:rowOff>
    </xdr:to>
    <xdr:cxnSp macro="">
      <xdr:nvCxnSpPr>
        <xdr:cNvPr id="447" name="直線コネクタ 446"/>
        <xdr:cNvCxnSpPr/>
      </xdr:nvCxnSpPr>
      <xdr:spPr>
        <a:xfrm flipV="1">
          <a:off x="16179800" y="3313345"/>
          <a:ext cx="838200" cy="13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120963</xdr:rowOff>
    </xdr:from>
    <xdr:ext cx="762000" cy="259045"/>
    <xdr:sp macro="" textlink="">
      <xdr:nvSpPr>
        <xdr:cNvPr id="448" name="将来負担の状況平均値テキスト"/>
        <xdr:cNvSpPr txBox="1"/>
      </xdr:nvSpPr>
      <xdr:spPr>
        <a:xfrm>
          <a:off x="17106900" y="2521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104436</xdr:rowOff>
    </xdr:from>
    <xdr:to>
      <xdr:col>24</xdr:col>
      <xdr:colOff>609600</xdr:colOff>
      <xdr:row>16</xdr:row>
      <xdr:rowOff>34586</xdr:rowOff>
    </xdr:to>
    <xdr:sp macro="" textlink="">
      <xdr:nvSpPr>
        <xdr:cNvPr id="449" name="フローチャート : 判断 448"/>
        <xdr:cNvSpPr/>
      </xdr:nvSpPr>
      <xdr:spPr>
        <a:xfrm>
          <a:off x="16967200" y="267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15452</xdr:rowOff>
    </xdr:from>
    <xdr:to>
      <xdr:col>23</xdr:col>
      <xdr:colOff>406400</xdr:colOff>
      <xdr:row>20</xdr:row>
      <xdr:rowOff>97494</xdr:rowOff>
    </xdr:to>
    <xdr:cxnSp macro="">
      <xdr:nvCxnSpPr>
        <xdr:cNvPr id="450" name="直線コネクタ 449"/>
        <xdr:cNvCxnSpPr/>
      </xdr:nvCxnSpPr>
      <xdr:spPr>
        <a:xfrm flipV="1">
          <a:off x="15290800" y="344445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144653</xdr:rowOff>
    </xdr:from>
    <xdr:to>
      <xdr:col>23</xdr:col>
      <xdr:colOff>457200</xdr:colOff>
      <xdr:row>16</xdr:row>
      <xdr:rowOff>74803</xdr:rowOff>
    </xdr:to>
    <xdr:sp macro="" textlink="">
      <xdr:nvSpPr>
        <xdr:cNvPr id="451" name="フローチャート : 判断 450"/>
        <xdr:cNvSpPr/>
      </xdr:nvSpPr>
      <xdr:spPr>
        <a:xfrm>
          <a:off x="16129000" y="27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84980</xdr:rowOff>
    </xdr:from>
    <xdr:ext cx="736600" cy="259045"/>
    <xdr:sp macro="" textlink="">
      <xdr:nvSpPr>
        <xdr:cNvPr id="452" name="テキスト ボックス 451"/>
        <xdr:cNvSpPr txBox="1"/>
      </xdr:nvSpPr>
      <xdr:spPr>
        <a:xfrm>
          <a:off x="15798800" y="2485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97494</xdr:rowOff>
    </xdr:from>
    <xdr:to>
      <xdr:col>22</xdr:col>
      <xdr:colOff>203200</xdr:colOff>
      <xdr:row>21</xdr:row>
      <xdr:rowOff>15325</xdr:rowOff>
    </xdr:to>
    <xdr:cxnSp macro="">
      <xdr:nvCxnSpPr>
        <xdr:cNvPr id="453" name="直線コネクタ 452"/>
        <xdr:cNvCxnSpPr/>
      </xdr:nvCxnSpPr>
      <xdr:spPr>
        <a:xfrm flipV="1">
          <a:off x="14401800" y="3526494"/>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65701</xdr:rowOff>
    </xdr:from>
    <xdr:to>
      <xdr:col>22</xdr:col>
      <xdr:colOff>254000</xdr:colOff>
      <xdr:row>16</xdr:row>
      <xdr:rowOff>167301</xdr:rowOff>
    </xdr:to>
    <xdr:sp macro="" textlink="">
      <xdr:nvSpPr>
        <xdr:cNvPr id="454" name="フローチャート : 判断 453"/>
        <xdr:cNvSpPr/>
      </xdr:nvSpPr>
      <xdr:spPr>
        <a:xfrm>
          <a:off x="15240000" y="2808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6028</xdr:rowOff>
    </xdr:from>
    <xdr:ext cx="762000" cy="259045"/>
    <xdr:sp macro="" textlink="">
      <xdr:nvSpPr>
        <xdr:cNvPr id="455" name="テキスト ボックス 454"/>
        <xdr:cNvSpPr txBox="1"/>
      </xdr:nvSpPr>
      <xdr:spPr>
        <a:xfrm>
          <a:off x="14909800" y="2577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15325</xdr:rowOff>
    </xdr:from>
    <xdr:to>
      <xdr:col>21</xdr:col>
      <xdr:colOff>0</xdr:colOff>
      <xdr:row>22</xdr:row>
      <xdr:rowOff>69088</xdr:rowOff>
    </xdr:to>
    <xdr:cxnSp macro="">
      <xdr:nvCxnSpPr>
        <xdr:cNvPr id="456" name="直線コネクタ 455"/>
        <xdr:cNvCxnSpPr/>
      </xdr:nvCxnSpPr>
      <xdr:spPr>
        <a:xfrm flipV="1">
          <a:off x="13512800" y="3615775"/>
          <a:ext cx="8890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87291</xdr:rowOff>
    </xdr:from>
    <xdr:to>
      <xdr:col>21</xdr:col>
      <xdr:colOff>50800</xdr:colOff>
      <xdr:row>18</xdr:row>
      <xdr:rowOff>17441</xdr:rowOff>
    </xdr:to>
    <xdr:sp macro="" textlink="">
      <xdr:nvSpPr>
        <xdr:cNvPr id="457" name="フローチャート : 判断 456"/>
        <xdr:cNvSpPr/>
      </xdr:nvSpPr>
      <xdr:spPr>
        <a:xfrm>
          <a:off x="14351000" y="3001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27618</xdr:rowOff>
    </xdr:from>
    <xdr:ext cx="762000" cy="259045"/>
    <xdr:sp macro="" textlink="">
      <xdr:nvSpPr>
        <xdr:cNvPr id="458" name="テキスト ボックス 457"/>
        <xdr:cNvSpPr txBox="1"/>
      </xdr:nvSpPr>
      <xdr:spPr>
        <a:xfrm>
          <a:off x="14020800" y="27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41317</xdr:rowOff>
    </xdr:from>
    <xdr:to>
      <xdr:col>19</xdr:col>
      <xdr:colOff>533400</xdr:colOff>
      <xdr:row>18</xdr:row>
      <xdr:rowOff>142917</xdr:rowOff>
    </xdr:to>
    <xdr:sp macro="" textlink="">
      <xdr:nvSpPr>
        <xdr:cNvPr id="459" name="フローチャート : 判断 458"/>
        <xdr:cNvSpPr/>
      </xdr:nvSpPr>
      <xdr:spPr>
        <a:xfrm>
          <a:off x="13462000" y="312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153094</xdr:rowOff>
    </xdr:from>
    <xdr:ext cx="762000" cy="259045"/>
    <xdr:sp macro="" textlink="">
      <xdr:nvSpPr>
        <xdr:cNvPr id="460" name="テキスト ボックス 459"/>
        <xdr:cNvSpPr txBox="1"/>
      </xdr:nvSpPr>
      <xdr:spPr>
        <a:xfrm>
          <a:off x="13131800" y="2896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4995</xdr:rowOff>
    </xdr:from>
    <xdr:to>
      <xdr:col>24</xdr:col>
      <xdr:colOff>609600</xdr:colOff>
      <xdr:row>19</xdr:row>
      <xdr:rowOff>106595</xdr:rowOff>
    </xdr:to>
    <xdr:sp macro="" textlink="">
      <xdr:nvSpPr>
        <xdr:cNvPr id="466" name="円/楕円 465"/>
        <xdr:cNvSpPr/>
      </xdr:nvSpPr>
      <xdr:spPr>
        <a:xfrm>
          <a:off x="16967200" y="326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148522</xdr:rowOff>
    </xdr:from>
    <xdr:ext cx="762000" cy="259045"/>
    <xdr:sp macro="" textlink="">
      <xdr:nvSpPr>
        <xdr:cNvPr id="467" name="将来負担の状況該当値テキスト"/>
        <xdr:cNvSpPr txBox="1"/>
      </xdr:nvSpPr>
      <xdr:spPr>
        <a:xfrm>
          <a:off x="17106900" y="3234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117.2</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136102</xdr:rowOff>
    </xdr:from>
    <xdr:to>
      <xdr:col>23</xdr:col>
      <xdr:colOff>457200</xdr:colOff>
      <xdr:row>20</xdr:row>
      <xdr:rowOff>66252</xdr:rowOff>
    </xdr:to>
    <xdr:sp macro="" textlink="">
      <xdr:nvSpPr>
        <xdr:cNvPr id="468" name="円/楕円 467"/>
        <xdr:cNvSpPr/>
      </xdr:nvSpPr>
      <xdr:spPr>
        <a:xfrm>
          <a:off x="16129000" y="339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51029</xdr:rowOff>
    </xdr:from>
    <xdr:ext cx="736600" cy="259045"/>
    <xdr:sp macro="" textlink="">
      <xdr:nvSpPr>
        <xdr:cNvPr id="469" name="テキスト ボックス 468"/>
        <xdr:cNvSpPr txBox="1"/>
      </xdr:nvSpPr>
      <xdr:spPr>
        <a:xfrm>
          <a:off x="15798800" y="3480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46694</xdr:rowOff>
    </xdr:from>
    <xdr:to>
      <xdr:col>22</xdr:col>
      <xdr:colOff>254000</xdr:colOff>
      <xdr:row>20</xdr:row>
      <xdr:rowOff>148294</xdr:rowOff>
    </xdr:to>
    <xdr:sp macro="" textlink="">
      <xdr:nvSpPr>
        <xdr:cNvPr id="470" name="円/楕円 469"/>
        <xdr:cNvSpPr/>
      </xdr:nvSpPr>
      <xdr:spPr>
        <a:xfrm>
          <a:off x="15240000" y="3475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133071</xdr:rowOff>
    </xdr:from>
    <xdr:ext cx="762000" cy="259045"/>
    <xdr:sp macro="" textlink="">
      <xdr:nvSpPr>
        <xdr:cNvPr id="471" name="テキスト ボックス 470"/>
        <xdr:cNvSpPr txBox="1"/>
      </xdr:nvSpPr>
      <xdr:spPr>
        <a:xfrm>
          <a:off x="14909800" y="3562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143.7</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135975</xdr:rowOff>
    </xdr:from>
    <xdr:to>
      <xdr:col>21</xdr:col>
      <xdr:colOff>50800</xdr:colOff>
      <xdr:row>21</xdr:row>
      <xdr:rowOff>66125</xdr:rowOff>
    </xdr:to>
    <xdr:sp macro="" textlink="">
      <xdr:nvSpPr>
        <xdr:cNvPr id="472" name="円/楕円 471"/>
        <xdr:cNvSpPr/>
      </xdr:nvSpPr>
      <xdr:spPr>
        <a:xfrm>
          <a:off x="14351000" y="356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50902</xdr:rowOff>
    </xdr:from>
    <xdr:ext cx="762000" cy="259045"/>
    <xdr:sp macro="" textlink="">
      <xdr:nvSpPr>
        <xdr:cNvPr id="473" name="テキスト ボックス 472"/>
        <xdr:cNvSpPr txBox="1"/>
      </xdr:nvSpPr>
      <xdr:spPr>
        <a:xfrm>
          <a:off x="14020800" y="3651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18288</xdr:rowOff>
    </xdr:from>
    <xdr:to>
      <xdr:col>19</xdr:col>
      <xdr:colOff>533400</xdr:colOff>
      <xdr:row>22</xdr:row>
      <xdr:rowOff>119888</xdr:rowOff>
    </xdr:to>
    <xdr:sp macro="" textlink="">
      <xdr:nvSpPr>
        <xdr:cNvPr id="474" name="円/楕円 473"/>
        <xdr:cNvSpPr/>
      </xdr:nvSpPr>
      <xdr:spPr>
        <a:xfrm>
          <a:off x="13462000" y="379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104665</xdr:rowOff>
    </xdr:from>
    <xdr:ext cx="762000" cy="259045"/>
    <xdr:sp macro="" textlink="">
      <xdr:nvSpPr>
        <xdr:cNvPr id="475" name="テキスト ボックス 474"/>
        <xdr:cNvSpPr txBox="1"/>
      </xdr:nvSpPr>
      <xdr:spPr>
        <a:xfrm>
          <a:off x="13131800" y="387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京都府京丹波町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15,939
15,790
303.07
12,649,210
12,292,664
56,606
7,352,176
14,183,504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117.2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9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良好な水準にあることについては、地方交付税等が</a:t>
          </a:r>
          <a:r>
            <a:rPr lang="ja-JP" altLang="en-US" sz="900" b="0" i="0" baseline="0">
              <a:solidFill>
                <a:schemeClr val="dk1"/>
              </a:solidFill>
              <a:effectLst/>
              <a:latin typeface="+mn-lt"/>
              <a:ea typeface="+mn-ea"/>
              <a:cs typeface="+mn-cs"/>
            </a:rPr>
            <a:t>合併算定期間のため</a:t>
          </a:r>
          <a:r>
            <a:rPr lang="ja-JP" altLang="ja-JP" sz="900" b="0" i="0" baseline="0">
              <a:solidFill>
                <a:schemeClr val="dk1"/>
              </a:solidFill>
              <a:effectLst/>
              <a:latin typeface="+mn-lt"/>
              <a:ea typeface="+mn-ea"/>
              <a:cs typeface="+mn-cs"/>
            </a:rPr>
            <a:t>、高い水準で推移していることが最大の要因であると考えられる。経常収支比率に係る人件費決算額は平成18～21年度において一貫して減少していたものの平成22年度は一定増加に転じる等、近年は下げ止まっており、また本町の人口当たりの人件費は類似団体平均と比較して高額であることから、本指標は必ずしも人件費の実態を反映できている訳ではない。</a:t>
          </a:r>
          <a:endParaRPr lang="ja-JP" altLang="ja-JP" sz="900">
            <a:effectLst/>
          </a:endParaRPr>
        </a:p>
        <a:p>
          <a:pPr rtl="0"/>
          <a:r>
            <a:rPr lang="ja-JP" altLang="ja-JP" sz="900" b="0" i="0" baseline="0">
              <a:solidFill>
                <a:schemeClr val="dk1"/>
              </a:solidFill>
              <a:effectLst/>
              <a:latin typeface="+mn-lt"/>
              <a:ea typeface="+mn-ea"/>
              <a:cs typeface="+mn-cs"/>
            </a:rPr>
            <a:t>　また、地方交付税の合併算定期間終了後は指標の悪化が確実であることから、今後の推移が危惧されるところである。</a:t>
          </a:r>
          <a:endParaRPr lang="ja-JP" altLang="ja-JP" sz="9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31750</xdr:rowOff>
    </xdr:from>
    <xdr:to>
      <xdr:col>7</xdr:col>
      <xdr:colOff>15875</xdr:colOff>
      <xdr:row>37</xdr:row>
      <xdr:rowOff>44450</xdr:rowOff>
    </xdr:to>
    <xdr:cxnSp macro="">
      <xdr:nvCxnSpPr>
        <xdr:cNvPr id="65" name="直線コネクタ 64"/>
        <xdr:cNvCxnSpPr/>
      </xdr:nvCxnSpPr>
      <xdr:spPr>
        <a:xfrm>
          <a:off x="3987800" y="6375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31750</xdr:rowOff>
    </xdr:from>
    <xdr:to>
      <xdr:col>5</xdr:col>
      <xdr:colOff>549275</xdr:colOff>
      <xdr:row>37</xdr:row>
      <xdr:rowOff>107950</xdr:rowOff>
    </xdr:to>
    <xdr:cxnSp macro="">
      <xdr:nvCxnSpPr>
        <xdr:cNvPr id="68" name="直線コネクタ 67"/>
        <xdr:cNvCxnSpPr/>
      </xdr:nvCxnSpPr>
      <xdr:spPr>
        <a:xfrm flipV="1">
          <a:off x="3098800" y="6375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63500</xdr:rowOff>
    </xdr:from>
    <xdr:to>
      <xdr:col>4</xdr:col>
      <xdr:colOff>346075</xdr:colOff>
      <xdr:row>37</xdr:row>
      <xdr:rowOff>107950</xdr:rowOff>
    </xdr:to>
    <xdr:cxnSp macro="">
      <xdr:nvCxnSpPr>
        <xdr:cNvPr id="71" name="直線コネクタ 70"/>
        <xdr:cNvCxnSpPr/>
      </xdr:nvCxnSpPr>
      <xdr:spPr>
        <a:xfrm>
          <a:off x="2209800" y="62357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63500</xdr:rowOff>
    </xdr:from>
    <xdr:to>
      <xdr:col>3</xdr:col>
      <xdr:colOff>142875</xdr:colOff>
      <xdr:row>37</xdr:row>
      <xdr:rowOff>69850</xdr:rowOff>
    </xdr:to>
    <xdr:cxnSp macro="">
      <xdr:nvCxnSpPr>
        <xdr:cNvPr id="74" name="直線コネクタ 73"/>
        <xdr:cNvCxnSpPr/>
      </xdr:nvCxnSpPr>
      <xdr:spPr>
        <a:xfrm flipV="1">
          <a:off x="1320800" y="6235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149877</xdr:rowOff>
    </xdr:from>
    <xdr:ext cx="762000" cy="259045"/>
    <xdr:sp macro="" textlink="">
      <xdr:nvSpPr>
        <xdr:cNvPr id="76" name="テキスト ボックス 75"/>
        <xdr:cNvSpPr txBox="1"/>
      </xdr:nvSpPr>
      <xdr:spPr>
        <a:xfrm>
          <a:off x="1828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73677</xdr:rowOff>
    </xdr:from>
    <xdr:ext cx="762000" cy="259045"/>
    <xdr:sp macro="" textlink="">
      <xdr:nvSpPr>
        <xdr:cNvPr id="78" name="テキスト ボックス 77"/>
        <xdr:cNvSpPr txBox="1"/>
      </xdr:nvSpPr>
      <xdr:spPr>
        <a:xfrm>
          <a:off x="939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165100</xdr:rowOff>
    </xdr:from>
    <xdr:to>
      <xdr:col>7</xdr:col>
      <xdr:colOff>66675</xdr:colOff>
      <xdr:row>37</xdr:row>
      <xdr:rowOff>95250</xdr:rowOff>
    </xdr:to>
    <xdr:sp macro="" textlink="">
      <xdr:nvSpPr>
        <xdr:cNvPr id="84" name="円/楕円 83"/>
        <xdr:cNvSpPr/>
      </xdr:nvSpPr>
      <xdr:spPr>
        <a:xfrm>
          <a:off x="47752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10177</xdr:rowOff>
    </xdr:from>
    <xdr:ext cx="762000" cy="259045"/>
    <xdr:sp macro="" textlink="">
      <xdr:nvSpPr>
        <xdr:cNvPr id="85" name="人件費該当値テキスト"/>
        <xdr:cNvSpPr txBox="1"/>
      </xdr:nvSpPr>
      <xdr:spPr>
        <a:xfrm>
          <a:off x="49149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152400</xdr:rowOff>
    </xdr:from>
    <xdr:to>
      <xdr:col>5</xdr:col>
      <xdr:colOff>600075</xdr:colOff>
      <xdr:row>37</xdr:row>
      <xdr:rowOff>82550</xdr:rowOff>
    </xdr:to>
    <xdr:sp macro="" textlink="">
      <xdr:nvSpPr>
        <xdr:cNvPr id="86" name="円/楕円 85"/>
        <xdr:cNvSpPr/>
      </xdr:nvSpPr>
      <xdr:spPr>
        <a:xfrm>
          <a:off x="3937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92727</xdr:rowOff>
    </xdr:from>
    <xdr:ext cx="736600" cy="259045"/>
    <xdr:sp macro="" textlink="">
      <xdr:nvSpPr>
        <xdr:cNvPr id="87" name="テキスト ボックス 86"/>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57150</xdr:rowOff>
    </xdr:from>
    <xdr:to>
      <xdr:col>4</xdr:col>
      <xdr:colOff>396875</xdr:colOff>
      <xdr:row>37</xdr:row>
      <xdr:rowOff>158750</xdr:rowOff>
    </xdr:to>
    <xdr:sp macro="" textlink="">
      <xdr:nvSpPr>
        <xdr:cNvPr id="88" name="円/楕円 87"/>
        <xdr:cNvSpPr/>
      </xdr:nvSpPr>
      <xdr:spPr>
        <a:xfrm>
          <a:off x="3048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89" name="テキスト ボックス 88"/>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12700</xdr:rowOff>
    </xdr:from>
    <xdr:to>
      <xdr:col>3</xdr:col>
      <xdr:colOff>193675</xdr:colOff>
      <xdr:row>36</xdr:row>
      <xdr:rowOff>114300</xdr:rowOff>
    </xdr:to>
    <xdr:sp macro="" textlink="">
      <xdr:nvSpPr>
        <xdr:cNvPr id="90" name="円/楕円 89"/>
        <xdr:cNvSpPr/>
      </xdr:nvSpPr>
      <xdr:spPr>
        <a:xfrm>
          <a:off x="21590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124477</xdr:rowOff>
    </xdr:from>
    <xdr:ext cx="762000" cy="259045"/>
    <xdr:sp macro="" textlink="">
      <xdr:nvSpPr>
        <xdr:cNvPr id="91" name="テキスト ボックス 90"/>
        <xdr:cNvSpPr txBox="1"/>
      </xdr:nvSpPr>
      <xdr:spPr>
        <a:xfrm>
          <a:off x="1828800" y="59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92" name="円/楕円 91"/>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93" name="テキスト ボックス 92"/>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良好な水準にあることについては、地方交付税等が合併算定期間のため、高い水準で推移していることが最大の要因であると考えられる。</a:t>
          </a:r>
          <a:endParaRPr lang="ja-JP" altLang="ja-JP" sz="1000">
            <a:effectLst/>
          </a:endParaRPr>
        </a:p>
        <a:p>
          <a:pPr rtl="0"/>
          <a:r>
            <a:rPr lang="ja-JP" altLang="ja-JP" sz="1000" b="0" i="0" baseline="0">
              <a:solidFill>
                <a:schemeClr val="dk1"/>
              </a:solidFill>
              <a:effectLst/>
              <a:latin typeface="+mn-lt"/>
              <a:ea typeface="+mn-ea"/>
              <a:cs typeface="+mn-cs"/>
            </a:rPr>
            <a:t>　本町の人口当たりの物件費は類似団体平均と比較して高額であることから、本指標は必ずしも物件費の実態を反映できている訳ではない。</a:t>
          </a:r>
          <a:endParaRPr lang="ja-JP" altLang="ja-JP" sz="1000">
            <a:effectLst/>
          </a:endParaRPr>
        </a:p>
        <a:p>
          <a:pPr rtl="0"/>
          <a:r>
            <a:rPr lang="ja-JP" altLang="ja-JP" sz="1000" b="0" i="0" baseline="0">
              <a:solidFill>
                <a:schemeClr val="dk1"/>
              </a:solidFill>
              <a:effectLst/>
              <a:latin typeface="+mn-lt"/>
              <a:ea typeface="+mn-ea"/>
              <a:cs typeface="+mn-cs"/>
            </a:rPr>
            <a:t>　また、経常収支比率に係る物件費決算額は</a:t>
          </a:r>
          <a:r>
            <a:rPr lang="ja-JP" altLang="en-US" sz="1000" b="0" i="0" baseline="0">
              <a:solidFill>
                <a:schemeClr val="dk1"/>
              </a:solidFill>
              <a:effectLst/>
              <a:latin typeface="+mn-lt"/>
              <a:ea typeface="+mn-ea"/>
              <a:cs typeface="+mn-cs"/>
            </a:rPr>
            <a:t>増加傾向にあり</a:t>
          </a:r>
          <a:r>
            <a:rPr lang="ja-JP" altLang="ja-JP" sz="1000" b="0" i="0" baseline="0">
              <a:solidFill>
                <a:schemeClr val="dk1"/>
              </a:solidFill>
              <a:effectLst/>
              <a:latin typeface="+mn-lt"/>
              <a:ea typeface="+mn-ea"/>
              <a:cs typeface="+mn-cs"/>
            </a:rPr>
            <a:t>、地方交付税の合併算定期間終了後は指標の悪化が確実であることから、今後の推移が危惧されるところである。</a:t>
          </a:r>
          <a:endParaRPr lang="ja-JP" altLang="ja-JP" sz="10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152400</xdr:rowOff>
    </xdr:from>
    <xdr:to>
      <xdr:col>24</xdr:col>
      <xdr:colOff>31750</xdr:colOff>
      <xdr:row>15</xdr:row>
      <xdr:rowOff>31750</xdr:rowOff>
    </xdr:to>
    <xdr:cxnSp macro="">
      <xdr:nvCxnSpPr>
        <xdr:cNvPr id="126" name="直線コネクタ 125"/>
        <xdr:cNvCxnSpPr/>
      </xdr:nvCxnSpPr>
      <xdr:spPr>
        <a:xfrm>
          <a:off x="15671800" y="25527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16527</xdr:rowOff>
    </xdr:from>
    <xdr:ext cx="762000" cy="259045"/>
    <xdr:sp macro="" textlink="">
      <xdr:nvSpPr>
        <xdr:cNvPr id="127" name="物件費平均値テキスト"/>
        <xdr:cNvSpPr txBox="1"/>
      </xdr:nvSpPr>
      <xdr:spPr>
        <a:xfrm>
          <a:off x="16598900" y="2931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114300</xdr:rowOff>
    </xdr:from>
    <xdr:to>
      <xdr:col>22</xdr:col>
      <xdr:colOff>565150</xdr:colOff>
      <xdr:row>14</xdr:row>
      <xdr:rowOff>152400</xdr:rowOff>
    </xdr:to>
    <xdr:cxnSp macro="">
      <xdr:nvCxnSpPr>
        <xdr:cNvPr id="129" name="直線コネクタ 128"/>
        <xdr:cNvCxnSpPr/>
      </xdr:nvCxnSpPr>
      <xdr:spPr>
        <a:xfrm>
          <a:off x="14782800" y="2514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16527</xdr:rowOff>
    </xdr:from>
    <xdr:ext cx="736600" cy="259045"/>
    <xdr:sp macro="" textlink="">
      <xdr:nvSpPr>
        <xdr:cNvPr id="131" name="テキスト ボックス 130"/>
        <xdr:cNvSpPr txBox="1"/>
      </xdr:nvSpPr>
      <xdr:spPr>
        <a:xfrm>
          <a:off x="15290800" y="293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76200</xdr:rowOff>
    </xdr:from>
    <xdr:to>
      <xdr:col>21</xdr:col>
      <xdr:colOff>361950</xdr:colOff>
      <xdr:row>14</xdr:row>
      <xdr:rowOff>114300</xdr:rowOff>
    </xdr:to>
    <xdr:cxnSp macro="">
      <xdr:nvCxnSpPr>
        <xdr:cNvPr id="132" name="直線コネクタ 131"/>
        <xdr:cNvCxnSpPr/>
      </xdr:nvCxnSpPr>
      <xdr:spPr>
        <a:xfrm>
          <a:off x="13893800" y="2476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16527</xdr:rowOff>
    </xdr:from>
    <xdr:ext cx="762000" cy="259045"/>
    <xdr:sp macro="" textlink="">
      <xdr:nvSpPr>
        <xdr:cNvPr id="134" name="テキスト ボックス 133"/>
        <xdr:cNvSpPr txBox="1"/>
      </xdr:nvSpPr>
      <xdr:spPr>
        <a:xfrm>
          <a:off x="14401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76200</xdr:rowOff>
    </xdr:from>
    <xdr:to>
      <xdr:col>20</xdr:col>
      <xdr:colOff>158750</xdr:colOff>
      <xdr:row>14</xdr:row>
      <xdr:rowOff>139700</xdr:rowOff>
    </xdr:to>
    <xdr:cxnSp macro="">
      <xdr:nvCxnSpPr>
        <xdr:cNvPr id="135" name="直線コネクタ 134"/>
        <xdr:cNvCxnSpPr/>
      </xdr:nvCxnSpPr>
      <xdr:spPr>
        <a:xfrm flipV="1">
          <a:off x="13004800" y="2476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99077</xdr:rowOff>
    </xdr:from>
    <xdr:ext cx="762000" cy="259045"/>
    <xdr:sp macro="" textlink="">
      <xdr:nvSpPr>
        <xdr:cNvPr id="137" name="テキスト ボックス 136"/>
        <xdr:cNvSpPr txBox="1"/>
      </xdr:nvSpPr>
      <xdr:spPr>
        <a:xfrm>
          <a:off x="13512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111777</xdr:rowOff>
    </xdr:from>
    <xdr:ext cx="762000" cy="259045"/>
    <xdr:sp macro="" textlink="">
      <xdr:nvSpPr>
        <xdr:cNvPr id="139" name="テキスト ボックス 138"/>
        <xdr:cNvSpPr txBox="1"/>
      </xdr:nvSpPr>
      <xdr:spPr>
        <a:xfrm>
          <a:off x="12623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5" name="円/楕円 144"/>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46"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101600</xdr:rowOff>
    </xdr:from>
    <xdr:to>
      <xdr:col>22</xdr:col>
      <xdr:colOff>615950</xdr:colOff>
      <xdr:row>15</xdr:row>
      <xdr:rowOff>31750</xdr:rowOff>
    </xdr:to>
    <xdr:sp macro="" textlink="">
      <xdr:nvSpPr>
        <xdr:cNvPr id="147" name="円/楕円 146"/>
        <xdr:cNvSpPr/>
      </xdr:nvSpPr>
      <xdr:spPr>
        <a:xfrm>
          <a:off x="15621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41927</xdr:rowOff>
    </xdr:from>
    <xdr:ext cx="736600" cy="259045"/>
    <xdr:sp macro="" textlink="">
      <xdr:nvSpPr>
        <xdr:cNvPr id="148" name="テキスト ボックス 147"/>
        <xdr:cNvSpPr txBox="1"/>
      </xdr:nvSpPr>
      <xdr:spPr>
        <a:xfrm>
          <a:off x="15290800" y="227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63500</xdr:rowOff>
    </xdr:from>
    <xdr:to>
      <xdr:col>21</xdr:col>
      <xdr:colOff>412750</xdr:colOff>
      <xdr:row>14</xdr:row>
      <xdr:rowOff>165100</xdr:rowOff>
    </xdr:to>
    <xdr:sp macro="" textlink="">
      <xdr:nvSpPr>
        <xdr:cNvPr id="149" name="円/楕円 148"/>
        <xdr:cNvSpPr/>
      </xdr:nvSpPr>
      <xdr:spPr>
        <a:xfrm>
          <a:off x="14732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3827</xdr:rowOff>
    </xdr:from>
    <xdr:ext cx="762000" cy="259045"/>
    <xdr:sp macro="" textlink="">
      <xdr:nvSpPr>
        <xdr:cNvPr id="150" name="テキスト ボックス 149"/>
        <xdr:cNvSpPr txBox="1"/>
      </xdr:nvSpPr>
      <xdr:spPr>
        <a:xfrm>
          <a:off x="14401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25400</xdr:rowOff>
    </xdr:from>
    <xdr:to>
      <xdr:col>20</xdr:col>
      <xdr:colOff>209550</xdr:colOff>
      <xdr:row>14</xdr:row>
      <xdr:rowOff>127000</xdr:rowOff>
    </xdr:to>
    <xdr:sp macro="" textlink="">
      <xdr:nvSpPr>
        <xdr:cNvPr id="151" name="円/楕円 150"/>
        <xdr:cNvSpPr/>
      </xdr:nvSpPr>
      <xdr:spPr>
        <a:xfrm>
          <a:off x="138430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137177</xdr:rowOff>
    </xdr:from>
    <xdr:ext cx="762000" cy="259045"/>
    <xdr:sp macro="" textlink="">
      <xdr:nvSpPr>
        <xdr:cNvPr id="152" name="テキスト ボックス 151"/>
        <xdr:cNvSpPr txBox="1"/>
      </xdr:nvSpPr>
      <xdr:spPr>
        <a:xfrm>
          <a:off x="135128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88900</xdr:rowOff>
    </xdr:from>
    <xdr:to>
      <xdr:col>19</xdr:col>
      <xdr:colOff>6350</xdr:colOff>
      <xdr:row>15</xdr:row>
      <xdr:rowOff>19050</xdr:rowOff>
    </xdr:to>
    <xdr:sp macro="" textlink="">
      <xdr:nvSpPr>
        <xdr:cNvPr id="153" name="円/楕円 152"/>
        <xdr:cNvSpPr/>
      </xdr:nvSpPr>
      <xdr:spPr>
        <a:xfrm>
          <a:off x="12954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29227</xdr:rowOff>
    </xdr:from>
    <xdr:ext cx="762000" cy="259045"/>
    <xdr:sp macro="" textlink="">
      <xdr:nvSpPr>
        <xdr:cNvPr id="154" name="テキスト ボックス 153"/>
        <xdr:cNvSpPr txBox="1"/>
      </xdr:nvSpPr>
      <xdr:spPr>
        <a:xfrm>
          <a:off x="12623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良好な水準にあることについては、地方交付税等</a:t>
          </a:r>
          <a:r>
            <a:rPr lang="ja-JP" altLang="en-US" sz="1000" b="0" i="0" baseline="0">
              <a:solidFill>
                <a:schemeClr val="dk1"/>
              </a:solidFill>
              <a:effectLst/>
              <a:latin typeface="+mn-lt"/>
              <a:ea typeface="+mn-ea"/>
              <a:cs typeface="+mn-cs"/>
            </a:rPr>
            <a:t>が</a:t>
          </a:r>
          <a:r>
            <a:rPr lang="ja-JP" altLang="ja-JP" sz="1000" b="0" i="0" baseline="0">
              <a:solidFill>
                <a:schemeClr val="dk1"/>
              </a:solidFill>
              <a:effectLst/>
              <a:latin typeface="+mn-lt"/>
              <a:ea typeface="+mn-ea"/>
              <a:cs typeface="+mn-cs"/>
            </a:rPr>
            <a:t>合併算定期間のため、高い水準で推移していることが最大の要因であると考えられる。</a:t>
          </a:r>
          <a:endParaRPr lang="ja-JP" altLang="ja-JP" sz="1000">
            <a:effectLst/>
          </a:endParaRPr>
        </a:p>
        <a:p>
          <a:pPr rtl="0"/>
          <a:r>
            <a:rPr lang="ja-JP" altLang="ja-JP" sz="1000" b="0" i="0" baseline="0">
              <a:solidFill>
                <a:schemeClr val="dk1"/>
              </a:solidFill>
              <a:effectLst/>
              <a:latin typeface="+mn-lt"/>
              <a:ea typeface="+mn-ea"/>
              <a:cs typeface="+mn-cs"/>
            </a:rPr>
            <a:t>　本指標は平成22年度からやや悪化傾向となっているが、経常収支比率に係る扶助費決算額は以前から一貫して増加傾向にあり、平成</a:t>
          </a:r>
          <a:r>
            <a:rPr lang="en-US" altLang="ja-JP" sz="1000" b="0" i="0" baseline="0">
              <a:solidFill>
                <a:schemeClr val="dk1"/>
              </a:solidFill>
              <a:effectLst/>
              <a:latin typeface="+mn-lt"/>
              <a:ea typeface="+mn-ea"/>
              <a:cs typeface="+mn-cs"/>
            </a:rPr>
            <a:t>21</a:t>
          </a:r>
          <a:r>
            <a:rPr lang="ja-JP" altLang="ja-JP" sz="1000" b="0" i="0" baseline="0">
              <a:solidFill>
                <a:schemeClr val="dk1"/>
              </a:solidFill>
              <a:effectLst/>
              <a:latin typeface="+mn-lt"/>
              <a:ea typeface="+mn-ea"/>
              <a:cs typeface="+mn-cs"/>
            </a:rPr>
            <a:t>年度と</a:t>
          </a:r>
          <a:r>
            <a:rPr lang="en-US" altLang="ja-JP" sz="1000" b="0" i="0" baseline="0">
              <a:solidFill>
                <a:schemeClr val="dk1"/>
              </a:solidFill>
              <a:effectLst/>
              <a:latin typeface="+mn-lt"/>
              <a:ea typeface="+mn-ea"/>
              <a:cs typeface="+mn-cs"/>
            </a:rPr>
            <a:t>25</a:t>
          </a:r>
          <a:r>
            <a:rPr lang="ja-JP" altLang="ja-JP" sz="1000" b="0" i="0" baseline="0">
              <a:solidFill>
                <a:schemeClr val="dk1"/>
              </a:solidFill>
              <a:effectLst/>
              <a:latin typeface="+mn-lt"/>
              <a:ea typeface="+mn-ea"/>
              <a:cs typeface="+mn-cs"/>
            </a:rPr>
            <a:t>年度を比較すると約</a:t>
          </a:r>
          <a:r>
            <a:rPr lang="en-US" altLang="ja-JP" sz="1000" b="0" i="0" baseline="0">
              <a:solidFill>
                <a:schemeClr val="dk1"/>
              </a:solidFill>
              <a:effectLst/>
              <a:latin typeface="+mn-lt"/>
              <a:ea typeface="+mn-ea"/>
              <a:cs typeface="+mn-cs"/>
            </a:rPr>
            <a:t>28</a:t>
          </a:r>
          <a:r>
            <a:rPr lang="ja-JP" altLang="ja-JP" sz="1000" b="0" i="0" baseline="0">
              <a:solidFill>
                <a:schemeClr val="dk1"/>
              </a:solidFill>
              <a:effectLst/>
              <a:latin typeface="+mn-lt"/>
              <a:ea typeface="+mn-ea"/>
              <a:cs typeface="+mn-cs"/>
            </a:rPr>
            <a:t>%も増加しているのが実態である。過疎地域であり高齢化率が高い本町においては今後も扶助費が増加する可能性が高く、また、地方交付税の合併算定期間終了後は指標の悪化が確実であることから、今後の推移が危惧されるところである。</a:t>
          </a:r>
          <a:endParaRPr lang="ja-JP" altLang="ja-JP" sz="10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56</xdr:row>
      <xdr:rowOff>12700</xdr:rowOff>
    </xdr:to>
    <xdr:cxnSp macro="">
      <xdr:nvCxnSpPr>
        <xdr:cNvPr id="187" name="直線コネクタ 186"/>
        <xdr:cNvCxnSpPr/>
      </xdr:nvCxnSpPr>
      <xdr:spPr>
        <a:xfrm>
          <a:off x="3987800" y="9575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146050</xdr:rowOff>
    </xdr:to>
    <xdr:cxnSp macro="">
      <xdr:nvCxnSpPr>
        <xdr:cNvPr id="190" name="直線コネクタ 189"/>
        <xdr:cNvCxnSpPr/>
      </xdr:nvCxnSpPr>
      <xdr:spPr>
        <a:xfrm>
          <a:off x="3098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55</xdr:row>
      <xdr:rowOff>69850</xdr:rowOff>
    </xdr:to>
    <xdr:cxnSp macro="">
      <xdr:nvCxnSpPr>
        <xdr:cNvPr id="193" name="直線コネクタ 192"/>
        <xdr:cNvCxnSpPr/>
      </xdr:nvCxnSpPr>
      <xdr:spPr>
        <a:xfrm>
          <a:off x="2209800" y="9347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88900</xdr:rowOff>
    </xdr:to>
    <xdr:cxnSp macro="">
      <xdr:nvCxnSpPr>
        <xdr:cNvPr id="196" name="直線コネクタ 195"/>
        <xdr:cNvCxnSpPr/>
      </xdr:nvCxnSpPr>
      <xdr:spPr>
        <a:xfrm>
          <a:off x="1320800" y="9271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6" name="円/楕円 205"/>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7"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8" name="円/楕円 207"/>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209" name="テキスト ボックス 208"/>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0" name="円/楕円 209"/>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1" name="テキスト ボックス 210"/>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2" name="円/楕円 211"/>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3" name="テキスト ボックス 212"/>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4" name="円/楕円 213"/>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5" name="テキスト ボックス 214"/>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本町は面積が303.0</a:t>
          </a:r>
          <a:r>
            <a:rPr lang="en-US" altLang="ja-JP" sz="1000" b="0" i="0" baseline="0">
              <a:solidFill>
                <a:schemeClr val="dk1"/>
              </a:solidFill>
              <a:effectLst/>
              <a:latin typeface="+mn-lt"/>
              <a:ea typeface="+mn-ea"/>
              <a:cs typeface="+mn-cs"/>
            </a:rPr>
            <a:t>9</a:t>
          </a:r>
          <a:r>
            <a:rPr lang="ja-JP" altLang="ja-JP" sz="1000" b="0" i="0" baseline="0">
              <a:solidFill>
                <a:schemeClr val="dk1"/>
              </a:solidFill>
              <a:effectLst/>
              <a:latin typeface="+mn-lt"/>
              <a:ea typeface="+mn-ea"/>
              <a:cs typeface="+mn-cs"/>
            </a:rPr>
            <a:t>㎢と類似団体と比較して広大であり、また集落は面積の大部分を占める山林の間に点在しており、行政運営上極めて不利な地理的条件にある。</a:t>
          </a:r>
          <a:endParaRPr lang="ja-JP" altLang="ja-JP" sz="1000">
            <a:effectLst/>
          </a:endParaRPr>
        </a:p>
        <a:p>
          <a:pPr rtl="0"/>
          <a:r>
            <a:rPr lang="ja-JP" altLang="ja-JP" sz="1000" b="0" i="0" baseline="0">
              <a:solidFill>
                <a:schemeClr val="dk1"/>
              </a:solidFill>
              <a:effectLst/>
              <a:latin typeface="+mn-lt"/>
              <a:ea typeface="+mn-ea"/>
              <a:cs typeface="+mn-cs"/>
            </a:rPr>
            <a:t>　このため、水道・下水道事業において初期投資が嵩み、財源を公営企業債に依存せざるを得ないことから、公営企業の公債費に充当する繰出金が、本指標に大きな影響を及ぼしているところであり、分母となる地方交付税等が合併算定期間のため、高い水準で推移しているにも関わらず本指標は悪化の一途を辿っている状況にある。</a:t>
          </a:r>
          <a:endParaRPr lang="ja-JP" altLang="ja-JP" sz="1000">
            <a:effectLst/>
          </a:endParaRPr>
        </a:p>
        <a:p>
          <a:pPr rtl="0"/>
          <a:r>
            <a:rPr lang="ja-JP" altLang="ja-JP" sz="1000" b="0" i="0" baseline="0">
              <a:solidFill>
                <a:schemeClr val="dk1"/>
              </a:solidFill>
              <a:effectLst/>
              <a:latin typeface="+mn-lt"/>
              <a:ea typeface="+mn-ea"/>
              <a:cs typeface="+mn-cs"/>
            </a:rPr>
            <a:t>　公営企業への繰出金は今後も増加するものと見込まれ、また、地方交付税の合併算定期間終了後は指標の悪化が確実であることから、今後の推移が危惧されるところである。</a:t>
          </a:r>
          <a:endParaRPr lang="ja-JP" altLang="ja-JP" sz="10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50800</xdr:rowOff>
    </xdr:from>
    <xdr:to>
      <xdr:col>24</xdr:col>
      <xdr:colOff>31750</xdr:colOff>
      <xdr:row>59</xdr:row>
      <xdr:rowOff>1270</xdr:rowOff>
    </xdr:to>
    <xdr:cxnSp macro="">
      <xdr:nvCxnSpPr>
        <xdr:cNvPr id="248" name="直線コネクタ 247"/>
        <xdr:cNvCxnSpPr/>
      </xdr:nvCxnSpPr>
      <xdr:spPr>
        <a:xfrm>
          <a:off x="15671800" y="999490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49"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107950</xdr:rowOff>
    </xdr:from>
    <xdr:to>
      <xdr:col>22</xdr:col>
      <xdr:colOff>565150</xdr:colOff>
      <xdr:row>58</xdr:row>
      <xdr:rowOff>50800</xdr:rowOff>
    </xdr:to>
    <xdr:cxnSp macro="">
      <xdr:nvCxnSpPr>
        <xdr:cNvPr id="251" name="直線コネクタ 250"/>
        <xdr:cNvCxnSpPr/>
      </xdr:nvCxnSpPr>
      <xdr:spPr>
        <a:xfrm>
          <a:off x="14782800" y="988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115587</xdr:rowOff>
    </xdr:from>
    <xdr:ext cx="736600" cy="259045"/>
    <xdr:sp macro="" textlink="">
      <xdr:nvSpPr>
        <xdr:cNvPr id="253" name="テキスト ボックス 252"/>
        <xdr:cNvSpPr txBox="1"/>
      </xdr:nvSpPr>
      <xdr:spPr>
        <a:xfrm>
          <a:off x="15290800" y="954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57</xdr:row>
      <xdr:rowOff>107950</xdr:rowOff>
    </xdr:to>
    <xdr:cxnSp macro="">
      <xdr:nvCxnSpPr>
        <xdr:cNvPr id="254" name="直線コネクタ 253"/>
        <xdr:cNvCxnSpPr/>
      </xdr:nvCxnSpPr>
      <xdr:spPr>
        <a:xfrm>
          <a:off x="13893800" y="9842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6" name="テキスト ボックス 255"/>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107950</xdr:rowOff>
    </xdr:to>
    <xdr:cxnSp macro="">
      <xdr:nvCxnSpPr>
        <xdr:cNvPr id="257" name="直線コネクタ 256"/>
        <xdr:cNvCxnSpPr/>
      </xdr:nvCxnSpPr>
      <xdr:spPr>
        <a:xfrm flipV="1">
          <a:off x="13004800" y="9842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85107</xdr:rowOff>
    </xdr:from>
    <xdr:ext cx="762000" cy="259045"/>
    <xdr:sp macro="" textlink="">
      <xdr:nvSpPr>
        <xdr:cNvPr id="259" name="テキスト ボックス 258"/>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100347</xdr:rowOff>
    </xdr:from>
    <xdr:ext cx="762000" cy="259045"/>
    <xdr:sp macro="" textlink="">
      <xdr:nvSpPr>
        <xdr:cNvPr id="261" name="テキスト ボックス 260"/>
        <xdr:cNvSpPr txBox="1"/>
      </xdr:nvSpPr>
      <xdr:spPr>
        <a:xfrm>
          <a:off x="126238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121920</xdr:rowOff>
    </xdr:from>
    <xdr:to>
      <xdr:col>24</xdr:col>
      <xdr:colOff>82550</xdr:colOff>
      <xdr:row>59</xdr:row>
      <xdr:rowOff>52070</xdr:rowOff>
    </xdr:to>
    <xdr:sp macro="" textlink="">
      <xdr:nvSpPr>
        <xdr:cNvPr id="267" name="円/楕円 266"/>
        <xdr:cNvSpPr/>
      </xdr:nvSpPr>
      <xdr:spPr>
        <a:xfrm>
          <a:off x="164592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93997</xdr:rowOff>
    </xdr:from>
    <xdr:ext cx="762000" cy="259045"/>
    <xdr:sp macro="" textlink="">
      <xdr:nvSpPr>
        <xdr:cNvPr id="268" name="その他該当値テキスト"/>
        <xdr:cNvSpPr txBox="1"/>
      </xdr:nvSpPr>
      <xdr:spPr>
        <a:xfrm>
          <a:off x="165989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0</xdr:rowOff>
    </xdr:from>
    <xdr:to>
      <xdr:col>22</xdr:col>
      <xdr:colOff>615950</xdr:colOff>
      <xdr:row>58</xdr:row>
      <xdr:rowOff>101600</xdr:rowOff>
    </xdr:to>
    <xdr:sp macro="" textlink="">
      <xdr:nvSpPr>
        <xdr:cNvPr id="269" name="円/楕円 268"/>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86377</xdr:rowOff>
    </xdr:from>
    <xdr:ext cx="736600" cy="259045"/>
    <xdr:sp macro="" textlink="">
      <xdr:nvSpPr>
        <xdr:cNvPr id="270" name="テキスト ボックス 269"/>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57150</xdr:rowOff>
    </xdr:from>
    <xdr:to>
      <xdr:col>21</xdr:col>
      <xdr:colOff>412750</xdr:colOff>
      <xdr:row>57</xdr:row>
      <xdr:rowOff>158750</xdr:rowOff>
    </xdr:to>
    <xdr:sp macro="" textlink="">
      <xdr:nvSpPr>
        <xdr:cNvPr id="271" name="円/楕円 270"/>
        <xdr:cNvSpPr/>
      </xdr:nvSpPr>
      <xdr:spPr>
        <a:xfrm>
          <a:off x="14732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143527</xdr:rowOff>
    </xdr:from>
    <xdr:ext cx="762000" cy="259045"/>
    <xdr:sp macro="" textlink="">
      <xdr:nvSpPr>
        <xdr:cNvPr id="272" name="テキスト ボックス 271"/>
        <xdr:cNvSpPr txBox="1"/>
      </xdr:nvSpPr>
      <xdr:spPr>
        <a:xfrm>
          <a:off x="14401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19050</xdr:rowOff>
    </xdr:from>
    <xdr:to>
      <xdr:col>20</xdr:col>
      <xdr:colOff>209550</xdr:colOff>
      <xdr:row>57</xdr:row>
      <xdr:rowOff>120650</xdr:rowOff>
    </xdr:to>
    <xdr:sp macro="" textlink="">
      <xdr:nvSpPr>
        <xdr:cNvPr id="273" name="円/楕円 272"/>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74" name="テキスト ボックス 273"/>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57150</xdr:rowOff>
    </xdr:from>
    <xdr:to>
      <xdr:col>19</xdr:col>
      <xdr:colOff>6350</xdr:colOff>
      <xdr:row>57</xdr:row>
      <xdr:rowOff>158750</xdr:rowOff>
    </xdr:to>
    <xdr:sp macro="" textlink="">
      <xdr:nvSpPr>
        <xdr:cNvPr id="275" name="円/楕円 274"/>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143527</xdr:rowOff>
    </xdr:from>
    <xdr:ext cx="762000" cy="259045"/>
    <xdr:sp macro="" textlink="">
      <xdr:nvSpPr>
        <xdr:cNvPr id="276" name="テキスト ボックス 275"/>
        <xdr:cNvSpPr txBox="1"/>
      </xdr:nvSpPr>
      <xdr:spPr>
        <a:xfrm>
          <a:off x="12623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良好な水準にあることについては、地方交付税等</a:t>
          </a:r>
          <a:r>
            <a:rPr lang="ja-JP" altLang="en-US" sz="1000" b="0" i="0" baseline="0">
              <a:solidFill>
                <a:schemeClr val="dk1"/>
              </a:solidFill>
              <a:effectLst/>
              <a:latin typeface="+mn-lt"/>
              <a:ea typeface="+mn-ea"/>
              <a:cs typeface="+mn-cs"/>
            </a:rPr>
            <a:t>が</a:t>
          </a:r>
          <a:r>
            <a:rPr lang="ja-JP" altLang="ja-JP" sz="1000" b="0" i="0" baseline="0">
              <a:solidFill>
                <a:schemeClr val="dk1"/>
              </a:solidFill>
              <a:effectLst/>
              <a:latin typeface="+mn-lt"/>
              <a:ea typeface="+mn-ea"/>
              <a:cs typeface="+mn-cs"/>
            </a:rPr>
            <a:t>合併算定期間のため、高い水準で推移していることが最大の要因であると考えられる。</a:t>
          </a:r>
          <a:endParaRPr lang="ja-JP" altLang="ja-JP" sz="1000">
            <a:effectLst/>
          </a:endParaRPr>
        </a:p>
        <a:p>
          <a:pPr rtl="0"/>
          <a:r>
            <a:rPr lang="ja-JP" altLang="ja-JP" sz="1000" b="0" i="0" baseline="0">
              <a:solidFill>
                <a:schemeClr val="dk1"/>
              </a:solidFill>
              <a:effectLst/>
              <a:latin typeface="+mn-lt"/>
              <a:ea typeface="+mn-ea"/>
              <a:cs typeface="+mn-cs"/>
            </a:rPr>
            <a:t>　本町の人口当たりの補助費等は類似団体平均と比較して高額であることから、本指標は必ずしも補助費等の実態を反映できている訳ではない。</a:t>
          </a:r>
          <a:endParaRPr lang="ja-JP" altLang="ja-JP" sz="1000">
            <a:effectLst/>
          </a:endParaRPr>
        </a:p>
        <a:p>
          <a:pPr rtl="0"/>
          <a:r>
            <a:rPr lang="ja-JP" altLang="ja-JP" sz="1000" b="0" i="0" baseline="0">
              <a:solidFill>
                <a:schemeClr val="dk1"/>
              </a:solidFill>
              <a:effectLst/>
              <a:latin typeface="+mn-lt"/>
              <a:ea typeface="+mn-ea"/>
              <a:cs typeface="+mn-cs"/>
            </a:rPr>
            <a:t>　また、経常収支比率に係る補助費等決算額は減少傾向には無く、地方交付税の合併算定期間終了後は指標の悪化が確実であることから、今後の推移が危惧されるところである。</a:t>
          </a:r>
          <a:endParaRPr lang="ja-JP" altLang="ja-JP" sz="10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15422</xdr:rowOff>
    </xdr:from>
    <xdr:to>
      <xdr:col>24</xdr:col>
      <xdr:colOff>31750</xdr:colOff>
      <xdr:row>33</xdr:row>
      <xdr:rowOff>37193</xdr:rowOff>
    </xdr:to>
    <xdr:cxnSp macro="">
      <xdr:nvCxnSpPr>
        <xdr:cNvPr id="311" name="直線コネクタ 310"/>
        <xdr:cNvCxnSpPr/>
      </xdr:nvCxnSpPr>
      <xdr:spPr>
        <a:xfrm>
          <a:off x="15671800" y="56732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2"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15422</xdr:rowOff>
    </xdr:from>
    <xdr:to>
      <xdr:col>22</xdr:col>
      <xdr:colOff>565150</xdr:colOff>
      <xdr:row>33</xdr:row>
      <xdr:rowOff>102507</xdr:rowOff>
    </xdr:to>
    <xdr:cxnSp macro="">
      <xdr:nvCxnSpPr>
        <xdr:cNvPr id="314" name="直線コネクタ 313"/>
        <xdr:cNvCxnSpPr/>
      </xdr:nvCxnSpPr>
      <xdr:spPr>
        <a:xfrm flipV="1">
          <a:off x="14782800" y="56732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6" name="テキスト ボックス 315"/>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58964</xdr:rowOff>
    </xdr:from>
    <xdr:to>
      <xdr:col>21</xdr:col>
      <xdr:colOff>361950</xdr:colOff>
      <xdr:row>33</xdr:row>
      <xdr:rowOff>102507</xdr:rowOff>
    </xdr:to>
    <xdr:cxnSp macro="">
      <xdr:nvCxnSpPr>
        <xdr:cNvPr id="317" name="直線コネクタ 316"/>
        <xdr:cNvCxnSpPr/>
      </xdr:nvCxnSpPr>
      <xdr:spPr>
        <a:xfrm>
          <a:off x="13893800" y="57168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113591</xdr:rowOff>
    </xdr:from>
    <xdr:ext cx="762000" cy="259045"/>
    <xdr:sp macro="" textlink="">
      <xdr:nvSpPr>
        <xdr:cNvPr id="319" name="テキスト ボックス 318"/>
        <xdr:cNvSpPr txBox="1"/>
      </xdr:nvSpPr>
      <xdr:spPr>
        <a:xfrm>
          <a:off x="14401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58964</xdr:rowOff>
    </xdr:from>
    <xdr:to>
      <xdr:col>20</xdr:col>
      <xdr:colOff>158750</xdr:colOff>
      <xdr:row>33</xdr:row>
      <xdr:rowOff>69850</xdr:rowOff>
    </xdr:to>
    <xdr:cxnSp macro="">
      <xdr:nvCxnSpPr>
        <xdr:cNvPr id="320" name="直線コネクタ 319"/>
        <xdr:cNvCxnSpPr/>
      </xdr:nvCxnSpPr>
      <xdr:spPr>
        <a:xfrm flipV="1">
          <a:off x="13004800" y="57168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48277</xdr:rowOff>
    </xdr:from>
    <xdr:ext cx="762000" cy="259045"/>
    <xdr:sp macro="" textlink="">
      <xdr:nvSpPr>
        <xdr:cNvPr id="322" name="テキスト ボックス 321"/>
        <xdr:cNvSpPr txBox="1"/>
      </xdr:nvSpPr>
      <xdr:spPr>
        <a:xfrm>
          <a:off x="13512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50999</xdr:rowOff>
    </xdr:from>
    <xdr:ext cx="762000" cy="259045"/>
    <xdr:sp macro="" textlink="">
      <xdr:nvSpPr>
        <xdr:cNvPr id="324" name="テキスト ボックス 323"/>
        <xdr:cNvSpPr txBox="1"/>
      </xdr:nvSpPr>
      <xdr:spPr>
        <a:xfrm>
          <a:off x="12623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157843</xdr:rowOff>
    </xdr:from>
    <xdr:to>
      <xdr:col>24</xdr:col>
      <xdr:colOff>82550</xdr:colOff>
      <xdr:row>33</xdr:row>
      <xdr:rowOff>87993</xdr:rowOff>
    </xdr:to>
    <xdr:sp macro="" textlink="">
      <xdr:nvSpPr>
        <xdr:cNvPr id="330" name="円/楕円 329"/>
        <xdr:cNvSpPr/>
      </xdr:nvSpPr>
      <xdr:spPr>
        <a:xfrm>
          <a:off x="16459200" y="564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2920</xdr:rowOff>
    </xdr:from>
    <xdr:ext cx="762000" cy="259045"/>
    <xdr:sp macro="" textlink="">
      <xdr:nvSpPr>
        <xdr:cNvPr id="331" name="補助費等該当値テキスト"/>
        <xdr:cNvSpPr txBox="1"/>
      </xdr:nvSpPr>
      <xdr:spPr>
        <a:xfrm>
          <a:off x="16598900" y="548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136072</xdr:rowOff>
    </xdr:from>
    <xdr:to>
      <xdr:col>22</xdr:col>
      <xdr:colOff>615950</xdr:colOff>
      <xdr:row>33</xdr:row>
      <xdr:rowOff>66222</xdr:rowOff>
    </xdr:to>
    <xdr:sp macro="" textlink="">
      <xdr:nvSpPr>
        <xdr:cNvPr id="332" name="円/楕円 331"/>
        <xdr:cNvSpPr/>
      </xdr:nvSpPr>
      <xdr:spPr>
        <a:xfrm>
          <a:off x="15621000" y="562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76399</xdr:rowOff>
    </xdr:from>
    <xdr:ext cx="736600" cy="259045"/>
    <xdr:sp macro="" textlink="">
      <xdr:nvSpPr>
        <xdr:cNvPr id="333" name="テキスト ボックス 332"/>
        <xdr:cNvSpPr txBox="1"/>
      </xdr:nvSpPr>
      <xdr:spPr>
        <a:xfrm>
          <a:off x="15290800" y="539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51707</xdr:rowOff>
    </xdr:from>
    <xdr:to>
      <xdr:col>21</xdr:col>
      <xdr:colOff>412750</xdr:colOff>
      <xdr:row>33</xdr:row>
      <xdr:rowOff>153307</xdr:rowOff>
    </xdr:to>
    <xdr:sp macro="" textlink="">
      <xdr:nvSpPr>
        <xdr:cNvPr id="334" name="円/楕円 333"/>
        <xdr:cNvSpPr/>
      </xdr:nvSpPr>
      <xdr:spPr>
        <a:xfrm>
          <a:off x="14732000" y="570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163484</xdr:rowOff>
    </xdr:from>
    <xdr:ext cx="762000" cy="259045"/>
    <xdr:sp macro="" textlink="">
      <xdr:nvSpPr>
        <xdr:cNvPr id="335" name="テキスト ボックス 334"/>
        <xdr:cNvSpPr txBox="1"/>
      </xdr:nvSpPr>
      <xdr:spPr>
        <a:xfrm>
          <a:off x="14401800" y="547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8164</xdr:rowOff>
    </xdr:from>
    <xdr:to>
      <xdr:col>20</xdr:col>
      <xdr:colOff>209550</xdr:colOff>
      <xdr:row>33</xdr:row>
      <xdr:rowOff>109764</xdr:rowOff>
    </xdr:to>
    <xdr:sp macro="" textlink="">
      <xdr:nvSpPr>
        <xdr:cNvPr id="336" name="円/楕円 335"/>
        <xdr:cNvSpPr/>
      </xdr:nvSpPr>
      <xdr:spPr>
        <a:xfrm>
          <a:off x="13843000" y="56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119941</xdr:rowOff>
    </xdr:from>
    <xdr:ext cx="762000" cy="259045"/>
    <xdr:sp macro="" textlink="">
      <xdr:nvSpPr>
        <xdr:cNvPr id="337" name="テキスト ボックス 336"/>
        <xdr:cNvSpPr txBox="1"/>
      </xdr:nvSpPr>
      <xdr:spPr>
        <a:xfrm>
          <a:off x="13512800" y="543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19050</xdr:rowOff>
    </xdr:from>
    <xdr:to>
      <xdr:col>19</xdr:col>
      <xdr:colOff>6350</xdr:colOff>
      <xdr:row>33</xdr:row>
      <xdr:rowOff>120650</xdr:rowOff>
    </xdr:to>
    <xdr:sp macro="" textlink="">
      <xdr:nvSpPr>
        <xdr:cNvPr id="338" name="円/楕円 337"/>
        <xdr:cNvSpPr/>
      </xdr:nvSpPr>
      <xdr:spPr>
        <a:xfrm>
          <a:off x="12954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130827</xdr:rowOff>
    </xdr:from>
    <xdr:ext cx="762000" cy="259045"/>
    <xdr:sp macro="" textlink="">
      <xdr:nvSpPr>
        <xdr:cNvPr id="339" name="テキスト ボックス 338"/>
        <xdr:cNvSpPr txBox="1"/>
      </xdr:nvSpPr>
      <xdr:spPr>
        <a:xfrm>
          <a:off x="12623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大きく向上してきたことについては、地方交付税等が合併算定期間のため、高い水準で推移していることが最大の要因であると考えられる。</a:t>
          </a:r>
          <a:endParaRPr lang="ja-JP" altLang="ja-JP" sz="1000">
            <a:effectLst/>
          </a:endParaRPr>
        </a:p>
        <a:p>
          <a:pPr rtl="0"/>
          <a:r>
            <a:rPr lang="ja-JP" altLang="ja-JP" sz="1000" b="0" i="0" baseline="0">
              <a:solidFill>
                <a:schemeClr val="dk1"/>
              </a:solidFill>
              <a:effectLst/>
              <a:latin typeface="+mn-lt"/>
              <a:ea typeface="+mn-ea"/>
              <a:cs typeface="+mn-cs"/>
            </a:rPr>
            <a:t>　また、繰上償還の実施や新規発行債の抑制により分子である公債費が年々削減されていることも指標向上に寄与したものと考えられる。</a:t>
          </a:r>
          <a:endParaRPr lang="ja-JP" altLang="ja-JP" sz="1000">
            <a:effectLst/>
          </a:endParaRPr>
        </a:p>
        <a:p>
          <a:pPr rtl="0"/>
          <a:r>
            <a:rPr lang="ja-JP" altLang="ja-JP" sz="1000" b="0" i="0" baseline="0">
              <a:solidFill>
                <a:schemeClr val="dk1"/>
              </a:solidFill>
              <a:effectLst/>
              <a:latin typeface="+mn-lt"/>
              <a:ea typeface="+mn-ea"/>
              <a:cs typeface="+mn-cs"/>
            </a:rPr>
            <a:t>　しかしながら、本指標は依然として類似団体内で最低水準にあり、財源の乏しい本町においては今後も地方債に依存せざるを得ず、また、地方交付税の合併算定期間終了後は指標の悪化が確実であることから、今後の推移が危惧されるところである。</a:t>
          </a:r>
          <a:endParaRPr lang="ja-JP" altLang="ja-JP" sz="10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62230</xdr:rowOff>
    </xdr:from>
    <xdr:to>
      <xdr:col>7</xdr:col>
      <xdr:colOff>15875</xdr:colOff>
      <xdr:row>78</xdr:row>
      <xdr:rowOff>27939</xdr:rowOff>
    </xdr:to>
    <xdr:cxnSp macro="">
      <xdr:nvCxnSpPr>
        <xdr:cNvPr id="372" name="直線コネクタ 371"/>
        <xdr:cNvCxnSpPr/>
      </xdr:nvCxnSpPr>
      <xdr:spPr>
        <a:xfrm flipV="1">
          <a:off x="3987800" y="13263880"/>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50817</xdr:rowOff>
    </xdr:from>
    <xdr:ext cx="762000" cy="259045"/>
    <xdr:sp macro="" textlink="">
      <xdr:nvSpPr>
        <xdr:cNvPr id="373" name="公債費平均値テキスト"/>
        <xdr:cNvSpPr txBox="1"/>
      </xdr:nvSpPr>
      <xdr:spPr>
        <a:xfrm>
          <a:off x="4914900" y="1273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27939</xdr:rowOff>
    </xdr:from>
    <xdr:to>
      <xdr:col>5</xdr:col>
      <xdr:colOff>549275</xdr:colOff>
      <xdr:row>78</xdr:row>
      <xdr:rowOff>58420</xdr:rowOff>
    </xdr:to>
    <xdr:cxnSp macro="">
      <xdr:nvCxnSpPr>
        <xdr:cNvPr id="375" name="直線コネクタ 374"/>
        <xdr:cNvCxnSpPr/>
      </xdr:nvCxnSpPr>
      <xdr:spPr>
        <a:xfrm flipV="1">
          <a:off x="3098800" y="1340103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5097</xdr:rowOff>
    </xdr:from>
    <xdr:ext cx="736600" cy="259045"/>
    <xdr:sp macro="" textlink="">
      <xdr:nvSpPr>
        <xdr:cNvPr id="377" name="テキスト ボックス 376"/>
        <xdr:cNvSpPr txBox="1"/>
      </xdr:nvSpPr>
      <xdr:spPr>
        <a:xfrm>
          <a:off x="3606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58420</xdr:rowOff>
    </xdr:from>
    <xdr:to>
      <xdr:col>4</xdr:col>
      <xdr:colOff>346075</xdr:colOff>
      <xdr:row>78</xdr:row>
      <xdr:rowOff>58420</xdr:rowOff>
    </xdr:to>
    <xdr:cxnSp macro="">
      <xdr:nvCxnSpPr>
        <xdr:cNvPr id="378" name="直線コネクタ 377"/>
        <xdr:cNvCxnSpPr/>
      </xdr:nvCxnSpPr>
      <xdr:spPr>
        <a:xfrm>
          <a:off x="2209800" y="13431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35577</xdr:rowOff>
    </xdr:from>
    <xdr:ext cx="762000" cy="259045"/>
    <xdr:sp macro="" textlink="">
      <xdr:nvSpPr>
        <xdr:cNvPr id="380" name="テキスト ボックス 379"/>
        <xdr:cNvSpPr txBox="1"/>
      </xdr:nvSpPr>
      <xdr:spPr>
        <a:xfrm>
          <a:off x="2717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58420</xdr:rowOff>
    </xdr:from>
    <xdr:to>
      <xdr:col>3</xdr:col>
      <xdr:colOff>142875</xdr:colOff>
      <xdr:row>79</xdr:row>
      <xdr:rowOff>46989</xdr:rowOff>
    </xdr:to>
    <xdr:cxnSp macro="">
      <xdr:nvCxnSpPr>
        <xdr:cNvPr id="381" name="直線コネクタ 380"/>
        <xdr:cNvCxnSpPr/>
      </xdr:nvCxnSpPr>
      <xdr:spPr>
        <a:xfrm flipV="1">
          <a:off x="1320800" y="13431520"/>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12717</xdr:rowOff>
    </xdr:from>
    <xdr:ext cx="762000" cy="259045"/>
    <xdr:sp macro="" textlink="">
      <xdr:nvSpPr>
        <xdr:cNvPr id="383" name="テキスト ボックス 382"/>
        <xdr:cNvSpPr txBox="1"/>
      </xdr:nvSpPr>
      <xdr:spPr>
        <a:xfrm>
          <a:off x="1828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50817</xdr:rowOff>
    </xdr:from>
    <xdr:ext cx="762000" cy="259045"/>
    <xdr:sp macro="" textlink="">
      <xdr:nvSpPr>
        <xdr:cNvPr id="385" name="テキスト ボックス 384"/>
        <xdr:cNvSpPr txBox="1"/>
      </xdr:nvSpPr>
      <xdr:spPr>
        <a:xfrm>
          <a:off x="939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11430</xdr:rowOff>
    </xdr:from>
    <xdr:to>
      <xdr:col>7</xdr:col>
      <xdr:colOff>66675</xdr:colOff>
      <xdr:row>77</xdr:row>
      <xdr:rowOff>113030</xdr:rowOff>
    </xdr:to>
    <xdr:sp macro="" textlink="">
      <xdr:nvSpPr>
        <xdr:cNvPr id="391" name="円/楕円 390"/>
        <xdr:cNvSpPr/>
      </xdr:nvSpPr>
      <xdr:spPr>
        <a:xfrm>
          <a:off x="47752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154957</xdr:rowOff>
    </xdr:from>
    <xdr:ext cx="762000" cy="259045"/>
    <xdr:sp macro="" textlink="">
      <xdr:nvSpPr>
        <xdr:cNvPr id="392" name="公債費該当値テキスト"/>
        <xdr:cNvSpPr txBox="1"/>
      </xdr:nvSpPr>
      <xdr:spPr>
        <a:xfrm>
          <a:off x="49149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148589</xdr:rowOff>
    </xdr:from>
    <xdr:to>
      <xdr:col>5</xdr:col>
      <xdr:colOff>600075</xdr:colOff>
      <xdr:row>78</xdr:row>
      <xdr:rowOff>78739</xdr:rowOff>
    </xdr:to>
    <xdr:sp macro="" textlink="">
      <xdr:nvSpPr>
        <xdr:cNvPr id="393" name="円/楕円 392"/>
        <xdr:cNvSpPr/>
      </xdr:nvSpPr>
      <xdr:spPr>
        <a:xfrm>
          <a:off x="39370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63516</xdr:rowOff>
    </xdr:from>
    <xdr:ext cx="736600" cy="259045"/>
    <xdr:sp macro="" textlink="">
      <xdr:nvSpPr>
        <xdr:cNvPr id="394" name="テキスト ボックス 393"/>
        <xdr:cNvSpPr txBox="1"/>
      </xdr:nvSpPr>
      <xdr:spPr>
        <a:xfrm>
          <a:off x="3606800" y="13436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xdr:rowOff>
    </xdr:from>
    <xdr:to>
      <xdr:col>4</xdr:col>
      <xdr:colOff>396875</xdr:colOff>
      <xdr:row>78</xdr:row>
      <xdr:rowOff>109220</xdr:rowOff>
    </xdr:to>
    <xdr:sp macro="" textlink="">
      <xdr:nvSpPr>
        <xdr:cNvPr id="395" name="円/楕円 394"/>
        <xdr:cNvSpPr/>
      </xdr:nvSpPr>
      <xdr:spPr>
        <a:xfrm>
          <a:off x="3048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93997</xdr:rowOff>
    </xdr:from>
    <xdr:ext cx="762000" cy="259045"/>
    <xdr:sp macro="" textlink="">
      <xdr:nvSpPr>
        <xdr:cNvPr id="396" name="テキスト ボックス 395"/>
        <xdr:cNvSpPr txBox="1"/>
      </xdr:nvSpPr>
      <xdr:spPr>
        <a:xfrm>
          <a:off x="2717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7620</xdr:rowOff>
    </xdr:from>
    <xdr:to>
      <xdr:col>3</xdr:col>
      <xdr:colOff>193675</xdr:colOff>
      <xdr:row>78</xdr:row>
      <xdr:rowOff>109220</xdr:rowOff>
    </xdr:to>
    <xdr:sp macro="" textlink="">
      <xdr:nvSpPr>
        <xdr:cNvPr id="397" name="円/楕円 396"/>
        <xdr:cNvSpPr/>
      </xdr:nvSpPr>
      <xdr:spPr>
        <a:xfrm>
          <a:off x="2159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93997</xdr:rowOff>
    </xdr:from>
    <xdr:ext cx="762000" cy="259045"/>
    <xdr:sp macro="" textlink="">
      <xdr:nvSpPr>
        <xdr:cNvPr id="398" name="テキスト ボックス 397"/>
        <xdr:cNvSpPr txBox="1"/>
      </xdr:nvSpPr>
      <xdr:spPr>
        <a:xfrm>
          <a:off x="1828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167639</xdr:rowOff>
    </xdr:from>
    <xdr:to>
      <xdr:col>1</xdr:col>
      <xdr:colOff>676275</xdr:colOff>
      <xdr:row>79</xdr:row>
      <xdr:rowOff>97789</xdr:rowOff>
    </xdr:to>
    <xdr:sp macro="" textlink="">
      <xdr:nvSpPr>
        <xdr:cNvPr id="399" name="円/楕円 398"/>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82566</xdr:rowOff>
    </xdr:from>
    <xdr:ext cx="762000" cy="259045"/>
    <xdr:sp macro="" textlink="">
      <xdr:nvSpPr>
        <xdr:cNvPr id="400" name="テキスト ボックス 399"/>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900" b="0" i="0" baseline="0">
              <a:solidFill>
                <a:schemeClr val="dk1"/>
              </a:solidFill>
              <a:effectLst/>
              <a:latin typeface="+mn-lt"/>
              <a:ea typeface="+mn-ea"/>
              <a:cs typeface="+mn-cs"/>
            </a:rPr>
            <a:t>　本町は、経常収支比率の分母である経常一般財源等における地方交付税等への依存度が類似団体平均と比較して極めて高く、交付税の増減が指標に如実に反映されることから、本指標が類似団体と比較して良好な水準にあることについては、地方交付税等が合併算定期間のため、高い水準で推移していることが最大の要因であると考えられる。</a:t>
          </a:r>
          <a:endParaRPr lang="ja-JP" altLang="ja-JP" sz="900">
            <a:effectLst/>
          </a:endParaRPr>
        </a:p>
        <a:p>
          <a:pPr rtl="0"/>
          <a:r>
            <a:rPr lang="ja-JP" altLang="ja-JP" sz="900" b="0" i="0" baseline="0">
              <a:solidFill>
                <a:schemeClr val="dk1"/>
              </a:solidFill>
              <a:effectLst/>
              <a:latin typeface="+mn-lt"/>
              <a:ea typeface="+mn-ea"/>
              <a:cs typeface="+mn-cs"/>
            </a:rPr>
            <a:t>　本町の人口当たりの本指標に係る決算額について</a:t>
          </a:r>
          <a:r>
            <a:rPr lang="ja-JP" altLang="en-US" sz="900" b="0" i="0" baseline="0">
              <a:solidFill>
                <a:schemeClr val="dk1"/>
              </a:solidFill>
              <a:effectLst/>
              <a:latin typeface="+mn-lt"/>
              <a:ea typeface="+mn-ea"/>
              <a:cs typeface="+mn-cs"/>
            </a:rPr>
            <a:t>は</a:t>
          </a:r>
          <a:r>
            <a:rPr lang="ja-JP" altLang="ja-JP" sz="900" b="0" i="0" baseline="0">
              <a:solidFill>
                <a:schemeClr val="dk1"/>
              </a:solidFill>
              <a:effectLst/>
              <a:latin typeface="+mn-lt"/>
              <a:ea typeface="+mn-ea"/>
              <a:cs typeface="+mn-cs"/>
            </a:rPr>
            <a:t>類似団体平均と比較して高額であることから、本指標は必ずしも公債費以外決算額の実態を反映できている訳では</a:t>
          </a:r>
          <a:r>
            <a:rPr lang="ja-JP" altLang="en-US" sz="900" b="0" i="0" baseline="0">
              <a:solidFill>
                <a:schemeClr val="dk1"/>
              </a:solidFill>
              <a:effectLst/>
              <a:latin typeface="+mn-lt"/>
              <a:ea typeface="+mn-ea"/>
              <a:cs typeface="+mn-cs"/>
            </a:rPr>
            <a:t>ない。</a:t>
          </a:r>
          <a:endParaRPr lang="en-US" altLang="ja-JP" sz="900" b="0" i="0" baseline="0">
            <a:solidFill>
              <a:schemeClr val="dk1"/>
            </a:solidFill>
            <a:effectLst/>
            <a:latin typeface="+mn-lt"/>
            <a:ea typeface="+mn-ea"/>
            <a:cs typeface="+mn-cs"/>
          </a:endParaRPr>
        </a:p>
        <a:p>
          <a:pPr rtl="0"/>
          <a:r>
            <a:rPr lang="ja-JP" altLang="en-US" sz="900" b="0" i="0" baseline="0">
              <a:solidFill>
                <a:schemeClr val="dk1"/>
              </a:solidFill>
              <a:effectLst/>
              <a:latin typeface="+mn-lt"/>
              <a:ea typeface="+mn-ea"/>
              <a:cs typeface="+mn-cs"/>
            </a:rPr>
            <a:t>　</a:t>
          </a:r>
          <a:r>
            <a:rPr lang="ja-JP" altLang="ja-JP" sz="900" b="0" i="0" baseline="0">
              <a:solidFill>
                <a:schemeClr val="dk1"/>
              </a:solidFill>
              <a:effectLst/>
              <a:latin typeface="+mn-lt"/>
              <a:ea typeface="+mn-ea"/>
              <a:cs typeface="+mn-cs"/>
            </a:rPr>
            <a:t>今後においても扶助費や繰出金において増加が見込まれる状況にあり、また、地方交付税の合併算定期間終了後は指標の悪化が確実であることから、今後の推移が危惧されるところである。</a:t>
          </a:r>
          <a:endParaRPr lang="ja-JP" altLang="ja-JP" sz="9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136144</xdr:rowOff>
    </xdr:to>
    <xdr:cxnSp macro="">
      <xdr:nvCxnSpPr>
        <xdr:cNvPr id="431" name="直線コネクタ 430"/>
        <xdr:cNvCxnSpPr/>
      </xdr:nvCxnSpPr>
      <xdr:spPr>
        <a:xfrm>
          <a:off x="15671800" y="13056615"/>
          <a:ext cx="838200" cy="109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16273</xdr:rowOff>
    </xdr:from>
    <xdr:ext cx="762000" cy="259045"/>
    <xdr:sp macro="" textlink="">
      <xdr:nvSpPr>
        <xdr:cNvPr id="432" name="公債費以外平均値テキスト"/>
        <xdr:cNvSpPr txBox="1"/>
      </xdr:nvSpPr>
      <xdr:spPr>
        <a:xfrm>
          <a:off x="16598900" y="13389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170435</xdr:rowOff>
    </xdr:from>
    <xdr:to>
      <xdr:col>22</xdr:col>
      <xdr:colOff>565150</xdr:colOff>
      <xdr:row>76</xdr:row>
      <xdr:rowOff>26415</xdr:rowOff>
    </xdr:to>
    <xdr:cxnSp macro="">
      <xdr:nvCxnSpPr>
        <xdr:cNvPr id="434" name="直線コネクタ 433"/>
        <xdr:cNvCxnSpPr/>
      </xdr:nvCxnSpPr>
      <xdr:spPr>
        <a:xfrm>
          <a:off x="14782800" y="130291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36" name="テキスト ボックス 435"/>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19558</xdr:rowOff>
    </xdr:from>
    <xdr:to>
      <xdr:col>21</xdr:col>
      <xdr:colOff>361950</xdr:colOff>
      <xdr:row>75</xdr:row>
      <xdr:rowOff>170435</xdr:rowOff>
    </xdr:to>
    <xdr:cxnSp macro="">
      <xdr:nvCxnSpPr>
        <xdr:cNvPr id="437" name="直線コネクタ 436"/>
        <xdr:cNvCxnSpPr/>
      </xdr:nvCxnSpPr>
      <xdr:spPr>
        <a:xfrm>
          <a:off x="13893800" y="12878308"/>
          <a:ext cx="889000" cy="150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39" name="テキスト ボックス 438"/>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19558</xdr:rowOff>
    </xdr:from>
    <xdr:to>
      <xdr:col>20</xdr:col>
      <xdr:colOff>158750</xdr:colOff>
      <xdr:row>75</xdr:row>
      <xdr:rowOff>124714</xdr:rowOff>
    </xdr:to>
    <xdr:cxnSp macro="">
      <xdr:nvCxnSpPr>
        <xdr:cNvPr id="440" name="直線コネクタ 439"/>
        <xdr:cNvCxnSpPr/>
      </xdr:nvCxnSpPr>
      <xdr:spPr>
        <a:xfrm flipV="1">
          <a:off x="13004800" y="1287830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2" name="テキスト ボックス 441"/>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9414</xdr:rowOff>
    </xdr:from>
    <xdr:ext cx="762000" cy="259045"/>
    <xdr:sp macro="" textlink="">
      <xdr:nvSpPr>
        <xdr:cNvPr id="444" name="テキスト ボックス 443"/>
        <xdr:cNvSpPr txBox="1"/>
      </xdr:nvSpPr>
      <xdr:spPr>
        <a:xfrm>
          <a:off x="12623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85344</xdr:rowOff>
    </xdr:from>
    <xdr:to>
      <xdr:col>24</xdr:col>
      <xdr:colOff>82550</xdr:colOff>
      <xdr:row>77</xdr:row>
      <xdr:rowOff>15494</xdr:rowOff>
    </xdr:to>
    <xdr:sp macro="" textlink="">
      <xdr:nvSpPr>
        <xdr:cNvPr id="450" name="円/楕円 449"/>
        <xdr:cNvSpPr/>
      </xdr:nvSpPr>
      <xdr:spPr>
        <a:xfrm>
          <a:off x="164592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101871</xdr:rowOff>
    </xdr:from>
    <xdr:ext cx="762000" cy="259045"/>
    <xdr:sp macro="" textlink="">
      <xdr:nvSpPr>
        <xdr:cNvPr id="451" name="公債費以外該当値テキスト"/>
        <xdr:cNvSpPr txBox="1"/>
      </xdr:nvSpPr>
      <xdr:spPr>
        <a:xfrm>
          <a:off x="16598900" y="1296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147065</xdr:rowOff>
    </xdr:from>
    <xdr:to>
      <xdr:col>22</xdr:col>
      <xdr:colOff>615950</xdr:colOff>
      <xdr:row>76</xdr:row>
      <xdr:rowOff>77215</xdr:rowOff>
    </xdr:to>
    <xdr:sp macro="" textlink="">
      <xdr:nvSpPr>
        <xdr:cNvPr id="452" name="円/楕円 451"/>
        <xdr:cNvSpPr/>
      </xdr:nvSpPr>
      <xdr:spPr>
        <a:xfrm>
          <a:off x="15621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87393</xdr:rowOff>
    </xdr:from>
    <xdr:ext cx="736600" cy="259045"/>
    <xdr:sp macro="" textlink="">
      <xdr:nvSpPr>
        <xdr:cNvPr id="453" name="テキスト ボックス 452"/>
        <xdr:cNvSpPr txBox="1"/>
      </xdr:nvSpPr>
      <xdr:spPr>
        <a:xfrm>
          <a:off x="15290800" y="127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119634</xdr:rowOff>
    </xdr:from>
    <xdr:to>
      <xdr:col>21</xdr:col>
      <xdr:colOff>412750</xdr:colOff>
      <xdr:row>76</xdr:row>
      <xdr:rowOff>49783</xdr:rowOff>
    </xdr:to>
    <xdr:sp macro="" textlink="">
      <xdr:nvSpPr>
        <xdr:cNvPr id="454" name="円/楕円 453"/>
        <xdr:cNvSpPr/>
      </xdr:nvSpPr>
      <xdr:spPr>
        <a:xfrm>
          <a:off x="14732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55" name="テキスト ボックス 454"/>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140208</xdr:rowOff>
    </xdr:from>
    <xdr:to>
      <xdr:col>20</xdr:col>
      <xdr:colOff>209550</xdr:colOff>
      <xdr:row>75</xdr:row>
      <xdr:rowOff>70358</xdr:rowOff>
    </xdr:to>
    <xdr:sp macro="" textlink="">
      <xdr:nvSpPr>
        <xdr:cNvPr id="456" name="円/楕円 455"/>
        <xdr:cNvSpPr/>
      </xdr:nvSpPr>
      <xdr:spPr>
        <a:xfrm>
          <a:off x="13843000" y="12827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80535</xdr:rowOff>
    </xdr:from>
    <xdr:ext cx="762000" cy="259045"/>
    <xdr:sp macro="" textlink="">
      <xdr:nvSpPr>
        <xdr:cNvPr id="457" name="テキスト ボックス 456"/>
        <xdr:cNvSpPr txBox="1"/>
      </xdr:nvSpPr>
      <xdr:spPr>
        <a:xfrm>
          <a:off x="13512800" y="1259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73914</xdr:rowOff>
    </xdr:from>
    <xdr:to>
      <xdr:col>19</xdr:col>
      <xdr:colOff>6350</xdr:colOff>
      <xdr:row>76</xdr:row>
      <xdr:rowOff>4065</xdr:rowOff>
    </xdr:to>
    <xdr:sp macro="" textlink="">
      <xdr:nvSpPr>
        <xdr:cNvPr id="458" name="円/楕円 457"/>
        <xdr:cNvSpPr/>
      </xdr:nvSpPr>
      <xdr:spPr>
        <a:xfrm>
          <a:off x="12954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14241</xdr:rowOff>
    </xdr:from>
    <xdr:ext cx="762000" cy="259045"/>
    <xdr:sp macro="" textlink="">
      <xdr:nvSpPr>
        <xdr:cNvPr id="459" name="テキスト ボックス 458"/>
        <xdr:cNvSpPr txBox="1"/>
      </xdr:nvSpPr>
      <xdr:spPr>
        <a:xfrm>
          <a:off x="12623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京都府京丹波町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56058</xdr:rowOff>
    </xdr:from>
    <xdr:to>
      <xdr:col>4</xdr:col>
      <xdr:colOff>1117600</xdr:colOff>
      <xdr:row>13</xdr:row>
      <xdr:rowOff>89567</xdr:rowOff>
    </xdr:to>
    <xdr:cxnSp macro="">
      <xdr:nvCxnSpPr>
        <xdr:cNvPr id="50" name="直線コネクタ 49"/>
        <xdr:cNvCxnSpPr/>
      </xdr:nvCxnSpPr>
      <xdr:spPr bwMode="auto">
        <a:xfrm flipV="1">
          <a:off x="5003800" y="2332533"/>
          <a:ext cx="647700" cy="33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55116</xdr:rowOff>
    </xdr:from>
    <xdr:ext cx="762000" cy="259045"/>
    <xdr:sp macro="" textlink="">
      <xdr:nvSpPr>
        <xdr:cNvPr id="51" name="人口1人当たり決算額の推移平均値テキスト130"/>
        <xdr:cNvSpPr txBox="1"/>
      </xdr:nvSpPr>
      <xdr:spPr>
        <a:xfrm>
          <a:off x="5740400" y="2845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27692</xdr:rowOff>
    </xdr:from>
    <xdr:to>
      <xdr:col>4</xdr:col>
      <xdr:colOff>469900</xdr:colOff>
      <xdr:row>13</xdr:row>
      <xdr:rowOff>89567</xdr:rowOff>
    </xdr:to>
    <xdr:cxnSp macro="">
      <xdr:nvCxnSpPr>
        <xdr:cNvPr id="53" name="直線コネクタ 52"/>
        <xdr:cNvCxnSpPr/>
      </xdr:nvCxnSpPr>
      <xdr:spPr bwMode="auto">
        <a:xfrm>
          <a:off x="4305300" y="2304167"/>
          <a:ext cx="698500" cy="61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123887</xdr:rowOff>
    </xdr:from>
    <xdr:ext cx="736600" cy="259045"/>
    <xdr:sp macro="" textlink="">
      <xdr:nvSpPr>
        <xdr:cNvPr id="55" name="テキスト ボックス 54"/>
        <xdr:cNvSpPr txBox="1"/>
      </xdr:nvSpPr>
      <xdr:spPr>
        <a:xfrm>
          <a:off x="4622800" y="2914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27692</xdr:rowOff>
    </xdr:from>
    <xdr:to>
      <xdr:col>3</xdr:col>
      <xdr:colOff>904875</xdr:colOff>
      <xdr:row>13</xdr:row>
      <xdr:rowOff>162890</xdr:rowOff>
    </xdr:to>
    <xdr:cxnSp macro="">
      <xdr:nvCxnSpPr>
        <xdr:cNvPr id="56" name="直線コネクタ 55"/>
        <xdr:cNvCxnSpPr/>
      </xdr:nvCxnSpPr>
      <xdr:spPr bwMode="auto">
        <a:xfrm flipV="1">
          <a:off x="3606800" y="2304167"/>
          <a:ext cx="698500" cy="135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90016</xdr:rowOff>
    </xdr:from>
    <xdr:ext cx="762000" cy="259045"/>
    <xdr:sp macro="" textlink="">
      <xdr:nvSpPr>
        <xdr:cNvPr id="58" name="テキスト ボックス 57"/>
        <xdr:cNvSpPr txBox="1"/>
      </xdr:nvSpPr>
      <xdr:spPr>
        <a:xfrm>
          <a:off x="39243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162890</xdr:rowOff>
    </xdr:from>
    <xdr:to>
      <xdr:col>3</xdr:col>
      <xdr:colOff>206375</xdr:colOff>
      <xdr:row>14</xdr:row>
      <xdr:rowOff>39865</xdr:rowOff>
    </xdr:to>
    <xdr:cxnSp macro="">
      <xdr:nvCxnSpPr>
        <xdr:cNvPr id="59" name="直線コネクタ 58"/>
        <xdr:cNvCxnSpPr/>
      </xdr:nvCxnSpPr>
      <xdr:spPr bwMode="auto">
        <a:xfrm flipV="1">
          <a:off x="2908300" y="2439365"/>
          <a:ext cx="698500" cy="48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126553</xdr:rowOff>
    </xdr:from>
    <xdr:ext cx="762000" cy="259045"/>
    <xdr:sp macro="" textlink="">
      <xdr:nvSpPr>
        <xdr:cNvPr id="61" name="テキスト ボックス 60"/>
        <xdr:cNvSpPr txBox="1"/>
      </xdr:nvSpPr>
      <xdr:spPr>
        <a:xfrm>
          <a:off x="3225800" y="2917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20140</xdr:rowOff>
    </xdr:from>
    <xdr:ext cx="762000" cy="259045"/>
    <xdr:sp macro="" textlink="">
      <xdr:nvSpPr>
        <xdr:cNvPr id="63" name="テキスト ボックス 62"/>
        <xdr:cNvSpPr txBox="1"/>
      </xdr:nvSpPr>
      <xdr:spPr>
        <a:xfrm>
          <a:off x="2527300" y="298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5258</xdr:rowOff>
    </xdr:from>
    <xdr:to>
      <xdr:col>5</xdr:col>
      <xdr:colOff>34925</xdr:colOff>
      <xdr:row>13</xdr:row>
      <xdr:rowOff>106858</xdr:rowOff>
    </xdr:to>
    <xdr:sp macro="" textlink="">
      <xdr:nvSpPr>
        <xdr:cNvPr id="69" name="円/楕円 68"/>
        <xdr:cNvSpPr/>
      </xdr:nvSpPr>
      <xdr:spPr bwMode="auto">
        <a:xfrm>
          <a:off x="5600700" y="22817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85285</xdr:rowOff>
    </xdr:from>
    <xdr:ext cx="762000" cy="259045"/>
    <xdr:sp macro="" textlink="">
      <xdr:nvSpPr>
        <xdr:cNvPr id="70" name="人口1人当たり決算額の推移該当値テキスト130"/>
        <xdr:cNvSpPr txBox="1"/>
      </xdr:nvSpPr>
      <xdr:spPr>
        <a:xfrm>
          <a:off x="5740400" y="2190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124,224</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38767</xdr:rowOff>
    </xdr:from>
    <xdr:to>
      <xdr:col>4</xdr:col>
      <xdr:colOff>520700</xdr:colOff>
      <xdr:row>13</xdr:row>
      <xdr:rowOff>140367</xdr:rowOff>
    </xdr:to>
    <xdr:sp macro="" textlink="">
      <xdr:nvSpPr>
        <xdr:cNvPr id="71" name="円/楕円 70"/>
        <xdr:cNvSpPr/>
      </xdr:nvSpPr>
      <xdr:spPr bwMode="auto">
        <a:xfrm>
          <a:off x="4953000" y="2315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150544</xdr:rowOff>
    </xdr:from>
    <xdr:ext cx="736600" cy="259045"/>
    <xdr:sp macro="" textlink="">
      <xdr:nvSpPr>
        <xdr:cNvPr id="72" name="テキスト ボックス 71"/>
        <xdr:cNvSpPr txBox="1"/>
      </xdr:nvSpPr>
      <xdr:spPr>
        <a:xfrm>
          <a:off x="4622800" y="2084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122,465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148342</xdr:rowOff>
    </xdr:from>
    <xdr:to>
      <xdr:col>3</xdr:col>
      <xdr:colOff>955675</xdr:colOff>
      <xdr:row>13</xdr:row>
      <xdr:rowOff>78492</xdr:rowOff>
    </xdr:to>
    <xdr:sp macro="" textlink="">
      <xdr:nvSpPr>
        <xdr:cNvPr id="73" name="円/楕円 72"/>
        <xdr:cNvSpPr/>
      </xdr:nvSpPr>
      <xdr:spPr bwMode="auto">
        <a:xfrm>
          <a:off x="4254500" y="2253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88669</xdr:rowOff>
    </xdr:from>
    <xdr:ext cx="762000" cy="259045"/>
    <xdr:sp macro="" textlink="">
      <xdr:nvSpPr>
        <xdr:cNvPr id="74" name="テキスト ボックス 73"/>
        <xdr:cNvSpPr txBox="1"/>
      </xdr:nvSpPr>
      <xdr:spPr>
        <a:xfrm>
          <a:off x="3924300" y="2022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125,713</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112090</xdr:rowOff>
    </xdr:from>
    <xdr:to>
      <xdr:col>3</xdr:col>
      <xdr:colOff>257175</xdr:colOff>
      <xdr:row>14</xdr:row>
      <xdr:rowOff>42240</xdr:rowOff>
    </xdr:to>
    <xdr:sp macro="" textlink="">
      <xdr:nvSpPr>
        <xdr:cNvPr id="75" name="円/楕円 74"/>
        <xdr:cNvSpPr/>
      </xdr:nvSpPr>
      <xdr:spPr bwMode="auto">
        <a:xfrm>
          <a:off x="3556000" y="23885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52417</xdr:rowOff>
    </xdr:from>
    <xdr:ext cx="762000" cy="259045"/>
    <xdr:sp macro="" textlink="">
      <xdr:nvSpPr>
        <xdr:cNvPr id="76" name="テキスト ボックス 75"/>
        <xdr:cNvSpPr txBox="1"/>
      </xdr:nvSpPr>
      <xdr:spPr>
        <a:xfrm>
          <a:off x="3225800" y="2157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118,616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160515</xdr:rowOff>
    </xdr:from>
    <xdr:to>
      <xdr:col>2</xdr:col>
      <xdr:colOff>692150</xdr:colOff>
      <xdr:row>14</xdr:row>
      <xdr:rowOff>90665</xdr:rowOff>
    </xdr:to>
    <xdr:sp macro="" textlink="">
      <xdr:nvSpPr>
        <xdr:cNvPr id="77" name="円/楕円 76"/>
        <xdr:cNvSpPr/>
      </xdr:nvSpPr>
      <xdr:spPr bwMode="auto">
        <a:xfrm>
          <a:off x="2857500" y="2436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100842</xdr:rowOff>
    </xdr:from>
    <xdr:ext cx="762000" cy="259045"/>
    <xdr:sp macro="" textlink="">
      <xdr:nvSpPr>
        <xdr:cNvPr id="78" name="テキスト ボックス 77"/>
        <xdr:cNvSpPr txBox="1"/>
      </xdr:nvSpPr>
      <xdr:spPr>
        <a:xfrm>
          <a:off x="2527300" y="2205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143328</xdr:rowOff>
    </xdr:from>
    <xdr:to>
      <xdr:col>5</xdr:col>
      <xdr:colOff>733425</xdr:colOff>
      <xdr:row>38</xdr:row>
      <xdr:rowOff>143328</xdr:rowOff>
    </xdr:to>
    <xdr:cxnSp macro="">
      <xdr:nvCxnSpPr>
        <xdr:cNvPr id="95" name="直線コネクタ 94"/>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6" name="テキスト ボックス 95"/>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311676</xdr:rowOff>
    </xdr:from>
    <xdr:to>
      <xdr:col>4</xdr:col>
      <xdr:colOff>1117600</xdr:colOff>
      <xdr:row>38</xdr:row>
      <xdr:rowOff>37161</xdr:rowOff>
    </xdr:to>
    <xdr:cxnSp macro="">
      <xdr:nvCxnSpPr>
        <xdr:cNvPr id="110" name="直線コネクタ 109"/>
        <xdr:cNvCxnSpPr/>
      </xdr:nvCxnSpPr>
      <xdr:spPr bwMode="auto">
        <a:xfrm flipV="1">
          <a:off x="5651500" y="6236226"/>
          <a:ext cx="0" cy="12685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9238</xdr:rowOff>
    </xdr:from>
    <xdr:ext cx="762000" cy="259045"/>
    <xdr:sp macro="" textlink="">
      <xdr:nvSpPr>
        <xdr:cNvPr id="111" name="人口1人当たり決算額の推移最小値テキスト445"/>
        <xdr:cNvSpPr txBox="1"/>
      </xdr:nvSpPr>
      <xdr:spPr>
        <a:xfrm>
          <a:off x="5740400" y="7476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38</xdr:row>
      <xdr:rowOff>37161</xdr:rowOff>
    </xdr:from>
    <xdr:to>
      <xdr:col>5</xdr:col>
      <xdr:colOff>73025</xdr:colOff>
      <xdr:row>38</xdr:row>
      <xdr:rowOff>37161</xdr:rowOff>
    </xdr:to>
    <xdr:cxnSp macro="">
      <xdr:nvCxnSpPr>
        <xdr:cNvPr id="112" name="直線コネクタ 111"/>
        <xdr:cNvCxnSpPr/>
      </xdr:nvCxnSpPr>
      <xdr:spPr bwMode="auto">
        <a:xfrm>
          <a:off x="5562600" y="75047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55153</xdr:rowOff>
    </xdr:from>
    <xdr:ext cx="762000" cy="259045"/>
    <xdr:sp macro="" textlink="">
      <xdr:nvSpPr>
        <xdr:cNvPr id="113" name="人口1人当たり決算額の推移最大値テキスト445"/>
        <xdr:cNvSpPr txBox="1"/>
      </xdr:nvSpPr>
      <xdr:spPr>
        <a:xfrm>
          <a:off x="5740400" y="5979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311676</xdr:rowOff>
    </xdr:from>
    <xdr:to>
      <xdr:col>5</xdr:col>
      <xdr:colOff>73025</xdr:colOff>
      <xdr:row>33</xdr:row>
      <xdr:rowOff>311676</xdr:rowOff>
    </xdr:to>
    <xdr:cxnSp macro="">
      <xdr:nvCxnSpPr>
        <xdr:cNvPr id="114" name="直線コネクタ 113"/>
        <xdr:cNvCxnSpPr/>
      </xdr:nvCxnSpPr>
      <xdr:spPr bwMode="auto">
        <a:xfrm>
          <a:off x="5562600" y="6236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320167</xdr:rowOff>
    </xdr:from>
    <xdr:to>
      <xdr:col>4</xdr:col>
      <xdr:colOff>1117600</xdr:colOff>
      <xdr:row>33</xdr:row>
      <xdr:rowOff>327449</xdr:rowOff>
    </xdr:to>
    <xdr:cxnSp macro="">
      <xdr:nvCxnSpPr>
        <xdr:cNvPr id="115" name="直線コネクタ 114"/>
        <xdr:cNvCxnSpPr/>
      </xdr:nvCxnSpPr>
      <xdr:spPr bwMode="auto">
        <a:xfrm flipV="1">
          <a:off x="5003800" y="6244717"/>
          <a:ext cx="647700" cy="72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65814</xdr:rowOff>
    </xdr:from>
    <xdr:ext cx="762000" cy="259045"/>
    <xdr:sp macro="" textlink="">
      <xdr:nvSpPr>
        <xdr:cNvPr id="116" name="人口1人当たり決算額の推移平均値テキスト445"/>
        <xdr:cNvSpPr txBox="1"/>
      </xdr:nvSpPr>
      <xdr:spPr>
        <a:xfrm>
          <a:off x="5740400" y="7019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93737</xdr:rowOff>
    </xdr:from>
    <xdr:to>
      <xdr:col>5</xdr:col>
      <xdr:colOff>34925</xdr:colOff>
      <xdr:row>37</xdr:row>
      <xdr:rowOff>23887</xdr:rowOff>
    </xdr:to>
    <xdr:sp macro="" textlink="">
      <xdr:nvSpPr>
        <xdr:cNvPr id="117" name="フローチャート : 判断 116"/>
        <xdr:cNvSpPr/>
      </xdr:nvSpPr>
      <xdr:spPr bwMode="auto">
        <a:xfrm>
          <a:off x="5600700" y="70469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327449</xdr:rowOff>
    </xdr:from>
    <xdr:to>
      <xdr:col>4</xdr:col>
      <xdr:colOff>469900</xdr:colOff>
      <xdr:row>34</xdr:row>
      <xdr:rowOff>976</xdr:rowOff>
    </xdr:to>
    <xdr:cxnSp macro="">
      <xdr:nvCxnSpPr>
        <xdr:cNvPr id="118" name="直線コネクタ 117"/>
        <xdr:cNvCxnSpPr/>
      </xdr:nvCxnSpPr>
      <xdr:spPr bwMode="auto">
        <a:xfrm flipV="1">
          <a:off x="4305300" y="6251999"/>
          <a:ext cx="698500" cy="16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52001</xdr:rowOff>
    </xdr:from>
    <xdr:to>
      <xdr:col>4</xdr:col>
      <xdr:colOff>520700</xdr:colOff>
      <xdr:row>36</xdr:row>
      <xdr:rowOff>153601</xdr:rowOff>
    </xdr:to>
    <xdr:sp macro="" textlink="">
      <xdr:nvSpPr>
        <xdr:cNvPr id="119" name="フローチャート : 判断 118"/>
        <xdr:cNvSpPr/>
      </xdr:nvSpPr>
      <xdr:spPr bwMode="auto">
        <a:xfrm>
          <a:off x="4953000" y="700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138378</xdr:rowOff>
    </xdr:from>
    <xdr:ext cx="736600" cy="259045"/>
    <xdr:sp macro="" textlink="">
      <xdr:nvSpPr>
        <xdr:cNvPr id="120" name="テキスト ボックス 119"/>
        <xdr:cNvSpPr txBox="1"/>
      </xdr:nvSpPr>
      <xdr:spPr>
        <a:xfrm>
          <a:off x="4622800" y="7091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283101</xdr:rowOff>
    </xdr:from>
    <xdr:to>
      <xdr:col>3</xdr:col>
      <xdr:colOff>904875</xdr:colOff>
      <xdr:row>34</xdr:row>
      <xdr:rowOff>976</xdr:rowOff>
    </xdr:to>
    <xdr:cxnSp macro="">
      <xdr:nvCxnSpPr>
        <xdr:cNvPr id="121" name="直線コネクタ 120"/>
        <xdr:cNvCxnSpPr/>
      </xdr:nvCxnSpPr>
      <xdr:spPr bwMode="auto">
        <a:xfrm>
          <a:off x="3606800" y="6207651"/>
          <a:ext cx="698500" cy="60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275637</xdr:rowOff>
    </xdr:from>
    <xdr:to>
      <xdr:col>3</xdr:col>
      <xdr:colOff>955675</xdr:colOff>
      <xdr:row>36</xdr:row>
      <xdr:rowOff>34337</xdr:rowOff>
    </xdr:to>
    <xdr:sp macro="" textlink="">
      <xdr:nvSpPr>
        <xdr:cNvPr id="122" name="フローチャート : 判断 121"/>
        <xdr:cNvSpPr/>
      </xdr:nvSpPr>
      <xdr:spPr bwMode="auto">
        <a:xfrm>
          <a:off x="4254500" y="68859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19114</xdr:rowOff>
    </xdr:from>
    <xdr:ext cx="762000" cy="259045"/>
    <xdr:sp macro="" textlink="">
      <xdr:nvSpPr>
        <xdr:cNvPr id="123" name="テキスト ボックス 122"/>
        <xdr:cNvSpPr txBox="1"/>
      </xdr:nvSpPr>
      <xdr:spPr>
        <a:xfrm>
          <a:off x="3924300" y="697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147574</xdr:rowOff>
    </xdr:from>
    <xdr:to>
      <xdr:col>3</xdr:col>
      <xdr:colOff>206375</xdr:colOff>
      <xdr:row>33</xdr:row>
      <xdr:rowOff>283101</xdr:rowOff>
    </xdr:to>
    <xdr:cxnSp macro="">
      <xdr:nvCxnSpPr>
        <xdr:cNvPr id="124" name="直線コネクタ 123"/>
        <xdr:cNvCxnSpPr/>
      </xdr:nvCxnSpPr>
      <xdr:spPr bwMode="auto">
        <a:xfrm>
          <a:off x="2908300" y="6072124"/>
          <a:ext cx="698500" cy="135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190043</xdr:rowOff>
    </xdr:from>
    <xdr:to>
      <xdr:col>3</xdr:col>
      <xdr:colOff>257175</xdr:colOff>
      <xdr:row>35</xdr:row>
      <xdr:rowOff>291643</xdr:rowOff>
    </xdr:to>
    <xdr:sp macro="" textlink="">
      <xdr:nvSpPr>
        <xdr:cNvPr id="125" name="フローチャート : 判断 124"/>
        <xdr:cNvSpPr/>
      </xdr:nvSpPr>
      <xdr:spPr bwMode="auto">
        <a:xfrm>
          <a:off x="3556000" y="68003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276420</xdr:rowOff>
    </xdr:from>
    <xdr:ext cx="762000" cy="259045"/>
    <xdr:sp macro="" textlink="">
      <xdr:nvSpPr>
        <xdr:cNvPr id="126" name="テキスト ボックス 125"/>
        <xdr:cNvSpPr txBox="1"/>
      </xdr:nvSpPr>
      <xdr:spPr>
        <a:xfrm>
          <a:off x="3225800" y="6886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170775</xdr:rowOff>
    </xdr:from>
    <xdr:to>
      <xdr:col>2</xdr:col>
      <xdr:colOff>692150</xdr:colOff>
      <xdr:row>35</xdr:row>
      <xdr:rowOff>272375</xdr:rowOff>
    </xdr:to>
    <xdr:sp macro="" textlink="">
      <xdr:nvSpPr>
        <xdr:cNvPr id="127" name="フローチャート : 判断 126"/>
        <xdr:cNvSpPr/>
      </xdr:nvSpPr>
      <xdr:spPr bwMode="auto">
        <a:xfrm>
          <a:off x="2857500" y="67811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257152</xdr:rowOff>
    </xdr:from>
    <xdr:ext cx="762000" cy="259045"/>
    <xdr:sp macro="" textlink="">
      <xdr:nvSpPr>
        <xdr:cNvPr id="128" name="テキスト ボックス 127"/>
        <xdr:cNvSpPr txBox="1"/>
      </xdr:nvSpPr>
      <xdr:spPr>
        <a:xfrm>
          <a:off x="2527300" y="686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269367</xdr:rowOff>
    </xdr:from>
    <xdr:to>
      <xdr:col>5</xdr:col>
      <xdr:colOff>34925</xdr:colOff>
      <xdr:row>34</xdr:row>
      <xdr:rowOff>28067</xdr:rowOff>
    </xdr:to>
    <xdr:sp macro="" textlink="">
      <xdr:nvSpPr>
        <xdr:cNvPr id="134" name="円/楕円 133"/>
        <xdr:cNvSpPr/>
      </xdr:nvSpPr>
      <xdr:spPr bwMode="auto">
        <a:xfrm>
          <a:off x="5600700" y="6193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207553</xdr:rowOff>
    </xdr:from>
    <xdr:ext cx="762000" cy="259045"/>
    <xdr:sp macro="" textlink="">
      <xdr:nvSpPr>
        <xdr:cNvPr id="135" name="人口1人当たり決算額の推移該当値テキスト445"/>
        <xdr:cNvSpPr txBox="1"/>
      </xdr:nvSpPr>
      <xdr:spPr>
        <a:xfrm>
          <a:off x="5740400" y="6132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51,835</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276649</xdr:rowOff>
    </xdr:from>
    <xdr:to>
      <xdr:col>4</xdr:col>
      <xdr:colOff>520700</xdr:colOff>
      <xdr:row>34</xdr:row>
      <xdr:rowOff>35349</xdr:rowOff>
    </xdr:to>
    <xdr:sp macro="" textlink="">
      <xdr:nvSpPr>
        <xdr:cNvPr id="136" name="円/楕円 135"/>
        <xdr:cNvSpPr/>
      </xdr:nvSpPr>
      <xdr:spPr bwMode="auto">
        <a:xfrm>
          <a:off x="4953000" y="6201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45526</xdr:rowOff>
    </xdr:from>
    <xdr:ext cx="736600" cy="259045"/>
    <xdr:sp macro="" textlink="">
      <xdr:nvSpPr>
        <xdr:cNvPr id="137" name="テキスト ボックス 136"/>
        <xdr:cNvSpPr txBox="1"/>
      </xdr:nvSpPr>
      <xdr:spPr>
        <a:xfrm>
          <a:off x="4622800" y="597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51,612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293076</xdr:rowOff>
    </xdr:from>
    <xdr:to>
      <xdr:col>3</xdr:col>
      <xdr:colOff>955675</xdr:colOff>
      <xdr:row>34</xdr:row>
      <xdr:rowOff>51776</xdr:rowOff>
    </xdr:to>
    <xdr:sp macro="" textlink="">
      <xdr:nvSpPr>
        <xdr:cNvPr id="138" name="円/楕円 137"/>
        <xdr:cNvSpPr/>
      </xdr:nvSpPr>
      <xdr:spPr bwMode="auto">
        <a:xfrm>
          <a:off x="4254500" y="6217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61953</xdr:rowOff>
    </xdr:from>
    <xdr:ext cx="762000" cy="259045"/>
    <xdr:sp macro="" textlink="">
      <xdr:nvSpPr>
        <xdr:cNvPr id="139" name="テキスト ボックス 138"/>
        <xdr:cNvSpPr txBox="1"/>
      </xdr:nvSpPr>
      <xdr:spPr>
        <a:xfrm>
          <a:off x="3924300" y="5986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51,109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232301</xdr:rowOff>
    </xdr:from>
    <xdr:to>
      <xdr:col>3</xdr:col>
      <xdr:colOff>257175</xdr:colOff>
      <xdr:row>33</xdr:row>
      <xdr:rowOff>333901</xdr:rowOff>
    </xdr:to>
    <xdr:sp macro="" textlink="">
      <xdr:nvSpPr>
        <xdr:cNvPr id="140" name="円/楕円 139"/>
        <xdr:cNvSpPr/>
      </xdr:nvSpPr>
      <xdr:spPr bwMode="auto">
        <a:xfrm>
          <a:off x="3556000" y="6156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1178</xdr:rowOff>
    </xdr:from>
    <xdr:ext cx="762000" cy="259045"/>
    <xdr:sp macro="" textlink="">
      <xdr:nvSpPr>
        <xdr:cNvPr id="141" name="テキスト ボックス 140"/>
        <xdr:cNvSpPr txBox="1"/>
      </xdr:nvSpPr>
      <xdr:spPr>
        <a:xfrm>
          <a:off x="3225800" y="5925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52,970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96774</xdr:rowOff>
    </xdr:from>
    <xdr:to>
      <xdr:col>2</xdr:col>
      <xdr:colOff>692150</xdr:colOff>
      <xdr:row>33</xdr:row>
      <xdr:rowOff>198374</xdr:rowOff>
    </xdr:to>
    <xdr:sp macro="" textlink="">
      <xdr:nvSpPr>
        <xdr:cNvPr id="142" name="円/楕円 141"/>
        <xdr:cNvSpPr/>
      </xdr:nvSpPr>
      <xdr:spPr bwMode="auto">
        <a:xfrm>
          <a:off x="2857500" y="6021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37101</xdr:rowOff>
    </xdr:from>
    <xdr:ext cx="762000" cy="259045"/>
    <xdr:sp macro="" textlink="">
      <xdr:nvSpPr>
        <xdr:cNvPr id="143" name="テキスト ボックス 142"/>
        <xdr:cNvSpPr txBox="1"/>
      </xdr:nvSpPr>
      <xdr:spPr>
        <a:xfrm>
          <a:off x="2527300" y="579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　本町は、歳入に占める地方交付税及びその振替措置である臨時財政対策債の構成比が極めて高く、財政状況は地方交付税等の増減が如実に反映される状況である。</a:t>
          </a:r>
          <a:endParaRPr lang="ja-JP" altLang="ja-JP" sz="1000">
            <a:effectLst/>
          </a:endParaRPr>
        </a:p>
        <a:p>
          <a:pPr rtl="0"/>
          <a:r>
            <a:rPr lang="ja-JP" altLang="ja-JP" sz="1000" b="0" i="0" baseline="0">
              <a:solidFill>
                <a:schemeClr val="dk1"/>
              </a:solidFill>
              <a:effectLst/>
              <a:latin typeface="+mn-lt"/>
              <a:ea typeface="+mn-ea"/>
              <a:cs typeface="+mn-cs"/>
            </a:rPr>
            <a:t>　そのため、普通交付税等が一貫して前年度比増となった平成22年度までは、指標についても一貫して向上してきたものの、一転交付税等が前年度比減となった平成23年度以後においては、本指標は大きく悪化することとなった。自主財源に乏しい本町においては、今後も財政状況が地方交付税等の動向に左右されることとなり、地方交付税の合併算定期間終了後は交付額が減少することから、今後の財源確保について危惧されるところである。</a:t>
          </a:r>
          <a:endParaRPr lang="ja-JP" altLang="ja-JP" sz="1000">
            <a:effectLst/>
          </a:endParaRPr>
        </a:p>
        <a:p>
          <a:pPr rtl="0"/>
          <a:r>
            <a:rPr lang="ja-JP" altLang="ja-JP" sz="1000" b="0" i="0" baseline="0">
              <a:solidFill>
                <a:schemeClr val="dk1"/>
              </a:solidFill>
              <a:effectLst/>
              <a:latin typeface="+mn-lt"/>
              <a:ea typeface="+mn-ea"/>
              <a:cs typeface="+mn-cs"/>
            </a:rPr>
            <a:t>　今後においては扶助費や公営企業会計への繰出金の増加が見込まれ、財政状況の悪化が懸念されることから、合併以後の行財政改革や公債費の縮減対策に加え、基金積立や土地開発公社先行取得用地の買戻しの実施等、将来的な財政健全化に向けた施策に積極的に取り組むこととする。</a:t>
          </a:r>
          <a:endParaRPr lang="ja-JP" altLang="ja-JP" sz="10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一般会計の実質収支については地方交付税等の動向に大きく左右されるところであり、普通交付税等が一貫して前年度比増となった平成22年度までは、一貫して増加してきたものの、一転交付税等が前年度比減となった平成23年度以後においては大きく減少することとなり、標準財政規模との比率でも減少することとなった。</a:t>
          </a:r>
          <a:endParaRPr lang="ja-JP" altLang="ja-JP" sz="1400">
            <a:effectLst/>
          </a:endParaRPr>
        </a:p>
        <a:p>
          <a:pPr rtl="0"/>
          <a:r>
            <a:rPr lang="ja-JP" altLang="ja-JP" sz="1100" b="0" i="0" baseline="0">
              <a:solidFill>
                <a:schemeClr val="dk1"/>
              </a:solidFill>
              <a:effectLst/>
              <a:latin typeface="+mn-lt"/>
              <a:ea typeface="+mn-ea"/>
              <a:cs typeface="+mn-cs"/>
            </a:rPr>
            <a:t>　病院事業特別会計については、実質収支が増加傾向となっており、平成23～</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年度は一般会計よりも大きな黒字額を計上することとなった。</a:t>
          </a:r>
          <a:endParaRPr lang="ja-JP" altLang="ja-JP" sz="1400">
            <a:effectLst/>
          </a:endParaRPr>
        </a:p>
        <a:p>
          <a:pPr rtl="0"/>
          <a:r>
            <a:rPr lang="ja-JP" altLang="ja-JP" sz="1100" b="0" i="0" baseline="0">
              <a:solidFill>
                <a:schemeClr val="dk1"/>
              </a:solidFill>
              <a:effectLst/>
              <a:latin typeface="+mn-lt"/>
              <a:ea typeface="+mn-ea"/>
              <a:cs typeface="+mn-cs"/>
            </a:rPr>
            <a:t>　全会計で赤字額を計上することは無かったが、合計は平成2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年度の</a:t>
          </a:r>
          <a:r>
            <a:rPr lang="en-US" altLang="ja-JP" sz="1100" b="0" i="0" baseline="0">
              <a:solidFill>
                <a:schemeClr val="dk1"/>
              </a:solidFill>
              <a:effectLst/>
              <a:latin typeface="+mn-lt"/>
              <a:ea typeface="+mn-ea"/>
              <a:cs typeface="+mn-cs"/>
            </a:rPr>
            <a:t>998</a:t>
          </a:r>
          <a:r>
            <a:rPr lang="ja-JP" altLang="ja-JP" sz="1100" b="0" i="0" baseline="0">
              <a:solidFill>
                <a:schemeClr val="dk1"/>
              </a:solidFill>
              <a:effectLst/>
              <a:latin typeface="+mn-lt"/>
              <a:ea typeface="+mn-ea"/>
              <a:cs typeface="+mn-cs"/>
            </a:rPr>
            <a:t>百万円と比較して、</a:t>
          </a:r>
          <a:r>
            <a:rPr lang="en-US" altLang="ja-JP" sz="1100" b="0" i="0" baseline="0">
              <a:solidFill>
                <a:schemeClr val="dk1"/>
              </a:solidFill>
              <a:effectLst/>
              <a:latin typeface="+mn-lt"/>
              <a:ea typeface="+mn-ea"/>
              <a:cs typeface="+mn-cs"/>
            </a:rPr>
            <a:t>240</a:t>
          </a:r>
          <a:r>
            <a:rPr lang="ja-JP" altLang="ja-JP" sz="1100" b="0" i="0" baseline="0">
              <a:solidFill>
                <a:schemeClr val="dk1"/>
              </a:solidFill>
              <a:effectLst/>
              <a:latin typeface="+mn-lt"/>
              <a:ea typeface="+mn-ea"/>
              <a:cs typeface="+mn-cs"/>
            </a:rPr>
            <a:t>百万円減となる</a:t>
          </a:r>
          <a:r>
            <a:rPr lang="en-US" altLang="ja-JP" sz="1100" b="0" i="0" baseline="0">
              <a:solidFill>
                <a:schemeClr val="dk1"/>
              </a:solidFill>
              <a:effectLst/>
              <a:latin typeface="+mn-lt"/>
              <a:ea typeface="+mn-ea"/>
              <a:cs typeface="+mn-cs"/>
            </a:rPr>
            <a:t>758</a:t>
          </a:r>
          <a:r>
            <a:rPr lang="ja-JP" altLang="ja-JP" sz="1100" b="0" i="0" baseline="0">
              <a:solidFill>
                <a:schemeClr val="dk1"/>
              </a:solidFill>
              <a:effectLst/>
              <a:latin typeface="+mn-lt"/>
              <a:ea typeface="+mn-ea"/>
              <a:cs typeface="+mn-cs"/>
            </a:rPr>
            <a:t>百万円となった。</a:t>
          </a:r>
          <a:endParaRPr lang="ja-JP" altLang="ja-JP" sz="1400">
            <a:effectLst/>
          </a:endParaRPr>
        </a:p>
        <a:p>
          <a:pPr rtl="0"/>
          <a:r>
            <a:rPr lang="ja-JP" altLang="ja-JP" sz="1100" b="0" i="0" baseline="0">
              <a:solidFill>
                <a:schemeClr val="dk1"/>
              </a:solidFill>
              <a:effectLst/>
              <a:latin typeface="+mn-lt"/>
              <a:ea typeface="+mn-ea"/>
              <a:cs typeface="+mn-cs"/>
            </a:rPr>
            <a:t>　自主財源に乏しい本町においては、今後も財政状況が地方交付税等の動向に左右されることとなり、地方交付税の合併算定期間終了後は交付額が減少することから、今後の財源確保が危惧されるところである。</a:t>
          </a:r>
          <a:endParaRPr lang="ja-JP" altLang="ja-JP" sz="1400">
            <a:effectLst/>
          </a:endParaRPr>
        </a:p>
        <a:p>
          <a:pPr rtl="0"/>
          <a:r>
            <a:rPr lang="ja-JP" altLang="ja-JP" sz="1100" b="0" i="0" baseline="0">
              <a:solidFill>
                <a:schemeClr val="dk1"/>
              </a:solidFill>
              <a:effectLst/>
              <a:latin typeface="+mn-lt"/>
              <a:ea typeface="+mn-ea"/>
              <a:cs typeface="+mn-cs"/>
            </a:rPr>
            <a:t>　また、扶助費や公営企業における施設改修等の支出の増加が見込まれることから、収支の悪化が懸念されるところであり、合併以後の行財政改革や公債費の縮減対策等、将来的な財政健全化に向けた施策に積極的に取り組むこととする。</a:t>
          </a:r>
          <a:endParaRPr lang="ja-JP" altLang="ja-JP" sz="1400">
            <a:effectLst/>
          </a:endParaRPr>
        </a:p>
        <a:p>
          <a:pPr rtl="0"/>
          <a:r>
            <a:rPr lang="ja-JP" altLang="ja-JP" sz="1100" b="0" i="0" baseline="0">
              <a:solidFill>
                <a:schemeClr val="dk1"/>
              </a:solidFill>
              <a:effectLst/>
              <a:latin typeface="+mn-lt"/>
              <a:ea typeface="+mn-ea"/>
              <a:cs typeface="+mn-cs"/>
            </a:rPr>
            <a:t>　</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新規発行債の抑制</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全体の</a:t>
          </a:r>
          <a:r>
            <a:rPr lang="ja-JP" altLang="ja-JP" sz="1100" b="0" i="0" baseline="0">
              <a:solidFill>
                <a:schemeClr val="dk1"/>
              </a:solidFill>
              <a:effectLst/>
              <a:latin typeface="+mn-lt"/>
              <a:ea typeface="+mn-ea"/>
              <a:cs typeface="+mn-cs"/>
            </a:rPr>
            <a:t>元利償還金</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は</a:t>
          </a:r>
          <a:r>
            <a:rPr lang="ja-JP" altLang="en-US" sz="1100" b="0" i="0" baseline="0">
              <a:solidFill>
                <a:schemeClr val="dk1"/>
              </a:solidFill>
              <a:effectLst/>
              <a:latin typeface="+mn-lt"/>
              <a:ea typeface="+mn-ea"/>
              <a:cs typeface="+mn-cs"/>
            </a:rPr>
            <a:t>やや</a:t>
          </a:r>
          <a:r>
            <a:rPr lang="ja-JP" altLang="ja-JP" sz="1100" b="0" i="0" baseline="0">
              <a:solidFill>
                <a:schemeClr val="dk1"/>
              </a:solidFill>
              <a:effectLst/>
              <a:latin typeface="+mn-lt"/>
              <a:ea typeface="+mn-ea"/>
              <a:cs typeface="+mn-cs"/>
            </a:rPr>
            <a:t>減少しているが、公営企業債に対する繰出金は年々増加している現状である。算入公債費については、</a:t>
          </a:r>
          <a:r>
            <a:rPr lang="ja-JP" altLang="en-US" sz="1100" b="0" i="0" baseline="0">
              <a:solidFill>
                <a:schemeClr val="dk1"/>
              </a:solidFill>
              <a:effectLst/>
              <a:latin typeface="+mn-lt"/>
              <a:ea typeface="+mn-ea"/>
              <a:cs typeface="+mn-cs"/>
            </a:rPr>
            <a:t>元利償還金等の減少に伴い減少傾向にあるが、</a:t>
          </a:r>
          <a:r>
            <a:rPr lang="ja-JP" altLang="ja-JP" sz="1100" b="0" i="0" baseline="0">
              <a:solidFill>
                <a:schemeClr val="dk1"/>
              </a:solidFill>
              <a:effectLst/>
              <a:latin typeface="+mn-lt"/>
              <a:ea typeface="+mn-ea"/>
              <a:cs typeface="+mn-cs"/>
            </a:rPr>
            <a:t>臨時財政対策債の他、過疎債や合併特例債等、交付税の算定の基礎となる基準財政需要額への算入率の高い地方債を主にしていることから、</a:t>
          </a:r>
          <a:r>
            <a:rPr lang="ja-JP" altLang="en-US" sz="1100" b="0" i="0" baseline="0">
              <a:solidFill>
                <a:schemeClr val="dk1"/>
              </a:solidFill>
              <a:effectLst/>
              <a:latin typeface="+mn-lt"/>
              <a:ea typeface="+mn-ea"/>
              <a:cs typeface="+mn-cs"/>
            </a:rPr>
            <a:t>元利償還金等の</a:t>
          </a:r>
          <a:r>
            <a:rPr lang="en-US" altLang="ja-JP" sz="1100" b="0" i="0" baseline="0">
              <a:solidFill>
                <a:schemeClr val="dk1"/>
              </a:solidFill>
              <a:effectLst/>
              <a:latin typeface="+mn-lt"/>
              <a:ea typeface="+mn-ea"/>
              <a:cs typeface="+mn-cs"/>
            </a:rPr>
            <a:t>67</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68%</a:t>
          </a:r>
          <a:r>
            <a:rPr lang="ja-JP" altLang="en-US" sz="1100" b="0" i="0" baseline="0">
              <a:solidFill>
                <a:schemeClr val="dk1"/>
              </a:solidFill>
              <a:effectLst/>
              <a:latin typeface="+mn-lt"/>
              <a:ea typeface="+mn-ea"/>
              <a:cs typeface="+mn-cs"/>
            </a:rPr>
            <a:t>が算入されている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結果、実質公債費比率の分子は減少傾向にあるが、今後は、新規発行債を伴う大型事業の実施等により、元利償還金の減少が頭打ちとなることが見込まれる一方で、公営企業債に対する繰出金は増加が見込まれており、分子の増大が危惧されるところで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一般会計等に係る地方債現在高は、平成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年度にCATV拡張整備事業や小中学校改修事業等による地方債の借入のため増大したものの、平成23年度以後は</a:t>
          </a:r>
          <a:r>
            <a:rPr lang="ja-JP" altLang="en-US" sz="1100" b="0" i="0" baseline="0">
              <a:solidFill>
                <a:schemeClr val="dk1"/>
              </a:solidFill>
              <a:effectLst/>
              <a:latin typeface="+mn-lt"/>
              <a:ea typeface="+mn-ea"/>
              <a:cs typeface="+mn-cs"/>
            </a:rPr>
            <a:t>新規借入額を元利償還額が上回っていることから</a:t>
          </a:r>
          <a:r>
            <a:rPr lang="ja-JP" altLang="ja-JP" sz="1100" b="0" i="0" baseline="0">
              <a:solidFill>
                <a:schemeClr val="dk1"/>
              </a:solidFill>
              <a:effectLst/>
              <a:latin typeface="+mn-lt"/>
              <a:ea typeface="+mn-ea"/>
              <a:cs typeface="+mn-cs"/>
            </a:rPr>
            <a:t>、前年度比減となっている。債務負担行為に基づく支出予定額は、土地開発公社からの用地買戻しに伴い着実に減少しており、公営企業債の繰入見込額についても微減となっている。また、充当可能基金は、財政調整基金をはじめとする基金積立を行い、増加傾向にある。</a:t>
          </a:r>
          <a:endParaRPr lang="ja-JP" altLang="ja-JP" sz="1400">
            <a:effectLst/>
          </a:endParaRPr>
        </a:p>
        <a:p>
          <a:pPr rtl="0"/>
          <a:r>
            <a:rPr lang="ja-JP" altLang="ja-JP" sz="1100" b="0" i="0" baseline="0">
              <a:solidFill>
                <a:schemeClr val="dk1"/>
              </a:solidFill>
              <a:effectLst/>
              <a:latin typeface="+mn-lt"/>
              <a:ea typeface="+mn-ea"/>
              <a:cs typeface="+mn-cs"/>
            </a:rPr>
            <a:t>　基準財政需要額算入見込額については、地方債現在高の減少に伴い減少傾向にある。</a:t>
          </a:r>
          <a:endParaRPr lang="ja-JP" altLang="ja-JP" sz="1400">
            <a:effectLst/>
          </a:endParaRPr>
        </a:p>
        <a:p>
          <a:pPr rtl="0"/>
          <a:r>
            <a:rPr lang="ja-JP" altLang="ja-JP" sz="1100" b="0" i="0" baseline="0">
              <a:solidFill>
                <a:schemeClr val="dk1"/>
              </a:solidFill>
              <a:effectLst/>
              <a:latin typeface="+mn-lt"/>
              <a:ea typeface="+mn-ea"/>
              <a:cs typeface="+mn-cs"/>
            </a:rPr>
            <a:t>　結果、将来負担比率の分子は減少傾向にあるが、今後は、新規発行債を伴う大型事業の実施等が予定されているところであり、分母である標準財政規模の減少が見込まれる現状、より一層の分子の減少が必要とされ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12649210</v>
      </c>
      <c r="BO4" s="349"/>
      <c r="BP4" s="349"/>
      <c r="BQ4" s="349"/>
      <c r="BR4" s="349"/>
      <c r="BS4" s="349"/>
      <c r="BT4" s="349"/>
      <c r="BU4" s="350"/>
      <c r="BV4" s="348">
        <v>12479928</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0.8</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12292664</v>
      </c>
      <c r="BO5" s="386"/>
      <c r="BP5" s="386"/>
      <c r="BQ5" s="386"/>
      <c r="BR5" s="386"/>
      <c r="BS5" s="386"/>
      <c r="BT5" s="386"/>
      <c r="BU5" s="387"/>
      <c r="BV5" s="385">
        <v>12070518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82.6</v>
      </c>
      <c r="CU5" s="383"/>
      <c r="CV5" s="383"/>
      <c r="CW5" s="383"/>
      <c r="CX5" s="383"/>
      <c r="CY5" s="383"/>
      <c r="CZ5" s="383"/>
      <c r="DA5" s="384"/>
      <c r="DB5" s="382">
        <v>82</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356546</v>
      </c>
      <c r="BO6" s="386"/>
      <c r="BP6" s="386"/>
      <c r="BQ6" s="386"/>
      <c r="BR6" s="386"/>
      <c r="BS6" s="386"/>
      <c r="BT6" s="386"/>
      <c r="BU6" s="387"/>
      <c r="BV6" s="385">
        <v>409410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87.6</v>
      </c>
      <c r="CU6" s="423"/>
      <c r="CV6" s="423"/>
      <c r="CW6" s="423"/>
      <c r="CX6" s="423"/>
      <c r="CY6" s="423"/>
      <c r="CZ6" s="423"/>
      <c r="DA6" s="424"/>
      <c r="DB6" s="422">
        <v>87.2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299940</v>
      </c>
      <c r="BO7" s="386"/>
      <c r="BP7" s="386"/>
      <c r="BQ7" s="386"/>
      <c r="BR7" s="386"/>
      <c r="BS7" s="386"/>
      <c r="BT7" s="386"/>
      <c r="BU7" s="387"/>
      <c r="BV7" s="385">
        <v>67346</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7352176</v>
      </c>
      <c r="CU7" s="386"/>
      <c r="CV7" s="386"/>
      <c r="CW7" s="386"/>
      <c r="CX7" s="386"/>
      <c r="CY7" s="386"/>
      <c r="CZ7" s="386"/>
      <c r="DA7" s="387"/>
      <c r="DB7" s="385">
        <v>7359427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56606</v>
      </c>
      <c r="BO8" s="386"/>
      <c r="BP8" s="386"/>
      <c r="BQ8" s="386"/>
      <c r="BR8" s="386"/>
      <c r="BS8" s="386"/>
      <c r="BT8" s="386"/>
      <c r="BU8" s="387"/>
      <c r="BV8" s="385">
        <v>342064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0.28000000000000003</v>
      </c>
      <c r="CU8" s="426"/>
      <c r="CV8" s="426"/>
      <c r="CW8" s="426"/>
      <c r="CX8" s="426"/>
      <c r="CY8" s="426"/>
      <c r="CZ8" s="426"/>
      <c r="DA8" s="427"/>
      <c r="DB8" s="425">
        <v>0.28999999999999998</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15732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-285458</v>
      </c>
      <c r="BO9" s="386"/>
      <c r="BP9" s="386"/>
      <c r="BQ9" s="386"/>
      <c r="BR9" s="386"/>
      <c r="BS9" s="386"/>
      <c r="BT9" s="386"/>
      <c r="BU9" s="387"/>
      <c r="BV9" s="385">
        <v>-124993</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16.7</v>
      </c>
      <c r="CU9" s="383"/>
      <c r="CV9" s="383"/>
      <c r="CW9" s="383"/>
      <c r="CX9" s="383"/>
      <c r="CY9" s="383"/>
      <c r="CZ9" s="383"/>
      <c r="DA9" s="384"/>
      <c r="DB9" s="382">
        <v>18.7</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16893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184025</v>
      </c>
      <c r="BO10" s="386"/>
      <c r="BP10" s="386"/>
      <c r="BQ10" s="386"/>
      <c r="BR10" s="386"/>
      <c r="BS10" s="386"/>
      <c r="BT10" s="386"/>
      <c r="BU10" s="387"/>
      <c r="BV10" s="385">
        <v>236788</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15939</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180000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15790</v>
      </c>
      <c r="S13" s="467"/>
      <c r="T13" s="467"/>
      <c r="U13" s="467"/>
      <c r="V13" s="468"/>
      <c r="W13" s="401" t="s">
        <v>123</v>
      </c>
      <c r="X13" s="402"/>
      <c r="Y13" s="402"/>
      <c r="Z13" s="402"/>
      <c r="AA13" s="402"/>
      <c r="AB13" s="392"/>
      <c r="AC13" s="436">
        <v>1174</v>
      </c>
      <c r="AD13" s="437"/>
      <c r="AE13" s="437"/>
      <c r="AF13" s="437"/>
      <c r="AG13" s="476"/>
      <c r="AH13" s="436">
        <v>1543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-281433</v>
      </c>
      <c r="BO13" s="386"/>
      <c r="BP13" s="386"/>
      <c r="BQ13" s="386"/>
      <c r="BR13" s="386"/>
      <c r="BS13" s="386"/>
      <c r="BT13" s="386"/>
      <c r="BU13" s="387"/>
      <c r="BV13" s="385">
        <v>111795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14.4</v>
      </c>
      <c r="CU13" s="383"/>
      <c r="CV13" s="383"/>
      <c r="CW13" s="383"/>
      <c r="CX13" s="383"/>
      <c r="CY13" s="383"/>
      <c r="CZ13" s="383"/>
      <c r="DA13" s="384"/>
      <c r="DB13" s="382">
        <v>14.4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16119</v>
      </c>
      <c r="S14" s="467"/>
      <c r="T14" s="467"/>
      <c r="U14" s="467"/>
      <c r="V14" s="468"/>
      <c r="W14" s="375"/>
      <c r="X14" s="376"/>
      <c r="Y14" s="376"/>
      <c r="Z14" s="376"/>
      <c r="AA14" s="376"/>
      <c r="AB14" s="365"/>
      <c r="AC14" s="469">
        <v>15.8</v>
      </c>
      <c r="AD14" s="470"/>
      <c r="AE14" s="470"/>
      <c r="AF14" s="470"/>
      <c r="AG14" s="471"/>
      <c r="AH14" s="469">
        <v>18.100000000000001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117.2</v>
      </c>
      <c r="CU14" s="481"/>
      <c r="CV14" s="481"/>
      <c r="CW14" s="481"/>
      <c r="CX14" s="481"/>
      <c r="CY14" s="481"/>
      <c r="CZ14" s="481"/>
      <c r="DA14" s="482"/>
      <c r="DB14" s="480">
        <v>133.5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15982</v>
      </c>
      <c r="S15" s="467"/>
      <c r="T15" s="467"/>
      <c r="U15" s="467"/>
      <c r="V15" s="468"/>
      <c r="W15" s="401" t="s">
        <v>130</v>
      </c>
      <c r="X15" s="402"/>
      <c r="Y15" s="402"/>
      <c r="Z15" s="402"/>
      <c r="AA15" s="402"/>
      <c r="AB15" s="392"/>
      <c r="AC15" s="436">
        <v>2115</v>
      </c>
      <c r="AD15" s="437"/>
      <c r="AE15" s="437"/>
      <c r="AF15" s="437"/>
      <c r="AG15" s="476"/>
      <c r="AH15" s="436">
        <v>2533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1521854</v>
      </c>
      <c r="BO15" s="349"/>
      <c r="BP15" s="349"/>
      <c r="BQ15" s="349"/>
      <c r="BR15" s="349"/>
      <c r="BS15" s="349"/>
      <c r="BT15" s="349"/>
      <c r="BU15" s="350"/>
      <c r="BV15" s="348">
        <v>1500411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28.4</v>
      </c>
      <c r="AD16" s="470"/>
      <c r="AE16" s="470"/>
      <c r="AF16" s="470"/>
      <c r="AG16" s="471"/>
      <c r="AH16" s="469">
        <v>29.7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5361807</v>
      </c>
      <c r="BO16" s="386"/>
      <c r="BP16" s="386"/>
      <c r="BQ16" s="386"/>
      <c r="BR16" s="386"/>
      <c r="BS16" s="386"/>
      <c r="BT16" s="386"/>
      <c r="BU16" s="387"/>
      <c r="BV16" s="385">
        <v>5427120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4148</v>
      </c>
      <c r="AD17" s="437"/>
      <c r="AE17" s="437"/>
      <c r="AF17" s="437"/>
      <c r="AG17" s="476"/>
      <c r="AH17" s="436">
        <v>4388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1951989</v>
      </c>
      <c r="BO17" s="386"/>
      <c r="BP17" s="386"/>
      <c r="BQ17" s="386"/>
      <c r="BR17" s="386"/>
      <c r="BS17" s="386"/>
      <c r="BT17" s="386"/>
      <c r="BU17" s="387"/>
      <c r="BV17" s="385">
        <v>1915994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303.07</v>
      </c>
      <c r="M18" s="498"/>
      <c r="N18" s="498"/>
      <c r="O18" s="498"/>
      <c r="P18" s="498"/>
      <c r="Q18" s="498"/>
      <c r="R18" s="499"/>
      <c r="S18" s="499"/>
      <c r="T18" s="499"/>
      <c r="U18" s="499"/>
      <c r="V18" s="500"/>
      <c r="W18" s="403"/>
      <c r="X18" s="404"/>
      <c r="Y18" s="404"/>
      <c r="Z18" s="404"/>
      <c r="AA18" s="404"/>
      <c r="AB18" s="395"/>
      <c r="AC18" s="501">
        <v>55.8</v>
      </c>
      <c r="AD18" s="502"/>
      <c r="AE18" s="502"/>
      <c r="AF18" s="502"/>
      <c r="AG18" s="503"/>
      <c r="AH18" s="501">
        <v>51.5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6192798</v>
      </c>
      <c r="BO18" s="386"/>
      <c r="BP18" s="386"/>
      <c r="BQ18" s="386"/>
      <c r="BR18" s="386"/>
      <c r="BS18" s="386"/>
      <c r="BT18" s="386"/>
      <c r="BU18" s="387"/>
      <c r="BV18" s="385">
        <v>6132132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8908655</v>
      </c>
      <c r="BO19" s="386"/>
      <c r="BP19" s="386"/>
      <c r="BQ19" s="386"/>
      <c r="BR19" s="386"/>
      <c r="BS19" s="386"/>
      <c r="BT19" s="386"/>
      <c r="BU19" s="387"/>
      <c r="BV19" s="385">
        <v>8667737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5660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14183504</v>
      </c>
      <c r="BO23" s="386"/>
      <c r="BP23" s="386"/>
      <c r="BQ23" s="386"/>
      <c r="BR23" s="386"/>
      <c r="BS23" s="386"/>
      <c r="BT23" s="386"/>
      <c r="BU23" s="387"/>
      <c r="BV23" s="385">
        <v>14301076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6750</v>
      </c>
      <c r="R24" s="437"/>
      <c r="S24" s="437"/>
      <c r="T24" s="437"/>
      <c r="U24" s="437"/>
      <c r="V24" s="476"/>
      <c r="W24" s="531"/>
      <c r="X24" s="519"/>
      <c r="Y24" s="520"/>
      <c r="Z24" s="435" t="s">
        <v>154</v>
      </c>
      <c r="AA24" s="415"/>
      <c r="AB24" s="415"/>
      <c r="AC24" s="415"/>
      <c r="AD24" s="415"/>
      <c r="AE24" s="415"/>
      <c r="AF24" s="415"/>
      <c r="AG24" s="416"/>
      <c r="AH24" s="436">
        <v>191</v>
      </c>
      <c r="AI24" s="437"/>
      <c r="AJ24" s="437"/>
      <c r="AK24" s="437"/>
      <c r="AL24" s="476"/>
      <c r="AM24" s="436">
        <v>548934</v>
      </c>
      <c r="AN24" s="437"/>
      <c r="AO24" s="437"/>
      <c r="AP24" s="437"/>
      <c r="AQ24" s="437"/>
      <c r="AR24" s="476"/>
      <c r="AS24" s="436">
        <v>2874</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10878994</v>
      </c>
      <c r="BO24" s="386"/>
      <c r="BP24" s="386"/>
      <c r="BQ24" s="386"/>
      <c r="BR24" s="386"/>
      <c r="BS24" s="386"/>
      <c r="BT24" s="386"/>
      <c r="BU24" s="387"/>
      <c r="BV24" s="385">
        <v>11082120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5580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586116</v>
      </c>
      <c r="BO25" s="349"/>
      <c r="BP25" s="349"/>
      <c r="BQ25" s="349"/>
      <c r="BR25" s="349"/>
      <c r="BS25" s="349"/>
      <c r="BT25" s="349"/>
      <c r="BU25" s="350"/>
      <c r="BV25" s="348">
        <v>1645215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5040</v>
      </c>
      <c r="R26" s="437"/>
      <c r="S26" s="437"/>
      <c r="T26" s="437"/>
      <c r="U26" s="437"/>
      <c r="V26" s="476"/>
      <c r="W26" s="531"/>
      <c r="X26" s="519"/>
      <c r="Y26" s="520"/>
      <c r="Z26" s="435" t="s">
        <v>160</v>
      </c>
      <c r="AA26" s="553"/>
      <c r="AB26" s="553"/>
      <c r="AC26" s="553"/>
      <c r="AD26" s="553"/>
      <c r="AE26" s="553"/>
      <c r="AF26" s="553"/>
      <c r="AG26" s="554"/>
      <c r="AH26" s="436">
        <v>3</v>
      </c>
      <c r="AI26" s="437"/>
      <c r="AJ26" s="437"/>
      <c r="AK26" s="437"/>
      <c r="AL26" s="476"/>
      <c r="AM26" s="436">
        <v>8643</v>
      </c>
      <c r="AN26" s="437"/>
      <c r="AO26" s="437"/>
      <c r="AP26" s="437"/>
      <c r="AQ26" s="437"/>
      <c r="AR26" s="476"/>
      <c r="AS26" s="436">
        <v>2881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3000</v>
      </c>
      <c r="R27" s="437"/>
      <c r="S27" s="437"/>
      <c r="T27" s="437"/>
      <c r="U27" s="437"/>
      <c r="V27" s="476"/>
      <c r="W27" s="531"/>
      <c r="X27" s="519"/>
      <c r="Y27" s="520"/>
      <c r="Z27" s="435" t="s">
        <v>163</v>
      </c>
      <c r="AA27" s="415"/>
      <c r="AB27" s="415"/>
      <c r="AC27" s="415"/>
      <c r="AD27" s="415"/>
      <c r="AE27" s="415"/>
      <c r="AF27" s="415"/>
      <c r="AG27" s="416"/>
      <c r="AH27" s="436">
        <v>6</v>
      </c>
      <c r="AI27" s="437"/>
      <c r="AJ27" s="437"/>
      <c r="AK27" s="437"/>
      <c r="AL27" s="476"/>
      <c r="AM27" s="436">
        <v>16746</v>
      </c>
      <c r="AN27" s="437"/>
      <c r="AO27" s="437"/>
      <c r="AP27" s="437"/>
      <c r="AQ27" s="437"/>
      <c r="AR27" s="476"/>
      <c r="AS27" s="436">
        <v>2791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387340</v>
      </c>
      <c r="BO27" s="551"/>
      <c r="BP27" s="551"/>
      <c r="BQ27" s="551"/>
      <c r="BR27" s="551"/>
      <c r="BS27" s="551"/>
      <c r="BT27" s="551"/>
      <c r="BU27" s="552"/>
      <c r="BV27" s="550">
        <v>387112</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2300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2233706</v>
      </c>
      <c r="BO28" s="349"/>
      <c r="BP28" s="349"/>
      <c r="BQ28" s="349"/>
      <c r="BR28" s="349"/>
      <c r="BS28" s="349"/>
      <c r="BT28" s="349"/>
      <c r="BU28" s="350"/>
      <c r="BV28" s="348">
        <v>2229681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14</v>
      </c>
      <c r="M29" s="437"/>
      <c r="N29" s="437"/>
      <c r="O29" s="437"/>
      <c r="P29" s="476"/>
      <c r="Q29" s="436">
        <v>2100</v>
      </c>
      <c r="R29" s="437"/>
      <c r="S29" s="437"/>
      <c r="T29" s="437"/>
      <c r="U29" s="437"/>
      <c r="V29" s="476"/>
      <c r="W29" s="531"/>
      <c r="X29" s="519"/>
      <c r="Y29" s="520"/>
      <c r="Z29" s="435" t="s">
        <v>170</v>
      </c>
      <c r="AA29" s="415"/>
      <c r="AB29" s="415"/>
      <c r="AC29" s="415"/>
      <c r="AD29" s="415"/>
      <c r="AE29" s="415"/>
      <c r="AF29" s="415"/>
      <c r="AG29" s="416"/>
      <c r="AH29" s="436">
        <v>197</v>
      </c>
      <c r="AI29" s="437"/>
      <c r="AJ29" s="437"/>
      <c r="AK29" s="437"/>
      <c r="AL29" s="476"/>
      <c r="AM29" s="436">
        <v>565680</v>
      </c>
      <c r="AN29" s="437"/>
      <c r="AO29" s="437"/>
      <c r="AP29" s="437"/>
      <c r="AQ29" s="437"/>
      <c r="AR29" s="476"/>
      <c r="AS29" s="436">
        <v>2871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413989</v>
      </c>
      <c r="BO29" s="386"/>
      <c r="BP29" s="386"/>
      <c r="BQ29" s="386"/>
      <c r="BR29" s="386"/>
      <c r="BS29" s="386"/>
      <c r="BT29" s="386"/>
      <c r="BU29" s="387"/>
      <c r="BV29" s="385">
        <v>412983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91.1</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1872122</v>
      </c>
      <c r="BO30" s="551"/>
      <c r="BP30" s="551"/>
      <c r="BQ30" s="551"/>
      <c r="BR30" s="551"/>
      <c r="BS30" s="551"/>
      <c r="BT30" s="551"/>
      <c r="BU30" s="552"/>
      <c r="BV30" s="550">
        <v>1489258</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国民健康保険事業特別会計（事業勘定）</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IF('各会計、関係団体の財政状況及び健全化判断比率'!B33="","",'各会計、関係団体の財政状況及び健全化判断比率'!B33)</f>
        <v>国保京丹波町病院事業会計</v>
      </c>
      <c r="AP34" s="565"/>
      <c r="AQ34" s="565"/>
      <c r="AR34" s="565"/>
      <c r="AS34" s="565"/>
      <c r="AT34" s="565"/>
      <c r="AU34" s="565"/>
      <c r="AV34" s="565"/>
      <c r="AW34" s="565"/>
      <c r="AX34" s="565"/>
      <c r="AY34" s="565"/>
      <c r="AZ34" s="565"/>
      <c r="BA34" s="565"/>
      <c r="BB34" s="565"/>
      <c r="BC34" s="565"/>
      <c r="BD34" s="165"/>
      <c r="BE34" s="564">
        <f>IF(BG34="","",MAX(C34:D43,U34:V43,AM34:AN43)+1)</f>
        <v>11</v>
      </c>
      <c r="BF34" s="564"/>
      <c r="BG34" s="565" t="str">
        <f>IF('各会計、関係団体の財政状況及び健全化判断比率'!B34="","",'各会計、関係団体の財政状況及び健全化判断比率'!B34)</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13</v>
      </c>
      <c r="BX34" s="564"/>
      <c r="BY34" s="565" t="str">
        <f>IF('各会計、関係団体の財政状況及び健全化判断比率'!B68="","",'各会計、関係団体の財政状況及び健全化判断比率'!B68)</f>
        <v>国民健康保険南丹病院組合(病院事業会計)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丹波情報センター</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12</v>
      </c>
      <c r="BF35" s="564"/>
      <c r="BG35" s="565" t="str">
        <f>IF('各会計、関係団体の財政状況及び健全化判断比率'!B35="","",'各会計、関係団体の財政状況及び健全化判断比率'!B35)</f>
        <v>水道事業特別会計</v>
      </c>
      <c r="BH35" s="565"/>
      <c r="BI35" s="565"/>
      <c r="BJ35" s="565"/>
      <c r="BK35" s="565"/>
      <c r="BL35" s="565"/>
      <c r="BM35" s="565"/>
      <c r="BN35" s="565"/>
      <c r="BO35" s="565"/>
      <c r="BP35" s="565"/>
      <c r="BQ35" s="565"/>
      <c r="BR35" s="565"/>
      <c r="BS35" s="565"/>
      <c r="BT35" s="565"/>
      <c r="BU35" s="565"/>
      <c r="BV35" s="165"/>
      <c r="BW35" s="564">
        <f t="shared" ref="BW35:BW43" si="2">IF(BY35="","",BW34+1)</f>
        <v>14</v>
      </c>
      <c r="BX35" s="564"/>
      <c r="BY35" s="565" t="str">
        <f>IF('各会計、関係団体の財政状況及び健全化判断比率'!B69="","",'各会計、関係団体の財政状況及び健全化判断比率'!B69)</f>
        <v>船井郡衛生管理組合(普通会計)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丹波地域開発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育英資金給付事業特別会計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介護保険事業特別会計（事業勘定）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15</v>
      </c>
      <c r="BX36" s="564"/>
      <c r="BY36" s="565" t="str">
        <f>IF('各会計、関係団体の財政状況及び健全化判断比率'!B70="","",'各会計、関係団体の財政状況及び健全化判断比率'!B70)</f>
        <v>京都府市町村職員退職手当組合（一般会計）</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丹波ふるさと振興公社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町営バス運行事業特別会計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介護保険事業特別会計（サービス勘定）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16</v>
      </c>
      <c r="BX37" s="564"/>
      <c r="BY37" s="565" t="str">
        <f>IF('各会計、関係団体の財政状況及び健全化判断比率'!B71="","",'各会計、関係団体の財政状況及び健全化判断比率'!B71)</f>
        <v>京都府市町村議会議員公務災害補償等組合(一般会計)</v>
      </c>
      <c r="BZ37" s="565"/>
      <c r="CA37" s="565"/>
      <c r="CB37" s="565"/>
      <c r="CC37" s="565"/>
      <c r="CD37" s="565"/>
      <c r="CE37" s="565"/>
      <c r="CF37" s="565"/>
      <c r="CG37" s="565"/>
      <c r="CH37" s="565"/>
      <c r="CI37" s="565"/>
      <c r="CJ37" s="565"/>
      <c r="CK37" s="565"/>
      <c r="CL37" s="565"/>
      <c r="CM37" s="565"/>
      <c r="CN37" s="165"/>
      <c r="CO37" s="564">
        <f t="shared" si="3"/>
        <v>26</v>
      </c>
      <c r="CP37" s="564"/>
      <c r="CQ37" s="565" t="str">
        <f>IF('各会計、関係団体の財政状況及び健全化判断比率'!BS10="","",'各会計、関係団体の財政状況及び健全化判断比率'!BS10)</f>
        <v>JR西日本ゴルフ</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9</v>
      </c>
      <c r="V38" s="564"/>
      <c r="W38" s="565" t="str">
        <f>IF('各会計、関係団体の財政状況及び健全化判断比率'!B32="","",'各会計、関係団体の財政状況及び健全化判断比率'!B32)</f>
        <v>介護保険事業特別会計（老人保健施設サービス勘定）</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17</v>
      </c>
      <c r="BX38" s="564"/>
      <c r="BY38" s="565" t="str">
        <f>IF('各会計、関係団体の財政状況及び健全化判断比率'!B72="","",'各会計、関係団体の財政状況及び健全化判断比率'!B72)</f>
        <v>京都中部広域消防組合(一般会計)</v>
      </c>
      <c r="BZ38" s="565"/>
      <c r="CA38" s="565"/>
      <c r="CB38" s="565"/>
      <c r="CC38" s="565"/>
      <c r="CD38" s="565"/>
      <c r="CE38" s="565"/>
      <c r="CF38" s="565"/>
      <c r="CG38" s="565"/>
      <c r="CH38" s="565"/>
      <c r="CI38" s="565"/>
      <c r="CJ38" s="565"/>
      <c r="CK38" s="565"/>
      <c r="CL38" s="565"/>
      <c r="CM38" s="565"/>
      <c r="CN38" s="165"/>
      <c r="CO38" s="564">
        <f t="shared" si="3"/>
        <v>27</v>
      </c>
      <c r="CP38" s="564"/>
      <c r="CQ38" s="565" t="str">
        <f>IF('各会計、関係団体の財政状況及び健全化判断比率'!BS11="","",'各会計、関係団体の財政状況及び健全化判断比率'!BS11)</f>
        <v>瑞穂町農業公社</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18</v>
      </c>
      <c r="BX39" s="564"/>
      <c r="BY39" s="565" t="str">
        <f>IF('各会計、関係団体の財政状況及び健全化判断比率'!B73="","",'各会計、関係団体の財政状況及び健全化判断比率'!B73)</f>
        <v>京都府自治会館管理組合(一般会計)</v>
      </c>
      <c r="BZ39" s="565"/>
      <c r="CA39" s="565"/>
      <c r="CB39" s="565"/>
      <c r="CC39" s="565"/>
      <c r="CD39" s="565"/>
      <c r="CE39" s="565"/>
      <c r="CF39" s="565"/>
      <c r="CG39" s="565"/>
      <c r="CH39" s="565"/>
      <c r="CI39" s="565"/>
      <c r="CJ39" s="565"/>
      <c r="CK39" s="565"/>
      <c r="CL39" s="565"/>
      <c r="CM39" s="565"/>
      <c r="CN39" s="165"/>
      <c r="CO39" s="564">
        <f t="shared" si="3"/>
        <v>28</v>
      </c>
      <c r="CP39" s="564"/>
      <c r="CQ39" s="565" t="str">
        <f>IF('各会計、関係団体の財政状況及び健全化判断比率'!BS12="","",'各会計、関係団体の財政状況及び健全化判断比率'!BS12)</f>
        <v>グリーンランドみずほ</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19</v>
      </c>
      <c r="BX40" s="564"/>
      <c r="BY40" s="565" t="str">
        <f>IF('各会計、関係団体の財政状況及び健全化判断比率'!B74="","",'各会計、関係団体の財政状況及び健全化判断比率'!B74)</f>
        <v>京都府住宅新築資金貸付事業管理組合(一般会計)</v>
      </c>
      <c r="BZ40" s="565"/>
      <c r="CA40" s="565"/>
      <c r="CB40" s="565"/>
      <c r="CC40" s="565"/>
      <c r="CD40" s="565"/>
      <c r="CE40" s="565"/>
      <c r="CF40" s="565"/>
      <c r="CG40" s="565"/>
      <c r="CH40" s="565"/>
      <c r="CI40" s="565"/>
      <c r="CJ40" s="565"/>
      <c r="CK40" s="565"/>
      <c r="CL40" s="565"/>
      <c r="CM40" s="565"/>
      <c r="CN40" s="165"/>
      <c r="CO40" s="564">
        <f t="shared" si="3"/>
        <v>29</v>
      </c>
      <c r="CP40" s="564"/>
      <c r="CQ40" s="565" t="str">
        <f>IF('各会計、関係団体の財政状況及び健全化判断比率'!BS13="","",'各会計、関係団体の財政状況及び健全化判断比率'!BS13)</f>
        <v>瑞穂農林</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20</v>
      </c>
      <c r="BX41" s="564"/>
      <c r="BY41" s="565" t="str">
        <f>IF('各会計、関係団体の財政状況及び健全化判断比率'!B75="","",'各会計、関係団体の財政状況及び健全化判断比率'!B75)</f>
        <v>京都府住宅新築資金貸付事業管理組合(特別会計)</v>
      </c>
      <c r="BZ41" s="565"/>
      <c r="CA41" s="565"/>
      <c r="CB41" s="565"/>
      <c r="CC41" s="565"/>
      <c r="CD41" s="565"/>
      <c r="CE41" s="565"/>
      <c r="CF41" s="565"/>
      <c r="CG41" s="565"/>
      <c r="CH41" s="565"/>
      <c r="CI41" s="565"/>
      <c r="CJ41" s="565"/>
      <c r="CK41" s="565"/>
      <c r="CL41" s="565"/>
      <c r="CM41" s="565"/>
      <c r="CN41" s="165"/>
      <c r="CO41" s="564">
        <f t="shared" si="3"/>
        <v>30</v>
      </c>
      <c r="CP41" s="564"/>
      <c r="CQ41" s="565" t="str">
        <f>IF('各会計、関係団体の財政状況及び健全化判断比率'!BS14="","",'各会計、関係団体の財政状況及び健全化判断比率'!BS14)</f>
        <v>和知ふるさと振興センター</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21</v>
      </c>
      <c r="BX42" s="564"/>
      <c r="BY42" s="565" t="str">
        <f>IF('各会計、関係団体の財政状況及び健全化判断比率'!B76="","",'各会計、関係団体の財政状況及び健全化判断比率'!B76)</f>
        <v>京都府後期高齢者医療連合組合(一般会計)</v>
      </c>
      <c r="BZ42" s="565"/>
      <c r="CA42" s="565"/>
      <c r="CB42" s="565"/>
      <c r="CC42" s="565"/>
      <c r="CD42" s="565"/>
      <c r="CE42" s="565"/>
      <c r="CF42" s="565"/>
      <c r="CG42" s="565"/>
      <c r="CH42" s="565"/>
      <c r="CI42" s="565"/>
      <c r="CJ42" s="565"/>
      <c r="CK42" s="565"/>
      <c r="CL42" s="565"/>
      <c r="CM42" s="565"/>
      <c r="CN42" s="165"/>
      <c r="CO42" s="564">
        <f t="shared" si="3"/>
        <v>31</v>
      </c>
      <c r="CP42" s="564"/>
      <c r="CQ42" s="565" t="str">
        <f>IF('各会計、関係団体の財政状況及び健全化判断比率'!BS15="","",'各会計、関係団体の財政状況及び健全化判断比率'!BS15)</f>
        <v>京都府立丹波自然運動公園協力会</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22</v>
      </c>
      <c r="BX43" s="564"/>
      <c r="BY43" s="565" t="str">
        <f>IF('各会計、関係団体の財政状況及び健全化判断比率'!B77="","",'各会計、関係団体の財政状況及び健全化判断比率'!B77)</f>
        <v>京都府後期高齢者医療連合組合(後期高齢者医療特別会計)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28" zoomScaleSheetLayoutView="100" workbookViewId="0">
      <selection activeCell="N53" sqref="N5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529</v>
      </c>
      <c r="J40" s="79" t="s">
        <v>530</v>
      </c>
      <c r="K40" s="79" t="s">
        <v>531</v>
      </c>
      <c r="L40" s="79" t="s">
        <v>532</v>
      </c>
      <c r="M40" s="80" t="s">
        <v>533</v>
      </c>
    </row>
    <row r="41" spans="2:13" ht="27.75" customHeight="1" x14ac:dyDescent="0.15">
      <c r="B41" s="1171" t="s">
        <v>23</v>
      </c>
      <c r="C41" s="1172"/>
      <c r="D41" s="81"/>
      <c r="E41" s="1177" t="s">
        <v>24</v>
      </c>
      <c r="F41" s="1177"/>
      <c r="G41" s="1177"/>
      <c r="H41" s="1178"/>
      <c r="I41" s="82">
        <v>14965</v>
      </c>
      <c r="J41" s="83">
        <v>15163</v>
      </c>
      <c r="K41" s="83">
        <v>14467</v>
      </c>
      <c r="L41" s="83">
        <v>14301</v>
      </c>
      <c r="M41" s="84">
        <v>14184</v>
      </c>
    </row>
    <row r="42" spans="2:13" ht="27.75" customHeight="1" x14ac:dyDescent="0.15">
      <c r="B42" s="1173"/>
      <c r="C42" s="1174"/>
      <c r="D42" s="85"/>
      <c r="E42" s="1179" t="s">
        <v>25</v>
      </c>
      <c r="F42" s="1179"/>
      <c r="G42" s="1179"/>
      <c r="H42" s="1180"/>
      <c r="I42" s="86">
        <v>2176</v>
      </c>
      <c r="J42" s="87">
        <v>2048</v>
      </c>
      <c r="K42" s="87">
        <v>1687</v>
      </c>
      <c r="L42" s="87">
        <v>791</v>
      </c>
      <c r="M42" s="88">
        <v>367</v>
      </c>
    </row>
    <row r="43" spans="2:13" ht="27.75" customHeight="1" x14ac:dyDescent="0.15">
      <c r="B43" s="1173"/>
      <c r="C43" s="1174"/>
      <c r="D43" s="85"/>
      <c r="E43" s="1179" t="s">
        <v>26</v>
      </c>
      <c r="F43" s="1179"/>
      <c r="G43" s="1179"/>
      <c r="H43" s="1180"/>
      <c r="I43" s="86">
        <v>12637</v>
      </c>
      <c r="J43" s="87">
        <v>12453</v>
      </c>
      <c r="K43" s="87">
        <v>12245</v>
      </c>
      <c r="L43" s="87">
        <v>11901</v>
      </c>
      <c r="M43" s="88">
        <v>11094</v>
      </c>
    </row>
    <row r="44" spans="2:13" ht="27.75" customHeight="1" x14ac:dyDescent="0.15">
      <c r="B44" s="1173"/>
      <c r="C44" s="1174"/>
      <c r="D44" s="85"/>
      <c r="E44" s="1179" t="s">
        <v>27</v>
      </c>
      <c r="F44" s="1179"/>
      <c r="G44" s="1179"/>
      <c r="H44" s="1180"/>
      <c r="I44" s="86">
        <v>441</v>
      </c>
      <c r="J44" s="87">
        <v>426</v>
      </c>
      <c r="K44" s="87">
        <v>358</v>
      </c>
      <c r="L44" s="87">
        <v>403</v>
      </c>
      <c r="M44" s="88">
        <v>519</v>
      </c>
    </row>
    <row r="45" spans="2:13" ht="27.75" customHeight="1" x14ac:dyDescent="0.15">
      <c r="B45" s="1173"/>
      <c r="C45" s="1174"/>
      <c r="D45" s="85"/>
      <c r="E45" s="1179" t="s">
        <v>28</v>
      </c>
      <c r="F45" s="1179"/>
      <c r="G45" s="1179"/>
      <c r="H45" s="1180"/>
      <c r="I45" s="86">
        <v>1557</v>
      </c>
      <c r="J45" s="87">
        <v>1515</v>
      </c>
      <c r="K45" s="87">
        <v>1542</v>
      </c>
      <c r="L45" s="87">
        <v>1437</v>
      </c>
      <c r="M45" s="88">
        <v>1412</v>
      </c>
    </row>
    <row r="46" spans="2:13" ht="27.75" customHeight="1" x14ac:dyDescent="0.15">
      <c r="B46" s="1173"/>
      <c r="C46" s="1174"/>
      <c r="D46" s="85"/>
      <c r="E46" s="1179" t="s">
        <v>29</v>
      </c>
      <c r="F46" s="1179"/>
      <c r="G46" s="1179"/>
      <c r="H46" s="1180"/>
      <c r="I46" s="86">
        <v>3</v>
      </c>
      <c r="J46" s="87">
        <v>2</v>
      </c>
      <c r="K46" s="87">
        <v>1</v>
      </c>
      <c r="L46" s="87" t="s">
        <v>489</v>
      </c>
      <c r="M46" s="88" t="s">
        <v>489</v>
      </c>
    </row>
    <row r="47" spans="2:13" ht="27.75" customHeight="1" x14ac:dyDescent="0.15">
      <c r="B47" s="1173"/>
      <c r="C47" s="1174"/>
      <c r="D47" s="85"/>
      <c r="E47" s="1179" t="s">
        <v>30</v>
      </c>
      <c r="F47" s="1179"/>
      <c r="G47" s="1179"/>
      <c r="H47" s="1180"/>
      <c r="I47" s="86" t="s">
        <v>489</v>
      </c>
      <c r="J47" s="87" t="s">
        <v>489</v>
      </c>
      <c r="K47" s="87" t="s">
        <v>489</v>
      </c>
      <c r="L47" s="87" t="s">
        <v>489</v>
      </c>
      <c r="M47" s="88" t="s">
        <v>489</v>
      </c>
    </row>
    <row r="48" spans="2:13" ht="27.75" customHeight="1" x14ac:dyDescent="0.15">
      <c r="B48" s="1175"/>
      <c r="C48" s="1176"/>
      <c r="D48" s="85"/>
      <c r="E48" s="1179" t="s">
        <v>31</v>
      </c>
      <c r="F48" s="1179"/>
      <c r="G48" s="1179"/>
      <c r="H48" s="1180"/>
      <c r="I48" s="86" t="s">
        <v>489</v>
      </c>
      <c r="J48" s="87" t="s">
        <v>489</v>
      </c>
      <c r="K48" s="87" t="s">
        <v>489</v>
      </c>
      <c r="L48" s="87" t="s">
        <v>489</v>
      </c>
      <c r="M48" s="88" t="s">
        <v>489</v>
      </c>
    </row>
    <row r="49" spans="2:13" ht="27.75" customHeight="1" x14ac:dyDescent="0.15">
      <c r="B49" s="1181" t="s">
        <v>32</v>
      </c>
      <c r="C49" s="1182"/>
      <c r="D49" s="89"/>
      <c r="E49" s="1179" t="s">
        <v>33</v>
      </c>
      <c r="F49" s="1179"/>
      <c r="G49" s="1179"/>
      <c r="H49" s="1180"/>
      <c r="I49" s="86">
        <v>2551</v>
      </c>
      <c r="J49" s="87">
        <v>3241</v>
      </c>
      <c r="K49" s="87">
        <v>3686</v>
      </c>
      <c r="L49" s="87">
        <v>3442</v>
      </c>
      <c r="M49" s="88">
        <v>3565</v>
      </c>
    </row>
    <row r="50" spans="2:13" ht="27.75" customHeight="1" x14ac:dyDescent="0.15">
      <c r="B50" s="1173"/>
      <c r="C50" s="1174"/>
      <c r="D50" s="85"/>
      <c r="E50" s="1179" t="s">
        <v>34</v>
      </c>
      <c r="F50" s="1179"/>
      <c r="G50" s="1179"/>
      <c r="H50" s="1180"/>
      <c r="I50" s="86">
        <v>817</v>
      </c>
      <c r="J50" s="87">
        <v>722</v>
      </c>
      <c r="K50" s="87">
        <v>624</v>
      </c>
      <c r="L50" s="87">
        <v>489</v>
      </c>
      <c r="M50" s="88">
        <v>386</v>
      </c>
    </row>
    <row r="51" spans="2:13" ht="27.75" customHeight="1" x14ac:dyDescent="0.15">
      <c r="B51" s="1175"/>
      <c r="C51" s="1176"/>
      <c r="D51" s="85"/>
      <c r="E51" s="1179" t="s">
        <v>35</v>
      </c>
      <c r="F51" s="1179"/>
      <c r="G51" s="1179"/>
      <c r="H51" s="1180"/>
      <c r="I51" s="86">
        <v>18185</v>
      </c>
      <c r="J51" s="87">
        <v>18313</v>
      </c>
      <c r="K51" s="87">
        <v>17726</v>
      </c>
      <c r="L51" s="87">
        <v>17303</v>
      </c>
      <c r="M51" s="88">
        <v>16907</v>
      </c>
    </row>
    <row r="52" spans="2:13" ht="27.75" customHeight="1" thickBot="1" x14ac:dyDescent="0.2">
      <c r="B52" s="1183" t="s">
        <v>36</v>
      </c>
      <c r="C52" s="1184"/>
      <c r="D52" s="90"/>
      <c r="E52" s="1185" t="s">
        <v>37</v>
      </c>
      <c r="F52" s="1185"/>
      <c r="G52" s="1185"/>
      <c r="H52" s="1186"/>
      <c r="I52" s="91">
        <v>10226</v>
      </c>
      <c r="J52" s="92">
        <v>9330</v>
      </c>
      <c r="K52" s="92">
        <v>8265</v>
      </c>
      <c r="L52" s="92">
        <v>7599</v>
      </c>
      <c r="M52" s="93">
        <v>6719</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528</v>
      </c>
      <c r="G2" s="111"/>
      <c r="H2" s="112"/>
    </row>
    <row r="3" spans="1:8" x14ac:dyDescent="0.15">
      <c r="A3" s="108" t="s">
        <v>521</v>
      </c>
      <c r="B3" s="113"/>
      <c r="C3" s="114"/>
      <c r="D3" s="115">
        <v>117122</v>
      </c>
      <c r="E3" s="116"/>
      <c r="F3" s="117">
        <v>57455</v>
      </c>
      <c r="G3" s="118"/>
      <c r="H3" s="119"/>
    </row>
    <row r="4" spans="1:8" x14ac:dyDescent="0.15">
      <c r="A4" s="120"/>
      <c r="B4" s="121"/>
      <c r="C4" s="122"/>
      <c r="D4" s="123">
        <v>53689</v>
      </c>
      <c r="E4" s="124"/>
      <c r="F4" s="125">
        <v>33958</v>
      </c>
      <c r="G4" s="126"/>
      <c r="H4" s="127"/>
    </row>
    <row r="5" spans="1:8" x14ac:dyDescent="0.15">
      <c r="A5" s="108" t="s">
        <v>523</v>
      </c>
      <c r="B5" s="113"/>
      <c r="C5" s="114"/>
      <c r="D5" s="115">
        <v>210103</v>
      </c>
      <c r="E5" s="116"/>
      <c r="F5" s="117">
        <v>71812</v>
      </c>
      <c r="G5" s="118"/>
      <c r="H5" s="119"/>
    </row>
    <row r="6" spans="1:8" x14ac:dyDescent="0.15">
      <c r="A6" s="120"/>
      <c r="B6" s="121"/>
      <c r="C6" s="122"/>
      <c r="D6" s="123">
        <v>98559</v>
      </c>
      <c r="E6" s="124"/>
      <c r="F6" s="125">
        <v>35025</v>
      </c>
      <c r="G6" s="126"/>
      <c r="H6" s="127"/>
    </row>
    <row r="7" spans="1:8" x14ac:dyDescent="0.15">
      <c r="A7" s="108" t="s">
        <v>524</v>
      </c>
      <c r="B7" s="113"/>
      <c r="C7" s="114"/>
      <c r="D7" s="115">
        <v>102271</v>
      </c>
      <c r="E7" s="116"/>
      <c r="F7" s="117">
        <v>59829</v>
      </c>
      <c r="G7" s="118"/>
      <c r="H7" s="119"/>
    </row>
    <row r="8" spans="1:8" x14ac:dyDescent="0.15">
      <c r="A8" s="120"/>
      <c r="B8" s="121"/>
      <c r="C8" s="122"/>
      <c r="D8" s="123">
        <v>84587</v>
      </c>
      <c r="E8" s="124"/>
      <c r="F8" s="125">
        <v>33669</v>
      </c>
      <c r="G8" s="126"/>
      <c r="H8" s="127"/>
    </row>
    <row r="9" spans="1:8" x14ac:dyDescent="0.15">
      <c r="A9" s="108" t="s">
        <v>525</v>
      </c>
      <c r="B9" s="113"/>
      <c r="C9" s="114"/>
      <c r="D9" s="115">
        <v>167327</v>
      </c>
      <c r="E9" s="116"/>
      <c r="F9" s="117">
        <v>70582</v>
      </c>
      <c r="G9" s="118"/>
      <c r="H9" s="119"/>
    </row>
    <row r="10" spans="1:8" x14ac:dyDescent="0.15">
      <c r="A10" s="120"/>
      <c r="B10" s="121"/>
      <c r="C10" s="122"/>
      <c r="D10" s="123">
        <v>106477</v>
      </c>
      <c r="E10" s="124"/>
      <c r="F10" s="125">
        <v>36117</v>
      </c>
      <c r="G10" s="126"/>
      <c r="H10" s="127"/>
    </row>
    <row r="11" spans="1:8" x14ac:dyDescent="0.15">
      <c r="A11" s="108" t="s">
        <v>526</v>
      </c>
      <c r="B11" s="113"/>
      <c r="C11" s="114"/>
      <c r="D11" s="115">
        <v>161339</v>
      </c>
      <c r="E11" s="116"/>
      <c r="F11" s="117">
        <v>81990</v>
      </c>
      <c r="G11" s="118"/>
      <c r="H11" s="119"/>
    </row>
    <row r="12" spans="1:8" x14ac:dyDescent="0.15">
      <c r="A12" s="120"/>
      <c r="B12" s="121"/>
      <c r="C12" s="128"/>
      <c r="D12" s="123">
        <v>79700</v>
      </c>
      <c r="E12" s="124"/>
      <c r="F12" s="125">
        <v>34482</v>
      </c>
      <c r="G12" s="126"/>
      <c r="H12" s="127"/>
    </row>
    <row r="13" spans="1:8" x14ac:dyDescent="0.15">
      <c r="A13" s="108"/>
      <c r="B13" s="113"/>
      <c r="C13" s="129"/>
      <c r="D13" s="130">
        <v>151632</v>
      </c>
      <c r="E13" s="131"/>
      <c r="F13" s="132">
        <v>68334</v>
      </c>
      <c r="G13" s="133"/>
      <c r="H13" s="119"/>
    </row>
    <row r="14" spans="1:8" x14ac:dyDescent="0.15">
      <c r="A14" s="120"/>
      <c r="B14" s="121"/>
      <c r="C14" s="122"/>
      <c r="D14" s="123">
        <v>84602</v>
      </c>
      <c r="E14" s="124"/>
      <c r="F14" s="125">
        <v>34650</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3.86</v>
      </c>
      <c r="C19" s="134">
        <f>ROUND(VALUE(SUBSTITUTE(実質収支比率等に係る経年分析!G$48,"▲","-")),2)</f>
        <v>8.89</v>
      </c>
      <c r="D19" s="134">
        <f>ROUND(VALUE(SUBSTITUTE(実質収支比率等に係る経年分析!H$48,"▲","-")),2)</f>
        <v>6.33</v>
      </c>
      <c r="E19" s="134">
        <f>ROUND(VALUE(SUBSTITUTE(実質収支比率等に係る経年分析!I$48,"▲","-")),2)</f>
        <v>4.6500000000000004</v>
      </c>
      <c r="F19" s="134">
        <f>ROUND(VALUE(SUBSTITUTE(実質収支比率等に係る経年分析!J$48,"▲","-")),2)</f>
        <v>0.77</v>
      </c>
    </row>
    <row r="20" spans="1:11" x14ac:dyDescent="0.15">
      <c r="A20" s="134" t="s">
        <v>42</v>
      </c>
      <c r="B20" s="134">
        <f>ROUND(VALUE(SUBSTITUTE(実質収支比率等に係る経年分析!F$47,"▲","-")),2)</f>
        <v>14.62</v>
      </c>
      <c r="C20" s="134">
        <f>ROUND(VALUE(SUBSTITUTE(実質収支比率等に係る経年分析!G$47,"▲","-")),2)</f>
        <v>21.49</v>
      </c>
      <c r="D20" s="134">
        <f>ROUND(VALUE(SUBSTITUTE(実質収支比率等に係る経年分析!H$47,"▲","-")),2)</f>
        <v>27.03</v>
      </c>
      <c r="E20" s="134">
        <f>ROUND(VALUE(SUBSTITUTE(実質収支比率等に係る経年分析!I$47,"▲","-")),2)</f>
        <v>30.3</v>
      </c>
      <c r="F20" s="134">
        <f>ROUND(VALUE(SUBSTITUTE(実質収支比率等に係る経年分析!J$47,"▲","-")),2)</f>
        <v>30.38</v>
      </c>
    </row>
    <row r="21" spans="1:11" x14ac:dyDescent="0.15">
      <c r="A21" s="134" t="s">
        <v>43</v>
      </c>
      <c r="B21" s="134">
        <f>IF(ISNUMBER(VALUE(SUBSTITUTE(実質収支比率等に係る経年分析!F$49,"▲","-"))),ROUND(VALUE(SUBSTITUTE(実質収支比率等に係る経年分析!F$49,"▲","-")),2),NA())</f>
        <v>5.85</v>
      </c>
      <c r="C21" s="134">
        <f>IF(ISNUMBER(VALUE(SUBSTITUTE(実質収支比率等に係る経年分析!G$49,"▲","-"))),ROUND(VALUE(SUBSTITUTE(実質収支比率等に係る経年分析!G$49,"▲","-")),2),NA())</f>
        <v>12.97</v>
      </c>
      <c r="D21" s="134">
        <f>IF(ISNUMBER(VALUE(SUBSTITUTE(実質収支比率等に係る経年分析!H$49,"▲","-"))),ROUND(VALUE(SUBSTITUTE(実質収支比率等に係る経年分析!H$49,"▲","-")),2),NA())</f>
        <v>1.74</v>
      </c>
      <c r="E21" s="134">
        <f>IF(ISNUMBER(VALUE(SUBSTITUTE(実質収支比率等に係る経年分析!I$49,"▲","-"))),ROUND(VALUE(SUBSTITUTE(実質収支比率等に係る経年分析!I$49,"▲","-")),2),NA())</f>
        <v>1.52</v>
      </c>
      <c r="F21" s="134">
        <f>IF(ISNUMBER(VALUE(SUBSTITUTE(実質収支比率等に係る経年分析!J$49,"▲","-"))),ROUND(VALUE(SUBSTITUTE(実質収支比率等に係る経年分析!J$49,"▲","-")),2),NA())</f>
        <v>-3.83</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介護保険事業特別会計（老人保健施設サービス勘定）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介護保険事業特別会計（事業勘定）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x14ac:dyDescent="0.15">
      <c r="A33" s="135" t="str">
        <f>IF(連結実質赤字比率に係る赤字・黒字の構成分析!C$37="",NA(),連結実質赤字比率に係る赤字・黒字の構成分析!C$37)</f>
        <v>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x14ac:dyDescent="0.15">
      <c r="A34" s="135" t="str">
        <f>IF(連結実質赤字比率に係る赤字・黒字の構成分析!C$36="",NA(),連結実質赤字比率に係る赤字・黒字の構成分析!C$36)</f>
        <v>国民健康保険事業特別会計（事業勘定）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8.89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4.6399999999999997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0.77</v>
      </c>
    </row>
    <row r="36" spans="1:16" x14ac:dyDescent="0.15">
      <c r="A36" s="135" t="str">
        <f>IF(連結実質赤字比率に係る赤字・黒字の構成分析!C$34="",NA(),連結実質赤字比率に係る赤字・黒字の構成分析!C$34)</f>
        <v>国保京丹波町病院事業会計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5.0199999999999996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8.5299999999999994</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1740</v>
      </c>
      <c r="E42" s="136"/>
      <c r="F42" s="136"/>
      <c r="G42" s="136">
        <f>'実質公債費比率（分子）の構造'!L$52</f>
        <v>1752</v>
      </c>
      <c r="H42" s="136"/>
      <c r="I42" s="136"/>
      <c r="J42" s="136">
        <f>'実質公債費比率（分子）の構造'!M$52</f>
        <v>1714</v>
      </c>
      <c r="K42" s="136"/>
      <c r="L42" s="136"/>
      <c r="M42" s="136">
        <f>'実質公債費比率（分子）の構造'!N$52</f>
        <v>1741</v>
      </c>
      <c r="N42" s="136"/>
      <c r="O42" s="136"/>
      <c r="P42" s="136">
        <f>'実質公債費比率（分子）の構造'!O$52</f>
        <v>1684</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66</v>
      </c>
      <c r="C45" s="136"/>
      <c r="D45" s="136"/>
      <c r="E45" s="136">
        <f>'実質公債費比率（分子）の構造'!L$49</f>
        <v>62</v>
      </c>
      <c r="F45" s="136"/>
      <c r="G45" s="136"/>
      <c r="H45" s="136">
        <f>'実質公債費比率（分子）の構造'!M$49</f>
        <v>45</v>
      </c>
      <c r="I45" s="136"/>
      <c r="J45" s="136"/>
      <c r="K45" s="136">
        <f>'実質公債費比率（分子）の構造'!N$49</f>
        <v>23</v>
      </c>
      <c r="L45" s="136"/>
      <c r="M45" s="136"/>
      <c r="N45" s="136">
        <f>'実質公債費比率（分子）の構造'!O$49</f>
        <v>10</v>
      </c>
      <c r="O45" s="136"/>
      <c r="P45" s="136"/>
    </row>
    <row r="46" spans="1:16" x14ac:dyDescent="0.15">
      <c r="A46" s="136" t="s">
        <v>54</v>
      </c>
      <c r="B46" s="136">
        <f>'実質公債費比率（分子）の構造'!K$48</f>
        <v>761</v>
      </c>
      <c r="C46" s="136"/>
      <c r="D46" s="136"/>
      <c r="E46" s="136">
        <f>'実質公債費比率（分子）の構造'!L$48</f>
        <v>750</v>
      </c>
      <c r="F46" s="136"/>
      <c r="G46" s="136"/>
      <c r="H46" s="136">
        <f>'実質公債費比率（分子）の構造'!M$48</f>
        <v>767</v>
      </c>
      <c r="I46" s="136"/>
      <c r="J46" s="136"/>
      <c r="K46" s="136">
        <f>'実質公債費比率（分子）の構造'!N$48</f>
        <v>856</v>
      </c>
      <c r="L46" s="136"/>
      <c r="M46" s="136"/>
      <c r="N46" s="136">
        <f>'実質公債費比率（分子）の構造'!O$48</f>
        <v>946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1866</v>
      </c>
      <c r="C49" s="136"/>
      <c r="D49" s="136"/>
      <c r="E49" s="136">
        <f>'実質公債費比率（分子）の構造'!L$45</f>
        <v>1809</v>
      </c>
      <c r="F49" s="136"/>
      <c r="G49" s="136"/>
      <c r="H49" s="136">
        <f>'実質公債費比率（分子）の構造'!M$45</f>
        <v>1730</v>
      </c>
      <c r="I49" s="136"/>
      <c r="J49" s="136"/>
      <c r="K49" s="136">
        <f>'実質公債費比率（分子）の構造'!N$45</f>
        <v>1695</v>
      </c>
      <c r="L49" s="136"/>
      <c r="M49" s="136"/>
      <c r="N49" s="136">
        <f>'実質公債費比率（分子）の構造'!O$45</f>
        <v>1555</v>
      </c>
      <c r="O49" s="136"/>
      <c r="P49" s="136"/>
    </row>
    <row r="50" spans="1:16" x14ac:dyDescent="0.15">
      <c r="A50" s="136" t="s">
        <v>58</v>
      </c>
      <c r="B50" s="136" t="e">
        <f>NA()</f>
        <v>#N/A</v>
      </c>
      <c r="C50" s="136">
        <f>IF(ISNUMBER('実質公債費比率（分子）の構造'!K$53),'実質公債費比率（分子）の構造'!K$53,NA())</f>
        <v>953</v>
      </c>
      <c r="D50" s="136" t="e">
        <f>NA()</f>
        <v>#N/A</v>
      </c>
      <c r="E50" s="136" t="e">
        <f>NA()</f>
        <v>#N/A</v>
      </c>
      <c r="F50" s="136">
        <f>IF(ISNUMBER('実質公債費比率（分子）の構造'!L$53),'実質公債費比率（分子）の構造'!L$53,NA())</f>
        <v>869</v>
      </c>
      <c r="G50" s="136" t="e">
        <f>NA()</f>
        <v>#N/A</v>
      </c>
      <c r="H50" s="136" t="e">
        <f>NA()</f>
        <v>#N/A</v>
      </c>
      <c r="I50" s="136">
        <f>IF(ISNUMBER('実質公債費比率（分子）の構造'!M$53),'実質公債費比率（分子）の構造'!M$53,NA())</f>
        <v>828</v>
      </c>
      <c r="J50" s="136" t="e">
        <f>NA()</f>
        <v>#N/A</v>
      </c>
      <c r="K50" s="136" t="e">
        <f>NA()</f>
        <v>#N/A</v>
      </c>
      <c r="L50" s="136">
        <f>IF(ISNUMBER('実質公債費比率（分子）の構造'!N$53),'実質公債費比率（分子）の構造'!N$53,NA())</f>
        <v>833</v>
      </c>
      <c r="M50" s="136" t="e">
        <f>NA()</f>
        <v>#N/A</v>
      </c>
      <c r="N50" s="136" t="e">
        <f>NA()</f>
        <v>#N/A</v>
      </c>
      <c r="O50" s="136">
        <f>IF(ISNUMBER('実質公債費比率（分子）の構造'!O$53),'実質公債費比率（分子）の構造'!O$53,NA())</f>
        <v>827</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18185</v>
      </c>
      <c r="E56" s="135"/>
      <c r="F56" s="135"/>
      <c r="G56" s="135">
        <f>'将来負担比率（分子）の構造'!J$51</f>
        <v>18313</v>
      </c>
      <c r="H56" s="135"/>
      <c r="I56" s="135"/>
      <c r="J56" s="135">
        <f>'将来負担比率（分子）の構造'!K$51</f>
        <v>17726</v>
      </c>
      <c r="K56" s="135"/>
      <c r="L56" s="135"/>
      <c r="M56" s="135">
        <f>'将来負担比率（分子）の構造'!L$51</f>
        <v>17303</v>
      </c>
      <c r="N56" s="135"/>
      <c r="O56" s="135"/>
      <c r="P56" s="135">
        <f>'将来負担比率（分子）の構造'!M$51</f>
        <v>16907</v>
      </c>
    </row>
    <row r="57" spans="1:16" x14ac:dyDescent="0.15">
      <c r="A57" s="135" t="s">
        <v>34</v>
      </c>
      <c r="B57" s="135"/>
      <c r="C57" s="135"/>
      <c r="D57" s="135">
        <f>'将来負担比率（分子）の構造'!I$50</f>
        <v>817</v>
      </c>
      <c r="E57" s="135"/>
      <c r="F57" s="135"/>
      <c r="G57" s="135">
        <f>'将来負担比率（分子）の構造'!J$50</f>
        <v>722</v>
      </c>
      <c r="H57" s="135"/>
      <c r="I57" s="135"/>
      <c r="J57" s="135">
        <f>'将来負担比率（分子）の構造'!K$50</f>
        <v>624</v>
      </c>
      <c r="K57" s="135"/>
      <c r="L57" s="135"/>
      <c r="M57" s="135">
        <f>'将来負担比率（分子）の構造'!L$50</f>
        <v>489</v>
      </c>
      <c r="N57" s="135"/>
      <c r="O57" s="135"/>
      <c r="P57" s="135">
        <f>'将来負担比率（分子）の構造'!M$50</f>
        <v>386</v>
      </c>
    </row>
    <row r="58" spans="1:16" x14ac:dyDescent="0.15">
      <c r="A58" s="135" t="s">
        <v>33</v>
      </c>
      <c r="B58" s="135"/>
      <c r="C58" s="135"/>
      <c r="D58" s="135">
        <f>'将来負担比率（分子）の構造'!I$49</f>
        <v>2551</v>
      </c>
      <c r="E58" s="135"/>
      <c r="F58" s="135"/>
      <c r="G58" s="135">
        <f>'将来負担比率（分子）の構造'!J$49</f>
        <v>3241</v>
      </c>
      <c r="H58" s="135"/>
      <c r="I58" s="135"/>
      <c r="J58" s="135">
        <f>'将来負担比率（分子）の構造'!K$49</f>
        <v>3686</v>
      </c>
      <c r="K58" s="135"/>
      <c r="L58" s="135"/>
      <c r="M58" s="135">
        <f>'将来負担比率（分子）の構造'!L$49</f>
        <v>3442</v>
      </c>
      <c r="N58" s="135"/>
      <c r="O58" s="135"/>
      <c r="P58" s="135">
        <f>'将来負担比率（分子）の構造'!M$49</f>
        <v>3565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3</v>
      </c>
      <c r="C61" s="135"/>
      <c r="D61" s="135"/>
      <c r="E61" s="135">
        <f>'将来負担比率（分子）の構造'!J$46</f>
        <v>2</v>
      </c>
      <c r="F61" s="135"/>
      <c r="G61" s="135"/>
      <c r="H61" s="135">
        <f>'将来負担比率（分子）の構造'!K$46</f>
        <v>1</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1557</v>
      </c>
      <c r="C62" s="135"/>
      <c r="D62" s="135"/>
      <c r="E62" s="135">
        <f>'将来負担比率（分子）の構造'!J$45</f>
        <v>1515</v>
      </c>
      <c r="F62" s="135"/>
      <c r="G62" s="135"/>
      <c r="H62" s="135">
        <f>'将来負担比率（分子）の構造'!K$45</f>
        <v>1542</v>
      </c>
      <c r="I62" s="135"/>
      <c r="J62" s="135"/>
      <c r="K62" s="135">
        <f>'将来負担比率（分子）の構造'!L$45</f>
        <v>1437</v>
      </c>
      <c r="L62" s="135"/>
      <c r="M62" s="135"/>
      <c r="N62" s="135">
        <f>'将来負担比率（分子）の構造'!M$45</f>
        <v>1412</v>
      </c>
      <c r="O62" s="135"/>
      <c r="P62" s="135"/>
    </row>
    <row r="63" spans="1:16" x14ac:dyDescent="0.15">
      <c r="A63" s="135" t="s">
        <v>27</v>
      </c>
      <c r="B63" s="135">
        <f>'将来負担比率（分子）の構造'!I$44</f>
        <v>441</v>
      </c>
      <c r="C63" s="135"/>
      <c r="D63" s="135"/>
      <c r="E63" s="135">
        <f>'将来負担比率（分子）の構造'!J$44</f>
        <v>426</v>
      </c>
      <c r="F63" s="135"/>
      <c r="G63" s="135"/>
      <c r="H63" s="135">
        <f>'将来負担比率（分子）の構造'!K$44</f>
        <v>358</v>
      </c>
      <c r="I63" s="135"/>
      <c r="J63" s="135"/>
      <c r="K63" s="135">
        <f>'将来負担比率（分子）の構造'!L$44</f>
        <v>403</v>
      </c>
      <c r="L63" s="135"/>
      <c r="M63" s="135"/>
      <c r="N63" s="135">
        <f>'将来負担比率（分子）の構造'!M$44</f>
        <v>519</v>
      </c>
      <c r="O63" s="135"/>
      <c r="P63" s="135"/>
    </row>
    <row r="64" spans="1:16" x14ac:dyDescent="0.15">
      <c r="A64" s="135" t="s">
        <v>26</v>
      </c>
      <c r="B64" s="135">
        <f>'将来負担比率（分子）の構造'!I$43</f>
        <v>12637</v>
      </c>
      <c r="C64" s="135"/>
      <c r="D64" s="135"/>
      <c r="E64" s="135">
        <f>'将来負担比率（分子）の構造'!J$43</f>
        <v>12453</v>
      </c>
      <c r="F64" s="135"/>
      <c r="G64" s="135"/>
      <c r="H64" s="135">
        <f>'将来負担比率（分子）の構造'!K$43</f>
        <v>12245</v>
      </c>
      <c r="I64" s="135"/>
      <c r="J64" s="135"/>
      <c r="K64" s="135">
        <f>'将来負担比率（分子）の構造'!L$43</f>
        <v>11901</v>
      </c>
      <c r="L64" s="135"/>
      <c r="M64" s="135"/>
      <c r="N64" s="135">
        <f>'将来負担比率（分子）の構造'!M$43</f>
        <v>11094</v>
      </c>
      <c r="O64" s="135"/>
      <c r="P64" s="135"/>
    </row>
    <row r="65" spans="1:16" x14ac:dyDescent="0.15">
      <c r="A65" s="135" t="s">
        <v>25</v>
      </c>
      <c r="B65" s="135">
        <f>'将来負担比率（分子）の構造'!I$42</f>
        <v>2176</v>
      </c>
      <c r="C65" s="135"/>
      <c r="D65" s="135"/>
      <c r="E65" s="135">
        <f>'将来負担比率（分子）の構造'!J$42</f>
        <v>2048</v>
      </c>
      <c r="F65" s="135"/>
      <c r="G65" s="135"/>
      <c r="H65" s="135">
        <f>'将来負担比率（分子）の構造'!K$42</f>
        <v>1687</v>
      </c>
      <c r="I65" s="135"/>
      <c r="J65" s="135"/>
      <c r="K65" s="135">
        <f>'将来負担比率（分子）の構造'!L$42</f>
        <v>791</v>
      </c>
      <c r="L65" s="135"/>
      <c r="M65" s="135"/>
      <c r="N65" s="135">
        <f>'将来負担比率（分子）の構造'!M$42</f>
        <v>367</v>
      </c>
      <c r="O65" s="135"/>
      <c r="P65" s="135"/>
    </row>
    <row r="66" spans="1:16" x14ac:dyDescent="0.15">
      <c r="A66" s="135" t="s">
        <v>24</v>
      </c>
      <c r="B66" s="135">
        <f>'将来負担比率（分子）の構造'!I$41</f>
        <v>14965</v>
      </c>
      <c r="C66" s="135"/>
      <c r="D66" s="135"/>
      <c r="E66" s="135">
        <f>'将来負担比率（分子）の構造'!J$41</f>
        <v>15163</v>
      </c>
      <c r="F66" s="135"/>
      <c r="G66" s="135"/>
      <c r="H66" s="135">
        <f>'将来負担比率（分子）の構造'!K$41</f>
        <v>14467</v>
      </c>
      <c r="I66" s="135"/>
      <c r="J66" s="135"/>
      <c r="K66" s="135">
        <f>'将来負担比率（分子）の構造'!L$41</f>
        <v>14301</v>
      </c>
      <c r="L66" s="135"/>
      <c r="M66" s="135"/>
      <c r="N66" s="135">
        <f>'将来負担比率（分子）の構造'!M$41</f>
        <v>14184</v>
      </c>
      <c r="O66" s="135"/>
      <c r="P66" s="135"/>
    </row>
    <row r="67" spans="1:16" x14ac:dyDescent="0.15">
      <c r="A67" s="135" t="s">
        <v>62</v>
      </c>
      <c r="B67" s="135" t="e">
        <f>NA()</f>
        <v>#N/A</v>
      </c>
      <c r="C67" s="135">
        <f>IF(ISNUMBER('将来負担比率（分子）の構造'!I$52), IF('将来負担比率（分子）の構造'!I$52 &lt; 0, 0, '将来負担比率（分子）の構造'!I$52), NA())</f>
        <v>10226</v>
      </c>
      <c r="D67" s="135" t="e">
        <f>NA()</f>
        <v>#N/A</v>
      </c>
      <c r="E67" s="135" t="e">
        <f>NA()</f>
        <v>#N/A</v>
      </c>
      <c r="F67" s="135">
        <f>IF(ISNUMBER('将来負担比率（分子）の構造'!J$52), IF('将来負担比率（分子）の構造'!J$52 &lt; 0, 0, '将来負担比率（分子）の構造'!J$52), NA())</f>
        <v>9330</v>
      </c>
      <c r="G67" s="135" t="e">
        <f>NA()</f>
        <v>#N/A</v>
      </c>
      <c r="H67" s="135" t="e">
        <f>NA()</f>
        <v>#N/A</v>
      </c>
      <c r="I67" s="135">
        <f>IF(ISNUMBER('将来負担比率（分子）の構造'!K$52), IF('将来負担比率（分子）の構造'!K$52 &lt; 0, 0, '将来負担比率（分子）の構造'!K$52), NA())</f>
        <v>8265</v>
      </c>
      <c r="J67" s="135" t="e">
        <f>NA()</f>
        <v>#N/A</v>
      </c>
      <c r="K67" s="135" t="e">
        <f>NA()</f>
        <v>#N/A</v>
      </c>
      <c r="L67" s="135">
        <f>IF(ISNUMBER('将来負担比率（分子）の構造'!L$52), IF('将来負担比率（分子）の構造'!L$52 &lt; 0, 0, '将来負担比率（分子）の構造'!L$52), NA())</f>
        <v>7599</v>
      </c>
      <c r="M67" s="135" t="e">
        <f>NA()</f>
        <v>#N/A</v>
      </c>
      <c r="N67" s="135" t="e">
        <f>NA()</f>
        <v>#N/A</v>
      </c>
      <c r="O67" s="135">
        <f>IF(ISNUMBER('将来負担比率（分子）の構造'!M$52), IF('将来負担比率（分子）の構造'!M$52 &lt; 0, 0, '将来負担比率（分子）の構造'!M$52), NA())</f>
        <v>6719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G26" sqref="BG26:CB26"/>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1724625</v>
      </c>
      <c r="S5" s="581"/>
      <c r="T5" s="581"/>
      <c r="U5" s="581"/>
      <c r="V5" s="581"/>
      <c r="W5" s="581"/>
      <c r="X5" s="581"/>
      <c r="Y5" s="582"/>
      <c r="Z5" s="583">
        <v>13.6</v>
      </c>
      <c r="AA5" s="583"/>
      <c r="AB5" s="583"/>
      <c r="AC5" s="583"/>
      <c r="AD5" s="584">
        <v>1724625</v>
      </c>
      <c r="AE5" s="584"/>
      <c r="AF5" s="584"/>
      <c r="AG5" s="584"/>
      <c r="AH5" s="584"/>
      <c r="AI5" s="584"/>
      <c r="AJ5" s="584"/>
      <c r="AK5" s="584"/>
      <c r="AL5" s="585">
        <v>24.4</v>
      </c>
      <c r="AM5" s="586"/>
      <c r="AN5" s="586"/>
      <c r="AO5" s="587"/>
      <c r="AP5" s="577" t="s">
        <v>208</v>
      </c>
      <c r="AQ5" s="578"/>
      <c r="AR5" s="578"/>
      <c r="AS5" s="578"/>
      <c r="AT5" s="578"/>
      <c r="AU5" s="578"/>
      <c r="AV5" s="578"/>
      <c r="AW5" s="578"/>
      <c r="AX5" s="578"/>
      <c r="AY5" s="578"/>
      <c r="AZ5" s="578"/>
      <c r="BA5" s="578"/>
      <c r="BB5" s="578"/>
      <c r="BC5" s="578"/>
      <c r="BD5" s="578"/>
      <c r="BE5" s="578"/>
      <c r="BF5" s="579"/>
      <c r="BG5" s="591">
        <v>1724625</v>
      </c>
      <c r="BH5" s="592"/>
      <c r="BI5" s="592"/>
      <c r="BJ5" s="592"/>
      <c r="BK5" s="592"/>
      <c r="BL5" s="592"/>
      <c r="BM5" s="592"/>
      <c r="BN5" s="593"/>
      <c r="BO5" s="594">
        <v>100</v>
      </c>
      <c r="BP5" s="594"/>
      <c r="BQ5" s="594"/>
      <c r="BR5" s="594"/>
      <c r="BS5" s="595">
        <v>82710</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94120</v>
      </c>
      <c r="S6" s="592"/>
      <c r="T6" s="592"/>
      <c r="U6" s="592"/>
      <c r="V6" s="592"/>
      <c r="W6" s="592"/>
      <c r="X6" s="592"/>
      <c r="Y6" s="593"/>
      <c r="Z6" s="594">
        <v>0.7</v>
      </c>
      <c r="AA6" s="594"/>
      <c r="AB6" s="594"/>
      <c r="AC6" s="594"/>
      <c r="AD6" s="595">
        <v>94120</v>
      </c>
      <c r="AE6" s="595"/>
      <c r="AF6" s="595"/>
      <c r="AG6" s="595"/>
      <c r="AH6" s="595"/>
      <c r="AI6" s="595"/>
      <c r="AJ6" s="595"/>
      <c r="AK6" s="595"/>
      <c r="AL6" s="596">
        <v>1.3</v>
      </c>
      <c r="AM6" s="597"/>
      <c r="AN6" s="597"/>
      <c r="AO6" s="598"/>
      <c r="AP6" s="588" t="s">
        <v>213</v>
      </c>
      <c r="AQ6" s="589"/>
      <c r="AR6" s="589"/>
      <c r="AS6" s="589"/>
      <c r="AT6" s="589"/>
      <c r="AU6" s="589"/>
      <c r="AV6" s="589"/>
      <c r="AW6" s="589"/>
      <c r="AX6" s="589"/>
      <c r="AY6" s="589"/>
      <c r="AZ6" s="589"/>
      <c r="BA6" s="589"/>
      <c r="BB6" s="589"/>
      <c r="BC6" s="589"/>
      <c r="BD6" s="589"/>
      <c r="BE6" s="589"/>
      <c r="BF6" s="590"/>
      <c r="BG6" s="591">
        <v>1724625</v>
      </c>
      <c r="BH6" s="592"/>
      <c r="BI6" s="592"/>
      <c r="BJ6" s="592"/>
      <c r="BK6" s="592"/>
      <c r="BL6" s="592"/>
      <c r="BM6" s="592"/>
      <c r="BN6" s="593"/>
      <c r="BO6" s="594">
        <v>100</v>
      </c>
      <c r="BP6" s="594"/>
      <c r="BQ6" s="594"/>
      <c r="BR6" s="594"/>
      <c r="BS6" s="595">
        <v>82710</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98979</v>
      </c>
      <c r="CS6" s="592"/>
      <c r="CT6" s="592"/>
      <c r="CU6" s="592"/>
      <c r="CV6" s="592"/>
      <c r="CW6" s="592"/>
      <c r="CX6" s="592"/>
      <c r="CY6" s="593"/>
      <c r="CZ6" s="594">
        <v>0.8</v>
      </c>
      <c r="DA6" s="594"/>
      <c r="DB6" s="594"/>
      <c r="DC6" s="594"/>
      <c r="DD6" s="600" t="s">
        <v>215</v>
      </c>
      <c r="DE6" s="592"/>
      <c r="DF6" s="592"/>
      <c r="DG6" s="592"/>
      <c r="DH6" s="592"/>
      <c r="DI6" s="592"/>
      <c r="DJ6" s="592"/>
      <c r="DK6" s="592"/>
      <c r="DL6" s="592"/>
      <c r="DM6" s="592"/>
      <c r="DN6" s="592"/>
      <c r="DO6" s="592"/>
      <c r="DP6" s="593"/>
      <c r="DQ6" s="600">
        <v>98979</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4391</v>
      </c>
      <c r="S7" s="592"/>
      <c r="T7" s="592"/>
      <c r="U7" s="592"/>
      <c r="V7" s="592"/>
      <c r="W7" s="592"/>
      <c r="X7" s="592"/>
      <c r="Y7" s="593"/>
      <c r="Z7" s="594">
        <v>0</v>
      </c>
      <c r="AA7" s="594"/>
      <c r="AB7" s="594"/>
      <c r="AC7" s="594"/>
      <c r="AD7" s="595">
        <v>4391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650653</v>
      </c>
      <c r="BH7" s="592"/>
      <c r="BI7" s="592"/>
      <c r="BJ7" s="592"/>
      <c r="BK7" s="592"/>
      <c r="BL7" s="592"/>
      <c r="BM7" s="592"/>
      <c r="BN7" s="593"/>
      <c r="BO7" s="594">
        <v>37.700000000000003</v>
      </c>
      <c r="BP7" s="594"/>
      <c r="BQ7" s="594"/>
      <c r="BR7" s="594"/>
      <c r="BS7" s="595">
        <v>16154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2867452</v>
      </c>
      <c r="CS7" s="592"/>
      <c r="CT7" s="592"/>
      <c r="CU7" s="592"/>
      <c r="CV7" s="592"/>
      <c r="CW7" s="592"/>
      <c r="CX7" s="592"/>
      <c r="CY7" s="593"/>
      <c r="CZ7" s="594">
        <v>23.3</v>
      </c>
      <c r="DA7" s="594"/>
      <c r="DB7" s="594"/>
      <c r="DC7" s="594"/>
      <c r="DD7" s="600">
        <v>641503</v>
      </c>
      <c r="DE7" s="592"/>
      <c r="DF7" s="592"/>
      <c r="DG7" s="592"/>
      <c r="DH7" s="592"/>
      <c r="DI7" s="592"/>
      <c r="DJ7" s="592"/>
      <c r="DK7" s="592"/>
      <c r="DL7" s="592"/>
      <c r="DM7" s="592"/>
      <c r="DN7" s="592"/>
      <c r="DO7" s="592"/>
      <c r="DP7" s="593"/>
      <c r="DQ7" s="600">
        <v>1807250</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6922</v>
      </c>
      <c r="S8" s="592"/>
      <c r="T8" s="592"/>
      <c r="U8" s="592"/>
      <c r="V8" s="592"/>
      <c r="W8" s="592"/>
      <c r="X8" s="592"/>
      <c r="Y8" s="593"/>
      <c r="Z8" s="594">
        <v>0.1</v>
      </c>
      <c r="AA8" s="594"/>
      <c r="AB8" s="594"/>
      <c r="AC8" s="594"/>
      <c r="AD8" s="595">
        <v>6922</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21104</v>
      </c>
      <c r="BH8" s="592"/>
      <c r="BI8" s="592"/>
      <c r="BJ8" s="592"/>
      <c r="BK8" s="592"/>
      <c r="BL8" s="592"/>
      <c r="BM8" s="592"/>
      <c r="BN8" s="593"/>
      <c r="BO8" s="594">
        <v>1.2</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2319646</v>
      </c>
      <c r="CS8" s="592"/>
      <c r="CT8" s="592"/>
      <c r="CU8" s="592"/>
      <c r="CV8" s="592"/>
      <c r="CW8" s="592"/>
      <c r="CX8" s="592"/>
      <c r="CY8" s="593"/>
      <c r="CZ8" s="594">
        <v>18.899999999999999</v>
      </c>
      <c r="DA8" s="594"/>
      <c r="DB8" s="594"/>
      <c r="DC8" s="594"/>
      <c r="DD8" s="600">
        <v>146857</v>
      </c>
      <c r="DE8" s="592"/>
      <c r="DF8" s="592"/>
      <c r="DG8" s="592"/>
      <c r="DH8" s="592"/>
      <c r="DI8" s="592"/>
      <c r="DJ8" s="592"/>
      <c r="DK8" s="592"/>
      <c r="DL8" s="592"/>
      <c r="DM8" s="592"/>
      <c r="DN8" s="592"/>
      <c r="DO8" s="592"/>
      <c r="DP8" s="593"/>
      <c r="DQ8" s="600">
        <v>1474873</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10936</v>
      </c>
      <c r="S9" s="592"/>
      <c r="T9" s="592"/>
      <c r="U9" s="592"/>
      <c r="V9" s="592"/>
      <c r="W9" s="592"/>
      <c r="X9" s="592"/>
      <c r="Y9" s="593"/>
      <c r="Z9" s="594">
        <v>0.1</v>
      </c>
      <c r="AA9" s="594"/>
      <c r="AB9" s="594"/>
      <c r="AC9" s="594"/>
      <c r="AD9" s="595">
        <v>10936</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484224</v>
      </c>
      <c r="BH9" s="592"/>
      <c r="BI9" s="592"/>
      <c r="BJ9" s="592"/>
      <c r="BK9" s="592"/>
      <c r="BL9" s="592"/>
      <c r="BM9" s="592"/>
      <c r="BN9" s="593"/>
      <c r="BO9" s="594">
        <v>28.1</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1508177</v>
      </c>
      <c r="CS9" s="592"/>
      <c r="CT9" s="592"/>
      <c r="CU9" s="592"/>
      <c r="CV9" s="592"/>
      <c r="CW9" s="592"/>
      <c r="CX9" s="592"/>
      <c r="CY9" s="593"/>
      <c r="CZ9" s="594">
        <v>12.3</v>
      </c>
      <c r="DA9" s="594"/>
      <c r="DB9" s="594"/>
      <c r="DC9" s="594"/>
      <c r="DD9" s="600">
        <v>37833</v>
      </c>
      <c r="DE9" s="592"/>
      <c r="DF9" s="592"/>
      <c r="DG9" s="592"/>
      <c r="DH9" s="592"/>
      <c r="DI9" s="592"/>
      <c r="DJ9" s="592"/>
      <c r="DK9" s="592"/>
      <c r="DL9" s="592"/>
      <c r="DM9" s="592"/>
      <c r="DN9" s="592"/>
      <c r="DO9" s="592"/>
      <c r="DP9" s="593"/>
      <c r="DQ9" s="600">
        <v>1465159</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146154</v>
      </c>
      <c r="S10" s="592"/>
      <c r="T10" s="592"/>
      <c r="U10" s="592"/>
      <c r="V10" s="592"/>
      <c r="W10" s="592"/>
      <c r="X10" s="592"/>
      <c r="Y10" s="593"/>
      <c r="Z10" s="594">
        <v>1.2</v>
      </c>
      <c r="AA10" s="594"/>
      <c r="AB10" s="594"/>
      <c r="AC10" s="594"/>
      <c r="AD10" s="595">
        <v>146154</v>
      </c>
      <c r="AE10" s="595"/>
      <c r="AF10" s="595"/>
      <c r="AG10" s="595"/>
      <c r="AH10" s="595"/>
      <c r="AI10" s="595"/>
      <c r="AJ10" s="595"/>
      <c r="AK10" s="595"/>
      <c r="AL10" s="596">
        <v>2.1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47028</v>
      </c>
      <c r="BH10" s="592"/>
      <c r="BI10" s="592"/>
      <c r="BJ10" s="592"/>
      <c r="BK10" s="592"/>
      <c r="BL10" s="592"/>
      <c r="BM10" s="592"/>
      <c r="BN10" s="593"/>
      <c r="BO10" s="594">
        <v>2.7</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3217</v>
      </c>
      <c r="CS10" s="592"/>
      <c r="CT10" s="592"/>
      <c r="CU10" s="592"/>
      <c r="CV10" s="592"/>
      <c r="CW10" s="592"/>
      <c r="CX10" s="592"/>
      <c r="CY10" s="593"/>
      <c r="CZ10" s="594">
        <v>0</v>
      </c>
      <c r="DA10" s="594"/>
      <c r="DB10" s="594"/>
      <c r="DC10" s="594"/>
      <c r="DD10" s="600" t="s">
        <v>111</v>
      </c>
      <c r="DE10" s="592"/>
      <c r="DF10" s="592"/>
      <c r="DG10" s="592"/>
      <c r="DH10" s="592"/>
      <c r="DI10" s="592"/>
      <c r="DJ10" s="592"/>
      <c r="DK10" s="592"/>
      <c r="DL10" s="592"/>
      <c r="DM10" s="592"/>
      <c r="DN10" s="592"/>
      <c r="DO10" s="592"/>
      <c r="DP10" s="593"/>
      <c r="DQ10" s="600">
        <v>217</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63105</v>
      </c>
      <c r="S11" s="592"/>
      <c r="T11" s="592"/>
      <c r="U11" s="592"/>
      <c r="V11" s="592"/>
      <c r="W11" s="592"/>
      <c r="X11" s="592"/>
      <c r="Y11" s="593"/>
      <c r="Z11" s="594">
        <v>0.5</v>
      </c>
      <c r="AA11" s="594"/>
      <c r="AB11" s="594"/>
      <c r="AC11" s="594"/>
      <c r="AD11" s="595">
        <v>63105</v>
      </c>
      <c r="AE11" s="595"/>
      <c r="AF11" s="595"/>
      <c r="AG11" s="595"/>
      <c r="AH11" s="595"/>
      <c r="AI11" s="595"/>
      <c r="AJ11" s="595"/>
      <c r="AK11" s="595"/>
      <c r="AL11" s="596">
        <v>0.9</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98297</v>
      </c>
      <c r="BH11" s="592"/>
      <c r="BI11" s="592"/>
      <c r="BJ11" s="592"/>
      <c r="BK11" s="592"/>
      <c r="BL11" s="592"/>
      <c r="BM11" s="592"/>
      <c r="BN11" s="593"/>
      <c r="BO11" s="594">
        <v>5.7</v>
      </c>
      <c r="BP11" s="594"/>
      <c r="BQ11" s="594"/>
      <c r="BR11" s="594"/>
      <c r="BS11" s="600">
        <v>16154</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1090145</v>
      </c>
      <c r="CS11" s="592"/>
      <c r="CT11" s="592"/>
      <c r="CU11" s="592"/>
      <c r="CV11" s="592"/>
      <c r="CW11" s="592"/>
      <c r="CX11" s="592"/>
      <c r="CY11" s="593"/>
      <c r="CZ11" s="594">
        <v>8.9</v>
      </c>
      <c r="DA11" s="594"/>
      <c r="DB11" s="594"/>
      <c r="DC11" s="594"/>
      <c r="DD11" s="600">
        <v>478185</v>
      </c>
      <c r="DE11" s="592"/>
      <c r="DF11" s="592"/>
      <c r="DG11" s="592"/>
      <c r="DH11" s="592"/>
      <c r="DI11" s="592"/>
      <c r="DJ11" s="592"/>
      <c r="DK11" s="592"/>
      <c r="DL11" s="592"/>
      <c r="DM11" s="592"/>
      <c r="DN11" s="592"/>
      <c r="DO11" s="592"/>
      <c r="DP11" s="593"/>
      <c r="DQ11" s="600">
        <v>587521</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908171</v>
      </c>
      <c r="BH12" s="592"/>
      <c r="BI12" s="592"/>
      <c r="BJ12" s="592"/>
      <c r="BK12" s="592"/>
      <c r="BL12" s="592"/>
      <c r="BM12" s="592"/>
      <c r="BN12" s="593"/>
      <c r="BO12" s="594">
        <v>52.7</v>
      </c>
      <c r="BP12" s="594"/>
      <c r="BQ12" s="594"/>
      <c r="BR12" s="594"/>
      <c r="BS12" s="600">
        <v>66556</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103593</v>
      </c>
      <c r="CS12" s="592"/>
      <c r="CT12" s="592"/>
      <c r="CU12" s="592"/>
      <c r="CV12" s="592"/>
      <c r="CW12" s="592"/>
      <c r="CX12" s="592"/>
      <c r="CY12" s="593"/>
      <c r="CZ12" s="594">
        <v>0.8</v>
      </c>
      <c r="DA12" s="594"/>
      <c r="DB12" s="594"/>
      <c r="DC12" s="594"/>
      <c r="DD12" s="600">
        <v>2133</v>
      </c>
      <c r="DE12" s="592"/>
      <c r="DF12" s="592"/>
      <c r="DG12" s="592"/>
      <c r="DH12" s="592"/>
      <c r="DI12" s="592"/>
      <c r="DJ12" s="592"/>
      <c r="DK12" s="592"/>
      <c r="DL12" s="592"/>
      <c r="DM12" s="592"/>
      <c r="DN12" s="592"/>
      <c r="DO12" s="592"/>
      <c r="DP12" s="593"/>
      <c r="DQ12" s="600">
        <v>87353</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34899</v>
      </c>
      <c r="S13" s="592"/>
      <c r="T13" s="592"/>
      <c r="U13" s="592"/>
      <c r="V13" s="592"/>
      <c r="W13" s="592"/>
      <c r="X13" s="592"/>
      <c r="Y13" s="593"/>
      <c r="Z13" s="594">
        <v>0.3</v>
      </c>
      <c r="AA13" s="594"/>
      <c r="AB13" s="594"/>
      <c r="AC13" s="594"/>
      <c r="AD13" s="595">
        <v>34899</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907565</v>
      </c>
      <c r="BH13" s="592"/>
      <c r="BI13" s="592"/>
      <c r="BJ13" s="592"/>
      <c r="BK13" s="592"/>
      <c r="BL13" s="592"/>
      <c r="BM13" s="592"/>
      <c r="BN13" s="593"/>
      <c r="BO13" s="594">
        <v>52.6</v>
      </c>
      <c r="BP13" s="594"/>
      <c r="BQ13" s="594"/>
      <c r="BR13" s="594"/>
      <c r="BS13" s="600">
        <v>66556</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1484705</v>
      </c>
      <c r="CS13" s="592"/>
      <c r="CT13" s="592"/>
      <c r="CU13" s="592"/>
      <c r="CV13" s="592"/>
      <c r="CW13" s="592"/>
      <c r="CX13" s="592"/>
      <c r="CY13" s="593"/>
      <c r="CZ13" s="594">
        <v>12.1</v>
      </c>
      <c r="DA13" s="594"/>
      <c r="DB13" s="594"/>
      <c r="DC13" s="594"/>
      <c r="DD13" s="600">
        <v>1107237</v>
      </c>
      <c r="DE13" s="592"/>
      <c r="DF13" s="592"/>
      <c r="DG13" s="592"/>
      <c r="DH13" s="592"/>
      <c r="DI13" s="592"/>
      <c r="DJ13" s="592"/>
      <c r="DK13" s="592"/>
      <c r="DL13" s="592"/>
      <c r="DM13" s="592"/>
      <c r="DN13" s="592"/>
      <c r="DO13" s="592"/>
      <c r="DP13" s="593"/>
      <c r="DQ13" s="600">
        <v>489180</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47040</v>
      </c>
      <c r="BH14" s="592"/>
      <c r="BI14" s="592"/>
      <c r="BJ14" s="592"/>
      <c r="BK14" s="592"/>
      <c r="BL14" s="592"/>
      <c r="BM14" s="592"/>
      <c r="BN14" s="593"/>
      <c r="BO14" s="594">
        <v>2.7</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402646</v>
      </c>
      <c r="CS14" s="592"/>
      <c r="CT14" s="592"/>
      <c r="CU14" s="592"/>
      <c r="CV14" s="592"/>
      <c r="CW14" s="592"/>
      <c r="CX14" s="592"/>
      <c r="CY14" s="593"/>
      <c r="CZ14" s="594">
        <v>3.3</v>
      </c>
      <c r="DA14" s="594"/>
      <c r="DB14" s="594"/>
      <c r="DC14" s="594"/>
      <c r="DD14" s="600">
        <v>78764</v>
      </c>
      <c r="DE14" s="592"/>
      <c r="DF14" s="592"/>
      <c r="DG14" s="592"/>
      <c r="DH14" s="592"/>
      <c r="DI14" s="592"/>
      <c r="DJ14" s="592"/>
      <c r="DK14" s="592"/>
      <c r="DL14" s="592"/>
      <c r="DM14" s="592"/>
      <c r="DN14" s="592"/>
      <c r="DO14" s="592"/>
      <c r="DP14" s="593"/>
      <c r="DQ14" s="600">
        <v>352712</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3239</v>
      </c>
      <c r="S15" s="592"/>
      <c r="T15" s="592"/>
      <c r="U15" s="592"/>
      <c r="V15" s="592"/>
      <c r="W15" s="592"/>
      <c r="X15" s="592"/>
      <c r="Y15" s="593"/>
      <c r="Z15" s="594">
        <v>0</v>
      </c>
      <c r="AA15" s="594"/>
      <c r="AB15" s="594"/>
      <c r="AC15" s="594"/>
      <c r="AD15" s="595">
        <v>3239</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118761</v>
      </c>
      <c r="BH15" s="592"/>
      <c r="BI15" s="592"/>
      <c r="BJ15" s="592"/>
      <c r="BK15" s="592"/>
      <c r="BL15" s="592"/>
      <c r="BM15" s="592"/>
      <c r="BN15" s="593"/>
      <c r="BO15" s="594">
        <v>6.9</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708148</v>
      </c>
      <c r="CS15" s="592"/>
      <c r="CT15" s="592"/>
      <c r="CU15" s="592"/>
      <c r="CV15" s="592"/>
      <c r="CW15" s="592"/>
      <c r="CX15" s="592"/>
      <c r="CY15" s="593"/>
      <c r="CZ15" s="594">
        <v>5.8</v>
      </c>
      <c r="DA15" s="594"/>
      <c r="DB15" s="594"/>
      <c r="DC15" s="594"/>
      <c r="DD15" s="600">
        <v>79067</v>
      </c>
      <c r="DE15" s="592"/>
      <c r="DF15" s="592"/>
      <c r="DG15" s="592"/>
      <c r="DH15" s="592"/>
      <c r="DI15" s="592"/>
      <c r="DJ15" s="592"/>
      <c r="DK15" s="592"/>
      <c r="DL15" s="592"/>
      <c r="DM15" s="592"/>
      <c r="DN15" s="592"/>
      <c r="DO15" s="592"/>
      <c r="DP15" s="593"/>
      <c r="DQ15" s="600">
        <v>602574</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5622606</v>
      </c>
      <c r="S16" s="592"/>
      <c r="T16" s="592"/>
      <c r="U16" s="592"/>
      <c r="V16" s="592"/>
      <c r="W16" s="592"/>
      <c r="X16" s="592"/>
      <c r="Y16" s="593"/>
      <c r="Z16" s="594">
        <v>44.5</v>
      </c>
      <c r="AA16" s="594"/>
      <c r="AB16" s="594"/>
      <c r="AC16" s="594"/>
      <c r="AD16" s="595">
        <v>4972969</v>
      </c>
      <c r="AE16" s="595"/>
      <c r="AF16" s="595"/>
      <c r="AG16" s="595"/>
      <c r="AH16" s="595"/>
      <c r="AI16" s="595"/>
      <c r="AJ16" s="595"/>
      <c r="AK16" s="595"/>
      <c r="AL16" s="596">
        <v>70.400000000000006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151213</v>
      </c>
      <c r="CS16" s="592"/>
      <c r="CT16" s="592"/>
      <c r="CU16" s="592"/>
      <c r="CV16" s="592"/>
      <c r="CW16" s="592"/>
      <c r="CX16" s="592"/>
      <c r="CY16" s="593"/>
      <c r="CZ16" s="594">
        <v>1.2</v>
      </c>
      <c r="DA16" s="594"/>
      <c r="DB16" s="594"/>
      <c r="DC16" s="594"/>
      <c r="DD16" s="600" t="s">
        <v>111</v>
      </c>
      <c r="DE16" s="592"/>
      <c r="DF16" s="592"/>
      <c r="DG16" s="592"/>
      <c r="DH16" s="592"/>
      <c r="DI16" s="592"/>
      <c r="DJ16" s="592"/>
      <c r="DK16" s="592"/>
      <c r="DL16" s="592"/>
      <c r="DM16" s="592"/>
      <c r="DN16" s="592"/>
      <c r="DO16" s="592"/>
      <c r="DP16" s="593"/>
      <c r="DQ16" s="600">
        <v>94985</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4972969</v>
      </c>
      <c r="S17" s="592"/>
      <c r="T17" s="592"/>
      <c r="U17" s="592"/>
      <c r="V17" s="592"/>
      <c r="W17" s="592"/>
      <c r="X17" s="592"/>
      <c r="Y17" s="593"/>
      <c r="Z17" s="594">
        <v>39.299999999999997</v>
      </c>
      <c r="AA17" s="594"/>
      <c r="AB17" s="594"/>
      <c r="AC17" s="594"/>
      <c r="AD17" s="595">
        <v>4972969</v>
      </c>
      <c r="AE17" s="595"/>
      <c r="AF17" s="595"/>
      <c r="AG17" s="595"/>
      <c r="AH17" s="595"/>
      <c r="AI17" s="595"/>
      <c r="AJ17" s="595"/>
      <c r="AK17" s="595"/>
      <c r="AL17" s="596">
        <v>70.400000000000006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1554743</v>
      </c>
      <c r="CS17" s="592"/>
      <c r="CT17" s="592"/>
      <c r="CU17" s="592"/>
      <c r="CV17" s="592"/>
      <c r="CW17" s="592"/>
      <c r="CX17" s="592"/>
      <c r="CY17" s="593"/>
      <c r="CZ17" s="594">
        <v>12.6</v>
      </c>
      <c r="DA17" s="594"/>
      <c r="DB17" s="594"/>
      <c r="DC17" s="594"/>
      <c r="DD17" s="600" t="s">
        <v>111</v>
      </c>
      <c r="DE17" s="592"/>
      <c r="DF17" s="592"/>
      <c r="DG17" s="592"/>
      <c r="DH17" s="592"/>
      <c r="DI17" s="592"/>
      <c r="DJ17" s="592"/>
      <c r="DK17" s="592"/>
      <c r="DL17" s="592"/>
      <c r="DM17" s="592"/>
      <c r="DN17" s="592"/>
      <c r="DO17" s="592"/>
      <c r="DP17" s="593"/>
      <c r="DQ17" s="600">
        <v>1491306</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649632</v>
      </c>
      <c r="S18" s="592"/>
      <c r="T18" s="592"/>
      <c r="U18" s="592"/>
      <c r="V18" s="592"/>
      <c r="W18" s="592"/>
      <c r="X18" s="592"/>
      <c r="Y18" s="593"/>
      <c r="Z18" s="594">
        <v>5.0999999999999996</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5</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7710997</v>
      </c>
      <c r="S20" s="592"/>
      <c r="T20" s="592"/>
      <c r="U20" s="592"/>
      <c r="V20" s="592"/>
      <c r="W20" s="592"/>
      <c r="X20" s="592"/>
      <c r="Y20" s="593"/>
      <c r="Z20" s="594">
        <v>61</v>
      </c>
      <c r="AA20" s="594"/>
      <c r="AB20" s="594"/>
      <c r="AC20" s="594"/>
      <c r="AD20" s="595">
        <v>7061360</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12292664</v>
      </c>
      <c r="CS20" s="592"/>
      <c r="CT20" s="592"/>
      <c r="CU20" s="592"/>
      <c r="CV20" s="592"/>
      <c r="CW20" s="592"/>
      <c r="CX20" s="592"/>
      <c r="CY20" s="593"/>
      <c r="CZ20" s="594">
        <v>100</v>
      </c>
      <c r="DA20" s="594"/>
      <c r="DB20" s="594"/>
      <c r="DC20" s="594"/>
      <c r="DD20" s="600">
        <v>2571579</v>
      </c>
      <c r="DE20" s="592"/>
      <c r="DF20" s="592"/>
      <c r="DG20" s="592"/>
      <c r="DH20" s="592"/>
      <c r="DI20" s="592"/>
      <c r="DJ20" s="592"/>
      <c r="DK20" s="592"/>
      <c r="DL20" s="592"/>
      <c r="DM20" s="592"/>
      <c r="DN20" s="592"/>
      <c r="DO20" s="592"/>
      <c r="DP20" s="593"/>
      <c r="DQ20" s="600">
        <v>8552109</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3626</v>
      </c>
      <c r="S21" s="592"/>
      <c r="T21" s="592"/>
      <c r="U21" s="592"/>
      <c r="V21" s="592"/>
      <c r="W21" s="592"/>
      <c r="X21" s="592"/>
      <c r="Y21" s="593"/>
      <c r="Z21" s="594">
        <v>0</v>
      </c>
      <c r="AA21" s="594"/>
      <c r="AB21" s="594"/>
      <c r="AC21" s="594"/>
      <c r="AD21" s="595">
        <v>3626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23209</v>
      </c>
      <c r="S22" s="592"/>
      <c r="T22" s="592"/>
      <c r="U22" s="592"/>
      <c r="V22" s="592"/>
      <c r="W22" s="592"/>
      <c r="X22" s="592"/>
      <c r="Y22" s="593"/>
      <c r="Z22" s="594">
        <v>0.2</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368337</v>
      </c>
      <c r="S23" s="592"/>
      <c r="T23" s="592"/>
      <c r="U23" s="592"/>
      <c r="V23" s="592"/>
      <c r="W23" s="592"/>
      <c r="X23" s="592"/>
      <c r="Y23" s="593"/>
      <c r="Z23" s="594">
        <v>2.9</v>
      </c>
      <c r="AA23" s="594"/>
      <c r="AB23" s="594"/>
      <c r="AC23" s="594"/>
      <c r="AD23" s="595">
        <v>796</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11547</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4103803</v>
      </c>
      <c r="CS24" s="581"/>
      <c r="CT24" s="581"/>
      <c r="CU24" s="581"/>
      <c r="CV24" s="581"/>
      <c r="CW24" s="581"/>
      <c r="CX24" s="581"/>
      <c r="CY24" s="582"/>
      <c r="CZ24" s="622">
        <v>33.4</v>
      </c>
      <c r="DA24" s="623"/>
      <c r="DB24" s="623"/>
      <c r="DC24" s="624"/>
      <c r="DD24" s="621">
        <v>3443505</v>
      </c>
      <c r="DE24" s="581"/>
      <c r="DF24" s="581"/>
      <c r="DG24" s="581"/>
      <c r="DH24" s="581"/>
      <c r="DI24" s="581"/>
      <c r="DJ24" s="581"/>
      <c r="DK24" s="582"/>
      <c r="DL24" s="621">
        <v>3382012</v>
      </c>
      <c r="DM24" s="581"/>
      <c r="DN24" s="581"/>
      <c r="DO24" s="581"/>
      <c r="DP24" s="581"/>
      <c r="DQ24" s="581"/>
      <c r="DR24" s="581"/>
      <c r="DS24" s="581"/>
      <c r="DT24" s="581"/>
      <c r="DU24" s="581"/>
      <c r="DV24" s="582"/>
      <c r="DW24" s="585">
        <v>45.1</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1109056</v>
      </c>
      <c r="S25" s="592"/>
      <c r="T25" s="592"/>
      <c r="U25" s="592"/>
      <c r="V25" s="592"/>
      <c r="W25" s="592"/>
      <c r="X25" s="592"/>
      <c r="Y25" s="593"/>
      <c r="Z25" s="594">
        <v>8.8000000000000007</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1715690</v>
      </c>
      <c r="CS25" s="617"/>
      <c r="CT25" s="617"/>
      <c r="CU25" s="617"/>
      <c r="CV25" s="617"/>
      <c r="CW25" s="617"/>
      <c r="CX25" s="617"/>
      <c r="CY25" s="618"/>
      <c r="CZ25" s="625">
        <v>14</v>
      </c>
      <c r="DA25" s="626"/>
      <c r="DB25" s="626"/>
      <c r="DC25" s="627"/>
      <c r="DD25" s="600">
        <v>1622417</v>
      </c>
      <c r="DE25" s="617"/>
      <c r="DF25" s="617"/>
      <c r="DG25" s="617"/>
      <c r="DH25" s="617"/>
      <c r="DI25" s="617"/>
      <c r="DJ25" s="617"/>
      <c r="DK25" s="618"/>
      <c r="DL25" s="600">
        <v>1560924</v>
      </c>
      <c r="DM25" s="617"/>
      <c r="DN25" s="617"/>
      <c r="DO25" s="617"/>
      <c r="DP25" s="617"/>
      <c r="DQ25" s="617"/>
      <c r="DR25" s="617"/>
      <c r="DS25" s="617"/>
      <c r="DT25" s="617"/>
      <c r="DU25" s="617"/>
      <c r="DV25" s="618"/>
      <c r="DW25" s="596">
        <v>20.8</v>
      </c>
      <c r="DX25" s="619"/>
      <c r="DY25" s="619"/>
      <c r="DZ25" s="619"/>
      <c r="EA25" s="619"/>
      <c r="EB25" s="619"/>
      <c r="EC25" s="620"/>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1105151</v>
      </c>
      <c r="CS26" s="592"/>
      <c r="CT26" s="592"/>
      <c r="CU26" s="592"/>
      <c r="CV26" s="592"/>
      <c r="CW26" s="592"/>
      <c r="CX26" s="592"/>
      <c r="CY26" s="593"/>
      <c r="CZ26" s="625">
        <v>9</v>
      </c>
      <c r="DA26" s="626"/>
      <c r="DB26" s="626"/>
      <c r="DC26" s="627"/>
      <c r="DD26" s="600">
        <v>1018482</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9"/>
      <c r="DY26" s="619"/>
      <c r="DZ26" s="619"/>
      <c r="EA26" s="619"/>
      <c r="EB26" s="619"/>
      <c r="EC26" s="620"/>
    </row>
    <row r="27" spans="2:133" ht="11.25" customHeight="1" x14ac:dyDescent="0.15">
      <c r="B27" s="588" t="s">
        <v>279</v>
      </c>
      <c r="C27" s="589"/>
      <c r="D27" s="589"/>
      <c r="E27" s="589"/>
      <c r="F27" s="589"/>
      <c r="G27" s="589"/>
      <c r="H27" s="589"/>
      <c r="I27" s="589"/>
      <c r="J27" s="589"/>
      <c r="K27" s="589"/>
      <c r="L27" s="589"/>
      <c r="M27" s="589"/>
      <c r="N27" s="589"/>
      <c r="O27" s="589"/>
      <c r="P27" s="589"/>
      <c r="Q27" s="590"/>
      <c r="R27" s="591">
        <v>851065</v>
      </c>
      <c r="S27" s="592"/>
      <c r="T27" s="592"/>
      <c r="U27" s="592"/>
      <c r="V27" s="592"/>
      <c r="W27" s="592"/>
      <c r="X27" s="592"/>
      <c r="Y27" s="593"/>
      <c r="Z27" s="594">
        <v>6.7</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1724625</v>
      </c>
      <c r="BH27" s="592"/>
      <c r="BI27" s="592"/>
      <c r="BJ27" s="592"/>
      <c r="BK27" s="592"/>
      <c r="BL27" s="592"/>
      <c r="BM27" s="592"/>
      <c r="BN27" s="593"/>
      <c r="BO27" s="594">
        <v>100</v>
      </c>
      <c r="BP27" s="594"/>
      <c r="BQ27" s="594"/>
      <c r="BR27" s="594"/>
      <c r="BS27" s="600">
        <v>82710</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833370</v>
      </c>
      <c r="CS27" s="617"/>
      <c r="CT27" s="617"/>
      <c r="CU27" s="617"/>
      <c r="CV27" s="617"/>
      <c r="CW27" s="617"/>
      <c r="CX27" s="617"/>
      <c r="CY27" s="618"/>
      <c r="CZ27" s="625">
        <v>6.8</v>
      </c>
      <c r="DA27" s="626"/>
      <c r="DB27" s="626"/>
      <c r="DC27" s="627"/>
      <c r="DD27" s="600">
        <v>329782</v>
      </c>
      <c r="DE27" s="617"/>
      <c r="DF27" s="617"/>
      <c r="DG27" s="617"/>
      <c r="DH27" s="617"/>
      <c r="DI27" s="617"/>
      <c r="DJ27" s="617"/>
      <c r="DK27" s="618"/>
      <c r="DL27" s="600">
        <v>329782</v>
      </c>
      <c r="DM27" s="617"/>
      <c r="DN27" s="617"/>
      <c r="DO27" s="617"/>
      <c r="DP27" s="617"/>
      <c r="DQ27" s="617"/>
      <c r="DR27" s="617"/>
      <c r="DS27" s="617"/>
      <c r="DT27" s="617"/>
      <c r="DU27" s="617"/>
      <c r="DV27" s="618"/>
      <c r="DW27" s="596">
        <v>4.4000000000000004</v>
      </c>
      <c r="DX27" s="619"/>
      <c r="DY27" s="619"/>
      <c r="DZ27" s="619"/>
      <c r="EA27" s="619"/>
      <c r="EB27" s="619"/>
      <c r="EC27" s="620"/>
    </row>
    <row r="28" spans="2:133" ht="11.25" customHeight="1" x14ac:dyDescent="0.15">
      <c r="B28" s="588" t="s">
        <v>282</v>
      </c>
      <c r="C28" s="589"/>
      <c r="D28" s="589"/>
      <c r="E28" s="589"/>
      <c r="F28" s="589"/>
      <c r="G28" s="589"/>
      <c r="H28" s="589"/>
      <c r="I28" s="589"/>
      <c r="J28" s="589"/>
      <c r="K28" s="589"/>
      <c r="L28" s="589"/>
      <c r="M28" s="589"/>
      <c r="N28" s="589"/>
      <c r="O28" s="589"/>
      <c r="P28" s="589"/>
      <c r="Q28" s="590"/>
      <c r="R28" s="591">
        <v>77983</v>
      </c>
      <c r="S28" s="592"/>
      <c r="T28" s="592"/>
      <c r="U28" s="592"/>
      <c r="V28" s="592"/>
      <c r="W28" s="592"/>
      <c r="X28" s="592"/>
      <c r="Y28" s="593"/>
      <c r="Z28" s="594">
        <v>0.6</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1554743</v>
      </c>
      <c r="CS28" s="592"/>
      <c r="CT28" s="592"/>
      <c r="CU28" s="592"/>
      <c r="CV28" s="592"/>
      <c r="CW28" s="592"/>
      <c r="CX28" s="592"/>
      <c r="CY28" s="593"/>
      <c r="CZ28" s="625">
        <v>12.6</v>
      </c>
      <c r="DA28" s="626"/>
      <c r="DB28" s="626"/>
      <c r="DC28" s="627"/>
      <c r="DD28" s="600">
        <v>1491306</v>
      </c>
      <c r="DE28" s="592"/>
      <c r="DF28" s="592"/>
      <c r="DG28" s="592"/>
      <c r="DH28" s="592"/>
      <c r="DI28" s="592"/>
      <c r="DJ28" s="592"/>
      <c r="DK28" s="593"/>
      <c r="DL28" s="600">
        <v>1491306</v>
      </c>
      <c r="DM28" s="592"/>
      <c r="DN28" s="592"/>
      <c r="DO28" s="592"/>
      <c r="DP28" s="592"/>
      <c r="DQ28" s="592"/>
      <c r="DR28" s="592"/>
      <c r="DS28" s="592"/>
      <c r="DT28" s="592"/>
      <c r="DU28" s="592"/>
      <c r="DV28" s="593"/>
      <c r="DW28" s="596">
        <v>19.899999999999999</v>
      </c>
      <c r="DX28" s="619"/>
      <c r="DY28" s="619"/>
      <c r="DZ28" s="619"/>
      <c r="EA28" s="619"/>
      <c r="EB28" s="619"/>
      <c r="EC28" s="620"/>
    </row>
    <row r="29" spans="2:133" ht="11.25" customHeight="1" x14ac:dyDescent="0.15">
      <c r="B29" s="588" t="s">
        <v>284</v>
      </c>
      <c r="C29" s="589"/>
      <c r="D29" s="589"/>
      <c r="E29" s="589"/>
      <c r="F29" s="589"/>
      <c r="G29" s="589"/>
      <c r="H29" s="589"/>
      <c r="I29" s="589"/>
      <c r="J29" s="589"/>
      <c r="K29" s="589"/>
      <c r="L29" s="589"/>
      <c r="M29" s="589"/>
      <c r="N29" s="589"/>
      <c r="O29" s="589"/>
      <c r="P29" s="589"/>
      <c r="Q29" s="590"/>
      <c r="R29" s="591">
        <v>3394</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57</v>
      </c>
      <c r="CG29" s="606"/>
      <c r="CH29" s="606"/>
      <c r="CI29" s="606"/>
      <c r="CJ29" s="606"/>
      <c r="CK29" s="606"/>
      <c r="CL29" s="606"/>
      <c r="CM29" s="606"/>
      <c r="CN29" s="606"/>
      <c r="CO29" s="606"/>
      <c r="CP29" s="606"/>
      <c r="CQ29" s="607"/>
      <c r="CR29" s="591">
        <v>1554743</v>
      </c>
      <c r="CS29" s="617"/>
      <c r="CT29" s="617"/>
      <c r="CU29" s="617"/>
      <c r="CV29" s="617"/>
      <c r="CW29" s="617"/>
      <c r="CX29" s="617"/>
      <c r="CY29" s="618"/>
      <c r="CZ29" s="625">
        <v>12.6</v>
      </c>
      <c r="DA29" s="626"/>
      <c r="DB29" s="626"/>
      <c r="DC29" s="627"/>
      <c r="DD29" s="600">
        <v>1491306</v>
      </c>
      <c r="DE29" s="617"/>
      <c r="DF29" s="617"/>
      <c r="DG29" s="617"/>
      <c r="DH29" s="617"/>
      <c r="DI29" s="617"/>
      <c r="DJ29" s="617"/>
      <c r="DK29" s="618"/>
      <c r="DL29" s="600">
        <v>1491306</v>
      </c>
      <c r="DM29" s="617"/>
      <c r="DN29" s="617"/>
      <c r="DO29" s="617"/>
      <c r="DP29" s="617"/>
      <c r="DQ29" s="617"/>
      <c r="DR29" s="617"/>
      <c r="DS29" s="617"/>
      <c r="DT29" s="617"/>
      <c r="DU29" s="617"/>
      <c r="DV29" s="618"/>
      <c r="DW29" s="596">
        <v>19.899999999999999</v>
      </c>
      <c r="DX29" s="619"/>
      <c r="DY29" s="619"/>
      <c r="DZ29" s="619"/>
      <c r="EA29" s="619"/>
      <c r="EB29" s="619"/>
      <c r="EC29" s="620"/>
    </row>
    <row r="30" spans="2:133" ht="11.25" customHeight="1" x14ac:dyDescent="0.15">
      <c r="B30" s="588" t="s">
        <v>288</v>
      </c>
      <c r="C30" s="589"/>
      <c r="D30" s="589"/>
      <c r="E30" s="589"/>
      <c r="F30" s="589"/>
      <c r="G30" s="589"/>
      <c r="H30" s="589"/>
      <c r="I30" s="589"/>
      <c r="J30" s="589"/>
      <c r="K30" s="589"/>
      <c r="L30" s="589"/>
      <c r="M30" s="589"/>
      <c r="N30" s="589"/>
      <c r="O30" s="589"/>
      <c r="P30" s="589"/>
      <c r="Q30" s="590"/>
      <c r="R30" s="591">
        <v>639087</v>
      </c>
      <c r="S30" s="592"/>
      <c r="T30" s="592"/>
      <c r="U30" s="592"/>
      <c r="V30" s="592"/>
      <c r="W30" s="592"/>
      <c r="X30" s="592"/>
      <c r="Y30" s="593"/>
      <c r="Z30" s="594">
        <v>5.0999999999999996</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98.6</v>
      </c>
      <c r="BH30" s="650"/>
      <c r="BI30" s="650"/>
      <c r="BJ30" s="650"/>
      <c r="BK30" s="650"/>
      <c r="BL30" s="650"/>
      <c r="BM30" s="586">
        <v>92.2</v>
      </c>
      <c r="BN30" s="650"/>
      <c r="BO30" s="650"/>
      <c r="BP30" s="650"/>
      <c r="BQ30" s="651"/>
      <c r="BR30" s="649">
        <v>98.5</v>
      </c>
      <c r="BS30" s="650"/>
      <c r="BT30" s="650"/>
      <c r="BU30" s="650"/>
      <c r="BV30" s="650"/>
      <c r="BW30" s="650"/>
      <c r="BX30" s="586">
        <v>86.5</v>
      </c>
      <c r="BY30" s="650"/>
      <c r="BZ30" s="650"/>
      <c r="CA30" s="650"/>
      <c r="CB30" s="651"/>
      <c r="CD30" s="654"/>
      <c r="CE30" s="655"/>
      <c r="CF30" s="605" t="s">
        <v>291</v>
      </c>
      <c r="CG30" s="606"/>
      <c r="CH30" s="606"/>
      <c r="CI30" s="606"/>
      <c r="CJ30" s="606"/>
      <c r="CK30" s="606"/>
      <c r="CL30" s="606"/>
      <c r="CM30" s="606"/>
      <c r="CN30" s="606"/>
      <c r="CO30" s="606"/>
      <c r="CP30" s="606"/>
      <c r="CQ30" s="607"/>
      <c r="CR30" s="591">
        <v>1372372</v>
      </c>
      <c r="CS30" s="592"/>
      <c r="CT30" s="592"/>
      <c r="CU30" s="592"/>
      <c r="CV30" s="592"/>
      <c r="CW30" s="592"/>
      <c r="CX30" s="592"/>
      <c r="CY30" s="593"/>
      <c r="CZ30" s="625">
        <v>11.2</v>
      </c>
      <c r="DA30" s="626"/>
      <c r="DB30" s="626"/>
      <c r="DC30" s="627"/>
      <c r="DD30" s="600">
        <v>1308935</v>
      </c>
      <c r="DE30" s="592"/>
      <c r="DF30" s="592"/>
      <c r="DG30" s="592"/>
      <c r="DH30" s="592"/>
      <c r="DI30" s="592"/>
      <c r="DJ30" s="592"/>
      <c r="DK30" s="593"/>
      <c r="DL30" s="600">
        <v>1308935</v>
      </c>
      <c r="DM30" s="592"/>
      <c r="DN30" s="592"/>
      <c r="DO30" s="592"/>
      <c r="DP30" s="592"/>
      <c r="DQ30" s="592"/>
      <c r="DR30" s="592"/>
      <c r="DS30" s="592"/>
      <c r="DT30" s="592"/>
      <c r="DU30" s="592"/>
      <c r="DV30" s="593"/>
      <c r="DW30" s="596">
        <v>17.5</v>
      </c>
      <c r="DX30" s="619"/>
      <c r="DY30" s="619"/>
      <c r="DZ30" s="619"/>
      <c r="EA30" s="619"/>
      <c r="EB30" s="619"/>
      <c r="EC30" s="620"/>
    </row>
    <row r="31" spans="2:133" ht="11.25" customHeight="1" x14ac:dyDescent="0.15">
      <c r="B31" s="588" t="s">
        <v>292</v>
      </c>
      <c r="C31" s="589"/>
      <c r="D31" s="589"/>
      <c r="E31" s="589"/>
      <c r="F31" s="589"/>
      <c r="G31" s="589"/>
      <c r="H31" s="589"/>
      <c r="I31" s="589"/>
      <c r="J31" s="589"/>
      <c r="K31" s="589"/>
      <c r="L31" s="589"/>
      <c r="M31" s="589"/>
      <c r="N31" s="589"/>
      <c r="O31" s="589"/>
      <c r="P31" s="589"/>
      <c r="Q31" s="590"/>
      <c r="R31" s="591">
        <v>409410</v>
      </c>
      <c r="S31" s="592"/>
      <c r="T31" s="592"/>
      <c r="U31" s="592"/>
      <c r="V31" s="592"/>
      <c r="W31" s="592"/>
      <c r="X31" s="592"/>
      <c r="Y31" s="593"/>
      <c r="Z31" s="594">
        <v>3.2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98.3</v>
      </c>
      <c r="BH31" s="617"/>
      <c r="BI31" s="617"/>
      <c r="BJ31" s="617"/>
      <c r="BK31" s="617"/>
      <c r="BL31" s="617"/>
      <c r="BM31" s="597">
        <v>94.9</v>
      </c>
      <c r="BN31" s="647"/>
      <c r="BO31" s="647"/>
      <c r="BP31" s="647"/>
      <c r="BQ31" s="648"/>
      <c r="BR31" s="646">
        <v>98.3</v>
      </c>
      <c r="BS31" s="617"/>
      <c r="BT31" s="617"/>
      <c r="BU31" s="617"/>
      <c r="BV31" s="617"/>
      <c r="BW31" s="617"/>
      <c r="BX31" s="597">
        <v>93.9</v>
      </c>
      <c r="BY31" s="647"/>
      <c r="BZ31" s="647"/>
      <c r="CA31" s="647"/>
      <c r="CB31" s="648"/>
      <c r="CD31" s="654"/>
      <c r="CE31" s="655"/>
      <c r="CF31" s="605" t="s">
        <v>295</v>
      </c>
      <c r="CG31" s="606"/>
      <c r="CH31" s="606"/>
      <c r="CI31" s="606"/>
      <c r="CJ31" s="606"/>
      <c r="CK31" s="606"/>
      <c r="CL31" s="606"/>
      <c r="CM31" s="606"/>
      <c r="CN31" s="606"/>
      <c r="CO31" s="606"/>
      <c r="CP31" s="606"/>
      <c r="CQ31" s="607"/>
      <c r="CR31" s="591">
        <v>182371</v>
      </c>
      <c r="CS31" s="617"/>
      <c r="CT31" s="617"/>
      <c r="CU31" s="617"/>
      <c r="CV31" s="617"/>
      <c r="CW31" s="617"/>
      <c r="CX31" s="617"/>
      <c r="CY31" s="618"/>
      <c r="CZ31" s="625">
        <v>1.5</v>
      </c>
      <c r="DA31" s="626"/>
      <c r="DB31" s="626"/>
      <c r="DC31" s="627"/>
      <c r="DD31" s="600">
        <v>182371</v>
      </c>
      <c r="DE31" s="617"/>
      <c r="DF31" s="617"/>
      <c r="DG31" s="617"/>
      <c r="DH31" s="617"/>
      <c r="DI31" s="617"/>
      <c r="DJ31" s="617"/>
      <c r="DK31" s="618"/>
      <c r="DL31" s="600">
        <v>182371</v>
      </c>
      <c r="DM31" s="617"/>
      <c r="DN31" s="617"/>
      <c r="DO31" s="617"/>
      <c r="DP31" s="617"/>
      <c r="DQ31" s="617"/>
      <c r="DR31" s="617"/>
      <c r="DS31" s="617"/>
      <c r="DT31" s="617"/>
      <c r="DU31" s="617"/>
      <c r="DV31" s="618"/>
      <c r="DW31" s="596">
        <v>2.4</v>
      </c>
      <c r="DX31" s="619"/>
      <c r="DY31" s="619"/>
      <c r="DZ31" s="619"/>
      <c r="EA31" s="619"/>
      <c r="EB31" s="619"/>
      <c r="EC31" s="620"/>
    </row>
    <row r="32" spans="2:133" ht="11.25" customHeight="1" x14ac:dyDescent="0.15">
      <c r="B32" s="588" t="s">
        <v>296</v>
      </c>
      <c r="C32" s="589"/>
      <c r="D32" s="589"/>
      <c r="E32" s="589"/>
      <c r="F32" s="589"/>
      <c r="G32" s="589"/>
      <c r="H32" s="589"/>
      <c r="I32" s="589"/>
      <c r="J32" s="589"/>
      <c r="K32" s="589"/>
      <c r="L32" s="589"/>
      <c r="M32" s="589"/>
      <c r="N32" s="589"/>
      <c r="O32" s="589"/>
      <c r="P32" s="589"/>
      <c r="Q32" s="590"/>
      <c r="R32" s="591">
        <v>186699</v>
      </c>
      <c r="S32" s="592"/>
      <c r="T32" s="592"/>
      <c r="U32" s="592"/>
      <c r="V32" s="592"/>
      <c r="W32" s="592"/>
      <c r="X32" s="592"/>
      <c r="Y32" s="593"/>
      <c r="Z32" s="594">
        <v>1.5</v>
      </c>
      <c r="AA32" s="594"/>
      <c r="AB32" s="594"/>
      <c r="AC32" s="594"/>
      <c r="AD32" s="595">
        <v>1229</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98.6</v>
      </c>
      <c r="BH32" s="659"/>
      <c r="BI32" s="659"/>
      <c r="BJ32" s="659"/>
      <c r="BK32" s="659"/>
      <c r="BL32" s="659"/>
      <c r="BM32" s="660">
        <v>89.6</v>
      </c>
      <c r="BN32" s="659"/>
      <c r="BO32" s="659"/>
      <c r="BP32" s="659"/>
      <c r="BQ32" s="661"/>
      <c r="BR32" s="658">
        <v>98.6</v>
      </c>
      <c r="BS32" s="659"/>
      <c r="BT32" s="659"/>
      <c r="BU32" s="659"/>
      <c r="BV32" s="659"/>
      <c r="BW32" s="659"/>
      <c r="BX32" s="660">
        <v>80.3</v>
      </c>
      <c r="BY32" s="659"/>
      <c r="BZ32" s="659"/>
      <c r="CA32" s="659"/>
      <c r="CB32" s="661"/>
      <c r="CD32" s="656"/>
      <c r="CE32" s="657"/>
      <c r="CF32" s="605" t="s">
        <v>298</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9"/>
      <c r="DY32" s="619"/>
      <c r="DZ32" s="619"/>
      <c r="EA32" s="619"/>
      <c r="EB32" s="619"/>
      <c r="EC32" s="620"/>
    </row>
    <row r="33" spans="2:133" ht="11.25" customHeight="1" x14ac:dyDescent="0.15">
      <c r="B33" s="588" t="s">
        <v>299</v>
      </c>
      <c r="C33" s="589"/>
      <c r="D33" s="589"/>
      <c r="E33" s="589"/>
      <c r="F33" s="589"/>
      <c r="G33" s="589"/>
      <c r="H33" s="589"/>
      <c r="I33" s="589"/>
      <c r="J33" s="589"/>
      <c r="K33" s="589"/>
      <c r="L33" s="589"/>
      <c r="M33" s="589"/>
      <c r="N33" s="589"/>
      <c r="O33" s="589"/>
      <c r="P33" s="589"/>
      <c r="Q33" s="590"/>
      <c r="R33" s="591">
        <v>1254800</v>
      </c>
      <c r="S33" s="592"/>
      <c r="T33" s="592"/>
      <c r="U33" s="592"/>
      <c r="V33" s="592"/>
      <c r="W33" s="592"/>
      <c r="X33" s="592"/>
      <c r="Y33" s="593"/>
      <c r="Z33" s="594">
        <v>9.9</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5466069</v>
      </c>
      <c r="CS33" s="617"/>
      <c r="CT33" s="617"/>
      <c r="CU33" s="617"/>
      <c r="CV33" s="617"/>
      <c r="CW33" s="617"/>
      <c r="CX33" s="617"/>
      <c r="CY33" s="618"/>
      <c r="CZ33" s="625">
        <v>44.5</v>
      </c>
      <c r="DA33" s="626"/>
      <c r="DB33" s="626"/>
      <c r="DC33" s="627"/>
      <c r="DD33" s="600">
        <v>4423284</v>
      </c>
      <c r="DE33" s="617"/>
      <c r="DF33" s="617"/>
      <c r="DG33" s="617"/>
      <c r="DH33" s="617"/>
      <c r="DI33" s="617"/>
      <c r="DJ33" s="617"/>
      <c r="DK33" s="618"/>
      <c r="DL33" s="600">
        <v>2810786</v>
      </c>
      <c r="DM33" s="617"/>
      <c r="DN33" s="617"/>
      <c r="DO33" s="617"/>
      <c r="DP33" s="617"/>
      <c r="DQ33" s="617"/>
      <c r="DR33" s="617"/>
      <c r="DS33" s="617"/>
      <c r="DT33" s="617"/>
      <c r="DU33" s="617"/>
      <c r="DV33" s="618"/>
      <c r="DW33" s="596">
        <v>37.5</v>
      </c>
      <c r="DX33" s="619"/>
      <c r="DY33" s="619"/>
      <c r="DZ33" s="619"/>
      <c r="EA33" s="619"/>
      <c r="EB33" s="619"/>
      <c r="EC33" s="620"/>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1254282</v>
      </c>
      <c r="CS34" s="592"/>
      <c r="CT34" s="592"/>
      <c r="CU34" s="592"/>
      <c r="CV34" s="592"/>
      <c r="CW34" s="592"/>
      <c r="CX34" s="592"/>
      <c r="CY34" s="593"/>
      <c r="CZ34" s="625">
        <v>10.199999999999999</v>
      </c>
      <c r="DA34" s="626"/>
      <c r="DB34" s="626"/>
      <c r="DC34" s="627"/>
      <c r="DD34" s="600">
        <v>758832</v>
      </c>
      <c r="DE34" s="592"/>
      <c r="DF34" s="592"/>
      <c r="DG34" s="592"/>
      <c r="DH34" s="592"/>
      <c r="DI34" s="592"/>
      <c r="DJ34" s="592"/>
      <c r="DK34" s="593"/>
      <c r="DL34" s="600">
        <v>676811</v>
      </c>
      <c r="DM34" s="592"/>
      <c r="DN34" s="592"/>
      <c r="DO34" s="592"/>
      <c r="DP34" s="592"/>
      <c r="DQ34" s="592"/>
      <c r="DR34" s="592"/>
      <c r="DS34" s="592"/>
      <c r="DT34" s="592"/>
      <c r="DU34" s="592"/>
      <c r="DV34" s="593"/>
      <c r="DW34" s="596">
        <v>9</v>
      </c>
      <c r="DX34" s="619"/>
      <c r="DY34" s="619"/>
      <c r="DZ34" s="619"/>
      <c r="EA34" s="619"/>
      <c r="EB34" s="619"/>
      <c r="EC34" s="620"/>
    </row>
    <row r="35" spans="2:133" ht="11.25" customHeight="1" x14ac:dyDescent="0.15">
      <c r="B35" s="588" t="s">
        <v>305</v>
      </c>
      <c r="C35" s="589"/>
      <c r="D35" s="589"/>
      <c r="E35" s="589"/>
      <c r="F35" s="589"/>
      <c r="G35" s="589"/>
      <c r="H35" s="589"/>
      <c r="I35" s="589"/>
      <c r="J35" s="589"/>
      <c r="K35" s="589"/>
      <c r="L35" s="589"/>
      <c r="M35" s="589"/>
      <c r="N35" s="589"/>
      <c r="O35" s="589"/>
      <c r="P35" s="589"/>
      <c r="Q35" s="590"/>
      <c r="R35" s="591">
        <v>427200</v>
      </c>
      <c r="S35" s="592"/>
      <c r="T35" s="592"/>
      <c r="U35" s="592"/>
      <c r="V35" s="592"/>
      <c r="W35" s="592"/>
      <c r="X35" s="592"/>
      <c r="Y35" s="593"/>
      <c r="Z35" s="594">
        <v>3.4</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2165752</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47180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6729</v>
      </c>
      <c r="CS35" s="617"/>
      <c r="CT35" s="617"/>
      <c r="CU35" s="617"/>
      <c r="CV35" s="617"/>
      <c r="CW35" s="617"/>
      <c r="CX35" s="617"/>
      <c r="CY35" s="618"/>
      <c r="CZ35" s="625">
        <v>0.1</v>
      </c>
      <c r="DA35" s="626"/>
      <c r="DB35" s="626"/>
      <c r="DC35" s="627"/>
      <c r="DD35" s="600">
        <v>3651</v>
      </c>
      <c r="DE35" s="617"/>
      <c r="DF35" s="617"/>
      <c r="DG35" s="617"/>
      <c r="DH35" s="617"/>
      <c r="DI35" s="617"/>
      <c r="DJ35" s="617"/>
      <c r="DK35" s="618"/>
      <c r="DL35" s="600">
        <v>3651</v>
      </c>
      <c r="DM35" s="617"/>
      <c r="DN35" s="617"/>
      <c r="DO35" s="617"/>
      <c r="DP35" s="617"/>
      <c r="DQ35" s="617"/>
      <c r="DR35" s="617"/>
      <c r="DS35" s="617"/>
      <c r="DT35" s="617"/>
      <c r="DU35" s="617"/>
      <c r="DV35" s="618"/>
      <c r="DW35" s="596">
        <v>0</v>
      </c>
      <c r="DX35" s="619"/>
      <c r="DY35" s="619"/>
      <c r="DZ35" s="619"/>
      <c r="EA35" s="619"/>
      <c r="EB35" s="619"/>
      <c r="EC35" s="620"/>
    </row>
    <row r="36" spans="2:133" ht="11.25" customHeight="1" x14ac:dyDescent="0.15">
      <c r="B36" s="634" t="s">
        <v>309</v>
      </c>
      <c r="C36" s="635"/>
      <c r="D36" s="635"/>
      <c r="E36" s="635"/>
      <c r="F36" s="635"/>
      <c r="G36" s="635"/>
      <c r="H36" s="635"/>
      <c r="I36" s="635"/>
      <c r="J36" s="635"/>
      <c r="K36" s="635"/>
      <c r="L36" s="635"/>
      <c r="M36" s="635"/>
      <c r="N36" s="635"/>
      <c r="O36" s="635"/>
      <c r="P36" s="635"/>
      <c r="Q36" s="636"/>
      <c r="R36" s="663">
        <v>12649210</v>
      </c>
      <c r="S36" s="664"/>
      <c r="T36" s="664"/>
      <c r="U36" s="664"/>
      <c r="V36" s="664"/>
      <c r="W36" s="664"/>
      <c r="X36" s="664"/>
      <c r="Y36" s="665"/>
      <c r="Z36" s="666">
        <v>100</v>
      </c>
      <c r="AA36" s="666"/>
      <c r="AB36" s="666"/>
      <c r="AC36" s="666"/>
      <c r="AD36" s="667">
        <v>7067011</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507447</v>
      </c>
      <c r="BA36" s="592"/>
      <c r="BB36" s="592"/>
      <c r="BC36" s="592"/>
      <c r="BD36" s="617"/>
      <c r="BE36" s="617"/>
      <c r="BF36" s="648"/>
      <c r="BG36" s="605" t="s">
        <v>311</v>
      </c>
      <c r="BH36" s="606"/>
      <c r="BI36" s="606"/>
      <c r="BJ36" s="606"/>
      <c r="BK36" s="606"/>
      <c r="BL36" s="606"/>
      <c r="BM36" s="606"/>
      <c r="BN36" s="606"/>
      <c r="BO36" s="606"/>
      <c r="BP36" s="606"/>
      <c r="BQ36" s="606"/>
      <c r="BR36" s="606"/>
      <c r="BS36" s="606"/>
      <c r="BT36" s="606"/>
      <c r="BU36" s="607"/>
      <c r="BV36" s="591">
        <v>25373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1299420</v>
      </c>
      <c r="CS36" s="592"/>
      <c r="CT36" s="592"/>
      <c r="CU36" s="592"/>
      <c r="CV36" s="592"/>
      <c r="CW36" s="592"/>
      <c r="CX36" s="592"/>
      <c r="CY36" s="593"/>
      <c r="CZ36" s="625">
        <v>10.6</v>
      </c>
      <c r="DA36" s="626"/>
      <c r="DB36" s="626"/>
      <c r="DC36" s="627"/>
      <c r="DD36" s="600">
        <v>1120287</v>
      </c>
      <c r="DE36" s="592"/>
      <c r="DF36" s="592"/>
      <c r="DG36" s="592"/>
      <c r="DH36" s="592"/>
      <c r="DI36" s="592"/>
      <c r="DJ36" s="592"/>
      <c r="DK36" s="593"/>
      <c r="DL36" s="600">
        <v>744113</v>
      </c>
      <c r="DM36" s="592"/>
      <c r="DN36" s="592"/>
      <c r="DO36" s="592"/>
      <c r="DP36" s="592"/>
      <c r="DQ36" s="592"/>
      <c r="DR36" s="592"/>
      <c r="DS36" s="592"/>
      <c r="DT36" s="592"/>
      <c r="DU36" s="592"/>
      <c r="DV36" s="593"/>
      <c r="DW36" s="596">
        <v>9.9</v>
      </c>
      <c r="DX36" s="619"/>
      <c r="DY36" s="619"/>
      <c r="DZ36" s="619"/>
      <c r="EA36" s="619"/>
      <c r="EB36" s="619"/>
      <c r="EC36" s="620"/>
    </row>
    <row r="37" spans="2:133" ht="11.25" customHeight="1" x14ac:dyDescent="0.15">
      <c r="AQ37" s="670" t="s">
        <v>313</v>
      </c>
      <c r="AR37" s="671"/>
      <c r="AS37" s="671"/>
      <c r="AT37" s="671"/>
      <c r="AU37" s="671"/>
      <c r="AV37" s="671"/>
      <c r="AW37" s="671"/>
      <c r="AX37" s="671"/>
      <c r="AY37" s="672"/>
      <c r="AZ37" s="591">
        <v>496012</v>
      </c>
      <c r="BA37" s="592"/>
      <c r="BB37" s="592"/>
      <c r="BC37" s="592"/>
      <c r="BD37" s="617"/>
      <c r="BE37" s="617"/>
      <c r="BF37" s="648"/>
      <c r="BG37" s="605" t="s">
        <v>314</v>
      </c>
      <c r="BH37" s="606"/>
      <c r="BI37" s="606"/>
      <c r="BJ37" s="606"/>
      <c r="BK37" s="606"/>
      <c r="BL37" s="606"/>
      <c r="BM37" s="606"/>
      <c r="BN37" s="606"/>
      <c r="BO37" s="606"/>
      <c r="BP37" s="606"/>
      <c r="BQ37" s="606"/>
      <c r="BR37" s="606"/>
      <c r="BS37" s="606"/>
      <c r="BT37" s="606"/>
      <c r="BU37" s="607"/>
      <c r="BV37" s="591">
        <v>2698</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502862</v>
      </c>
      <c r="CS37" s="617"/>
      <c r="CT37" s="617"/>
      <c r="CU37" s="617"/>
      <c r="CV37" s="617"/>
      <c r="CW37" s="617"/>
      <c r="CX37" s="617"/>
      <c r="CY37" s="618"/>
      <c r="CZ37" s="625">
        <v>4.0999999999999996</v>
      </c>
      <c r="DA37" s="626"/>
      <c r="DB37" s="626"/>
      <c r="DC37" s="627"/>
      <c r="DD37" s="600">
        <v>502862</v>
      </c>
      <c r="DE37" s="617"/>
      <c r="DF37" s="617"/>
      <c r="DG37" s="617"/>
      <c r="DH37" s="617"/>
      <c r="DI37" s="617"/>
      <c r="DJ37" s="617"/>
      <c r="DK37" s="618"/>
      <c r="DL37" s="600">
        <v>417032</v>
      </c>
      <c r="DM37" s="617"/>
      <c r="DN37" s="617"/>
      <c r="DO37" s="617"/>
      <c r="DP37" s="617"/>
      <c r="DQ37" s="617"/>
      <c r="DR37" s="617"/>
      <c r="DS37" s="617"/>
      <c r="DT37" s="617"/>
      <c r="DU37" s="617"/>
      <c r="DV37" s="618"/>
      <c r="DW37" s="596">
        <v>5.6</v>
      </c>
      <c r="DX37" s="619"/>
      <c r="DY37" s="619"/>
      <c r="DZ37" s="619"/>
      <c r="EA37" s="619"/>
      <c r="EB37" s="619"/>
      <c r="EC37" s="620"/>
    </row>
    <row r="38" spans="2:133" ht="11.25" customHeight="1" x14ac:dyDescent="0.15">
      <c r="AQ38" s="670" t="s">
        <v>316</v>
      </c>
      <c r="AR38" s="671"/>
      <c r="AS38" s="671"/>
      <c r="AT38" s="671"/>
      <c r="AU38" s="671"/>
      <c r="AV38" s="671"/>
      <c r="AW38" s="671"/>
      <c r="AX38" s="671"/>
      <c r="AY38" s="672"/>
      <c r="AZ38" s="591">
        <v>401902</v>
      </c>
      <c r="BA38" s="592"/>
      <c r="BB38" s="592"/>
      <c r="BC38" s="592"/>
      <c r="BD38" s="617"/>
      <c r="BE38" s="617"/>
      <c r="BF38" s="648"/>
      <c r="BG38" s="605" t="s">
        <v>317</v>
      </c>
      <c r="BH38" s="606"/>
      <c r="BI38" s="606"/>
      <c r="BJ38" s="606"/>
      <c r="BK38" s="606"/>
      <c r="BL38" s="606"/>
      <c r="BM38" s="606"/>
      <c r="BN38" s="606"/>
      <c r="BO38" s="606"/>
      <c r="BP38" s="606"/>
      <c r="BQ38" s="606"/>
      <c r="BR38" s="606"/>
      <c r="BS38" s="606"/>
      <c r="BT38" s="606"/>
      <c r="BU38" s="607"/>
      <c r="BV38" s="591">
        <v>4675</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1763850</v>
      </c>
      <c r="CS38" s="592"/>
      <c r="CT38" s="592"/>
      <c r="CU38" s="592"/>
      <c r="CV38" s="592"/>
      <c r="CW38" s="592"/>
      <c r="CX38" s="592"/>
      <c r="CY38" s="593"/>
      <c r="CZ38" s="625">
        <v>14.3</v>
      </c>
      <c r="DA38" s="626"/>
      <c r="DB38" s="626"/>
      <c r="DC38" s="627"/>
      <c r="DD38" s="600">
        <v>1665913</v>
      </c>
      <c r="DE38" s="592"/>
      <c r="DF38" s="592"/>
      <c r="DG38" s="592"/>
      <c r="DH38" s="592"/>
      <c r="DI38" s="592"/>
      <c r="DJ38" s="592"/>
      <c r="DK38" s="593"/>
      <c r="DL38" s="600">
        <v>1308808</v>
      </c>
      <c r="DM38" s="592"/>
      <c r="DN38" s="592"/>
      <c r="DO38" s="592"/>
      <c r="DP38" s="592"/>
      <c r="DQ38" s="592"/>
      <c r="DR38" s="592"/>
      <c r="DS38" s="592"/>
      <c r="DT38" s="592"/>
      <c r="DU38" s="592"/>
      <c r="DV38" s="593"/>
      <c r="DW38" s="596">
        <v>17.5</v>
      </c>
      <c r="DX38" s="619"/>
      <c r="DY38" s="619"/>
      <c r="DZ38" s="619"/>
      <c r="EA38" s="619"/>
      <c r="EB38" s="619"/>
      <c r="EC38" s="620"/>
    </row>
    <row r="39" spans="2:133" ht="11.25" customHeight="1" x14ac:dyDescent="0.15">
      <c r="AQ39" s="670" t="s">
        <v>319</v>
      </c>
      <c r="AR39" s="671"/>
      <c r="AS39" s="671"/>
      <c r="AT39" s="671"/>
      <c r="AU39" s="671"/>
      <c r="AV39" s="671"/>
      <c r="AW39" s="671"/>
      <c r="AX39" s="671"/>
      <c r="AY39" s="672"/>
      <c r="AZ39" s="591">
        <v>71500</v>
      </c>
      <c r="BA39" s="592"/>
      <c r="BB39" s="592"/>
      <c r="BC39" s="592"/>
      <c r="BD39" s="617"/>
      <c r="BE39" s="617"/>
      <c r="BF39" s="648"/>
      <c r="BG39" s="674" t="s">
        <v>320</v>
      </c>
      <c r="BH39" s="675"/>
      <c r="BI39" s="675"/>
      <c r="BJ39" s="675"/>
      <c r="BK39" s="675"/>
      <c r="BL39" s="187"/>
      <c r="BM39" s="606" t="s">
        <v>321</v>
      </c>
      <c r="BN39" s="606"/>
      <c r="BO39" s="606"/>
      <c r="BP39" s="606"/>
      <c r="BQ39" s="606"/>
      <c r="BR39" s="606"/>
      <c r="BS39" s="606"/>
      <c r="BT39" s="606"/>
      <c r="BU39" s="607"/>
      <c r="BV39" s="591">
        <v>86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1005186</v>
      </c>
      <c r="CS39" s="617"/>
      <c r="CT39" s="617"/>
      <c r="CU39" s="617"/>
      <c r="CV39" s="617"/>
      <c r="CW39" s="617"/>
      <c r="CX39" s="617"/>
      <c r="CY39" s="618"/>
      <c r="CZ39" s="625">
        <v>8.1999999999999993</v>
      </c>
      <c r="DA39" s="626"/>
      <c r="DB39" s="626"/>
      <c r="DC39" s="627"/>
      <c r="DD39" s="600">
        <v>737999</v>
      </c>
      <c r="DE39" s="617"/>
      <c r="DF39" s="617"/>
      <c r="DG39" s="617"/>
      <c r="DH39" s="617"/>
      <c r="DI39" s="617"/>
      <c r="DJ39" s="617"/>
      <c r="DK39" s="618"/>
      <c r="DL39" s="600" t="s">
        <v>323</v>
      </c>
      <c r="DM39" s="617"/>
      <c r="DN39" s="617"/>
      <c r="DO39" s="617"/>
      <c r="DP39" s="617"/>
      <c r="DQ39" s="617"/>
      <c r="DR39" s="617"/>
      <c r="DS39" s="617"/>
      <c r="DT39" s="617"/>
      <c r="DU39" s="617"/>
      <c r="DV39" s="618"/>
      <c r="DW39" s="596" t="s">
        <v>323</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123089</v>
      </c>
      <c r="BA40" s="592"/>
      <c r="BB40" s="592"/>
      <c r="BC40" s="592"/>
      <c r="BD40" s="617"/>
      <c r="BE40" s="617"/>
      <c r="BF40" s="648"/>
      <c r="BG40" s="674"/>
      <c r="BH40" s="675"/>
      <c r="BI40" s="675"/>
      <c r="BJ40" s="675"/>
      <c r="BK40" s="675"/>
      <c r="BL40" s="187"/>
      <c r="BM40" s="606" t="s">
        <v>325</v>
      </c>
      <c r="BN40" s="606"/>
      <c r="BO40" s="606"/>
      <c r="BP40" s="606"/>
      <c r="BQ40" s="606"/>
      <c r="BR40" s="606"/>
      <c r="BS40" s="606"/>
      <c r="BT40" s="606"/>
      <c r="BU40" s="607"/>
      <c r="BV40" s="591">
        <v>90</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136602</v>
      </c>
      <c r="CS40" s="592"/>
      <c r="CT40" s="592"/>
      <c r="CU40" s="592"/>
      <c r="CV40" s="592"/>
      <c r="CW40" s="592"/>
      <c r="CX40" s="592"/>
      <c r="CY40" s="593"/>
      <c r="CZ40" s="625">
        <v>1.1000000000000001</v>
      </c>
      <c r="DA40" s="626"/>
      <c r="DB40" s="626"/>
      <c r="DC40" s="627"/>
      <c r="DD40" s="600">
        <v>136602</v>
      </c>
      <c r="DE40" s="592"/>
      <c r="DF40" s="592"/>
      <c r="DG40" s="592"/>
      <c r="DH40" s="592"/>
      <c r="DI40" s="592"/>
      <c r="DJ40" s="592"/>
      <c r="DK40" s="593"/>
      <c r="DL40" s="600">
        <v>77403</v>
      </c>
      <c r="DM40" s="592"/>
      <c r="DN40" s="592"/>
      <c r="DO40" s="592"/>
      <c r="DP40" s="592"/>
      <c r="DQ40" s="592"/>
      <c r="DR40" s="592"/>
      <c r="DS40" s="592"/>
      <c r="DT40" s="592"/>
      <c r="DU40" s="592"/>
      <c r="DV40" s="593"/>
      <c r="DW40" s="596">
        <v>1</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565802</v>
      </c>
      <c r="BA41" s="664"/>
      <c r="BB41" s="664"/>
      <c r="BC41" s="664"/>
      <c r="BD41" s="659"/>
      <c r="BE41" s="659"/>
      <c r="BF41" s="661"/>
      <c r="BG41" s="676"/>
      <c r="BH41" s="677"/>
      <c r="BI41" s="677"/>
      <c r="BJ41" s="677"/>
      <c r="BK41" s="677"/>
      <c r="BL41" s="189"/>
      <c r="BM41" s="612" t="s">
        <v>328</v>
      </c>
      <c r="BN41" s="612"/>
      <c r="BO41" s="612"/>
      <c r="BP41" s="612"/>
      <c r="BQ41" s="612"/>
      <c r="BR41" s="612"/>
      <c r="BS41" s="612"/>
      <c r="BT41" s="612"/>
      <c r="BU41" s="613"/>
      <c r="BV41" s="663">
        <v>290</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7"/>
      <c r="CT41" s="617"/>
      <c r="CU41" s="617"/>
      <c r="CV41" s="617"/>
      <c r="CW41" s="617"/>
      <c r="CX41" s="617"/>
      <c r="CY41" s="618"/>
      <c r="CZ41" s="625" t="s">
        <v>330</v>
      </c>
      <c r="DA41" s="626"/>
      <c r="DB41" s="626"/>
      <c r="DC41" s="627"/>
      <c r="DD41" s="600" t="s">
        <v>330</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2722792</v>
      </c>
      <c r="CS42" s="592"/>
      <c r="CT42" s="592"/>
      <c r="CU42" s="592"/>
      <c r="CV42" s="592"/>
      <c r="CW42" s="592"/>
      <c r="CX42" s="592"/>
      <c r="CY42" s="593"/>
      <c r="CZ42" s="625">
        <v>22.1</v>
      </c>
      <c r="DA42" s="684"/>
      <c r="DB42" s="684"/>
      <c r="DC42" s="685"/>
      <c r="DD42" s="600">
        <v>685320</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21433</v>
      </c>
      <c r="CS43" s="617"/>
      <c r="CT43" s="617"/>
      <c r="CU43" s="617"/>
      <c r="CV43" s="617"/>
      <c r="CW43" s="617"/>
      <c r="CX43" s="617"/>
      <c r="CY43" s="618"/>
      <c r="CZ43" s="625">
        <v>0.2</v>
      </c>
      <c r="DA43" s="626"/>
      <c r="DB43" s="626"/>
      <c r="DC43" s="627"/>
      <c r="DD43" s="600">
        <v>8540</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x14ac:dyDescent="0.15">
      <c r="B44" s="192" t="s">
        <v>335</v>
      </c>
      <c r="CD44" s="697" t="s">
        <v>287</v>
      </c>
      <c r="CE44" s="698"/>
      <c r="CF44" s="588" t="s">
        <v>336</v>
      </c>
      <c r="CG44" s="589"/>
      <c r="CH44" s="589"/>
      <c r="CI44" s="589"/>
      <c r="CJ44" s="589"/>
      <c r="CK44" s="589"/>
      <c r="CL44" s="589"/>
      <c r="CM44" s="589"/>
      <c r="CN44" s="589"/>
      <c r="CO44" s="589"/>
      <c r="CP44" s="589"/>
      <c r="CQ44" s="590"/>
      <c r="CR44" s="591">
        <v>2571579</v>
      </c>
      <c r="CS44" s="592"/>
      <c r="CT44" s="592"/>
      <c r="CU44" s="592"/>
      <c r="CV44" s="592"/>
      <c r="CW44" s="592"/>
      <c r="CX44" s="592"/>
      <c r="CY44" s="593"/>
      <c r="CZ44" s="625">
        <v>20.9</v>
      </c>
      <c r="DA44" s="684"/>
      <c r="DB44" s="684"/>
      <c r="DC44" s="685"/>
      <c r="DD44" s="600">
        <v>590335</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x14ac:dyDescent="0.15">
      <c r="CD45" s="699"/>
      <c r="CE45" s="700"/>
      <c r="CF45" s="588" t="s">
        <v>337</v>
      </c>
      <c r="CG45" s="589"/>
      <c r="CH45" s="589"/>
      <c r="CI45" s="589"/>
      <c r="CJ45" s="589"/>
      <c r="CK45" s="589"/>
      <c r="CL45" s="589"/>
      <c r="CM45" s="589"/>
      <c r="CN45" s="589"/>
      <c r="CO45" s="589"/>
      <c r="CP45" s="589"/>
      <c r="CQ45" s="590"/>
      <c r="CR45" s="591">
        <v>1301135</v>
      </c>
      <c r="CS45" s="617"/>
      <c r="CT45" s="617"/>
      <c r="CU45" s="617"/>
      <c r="CV45" s="617"/>
      <c r="CW45" s="617"/>
      <c r="CX45" s="617"/>
      <c r="CY45" s="618"/>
      <c r="CZ45" s="625">
        <v>10.6</v>
      </c>
      <c r="DA45" s="626"/>
      <c r="DB45" s="626"/>
      <c r="DC45" s="627"/>
      <c r="DD45" s="600">
        <v>25684</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x14ac:dyDescent="0.15">
      <c r="CD46" s="699"/>
      <c r="CE46" s="700"/>
      <c r="CF46" s="588" t="s">
        <v>338</v>
      </c>
      <c r="CG46" s="589"/>
      <c r="CH46" s="589"/>
      <c r="CI46" s="589"/>
      <c r="CJ46" s="589"/>
      <c r="CK46" s="589"/>
      <c r="CL46" s="589"/>
      <c r="CM46" s="589"/>
      <c r="CN46" s="589"/>
      <c r="CO46" s="589"/>
      <c r="CP46" s="589"/>
      <c r="CQ46" s="590"/>
      <c r="CR46" s="591">
        <v>1270340</v>
      </c>
      <c r="CS46" s="592"/>
      <c r="CT46" s="592"/>
      <c r="CU46" s="592"/>
      <c r="CV46" s="592"/>
      <c r="CW46" s="592"/>
      <c r="CX46" s="592"/>
      <c r="CY46" s="593"/>
      <c r="CZ46" s="625">
        <v>10.3</v>
      </c>
      <c r="DA46" s="684"/>
      <c r="DB46" s="684"/>
      <c r="DC46" s="685"/>
      <c r="DD46" s="600">
        <v>564547</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x14ac:dyDescent="0.15">
      <c r="CD47" s="699"/>
      <c r="CE47" s="700"/>
      <c r="CF47" s="588" t="s">
        <v>339</v>
      </c>
      <c r="CG47" s="589"/>
      <c r="CH47" s="589"/>
      <c r="CI47" s="589"/>
      <c r="CJ47" s="589"/>
      <c r="CK47" s="589"/>
      <c r="CL47" s="589"/>
      <c r="CM47" s="589"/>
      <c r="CN47" s="589"/>
      <c r="CO47" s="589"/>
      <c r="CP47" s="589"/>
      <c r="CQ47" s="590"/>
      <c r="CR47" s="591">
        <v>151213</v>
      </c>
      <c r="CS47" s="617"/>
      <c r="CT47" s="617"/>
      <c r="CU47" s="617"/>
      <c r="CV47" s="617"/>
      <c r="CW47" s="617"/>
      <c r="CX47" s="617"/>
      <c r="CY47" s="618"/>
      <c r="CZ47" s="625">
        <v>1.2</v>
      </c>
      <c r="DA47" s="626"/>
      <c r="DB47" s="626"/>
      <c r="DC47" s="627"/>
      <c r="DD47" s="600">
        <v>94985</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x14ac:dyDescent="0.15">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84"/>
      <c r="DB48" s="684"/>
      <c r="DC48" s="685"/>
      <c r="DD48" s="600" t="s">
        <v>323</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x14ac:dyDescent="0.15">
      <c r="CD49" s="634" t="s">
        <v>341</v>
      </c>
      <c r="CE49" s="635"/>
      <c r="CF49" s="635"/>
      <c r="CG49" s="635"/>
      <c r="CH49" s="635"/>
      <c r="CI49" s="635"/>
      <c r="CJ49" s="635"/>
      <c r="CK49" s="635"/>
      <c r="CL49" s="635"/>
      <c r="CM49" s="635"/>
      <c r="CN49" s="635"/>
      <c r="CO49" s="635"/>
      <c r="CP49" s="635"/>
      <c r="CQ49" s="636"/>
      <c r="CR49" s="663">
        <v>12292664</v>
      </c>
      <c r="CS49" s="659"/>
      <c r="CT49" s="659"/>
      <c r="CU49" s="659"/>
      <c r="CV49" s="659"/>
      <c r="CW49" s="659"/>
      <c r="CX49" s="659"/>
      <c r="CY49" s="686"/>
      <c r="CZ49" s="687">
        <v>100</v>
      </c>
      <c r="DA49" s="688"/>
      <c r="DB49" s="688"/>
      <c r="DC49" s="689"/>
      <c r="DD49" s="690">
        <v>8552109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P33" sqref="AP33:AT3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364</v>
      </c>
      <c r="C7" s="718"/>
      <c r="D7" s="718"/>
      <c r="E7" s="718"/>
      <c r="F7" s="718"/>
      <c r="G7" s="718"/>
      <c r="H7" s="718"/>
      <c r="I7" s="718"/>
      <c r="J7" s="718"/>
      <c r="K7" s="718"/>
      <c r="L7" s="718"/>
      <c r="M7" s="718"/>
      <c r="N7" s="718"/>
      <c r="O7" s="718"/>
      <c r="P7" s="719"/>
      <c r="Q7" s="720">
        <v>12614</v>
      </c>
      <c r="R7" s="721"/>
      <c r="S7" s="721"/>
      <c r="T7" s="721"/>
      <c r="U7" s="721"/>
      <c r="V7" s="721">
        <v>12257</v>
      </c>
      <c r="W7" s="721">
        <v>12257391</v>
      </c>
      <c r="X7" s="721">
        <v>12257391</v>
      </c>
      <c r="Y7" s="721">
        <v>12257391</v>
      </c>
      <c r="Z7" s="721">
        <v>12257391</v>
      </c>
      <c r="AA7" s="721">
        <v>356</v>
      </c>
      <c r="AB7" s="721"/>
      <c r="AC7" s="721"/>
      <c r="AD7" s="721"/>
      <c r="AE7" s="722"/>
      <c r="AF7" s="723">
        <v>56</v>
      </c>
      <c r="AG7" s="724"/>
      <c r="AH7" s="724"/>
      <c r="AI7" s="724"/>
      <c r="AJ7" s="725"/>
      <c r="AK7" s="760">
        <v>638</v>
      </c>
      <c r="AL7" s="761"/>
      <c r="AM7" s="761"/>
      <c r="AN7" s="761"/>
      <c r="AO7" s="761"/>
      <c r="AP7" s="761">
        <v>14140</v>
      </c>
      <c r="AQ7" s="761">
        <v>14139589</v>
      </c>
      <c r="AR7" s="761">
        <v>14139589</v>
      </c>
      <c r="AS7" s="761">
        <v>14139589</v>
      </c>
      <c r="AT7" s="761">
        <v>14139589</v>
      </c>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566</v>
      </c>
      <c r="BT7" s="765"/>
      <c r="BU7" s="765"/>
      <c r="BV7" s="765"/>
      <c r="BW7" s="765"/>
      <c r="BX7" s="765"/>
      <c r="BY7" s="765"/>
      <c r="BZ7" s="765"/>
      <c r="CA7" s="765"/>
      <c r="CB7" s="765"/>
      <c r="CC7" s="765"/>
      <c r="CD7" s="765"/>
      <c r="CE7" s="765"/>
      <c r="CF7" s="765"/>
      <c r="CG7" s="766"/>
      <c r="CH7" s="757">
        <v>2</v>
      </c>
      <c r="CI7" s="758">
        <v>2232</v>
      </c>
      <c r="CJ7" s="758">
        <v>2232</v>
      </c>
      <c r="CK7" s="758">
        <v>2232</v>
      </c>
      <c r="CL7" s="759">
        <v>2232</v>
      </c>
      <c r="CM7" s="757">
        <v>22</v>
      </c>
      <c r="CN7" s="758">
        <v>10000</v>
      </c>
      <c r="CO7" s="758">
        <v>21831</v>
      </c>
      <c r="CP7" s="758">
        <v>10000</v>
      </c>
      <c r="CQ7" s="759">
        <v>21831</v>
      </c>
      <c r="CR7" s="757">
        <v>10</v>
      </c>
      <c r="CS7" s="758">
        <v>21831</v>
      </c>
      <c r="CT7" s="758">
        <v>10000</v>
      </c>
      <c r="CU7" s="758">
        <v>21831</v>
      </c>
      <c r="CV7" s="759">
        <v>10000</v>
      </c>
      <c r="CW7" s="757" t="s">
        <v>564</v>
      </c>
      <c r="CX7" s="758"/>
      <c r="CY7" s="758"/>
      <c r="CZ7" s="758"/>
      <c r="DA7" s="759"/>
      <c r="DB7" s="757" t="s">
        <v>564</v>
      </c>
      <c r="DC7" s="758"/>
      <c r="DD7" s="758"/>
      <c r="DE7" s="758"/>
      <c r="DF7" s="759"/>
      <c r="DG7" s="757" t="s">
        <v>550</v>
      </c>
      <c r="DH7" s="758"/>
      <c r="DI7" s="758"/>
      <c r="DJ7" s="758"/>
      <c r="DK7" s="759"/>
      <c r="DL7" s="757" t="s">
        <v>550</v>
      </c>
      <c r="DM7" s="758"/>
      <c r="DN7" s="758"/>
      <c r="DO7" s="758"/>
      <c r="DP7" s="759"/>
      <c r="DQ7" s="757" t="s">
        <v>550</v>
      </c>
      <c r="DR7" s="758"/>
      <c r="DS7" s="758"/>
      <c r="DT7" s="758"/>
      <c r="DU7" s="759"/>
      <c r="DV7" s="738"/>
      <c r="DW7" s="739"/>
      <c r="DX7" s="739"/>
      <c r="DY7" s="739"/>
      <c r="DZ7" s="740"/>
      <c r="EA7" s="205"/>
    </row>
    <row r="8" spans="1:131" s="206" customFormat="1" ht="26.25" customHeight="1" x14ac:dyDescent="0.15">
      <c r="A8" s="212">
        <v>2</v>
      </c>
      <c r="B8" s="741" t="s">
        <v>365</v>
      </c>
      <c r="C8" s="742"/>
      <c r="D8" s="742"/>
      <c r="E8" s="742"/>
      <c r="F8" s="742"/>
      <c r="G8" s="742"/>
      <c r="H8" s="742"/>
      <c r="I8" s="742"/>
      <c r="J8" s="742"/>
      <c r="K8" s="742"/>
      <c r="L8" s="742"/>
      <c r="M8" s="742"/>
      <c r="N8" s="742"/>
      <c r="O8" s="742"/>
      <c r="P8" s="743"/>
      <c r="Q8" s="744">
        <v>0</v>
      </c>
      <c r="R8" s="745">
        <v>228</v>
      </c>
      <c r="S8" s="745">
        <v>228</v>
      </c>
      <c r="T8" s="745">
        <v>228</v>
      </c>
      <c r="U8" s="745">
        <v>228</v>
      </c>
      <c r="V8" s="745">
        <v>0</v>
      </c>
      <c r="W8" s="745">
        <v>228</v>
      </c>
      <c r="X8" s="745">
        <v>228</v>
      </c>
      <c r="Y8" s="745">
        <v>228</v>
      </c>
      <c r="Z8" s="745">
        <v>228</v>
      </c>
      <c r="AA8" s="745" t="s">
        <v>545</v>
      </c>
      <c r="AB8" s="745"/>
      <c r="AC8" s="745"/>
      <c r="AD8" s="745"/>
      <c r="AE8" s="746"/>
      <c r="AF8" s="747" t="s">
        <v>111</v>
      </c>
      <c r="AG8" s="748"/>
      <c r="AH8" s="748"/>
      <c r="AI8" s="748"/>
      <c r="AJ8" s="749"/>
      <c r="AK8" s="750">
        <v>0</v>
      </c>
      <c r="AL8" s="751"/>
      <c r="AM8" s="751"/>
      <c r="AN8" s="751"/>
      <c r="AO8" s="751"/>
      <c r="AP8" s="751" t="s">
        <v>546</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567</v>
      </c>
      <c r="BT8" s="755"/>
      <c r="BU8" s="755"/>
      <c r="BV8" s="755"/>
      <c r="BW8" s="755"/>
      <c r="BX8" s="755"/>
      <c r="BY8" s="755"/>
      <c r="BZ8" s="755"/>
      <c r="CA8" s="755"/>
      <c r="CB8" s="755"/>
      <c r="CC8" s="755"/>
      <c r="CD8" s="755"/>
      <c r="CE8" s="755"/>
      <c r="CF8" s="755"/>
      <c r="CG8" s="756"/>
      <c r="CH8" s="767">
        <v>25</v>
      </c>
      <c r="CI8" s="768">
        <v>25141</v>
      </c>
      <c r="CJ8" s="768">
        <v>25141</v>
      </c>
      <c r="CK8" s="768">
        <v>25141</v>
      </c>
      <c r="CL8" s="769">
        <v>25141</v>
      </c>
      <c r="CM8" s="767">
        <v>736</v>
      </c>
      <c r="CN8" s="768">
        <v>303000</v>
      </c>
      <c r="CO8" s="768">
        <v>736007</v>
      </c>
      <c r="CP8" s="768">
        <v>303000</v>
      </c>
      <c r="CQ8" s="769">
        <v>736007</v>
      </c>
      <c r="CR8" s="767">
        <v>303</v>
      </c>
      <c r="CS8" s="768">
        <v>736007</v>
      </c>
      <c r="CT8" s="768">
        <v>303000</v>
      </c>
      <c r="CU8" s="768">
        <v>736007</v>
      </c>
      <c r="CV8" s="769">
        <v>303000</v>
      </c>
      <c r="CW8" s="767" t="s">
        <v>575</v>
      </c>
      <c r="CX8" s="768"/>
      <c r="CY8" s="768"/>
      <c r="CZ8" s="768"/>
      <c r="DA8" s="769"/>
      <c r="DB8" s="767" t="s">
        <v>575</v>
      </c>
      <c r="DC8" s="768"/>
      <c r="DD8" s="768"/>
      <c r="DE8" s="768"/>
      <c r="DF8" s="769"/>
      <c r="DG8" s="767" t="s">
        <v>550</v>
      </c>
      <c r="DH8" s="768"/>
      <c r="DI8" s="768"/>
      <c r="DJ8" s="768"/>
      <c r="DK8" s="769"/>
      <c r="DL8" s="767" t="s">
        <v>550</v>
      </c>
      <c r="DM8" s="768"/>
      <c r="DN8" s="768"/>
      <c r="DO8" s="768"/>
      <c r="DP8" s="769"/>
      <c r="DQ8" s="767" t="s">
        <v>550</v>
      </c>
      <c r="DR8" s="768"/>
      <c r="DS8" s="768"/>
      <c r="DT8" s="768"/>
      <c r="DU8" s="769"/>
      <c r="DV8" s="770"/>
      <c r="DW8" s="771"/>
      <c r="DX8" s="771"/>
      <c r="DY8" s="771"/>
      <c r="DZ8" s="772"/>
      <c r="EA8" s="205"/>
    </row>
    <row r="9" spans="1:131" s="206" customFormat="1" ht="26.25" customHeight="1" x14ac:dyDescent="0.15">
      <c r="A9" s="212">
        <v>3</v>
      </c>
      <c r="B9" s="741" t="s">
        <v>366</v>
      </c>
      <c r="C9" s="742"/>
      <c r="D9" s="742"/>
      <c r="E9" s="742"/>
      <c r="F9" s="742"/>
      <c r="G9" s="742"/>
      <c r="H9" s="742"/>
      <c r="I9" s="742"/>
      <c r="J9" s="742"/>
      <c r="K9" s="742"/>
      <c r="L9" s="742"/>
      <c r="M9" s="742"/>
      <c r="N9" s="742"/>
      <c r="O9" s="742"/>
      <c r="P9" s="743"/>
      <c r="Q9" s="744">
        <v>2</v>
      </c>
      <c r="R9" s="745">
        <v>2379</v>
      </c>
      <c r="S9" s="745">
        <v>2379</v>
      </c>
      <c r="T9" s="745">
        <v>2379</v>
      </c>
      <c r="U9" s="745">
        <v>2379</v>
      </c>
      <c r="V9" s="745">
        <v>2</v>
      </c>
      <c r="W9" s="745">
        <v>2378</v>
      </c>
      <c r="X9" s="745">
        <v>2378</v>
      </c>
      <c r="Y9" s="745">
        <v>2378</v>
      </c>
      <c r="Z9" s="745">
        <v>2378</v>
      </c>
      <c r="AA9" s="745">
        <v>0</v>
      </c>
      <c r="AB9" s="745"/>
      <c r="AC9" s="745"/>
      <c r="AD9" s="745"/>
      <c r="AE9" s="746"/>
      <c r="AF9" s="747">
        <v>0</v>
      </c>
      <c r="AG9" s="748"/>
      <c r="AH9" s="748"/>
      <c r="AI9" s="748"/>
      <c r="AJ9" s="749"/>
      <c r="AK9" s="750">
        <v>2</v>
      </c>
      <c r="AL9" s="751"/>
      <c r="AM9" s="751"/>
      <c r="AN9" s="751"/>
      <c r="AO9" s="751"/>
      <c r="AP9" s="751" t="s">
        <v>546</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568</v>
      </c>
      <c r="BT9" s="755"/>
      <c r="BU9" s="755"/>
      <c r="BV9" s="755"/>
      <c r="BW9" s="755"/>
      <c r="BX9" s="755"/>
      <c r="BY9" s="755"/>
      <c r="BZ9" s="755"/>
      <c r="CA9" s="755"/>
      <c r="CB9" s="755"/>
      <c r="CC9" s="755"/>
      <c r="CD9" s="755"/>
      <c r="CE9" s="755"/>
      <c r="CF9" s="755"/>
      <c r="CG9" s="756"/>
      <c r="CH9" s="767">
        <v>0</v>
      </c>
      <c r="CI9" s="768">
        <v>202</v>
      </c>
      <c r="CJ9" s="768">
        <v>202</v>
      </c>
      <c r="CK9" s="768">
        <v>202</v>
      </c>
      <c r="CL9" s="769">
        <v>202</v>
      </c>
      <c r="CM9" s="767">
        <v>17</v>
      </c>
      <c r="CN9" s="768">
        <v>14700</v>
      </c>
      <c r="CO9" s="768">
        <v>16718</v>
      </c>
      <c r="CP9" s="768">
        <v>14700</v>
      </c>
      <c r="CQ9" s="769">
        <v>16718</v>
      </c>
      <c r="CR9" s="767">
        <v>15</v>
      </c>
      <c r="CS9" s="768">
        <v>16718</v>
      </c>
      <c r="CT9" s="768">
        <v>14700</v>
      </c>
      <c r="CU9" s="768">
        <v>16718</v>
      </c>
      <c r="CV9" s="769">
        <v>14700</v>
      </c>
      <c r="CW9" s="767">
        <v>5</v>
      </c>
      <c r="CX9" s="768"/>
      <c r="CY9" s="768"/>
      <c r="CZ9" s="768"/>
      <c r="DA9" s="769"/>
      <c r="DB9" s="767" t="s">
        <v>575</v>
      </c>
      <c r="DC9" s="768"/>
      <c r="DD9" s="768"/>
      <c r="DE9" s="768"/>
      <c r="DF9" s="769"/>
      <c r="DG9" s="767" t="s">
        <v>550</v>
      </c>
      <c r="DH9" s="768"/>
      <c r="DI9" s="768"/>
      <c r="DJ9" s="768"/>
      <c r="DK9" s="769"/>
      <c r="DL9" s="767" t="s">
        <v>550</v>
      </c>
      <c r="DM9" s="768"/>
      <c r="DN9" s="768"/>
      <c r="DO9" s="768"/>
      <c r="DP9" s="769"/>
      <c r="DQ9" s="767" t="s">
        <v>550</v>
      </c>
      <c r="DR9" s="768"/>
      <c r="DS9" s="768"/>
      <c r="DT9" s="768"/>
      <c r="DU9" s="769"/>
      <c r="DV9" s="770"/>
      <c r="DW9" s="771"/>
      <c r="DX9" s="771"/>
      <c r="DY9" s="771"/>
      <c r="DZ9" s="772"/>
      <c r="EA9" s="205"/>
    </row>
    <row r="10" spans="1:131" s="206" customFormat="1" ht="26.25" customHeight="1" x14ac:dyDescent="0.15">
      <c r="A10" s="212">
        <v>4</v>
      </c>
      <c r="B10" s="741" t="s">
        <v>367</v>
      </c>
      <c r="C10" s="742"/>
      <c r="D10" s="742"/>
      <c r="E10" s="742"/>
      <c r="F10" s="742"/>
      <c r="G10" s="742"/>
      <c r="H10" s="742"/>
      <c r="I10" s="742"/>
      <c r="J10" s="742"/>
      <c r="K10" s="742"/>
      <c r="L10" s="742"/>
      <c r="M10" s="742"/>
      <c r="N10" s="742"/>
      <c r="O10" s="742"/>
      <c r="P10" s="743"/>
      <c r="Q10" s="744">
        <v>95</v>
      </c>
      <c r="R10" s="745">
        <v>94844</v>
      </c>
      <c r="S10" s="745">
        <v>94844</v>
      </c>
      <c r="T10" s="745">
        <v>94844</v>
      </c>
      <c r="U10" s="745">
        <v>94844</v>
      </c>
      <c r="V10" s="745">
        <v>95</v>
      </c>
      <c r="W10" s="745">
        <v>94623</v>
      </c>
      <c r="X10" s="745">
        <v>94623</v>
      </c>
      <c r="Y10" s="745">
        <v>94623</v>
      </c>
      <c r="Z10" s="745">
        <v>94623</v>
      </c>
      <c r="AA10" s="745">
        <v>0</v>
      </c>
      <c r="AB10" s="745"/>
      <c r="AC10" s="745"/>
      <c r="AD10" s="745"/>
      <c r="AE10" s="746"/>
      <c r="AF10" s="747">
        <v>0</v>
      </c>
      <c r="AG10" s="748"/>
      <c r="AH10" s="748"/>
      <c r="AI10" s="748"/>
      <c r="AJ10" s="749"/>
      <c r="AK10" s="750">
        <v>63</v>
      </c>
      <c r="AL10" s="751"/>
      <c r="AM10" s="751"/>
      <c r="AN10" s="751"/>
      <c r="AO10" s="751"/>
      <c r="AP10" s="751">
        <v>44</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569</v>
      </c>
      <c r="BT10" s="755"/>
      <c r="BU10" s="755"/>
      <c r="BV10" s="755"/>
      <c r="BW10" s="755"/>
      <c r="BX10" s="755"/>
      <c r="BY10" s="755"/>
      <c r="BZ10" s="755"/>
      <c r="CA10" s="755"/>
      <c r="CB10" s="755"/>
      <c r="CC10" s="755"/>
      <c r="CD10" s="755"/>
      <c r="CE10" s="755"/>
      <c r="CF10" s="755"/>
      <c r="CG10" s="756"/>
      <c r="CH10" s="767" t="s">
        <v>550</v>
      </c>
      <c r="CI10" s="768">
        <v>0</v>
      </c>
      <c r="CJ10" s="768">
        <v>0</v>
      </c>
      <c r="CK10" s="768">
        <v>0</v>
      </c>
      <c r="CL10" s="769">
        <v>0</v>
      </c>
      <c r="CM10" s="767" t="s">
        <v>548</v>
      </c>
      <c r="CN10" s="768">
        <v>560</v>
      </c>
      <c r="CO10" s="768">
        <v>0</v>
      </c>
      <c r="CP10" s="768">
        <v>560</v>
      </c>
      <c r="CQ10" s="769">
        <v>0</v>
      </c>
      <c r="CR10" s="767">
        <v>1</v>
      </c>
      <c r="CS10" s="768">
        <v>0</v>
      </c>
      <c r="CT10" s="768">
        <v>560</v>
      </c>
      <c r="CU10" s="768">
        <v>0</v>
      </c>
      <c r="CV10" s="769">
        <v>560</v>
      </c>
      <c r="CW10" s="767" t="s">
        <v>575</v>
      </c>
      <c r="CX10" s="768"/>
      <c r="CY10" s="768"/>
      <c r="CZ10" s="768"/>
      <c r="DA10" s="769"/>
      <c r="DB10" s="767" t="s">
        <v>575</v>
      </c>
      <c r="DC10" s="768"/>
      <c r="DD10" s="768"/>
      <c r="DE10" s="768"/>
      <c r="DF10" s="769"/>
      <c r="DG10" s="767" t="s">
        <v>550</v>
      </c>
      <c r="DH10" s="768"/>
      <c r="DI10" s="768"/>
      <c r="DJ10" s="768"/>
      <c r="DK10" s="769"/>
      <c r="DL10" s="767" t="s">
        <v>550</v>
      </c>
      <c r="DM10" s="768"/>
      <c r="DN10" s="768"/>
      <c r="DO10" s="768"/>
      <c r="DP10" s="769"/>
      <c r="DQ10" s="767" t="s">
        <v>550</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570</v>
      </c>
      <c r="BT11" s="755"/>
      <c r="BU11" s="755"/>
      <c r="BV11" s="755"/>
      <c r="BW11" s="755"/>
      <c r="BX11" s="755"/>
      <c r="BY11" s="755"/>
      <c r="BZ11" s="755"/>
      <c r="CA11" s="755"/>
      <c r="CB11" s="755"/>
      <c r="CC11" s="755"/>
      <c r="CD11" s="755"/>
      <c r="CE11" s="755"/>
      <c r="CF11" s="755"/>
      <c r="CG11" s="756"/>
      <c r="CH11" s="767">
        <v>1</v>
      </c>
      <c r="CI11" s="768">
        <v>1201</v>
      </c>
      <c r="CJ11" s="768">
        <v>1201</v>
      </c>
      <c r="CK11" s="768">
        <v>1201</v>
      </c>
      <c r="CL11" s="769">
        <v>1201</v>
      </c>
      <c r="CM11" s="767">
        <v>45</v>
      </c>
      <c r="CN11" s="768">
        <v>20000</v>
      </c>
      <c r="CO11" s="768">
        <v>44581</v>
      </c>
      <c r="CP11" s="768">
        <v>20000</v>
      </c>
      <c r="CQ11" s="769">
        <v>44581</v>
      </c>
      <c r="CR11" s="767">
        <v>20</v>
      </c>
      <c r="CS11" s="768">
        <v>44581</v>
      </c>
      <c r="CT11" s="768">
        <v>20000</v>
      </c>
      <c r="CU11" s="768">
        <v>44581</v>
      </c>
      <c r="CV11" s="769">
        <v>20000</v>
      </c>
      <c r="CW11" s="767">
        <v>11</v>
      </c>
      <c r="CX11" s="768"/>
      <c r="CY11" s="768"/>
      <c r="CZ11" s="768"/>
      <c r="DA11" s="769"/>
      <c r="DB11" s="767" t="s">
        <v>575</v>
      </c>
      <c r="DC11" s="768"/>
      <c r="DD11" s="768"/>
      <c r="DE11" s="768"/>
      <c r="DF11" s="769"/>
      <c r="DG11" s="767" t="s">
        <v>550</v>
      </c>
      <c r="DH11" s="768"/>
      <c r="DI11" s="768"/>
      <c r="DJ11" s="768"/>
      <c r="DK11" s="769"/>
      <c r="DL11" s="767" t="s">
        <v>550</v>
      </c>
      <c r="DM11" s="768"/>
      <c r="DN11" s="768"/>
      <c r="DO11" s="768"/>
      <c r="DP11" s="769"/>
      <c r="DQ11" s="767" t="s">
        <v>550</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571</v>
      </c>
      <c r="BT12" s="755"/>
      <c r="BU12" s="755"/>
      <c r="BV12" s="755"/>
      <c r="BW12" s="755"/>
      <c r="BX12" s="755"/>
      <c r="BY12" s="755"/>
      <c r="BZ12" s="755"/>
      <c r="CA12" s="755"/>
      <c r="CB12" s="755"/>
      <c r="CC12" s="755"/>
      <c r="CD12" s="755"/>
      <c r="CE12" s="755"/>
      <c r="CF12" s="755"/>
      <c r="CG12" s="756"/>
      <c r="CH12" s="767">
        <v>1</v>
      </c>
      <c r="CI12" s="768">
        <v>1202</v>
      </c>
      <c r="CJ12" s="768">
        <v>1202</v>
      </c>
      <c r="CK12" s="768">
        <v>1202</v>
      </c>
      <c r="CL12" s="769">
        <v>1202</v>
      </c>
      <c r="CM12" s="767">
        <v>81</v>
      </c>
      <c r="CN12" s="768">
        <v>35000</v>
      </c>
      <c r="CO12" s="768">
        <v>81450</v>
      </c>
      <c r="CP12" s="768">
        <v>35000</v>
      </c>
      <c r="CQ12" s="769">
        <v>81450</v>
      </c>
      <c r="CR12" s="767">
        <v>35</v>
      </c>
      <c r="CS12" s="768">
        <v>81450</v>
      </c>
      <c r="CT12" s="768">
        <v>35000</v>
      </c>
      <c r="CU12" s="768">
        <v>81450</v>
      </c>
      <c r="CV12" s="769">
        <v>35000</v>
      </c>
      <c r="CW12" s="767" t="s">
        <v>575</v>
      </c>
      <c r="CX12" s="768"/>
      <c r="CY12" s="768"/>
      <c r="CZ12" s="768"/>
      <c r="DA12" s="769"/>
      <c r="DB12" s="767" t="s">
        <v>575</v>
      </c>
      <c r="DC12" s="768"/>
      <c r="DD12" s="768"/>
      <c r="DE12" s="768"/>
      <c r="DF12" s="769"/>
      <c r="DG12" s="767" t="s">
        <v>550</v>
      </c>
      <c r="DH12" s="768"/>
      <c r="DI12" s="768"/>
      <c r="DJ12" s="768"/>
      <c r="DK12" s="769"/>
      <c r="DL12" s="767" t="s">
        <v>550</v>
      </c>
      <c r="DM12" s="768"/>
      <c r="DN12" s="768"/>
      <c r="DO12" s="768"/>
      <c r="DP12" s="769"/>
      <c r="DQ12" s="767" t="s">
        <v>550</v>
      </c>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572</v>
      </c>
      <c r="BT13" s="755"/>
      <c r="BU13" s="755"/>
      <c r="BV13" s="755"/>
      <c r="BW13" s="755"/>
      <c r="BX13" s="755"/>
      <c r="BY13" s="755"/>
      <c r="BZ13" s="755"/>
      <c r="CA13" s="755"/>
      <c r="CB13" s="755"/>
      <c r="CC13" s="755"/>
      <c r="CD13" s="755"/>
      <c r="CE13" s="755"/>
      <c r="CF13" s="755"/>
      <c r="CG13" s="756"/>
      <c r="CH13" s="767">
        <v>-135</v>
      </c>
      <c r="CI13" s="768">
        <v>-135240</v>
      </c>
      <c r="CJ13" s="768">
        <v>-135240</v>
      </c>
      <c r="CK13" s="768">
        <v>-135240</v>
      </c>
      <c r="CL13" s="769">
        <v>-135240</v>
      </c>
      <c r="CM13" s="767">
        <v>-663</v>
      </c>
      <c r="CN13" s="768">
        <v>4100</v>
      </c>
      <c r="CO13" s="768">
        <v>-662556</v>
      </c>
      <c r="CP13" s="768">
        <v>4100</v>
      </c>
      <c r="CQ13" s="769">
        <v>-662556</v>
      </c>
      <c r="CR13" s="767">
        <v>4</v>
      </c>
      <c r="CS13" s="768">
        <v>-662556</v>
      </c>
      <c r="CT13" s="768">
        <v>4100</v>
      </c>
      <c r="CU13" s="768">
        <v>-662556</v>
      </c>
      <c r="CV13" s="769">
        <v>4100</v>
      </c>
      <c r="CW13" s="767" t="s">
        <v>575</v>
      </c>
      <c r="CX13" s="768"/>
      <c r="CY13" s="768"/>
      <c r="CZ13" s="768"/>
      <c r="DA13" s="769"/>
      <c r="DB13" s="767">
        <v>112</v>
      </c>
      <c r="DC13" s="768"/>
      <c r="DD13" s="768"/>
      <c r="DE13" s="768"/>
      <c r="DF13" s="769"/>
      <c r="DG13" s="767" t="s">
        <v>550</v>
      </c>
      <c r="DH13" s="768"/>
      <c r="DI13" s="768"/>
      <c r="DJ13" s="768"/>
      <c r="DK13" s="769"/>
      <c r="DL13" s="767" t="s">
        <v>550</v>
      </c>
      <c r="DM13" s="768"/>
      <c r="DN13" s="768"/>
      <c r="DO13" s="768"/>
      <c r="DP13" s="769"/>
      <c r="DQ13" s="767" t="s">
        <v>550</v>
      </c>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573</v>
      </c>
      <c r="BT14" s="755"/>
      <c r="BU14" s="755"/>
      <c r="BV14" s="755"/>
      <c r="BW14" s="755"/>
      <c r="BX14" s="755"/>
      <c r="BY14" s="755"/>
      <c r="BZ14" s="755"/>
      <c r="CA14" s="755"/>
      <c r="CB14" s="755"/>
      <c r="CC14" s="755"/>
      <c r="CD14" s="755"/>
      <c r="CE14" s="755"/>
      <c r="CF14" s="755"/>
      <c r="CG14" s="756"/>
      <c r="CH14" s="767">
        <v>-9</v>
      </c>
      <c r="CI14" s="768">
        <v>-8586</v>
      </c>
      <c r="CJ14" s="768">
        <v>-8586</v>
      </c>
      <c r="CK14" s="768">
        <v>-8586</v>
      </c>
      <c r="CL14" s="769">
        <v>-8586</v>
      </c>
      <c r="CM14" s="767">
        <v>123</v>
      </c>
      <c r="CN14" s="768">
        <v>27000</v>
      </c>
      <c r="CO14" s="768">
        <v>123247</v>
      </c>
      <c r="CP14" s="768">
        <v>27000</v>
      </c>
      <c r="CQ14" s="769">
        <v>123247</v>
      </c>
      <c r="CR14" s="767">
        <v>27</v>
      </c>
      <c r="CS14" s="768">
        <v>123247</v>
      </c>
      <c r="CT14" s="768">
        <v>27000</v>
      </c>
      <c r="CU14" s="768">
        <v>123247</v>
      </c>
      <c r="CV14" s="769">
        <v>27000</v>
      </c>
      <c r="CW14" s="767">
        <v>0</v>
      </c>
      <c r="CX14" s="768"/>
      <c r="CY14" s="768"/>
      <c r="CZ14" s="768"/>
      <c r="DA14" s="769"/>
      <c r="DB14" s="767" t="s">
        <v>563</v>
      </c>
      <c r="DC14" s="768"/>
      <c r="DD14" s="768"/>
      <c r="DE14" s="768"/>
      <c r="DF14" s="769"/>
      <c r="DG14" s="767" t="s">
        <v>550</v>
      </c>
      <c r="DH14" s="768"/>
      <c r="DI14" s="768"/>
      <c r="DJ14" s="768"/>
      <c r="DK14" s="769"/>
      <c r="DL14" s="767" t="s">
        <v>550</v>
      </c>
      <c r="DM14" s="768"/>
      <c r="DN14" s="768"/>
      <c r="DO14" s="768"/>
      <c r="DP14" s="769"/>
      <c r="DQ14" s="767" t="s">
        <v>550</v>
      </c>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574</v>
      </c>
      <c r="BT15" s="755"/>
      <c r="BU15" s="755"/>
      <c r="BV15" s="755"/>
      <c r="BW15" s="755"/>
      <c r="BX15" s="755"/>
      <c r="BY15" s="755"/>
      <c r="BZ15" s="755"/>
      <c r="CA15" s="755"/>
      <c r="CB15" s="755"/>
      <c r="CC15" s="755"/>
      <c r="CD15" s="755"/>
      <c r="CE15" s="755"/>
      <c r="CF15" s="755"/>
      <c r="CG15" s="756"/>
      <c r="CH15" s="767">
        <v>-1</v>
      </c>
      <c r="CI15" s="768">
        <v>-1014</v>
      </c>
      <c r="CJ15" s="768">
        <v>-1014</v>
      </c>
      <c r="CK15" s="768">
        <v>-1014</v>
      </c>
      <c r="CL15" s="769">
        <v>-1014</v>
      </c>
      <c r="CM15" s="767">
        <v>34</v>
      </c>
      <c r="CN15" s="768">
        <v>1550</v>
      </c>
      <c r="CO15" s="768">
        <v>34169</v>
      </c>
      <c r="CP15" s="768">
        <v>1550</v>
      </c>
      <c r="CQ15" s="769">
        <v>34169</v>
      </c>
      <c r="CR15" s="767">
        <v>2</v>
      </c>
      <c r="CS15" s="768">
        <v>34169</v>
      </c>
      <c r="CT15" s="768">
        <v>1550</v>
      </c>
      <c r="CU15" s="768">
        <v>34169</v>
      </c>
      <c r="CV15" s="769">
        <v>1550</v>
      </c>
      <c r="CW15" s="767" t="s">
        <v>564</v>
      </c>
      <c r="CX15" s="768"/>
      <c r="CY15" s="768"/>
      <c r="CZ15" s="768"/>
      <c r="DA15" s="769"/>
      <c r="DB15" s="767" t="s">
        <v>576</v>
      </c>
      <c r="DC15" s="768"/>
      <c r="DD15" s="768"/>
      <c r="DE15" s="768"/>
      <c r="DF15" s="769"/>
      <c r="DG15" s="767" t="s">
        <v>550</v>
      </c>
      <c r="DH15" s="768"/>
      <c r="DI15" s="768"/>
      <c r="DJ15" s="768"/>
      <c r="DK15" s="769"/>
      <c r="DL15" s="767" t="s">
        <v>550</v>
      </c>
      <c r="DM15" s="768"/>
      <c r="DN15" s="768"/>
      <c r="DO15" s="768"/>
      <c r="DP15" s="769"/>
      <c r="DQ15" s="767" t="s">
        <v>550</v>
      </c>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369</v>
      </c>
      <c r="B23" s="776" t="s">
        <v>370</v>
      </c>
      <c r="C23" s="777"/>
      <c r="D23" s="777"/>
      <c r="E23" s="777"/>
      <c r="F23" s="777"/>
      <c r="G23" s="777"/>
      <c r="H23" s="777"/>
      <c r="I23" s="777"/>
      <c r="J23" s="777"/>
      <c r="K23" s="777"/>
      <c r="L23" s="777"/>
      <c r="M23" s="777"/>
      <c r="N23" s="777"/>
      <c r="O23" s="777"/>
      <c r="P23" s="778"/>
      <c r="Q23" s="779">
        <v>12711</v>
      </c>
      <c r="R23" s="780"/>
      <c r="S23" s="780"/>
      <c r="T23" s="780"/>
      <c r="U23" s="780"/>
      <c r="V23" s="780">
        <v>12355</v>
      </c>
      <c r="W23" s="780"/>
      <c r="X23" s="780"/>
      <c r="Y23" s="780"/>
      <c r="Z23" s="780"/>
      <c r="AA23" s="780">
        <v>357</v>
      </c>
      <c r="AB23" s="780"/>
      <c r="AC23" s="780"/>
      <c r="AD23" s="780"/>
      <c r="AE23" s="781"/>
      <c r="AF23" s="782">
        <v>57</v>
      </c>
      <c r="AG23" s="780"/>
      <c r="AH23" s="780"/>
      <c r="AI23" s="780"/>
      <c r="AJ23" s="783"/>
      <c r="AK23" s="784"/>
      <c r="AL23" s="785"/>
      <c r="AM23" s="785"/>
      <c r="AN23" s="785"/>
      <c r="AO23" s="785"/>
      <c r="AP23" s="780">
        <v>14184</v>
      </c>
      <c r="AQ23" s="780"/>
      <c r="AR23" s="780"/>
      <c r="AS23" s="780"/>
      <c r="AT23" s="780"/>
      <c r="AU23" s="786"/>
      <c r="AV23" s="786"/>
      <c r="AW23" s="786"/>
      <c r="AX23" s="786"/>
      <c r="AY23" s="787"/>
      <c r="AZ23" s="795" t="s">
        <v>371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347</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382</v>
      </c>
      <c r="C28" s="718"/>
      <c r="D28" s="718"/>
      <c r="E28" s="718"/>
      <c r="F28" s="718"/>
      <c r="G28" s="718"/>
      <c r="H28" s="718"/>
      <c r="I28" s="718"/>
      <c r="J28" s="718"/>
      <c r="K28" s="718"/>
      <c r="L28" s="718"/>
      <c r="M28" s="718"/>
      <c r="N28" s="718"/>
      <c r="O28" s="718"/>
      <c r="P28" s="719"/>
      <c r="Q28" s="808">
        <v>2049</v>
      </c>
      <c r="R28" s="809">
        <v>2049289</v>
      </c>
      <c r="S28" s="809">
        <v>2049289</v>
      </c>
      <c r="T28" s="809">
        <v>2049289</v>
      </c>
      <c r="U28" s="809">
        <v>2049289</v>
      </c>
      <c r="V28" s="809">
        <v>2002</v>
      </c>
      <c r="W28" s="809">
        <v>2002109</v>
      </c>
      <c r="X28" s="809">
        <v>2002109</v>
      </c>
      <c r="Y28" s="809">
        <v>2002109</v>
      </c>
      <c r="Z28" s="809">
        <v>2002109</v>
      </c>
      <c r="AA28" s="722">
        <v>47</v>
      </c>
      <c r="AB28" s="810"/>
      <c r="AC28" s="810"/>
      <c r="AD28" s="810"/>
      <c r="AE28" s="811"/>
      <c r="AF28" s="812">
        <v>47</v>
      </c>
      <c r="AG28" s="809"/>
      <c r="AH28" s="809"/>
      <c r="AI28" s="809"/>
      <c r="AJ28" s="813"/>
      <c r="AK28" s="814">
        <v>109</v>
      </c>
      <c r="AL28" s="804"/>
      <c r="AM28" s="804"/>
      <c r="AN28" s="804"/>
      <c r="AO28" s="804"/>
      <c r="AP28" s="804" t="s">
        <v>547</v>
      </c>
      <c r="AQ28" s="804"/>
      <c r="AR28" s="804"/>
      <c r="AS28" s="804"/>
      <c r="AT28" s="804"/>
      <c r="AU28" s="804" t="s">
        <v>550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383</v>
      </c>
      <c r="C29" s="742"/>
      <c r="D29" s="742"/>
      <c r="E29" s="742"/>
      <c r="F29" s="742"/>
      <c r="G29" s="742"/>
      <c r="H29" s="742"/>
      <c r="I29" s="742"/>
      <c r="J29" s="742"/>
      <c r="K29" s="742"/>
      <c r="L29" s="742"/>
      <c r="M29" s="742"/>
      <c r="N29" s="742"/>
      <c r="O29" s="742"/>
      <c r="P29" s="743"/>
      <c r="Q29" s="744">
        <v>206</v>
      </c>
      <c r="R29" s="745">
        <v>205688</v>
      </c>
      <c r="S29" s="745">
        <v>205688</v>
      </c>
      <c r="T29" s="745">
        <v>205688</v>
      </c>
      <c r="U29" s="745">
        <v>205688</v>
      </c>
      <c r="V29" s="745">
        <v>202</v>
      </c>
      <c r="W29" s="745">
        <v>202282</v>
      </c>
      <c r="X29" s="745">
        <v>202282</v>
      </c>
      <c r="Y29" s="745">
        <v>202282</v>
      </c>
      <c r="Z29" s="745">
        <v>202282</v>
      </c>
      <c r="AA29" s="746">
        <v>3</v>
      </c>
      <c r="AB29" s="748"/>
      <c r="AC29" s="748"/>
      <c r="AD29" s="748"/>
      <c r="AE29" s="749"/>
      <c r="AF29" s="747">
        <v>3</v>
      </c>
      <c r="AG29" s="748"/>
      <c r="AH29" s="748"/>
      <c r="AI29" s="748"/>
      <c r="AJ29" s="749"/>
      <c r="AK29" s="817">
        <v>62</v>
      </c>
      <c r="AL29" s="818"/>
      <c r="AM29" s="818"/>
      <c r="AN29" s="818"/>
      <c r="AO29" s="818"/>
      <c r="AP29" s="818" t="s">
        <v>548</v>
      </c>
      <c r="AQ29" s="818"/>
      <c r="AR29" s="818"/>
      <c r="AS29" s="818"/>
      <c r="AT29" s="818"/>
      <c r="AU29" s="818" t="s">
        <v>549</v>
      </c>
      <c r="AV29" s="818"/>
      <c r="AW29" s="818"/>
      <c r="AX29" s="818"/>
      <c r="AY29" s="818"/>
      <c r="AZ29" s="819"/>
      <c r="BA29" s="819"/>
      <c r="BB29" s="819"/>
      <c r="BC29" s="819"/>
      <c r="BD29" s="819"/>
      <c r="BE29" s="815"/>
      <c r="BF29" s="815"/>
      <c r="BG29" s="815"/>
      <c r="BH29" s="815"/>
      <c r="BI29" s="816"/>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384</v>
      </c>
      <c r="C30" s="742"/>
      <c r="D30" s="742"/>
      <c r="E30" s="742"/>
      <c r="F30" s="742"/>
      <c r="G30" s="742"/>
      <c r="H30" s="742"/>
      <c r="I30" s="742"/>
      <c r="J30" s="742"/>
      <c r="K30" s="742"/>
      <c r="L30" s="742"/>
      <c r="M30" s="742"/>
      <c r="N30" s="742"/>
      <c r="O30" s="742"/>
      <c r="P30" s="743"/>
      <c r="Q30" s="744">
        <v>1983</v>
      </c>
      <c r="R30" s="745">
        <v>1983350</v>
      </c>
      <c r="S30" s="745">
        <v>1983350</v>
      </c>
      <c r="T30" s="745">
        <v>1983350</v>
      </c>
      <c r="U30" s="745">
        <v>1983350</v>
      </c>
      <c r="V30" s="745">
        <v>1975</v>
      </c>
      <c r="W30" s="745">
        <v>1975188</v>
      </c>
      <c r="X30" s="745">
        <v>1975188</v>
      </c>
      <c r="Y30" s="745">
        <v>1975188</v>
      </c>
      <c r="Z30" s="745">
        <v>1975188</v>
      </c>
      <c r="AA30" s="746">
        <v>8</v>
      </c>
      <c r="AB30" s="748"/>
      <c r="AC30" s="748"/>
      <c r="AD30" s="748"/>
      <c r="AE30" s="749"/>
      <c r="AF30" s="747">
        <v>8</v>
      </c>
      <c r="AG30" s="748"/>
      <c r="AH30" s="748"/>
      <c r="AI30" s="748"/>
      <c r="AJ30" s="749"/>
      <c r="AK30" s="817">
        <v>265</v>
      </c>
      <c r="AL30" s="818"/>
      <c r="AM30" s="818"/>
      <c r="AN30" s="818"/>
      <c r="AO30" s="818"/>
      <c r="AP30" s="818" t="s">
        <v>549</v>
      </c>
      <c r="AQ30" s="818"/>
      <c r="AR30" s="818"/>
      <c r="AS30" s="818"/>
      <c r="AT30" s="818"/>
      <c r="AU30" s="818" t="s">
        <v>550</v>
      </c>
      <c r="AV30" s="818"/>
      <c r="AW30" s="818"/>
      <c r="AX30" s="818"/>
      <c r="AY30" s="818"/>
      <c r="AZ30" s="819"/>
      <c r="BA30" s="819"/>
      <c r="BB30" s="819"/>
      <c r="BC30" s="819"/>
      <c r="BD30" s="819"/>
      <c r="BE30" s="815"/>
      <c r="BF30" s="815"/>
      <c r="BG30" s="815"/>
      <c r="BH30" s="815"/>
      <c r="BI30" s="816"/>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385</v>
      </c>
      <c r="C31" s="742"/>
      <c r="D31" s="742"/>
      <c r="E31" s="742"/>
      <c r="F31" s="742"/>
      <c r="G31" s="742"/>
      <c r="H31" s="742"/>
      <c r="I31" s="742"/>
      <c r="J31" s="742"/>
      <c r="K31" s="742"/>
      <c r="L31" s="742"/>
      <c r="M31" s="742"/>
      <c r="N31" s="742"/>
      <c r="O31" s="742"/>
      <c r="P31" s="743"/>
      <c r="Q31" s="744">
        <v>7</v>
      </c>
      <c r="R31" s="745">
        <v>6634</v>
      </c>
      <c r="S31" s="745">
        <v>6634</v>
      </c>
      <c r="T31" s="745">
        <v>6634</v>
      </c>
      <c r="U31" s="745">
        <v>6634</v>
      </c>
      <c r="V31" s="745">
        <v>7</v>
      </c>
      <c r="W31" s="745">
        <v>6588</v>
      </c>
      <c r="X31" s="745">
        <v>6588</v>
      </c>
      <c r="Y31" s="745">
        <v>6588</v>
      </c>
      <c r="Z31" s="745">
        <v>6588</v>
      </c>
      <c r="AA31" s="746">
        <v>0</v>
      </c>
      <c r="AB31" s="748"/>
      <c r="AC31" s="748"/>
      <c r="AD31" s="748"/>
      <c r="AE31" s="749"/>
      <c r="AF31" s="747">
        <v>0</v>
      </c>
      <c r="AG31" s="748"/>
      <c r="AH31" s="748"/>
      <c r="AI31" s="748"/>
      <c r="AJ31" s="749"/>
      <c r="AK31" s="817">
        <v>0</v>
      </c>
      <c r="AL31" s="818"/>
      <c r="AM31" s="818"/>
      <c r="AN31" s="818"/>
      <c r="AO31" s="818"/>
      <c r="AP31" s="818" t="s">
        <v>547</v>
      </c>
      <c r="AQ31" s="818"/>
      <c r="AR31" s="818"/>
      <c r="AS31" s="818"/>
      <c r="AT31" s="818"/>
      <c r="AU31" s="818" t="s">
        <v>550</v>
      </c>
      <c r="AV31" s="818"/>
      <c r="AW31" s="818"/>
      <c r="AX31" s="818"/>
      <c r="AY31" s="818"/>
      <c r="AZ31" s="819"/>
      <c r="BA31" s="819"/>
      <c r="BB31" s="819"/>
      <c r="BC31" s="819"/>
      <c r="BD31" s="819"/>
      <c r="BE31" s="815"/>
      <c r="BF31" s="815"/>
      <c r="BG31" s="815"/>
      <c r="BH31" s="815"/>
      <c r="BI31" s="816"/>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386</v>
      </c>
      <c r="C32" s="742"/>
      <c r="D32" s="742"/>
      <c r="E32" s="742"/>
      <c r="F32" s="742"/>
      <c r="G32" s="742"/>
      <c r="H32" s="742"/>
      <c r="I32" s="742"/>
      <c r="J32" s="742"/>
      <c r="K32" s="742"/>
      <c r="L32" s="742"/>
      <c r="M32" s="742"/>
      <c r="N32" s="742"/>
      <c r="O32" s="742"/>
      <c r="P32" s="743"/>
      <c r="Q32" s="744">
        <v>150</v>
      </c>
      <c r="R32" s="745">
        <v>149552</v>
      </c>
      <c r="S32" s="745">
        <v>149552</v>
      </c>
      <c r="T32" s="745">
        <v>149552</v>
      </c>
      <c r="U32" s="745">
        <v>149552</v>
      </c>
      <c r="V32" s="745">
        <v>149</v>
      </c>
      <c r="W32" s="745">
        <v>148737</v>
      </c>
      <c r="X32" s="745">
        <v>148737</v>
      </c>
      <c r="Y32" s="745">
        <v>148737</v>
      </c>
      <c r="Z32" s="745">
        <v>148737</v>
      </c>
      <c r="AA32" s="746">
        <v>1</v>
      </c>
      <c r="AB32" s="748"/>
      <c r="AC32" s="748"/>
      <c r="AD32" s="748"/>
      <c r="AE32" s="749"/>
      <c r="AF32" s="747">
        <v>1</v>
      </c>
      <c r="AG32" s="748"/>
      <c r="AH32" s="748"/>
      <c r="AI32" s="748"/>
      <c r="AJ32" s="749"/>
      <c r="AK32" s="817">
        <v>72</v>
      </c>
      <c r="AL32" s="818"/>
      <c r="AM32" s="818"/>
      <c r="AN32" s="818"/>
      <c r="AO32" s="818"/>
      <c r="AP32" s="818" t="s">
        <v>547</v>
      </c>
      <c r="AQ32" s="818"/>
      <c r="AR32" s="818"/>
      <c r="AS32" s="818"/>
      <c r="AT32" s="818"/>
      <c r="AU32" s="818" t="s">
        <v>549</v>
      </c>
      <c r="AV32" s="818"/>
      <c r="AW32" s="818"/>
      <c r="AX32" s="818"/>
      <c r="AY32" s="818"/>
      <c r="AZ32" s="819"/>
      <c r="BA32" s="819"/>
      <c r="BB32" s="819"/>
      <c r="BC32" s="819"/>
      <c r="BD32" s="819"/>
      <c r="BE32" s="815"/>
      <c r="BF32" s="815"/>
      <c r="BG32" s="815"/>
      <c r="BH32" s="815"/>
      <c r="BI32" s="816"/>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387</v>
      </c>
      <c r="C33" s="742"/>
      <c r="D33" s="742"/>
      <c r="E33" s="742"/>
      <c r="F33" s="742"/>
      <c r="G33" s="742"/>
      <c r="H33" s="742"/>
      <c r="I33" s="742"/>
      <c r="J33" s="742"/>
      <c r="K33" s="742"/>
      <c r="L33" s="742"/>
      <c r="M33" s="742"/>
      <c r="N33" s="742"/>
      <c r="O33" s="742"/>
      <c r="P33" s="743"/>
      <c r="Q33" s="744">
        <v>889</v>
      </c>
      <c r="R33" s="745"/>
      <c r="S33" s="745"/>
      <c r="T33" s="745"/>
      <c r="U33" s="745"/>
      <c r="V33" s="745">
        <v>864</v>
      </c>
      <c r="W33" s="745"/>
      <c r="X33" s="745"/>
      <c r="Y33" s="745"/>
      <c r="Z33" s="745"/>
      <c r="AA33" s="745">
        <v>25</v>
      </c>
      <c r="AB33" s="745"/>
      <c r="AC33" s="745"/>
      <c r="AD33" s="745"/>
      <c r="AE33" s="746"/>
      <c r="AF33" s="747">
        <v>627</v>
      </c>
      <c r="AG33" s="748"/>
      <c r="AH33" s="748"/>
      <c r="AI33" s="748"/>
      <c r="AJ33" s="749"/>
      <c r="AK33" s="817">
        <v>383</v>
      </c>
      <c r="AL33" s="818"/>
      <c r="AM33" s="818"/>
      <c r="AN33" s="818"/>
      <c r="AO33" s="818"/>
      <c r="AP33" s="818">
        <v>1076</v>
      </c>
      <c r="AQ33" s="818"/>
      <c r="AR33" s="818"/>
      <c r="AS33" s="818"/>
      <c r="AT33" s="818"/>
      <c r="AU33" s="818">
        <v>940</v>
      </c>
      <c r="AV33" s="818"/>
      <c r="AW33" s="818"/>
      <c r="AX33" s="818"/>
      <c r="AY33" s="818"/>
      <c r="AZ33" s="819" t="s">
        <v>551</v>
      </c>
      <c r="BA33" s="819"/>
      <c r="BB33" s="819"/>
      <c r="BC33" s="819"/>
      <c r="BD33" s="819"/>
      <c r="BE33" s="815" t="s">
        <v>388</v>
      </c>
      <c r="BF33" s="815"/>
      <c r="BG33" s="815"/>
      <c r="BH33" s="815"/>
      <c r="BI33" s="816"/>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389</v>
      </c>
      <c r="C34" s="742"/>
      <c r="D34" s="742"/>
      <c r="E34" s="742"/>
      <c r="F34" s="742"/>
      <c r="G34" s="742"/>
      <c r="H34" s="742"/>
      <c r="I34" s="742"/>
      <c r="J34" s="742"/>
      <c r="K34" s="742"/>
      <c r="L34" s="742"/>
      <c r="M34" s="742"/>
      <c r="N34" s="742"/>
      <c r="O34" s="742"/>
      <c r="P34" s="743"/>
      <c r="Q34" s="744">
        <v>915</v>
      </c>
      <c r="R34" s="745">
        <v>914822</v>
      </c>
      <c r="S34" s="745">
        <v>914822</v>
      </c>
      <c r="T34" s="745">
        <v>914822</v>
      </c>
      <c r="U34" s="745">
        <v>914822</v>
      </c>
      <c r="V34" s="745">
        <v>897</v>
      </c>
      <c r="W34" s="745">
        <v>896581</v>
      </c>
      <c r="X34" s="745">
        <v>896581</v>
      </c>
      <c r="Y34" s="745">
        <v>896581</v>
      </c>
      <c r="Z34" s="745">
        <v>896581</v>
      </c>
      <c r="AA34" s="745">
        <v>18</v>
      </c>
      <c r="AB34" s="745"/>
      <c r="AC34" s="745"/>
      <c r="AD34" s="745"/>
      <c r="AE34" s="746"/>
      <c r="AF34" s="747">
        <v>1</v>
      </c>
      <c r="AG34" s="748"/>
      <c r="AH34" s="748"/>
      <c r="AI34" s="748"/>
      <c r="AJ34" s="749"/>
      <c r="AK34" s="817">
        <v>496</v>
      </c>
      <c r="AL34" s="818"/>
      <c r="AM34" s="818"/>
      <c r="AN34" s="818"/>
      <c r="AO34" s="818"/>
      <c r="AP34" s="818">
        <v>6784</v>
      </c>
      <c r="AQ34" s="818">
        <v>6784039</v>
      </c>
      <c r="AR34" s="818">
        <v>6784039</v>
      </c>
      <c r="AS34" s="818">
        <v>6784039</v>
      </c>
      <c r="AT34" s="818">
        <v>6784039</v>
      </c>
      <c r="AU34" s="818">
        <v>5190</v>
      </c>
      <c r="AV34" s="818" t="e">
        <f>IF(#REF!=1,AD34,
IF(#REF!=2,AD34+AT34,
IF(#REF!=3,AT34,"-")))+AU34</f>
        <v>#REF!</v>
      </c>
      <c r="AW34" s="818" t="e">
        <f>IF(#REF!=1,AE34,
IF(#REF!=2,AE34+AU34,
IF(#REF!=3,AU34,"-")))+AV34</f>
        <v>#REF!</v>
      </c>
      <c r="AX34" s="818" t="e">
        <f>IF(#REF!=1,AF34,
IF(#REF!=2,AF34+AV34,
IF(#REF!=3,AV34,"-")))+AW34</f>
        <v>#REF!</v>
      </c>
      <c r="AY34" s="818" t="e">
        <f>IF(#REF!=1,AG34,
IF(#REF!=2,AG34+AW34,
IF(#REF!=3,AW34,"-")))+AX34</f>
        <v>#REF!</v>
      </c>
      <c r="AZ34" s="819" t="s">
        <v>551</v>
      </c>
      <c r="BA34" s="819"/>
      <c r="BB34" s="819"/>
      <c r="BC34" s="819"/>
      <c r="BD34" s="819"/>
      <c r="BE34" s="815" t="s">
        <v>390</v>
      </c>
      <c r="BF34" s="815"/>
      <c r="BG34" s="815"/>
      <c r="BH34" s="815"/>
      <c r="BI34" s="816"/>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391</v>
      </c>
      <c r="C35" s="742"/>
      <c r="D35" s="742"/>
      <c r="E35" s="742"/>
      <c r="F35" s="742"/>
      <c r="G35" s="742"/>
      <c r="H35" s="742"/>
      <c r="I35" s="742"/>
      <c r="J35" s="742"/>
      <c r="K35" s="742"/>
      <c r="L35" s="742"/>
      <c r="M35" s="742"/>
      <c r="N35" s="742"/>
      <c r="O35" s="742"/>
      <c r="P35" s="743"/>
      <c r="Q35" s="744">
        <v>1502</v>
      </c>
      <c r="R35" s="745">
        <v>1502067</v>
      </c>
      <c r="S35" s="745">
        <v>1502067</v>
      </c>
      <c r="T35" s="745">
        <v>1502067</v>
      </c>
      <c r="U35" s="745">
        <v>1502067</v>
      </c>
      <c r="V35" s="745">
        <v>1480</v>
      </c>
      <c r="W35" s="745">
        <v>1480405</v>
      </c>
      <c r="X35" s="745">
        <v>1480405</v>
      </c>
      <c r="Y35" s="745">
        <v>1480405</v>
      </c>
      <c r="Z35" s="745">
        <v>1480405</v>
      </c>
      <c r="AA35" s="745">
        <v>22</v>
      </c>
      <c r="AB35" s="745"/>
      <c r="AC35" s="745"/>
      <c r="AD35" s="745"/>
      <c r="AE35" s="746"/>
      <c r="AF35" s="747">
        <v>14</v>
      </c>
      <c r="AG35" s="748"/>
      <c r="AH35" s="748"/>
      <c r="AI35" s="748"/>
      <c r="AJ35" s="749"/>
      <c r="AK35" s="817">
        <v>515</v>
      </c>
      <c r="AL35" s="818"/>
      <c r="AM35" s="818"/>
      <c r="AN35" s="818"/>
      <c r="AO35" s="818"/>
      <c r="AP35" s="818">
        <v>9734</v>
      </c>
      <c r="AQ35" s="818">
        <v>9734009</v>
      </c>
      <c r="AR35" s="818">
        <v>9734009</v>
      </c>
      <c r="AS35" s="818">
        <v>9734009</v>
      </c>
      <c r="AT35" s="818">
        <v>9734009</v>
      </c>
      <c r="AU35" s="818">
        <v>4965</v>
      </c>
      <c r="AV35" s="818" t="e">
        <f t="shared" ref="AV35" si="0">IF(#REF!=1,AD35,
IF(#REF!=2,AD35+AT35,
IF(#REF!=3,AT35,"-")))+AU35</f>
        <v>#REF!</v>
      </c>
      <c r="AW35" s="818" t="e">
        <f t="shared" ref="AW35" si="1">IF(#REF!=1,AE35,
IF(#REF!=2,AE35+AU35,
IF(#REF!=3,AU35,"-")))+AV35</f>
        <v>#REF!</v>
      </c>
      <c r="AX35" s="818" t="e">
        <f t="shared" ref="AX35" si="2">IF(#REF!=1,AF35,
IF(#REF!=2,AF35+AV35,
IF(#REF!=3,AV35,"-")))+AW35</f>
        <v>#REF!</v>
      </c>
      <c r="AY35" s="818" t="e">
        <f t="shared" ref="AY35" si="3">IF(#REF!=1,AG35,
IF(#REF!=2,AG35+AW35,
IF(#REF!=3,AW35,"-")))+AX35</f>
        <v>#REF!</v>
      </c>
      <c r="AZ35" s="819" t="s">
        <v>551</v>
      </c>
      <c r="BA35" s="819"/>
      <c r="BB35" s="819"/>
      <c r="BC35" s="819"/>
      <c r="BD35" s="819"/>
      <c r="BE35" s="815" t="s">
        <v>390</v>
      </c>
      <c r="BF35" s="815"/>
      <c r="BG35" s="815"/>
      <c r="BH35" s="815"/>
      <c r="BI35" s="816"/>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7"/>
      <c r="AL36" s="818"/>
      <c r="AM36" s="818"/>
      <c r="AN36" s="818"/>
      <c r="AO36" s="818"/>
      <c r="AP36" s="818"/>
      <c r="AQ36" s="818"/>
      <c r="AR36" s="818"/>
      <c r="AS36" s="818"/>
      <c r="AT36" s="818"/>
      <c r="AU36" s="818"/>
      <c r="AV36" s="818"/>
      <c r="AW36" s="818"/>
      <c r="AX36" s="818"/>
      <c r="AY36" s="818"/>
      <c r="AZ36" s="819"/>
      <c r="BA36" s="819"/>
      <c r="BB36" s="819"/>
      <c r="BC36" s="819"/>
      <c r="BD36" s="819"/>
      <c r="BE36" s="815"/>
      <c r="BF36" s="815"/>
      <c r="BG36" s="815"/>
      <c r="BH36" s="815"/>
      <c r="BI36" s="816"/>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7"/>
      <c r="AL37" s="818"/>
      <c r="AM37" s="818"/>
      <c r="AN37" s="818"/>
      <c r="AO37" s="818"/>
      <c r="AP37" s="818"/>
      <c r="AQ37" s="818"/>
      <c r="AR37" s="818"/>
      <c r="AS37" s="818"/>
      <c r="AT37" s="818"/>
      <c r="AU37" s="818"/>
      <c r="AV37" s="818"/>
      <c r="AW37" s="818"/>
      <c r="AX37" s="818"/>
      <c r="AY37" s="818"/>
      <c r="AZ37" s="819"/>
      <c r="BA37" s="819"/>
      <c r="BB37" s="819"/>
      <c r="BC37" s="819"/>
      <c r="BD37" s="819"/>
      <c r="BE37" s="815"/>
      <c r="BF37" s="815"/>
      <c r="BG37" s="815"/>
      <c r="BH37" s="815"/>
      <c r="BI37" s="816"/>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20"/>
      <c r="R50" s="821"/>
      <c r="S50" s="821"/>
      <c r="T50" s="821"/>
      <c r="U50" s="821"/>
      <c r="V50" s="821"/>
      <c r="W50" s="821"/>
      <c r="X50" s="821"/>
      <c r="Y50" s="821"/>
      <c r="Z50" s="821"/>
      <c r="AA50" s="821"/>
      <c r="AB50" s="821"/>
      <c r="AC50" s="821"/>
      <c r="AD50" s="821"/>
      <c r="AE50" s="822"/>
      <c r="AF50" s="747"/>
      <c r="AG50" s="748"/>
      <c r="AH50" s="748"/>
      <c r="AI50" s="748"/>
      <c r="AJ50" s="749"/>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20"/>
      <c r="R51" s="821"/>
      <c r="S51" s="821"/>
      <c r="T51" s="821"/>
      <c r="U51" s="821"/>
      <c r="V51" s="821"/>
      <c r="W51" s="821"/>
      <c r="X51" s="821"/>
      <c r="Y51" s="821"/>
      <c r="Z51" s="821"/>
      <c r="AA51" s="821"/>
      <c r="AB51" s="821"/>
      <c r="AC51" s="821"/>
      <c r="AD51" s="821"/>
      <c r="AE51" s="822"/>
      <c r="AF51" s="747"/>
      <c r="AG51" s="748"/>
      <c r="AH51" s="748"/>
      <c r="AI51" s="748"/>
      <c r="AJ51" s="749"/>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20"/>
      <c r="R52" s="821"/>
      <c r="S52" s="821"/>
      <c r="T52" s="821"/>
      <c r="U52" s="821"/>
      <c r="V52" s="821"/>
      <c r="W52" s="821"/>
      <c r="X52" s="821"/>
      <c r="Y52" s="821"/>
      <c r="Z52" s="821"/>
      <c r="AA52" s="821"/>
      <c r="AB52" s="821"/>
      <c r="AC52" s="821"/>
      <c r="AD52" s="821"/>
      <c r="AE52" s="822"/>
      <c r="AF52" s="747"/>
      <c r="AG52" s="748"/>
      <c r="AH52" s="748"/>
      <c r="AI52" s="748"/>
      <c r="AJ52" s="749"/>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20"/>
      <c r="R53" s="821"/>
      <c r="S53" s="821"/>
      <c r="T53" s="821"/>
      <c r="U53" s="821"/>
      <c r="V53" s="821"/>
      <c r="W53" s="821"/>
      <c r="X53" s="821"/>
      <c r="Y53" s="821"/>
      <c r="Z53" s="821"/>
      <c r="AA53" s="821"/>
      <c r="AB53" s="821"/>
      <c r="AC53" s="821"/>
      <c r="AD53" s="821"/>
      <c r="AE53" s="822"/>
      <c r="AF53" s="747"/>
      <c r="AG53" s="748"/>
      <c r="AH53" s="748"/>
      <c r="AI53" s="748"/>
      <c r="AJ53" s="749"/>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20"/>
      <c r="R54" s="821"/>
      <c r="S54" s="821"/>
      <c r="T54" s="821"/>
      <c r="U54" s="821"/>
      <c r="V54" s="821"/>
      <c r="W54" s="821"/>
      <c r="X54" s="821"/>
      <c r="Y54" s="821"/>
      <c r="Z54" s="821"/>
      <c r="AA54" s="821"/>
      <c r="AB54" s="821"/>
      <c r="AC54" s="821"/>
      <c r="AD54" s="821"/>
      <c r="AE54" s="822"/>
      <c r="AF54" s="747"/>
      <c r="AG54" s="748"/>
      <c r="AH54" s="748"/>
      <c r="AI54" s="748"/>
      <c r="AJ54" s="749"/>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20"/>
      <c r="R55" s="821"/>
      <c r="S55" s="821"/>
      <c r="T55" s="821"/>
      <c r="U55" s="821"/>
      <c r="V55" s="821"/>
      <c r="W55" s="821"/>
      <c r="X55" s="821"/>
      <c r="Y55" s="821"/>
      <c r="Z55" s="821"/>
      <c r="AA55" s="821"/>
      <c r="AB55" s="821"/>
      <c r="AC55" s="821"/>
      <c r="AD55" s="821"/>
      <c r="AE55" s="822"/>
      <c r="AF55" s="747"/>
      <c r="AG55" s="748"/>
      <c r="AH55" s="748"/>
      <c r="AI55" s="748"/>
      <c r="AJ55" s="749"/>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20"/>
      <c r="R56" s="821"/>
      <c r="S56" s="821"/>
      <c r="T56" s="821"/>
      <c r="U56" s="821"/>
      <c r="V56" s="821"/>
      <c r="W56" s="821"/>
      <c r="X56" s="821"/>
      <c r="Y56" s="821"/>
      <c r="Z56" s="821"/>
      <c r="AA56" s="821"/>
      <c r="AB56" s="821"/>
      <c r="AC56" s="821"/>
      <c r="AD56" s="821"/>
      <c r="AE56" s="822"/>
      <c r="AF56" s="747"/>
      <c r="AG56" s="748"/>
      <c r="AH56" s="748"/>
      <c r="AI56" s="748"/>
      <c r="AJ56" s="749"/>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20"/>
      <c r="R57" s="821"/>
      <c r="S57" s="821"/>
      <c r="T57" s="821"/>
      <c r="U57" s="821"/>
      <c r="V57" s="821"/>
      <c r="W57" s="821"/>
      <c r="X57" s="821"/>
      <c r="Y57" s="821"/>
      <c r="Z57" s="821"/>
      <c r="AA57" s="821"/>
      <c r="AB57" s="821"/>
      <c r="AC57" s="821"/>
      <c r="AD57" s="821"/>
      <c r="AE57" s="822"/>
      <c r="AF57" s="747"/>
      <c r="AG57" s="748"/>
      <c r="AH57" s="748"/>
      <c r="AI57" s="748"/>
      <c r="AJ57" s="749"/>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20"/>
      <c r="R58" s="821"/>
      <c r="S58" s="821"/>
      <c r="T58" s="821"/>
      <c r="U58" s="821"/>
      <c r="V58" s="821"/>
      <c r="W58" s="821"/>
      <c r="X58" s="821"/>
      <c r="Y58" s="821"/>
      <c r="Z58" s="821"/>
      <c r="AA58" s="821"/>
      <c r="AB58" s="821"/>
      <c r="AC58" s="821"/>
      <c r="AD58" s="821"/>
      <c r="AE58" s="822"/>
      <c r="AF58" s="747"/>
      <c r="AG58" s="748"/>
      <c r="AH58" s="748"/>
      <c r="AI58" s="748"/>
      <c r="AJ58" s="749"/>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20"/>
      <c r="R59" s="821"/>
      <c r="S59" s="821"/>
      <c r="T59" s="821"/>
      <c r="U59" s="821"/>
      <c r="V59" s="821"/>
      <c r="W59" s="821"/>
      <c r="X59" s="821"/>
      <c r="Y59" s="821"/>
      <c r="Z59" s="821"/>
      <c r="AA59" s="821"/>
      <c r="AB59" s="821"/>
      <c r="AC59" s="821"/>
      <c r="AD59" s="821"/>
      <c r="AE59" s="822"/>
      <c r="AF59" s="747"/>
      <c r="AG59" s="748"/>
      <c r="AH59" s="748"/>
      <c r="AI59" s="748"/>
      <c r="AJ59" s="749"/>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20"/>
      <c r="R60" s="821"/>
      <c r="S60" s="821"/>
      <c r="T60" s="821"/>
      <c r="U60" s="821"/>
      <c r="V60" s="821"/>
      <c r="W60" s="821"/>
      <c r="X60" s="821"/>
      <c r="Y60" s="821"/>
      <c r="Z60" s="821"/>
      <c r="AA60" s="821"/>
      <c r="AB60" s="821"/>
      <c r="AC60" s="821"/>
      <c r="AD60" s="821"/>
      <c r="AE60" s="822"/>
      <c r="AF60" s="747"/>
      <c r="AG60" s="748"/>
      <c r="AH60" s="748"/>
      <c r="AI60" s="748"/>
      <c r="AJ60" s="749"/>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20"/>
      <c r="R61" s="821"/>
      <c r="S61" s="821"/>
      <c r="T61" s="821"/>
      <c r="U61" s="821"/>
      <c r="V61" s="821"/>
      <c r="W61" s="821"/>
      <c r="X61" s="821"/>
      <c r="Y61" s="821"/>
      <c r="Z61" s="821"/>
      <c r="AA61" s="821"/>
      <c r="AB61" s="821"/>
      <c r="AC61" s="821"/>
      <c r="AD61" s="821"/>
      <c r="AE61" s="822"/>
      <c r="AF61" s="747"/>
      <c r="AG61" s="748"/>
      <c r="AH61" s="748"/>
      <c r="AI61" s="748"/>
      <c r="AJ61" s="749"/>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20"/>
      <c r="R62" s="821"/>
      <c r="S62" s="821"/>
      <c r="T62" s="821"/>
      <c r="U62" s="821"/>
      <c r="V62" s="821"/>
      <c r="W62" s="821"/>
      <c r="X62" s="821"/>
      <c r="Y62" s="821"/>
      <c r="Z62" s="821"/>
      <c r="AA62" s="821"/>
      <c r="AB62" s="821"/>
      <c r="AC62" s="821"/>
      <c r="AD62" s="821"/>
      <c r="AE62" s="822"/>
      <c r="AF62" s="747"/>
      <c r="AG62" s="748"/>
      <c r="AH62" s="748"/>
      <c r="AI62" s="748"/>
      <c r="AJ62" s="749"/>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392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369</v>
      </c>
      <c r="B63" s="776" t="s">
        <v>393</v>
      </c>
      <c r="C63" s="777"/>
      <c r="D63" s="777"/>
      <c r="E63" s="777"/>
      <c r="F63" s="777"/>
      <c r="G63" s="777"/>
      <c r="H63" s="777"/>
      <c r="I63" s="777"/>
      <c r="J63" s="777"/>
      <c r="K63" s="777"/>
      <c r="L63" s="777"/>
      <c r="M63" s="777"/>
      <c r="N63" s="777"/>
      <c r="O63" s="777"/>
      <c r="P63" s="778"/>
      <c r="Q63" s="825"/>
      <c r="R63" s="826"/>
      <c r="S63" s="826"/>
      <c r="T63" s="826"/>
      <c r="U63" s="826"/>
      <c r="V63" s="826"/>
      <c r="W63" s="826"/>
      <c r="X63" s="826"/>
      <c r="Y63" s="826"/>
      <c r="Z63" s="826"/>
      <c r="AA63" s="826"/>
      <c r="AB63" s="826"/>
      <c r="AC63" s="826"/>
      <c r="AD63" s="826"/>
      <c r="AE63" s="827"/>
      <c r="AF63" s="828">
        <v>702</v>
      </c>
      <c r="AG63" s="829"/>
      <c r="AH63" s="829"/>
      <c r="AI63" s="829"/>
      <c r="AJ63" s="830"/>
      <c r="AK63" s="831"/>
      <c r="AL63" s="826"/>
      <c r="AM63" s="826"/>
      <c r="AN63" s="826"/>
      <c r="AO63" s="826"/>
      <c r="AP63" s="829">
        <v>17594</v>
      </c>
      <c r="AQ63" s="829"/>
      <c r="AR63" s="829"/>
      <c r="AS63" s="829"/>
      <c r="AT63" s="829"/>
      <c r="AU63" s="829">
        <v>11094</v>
      </c>
      <c r="AV63" s="829"/>
      <c r="AW63" s="829"/>
      <c r="AX63" s="829"/>
      <c r="AY63" s="829"/>
      <c r="AZ63" s="833"/>
      <c r="BA63" s="833"/>
      <c r="BB63" s="833"/>
      <c r="BC63" s="833"/>
      <c r="BD63" s="833"/>
      <c r="BE63" s="834"/>
      <c r="BF63" s="834"/>
      <c r="BG63" s="834"/>
      <c r="BH63" s="834"/>
      <c r="BI63" s="835"/>
      <c r="BJ63" s="836" t="s">
        <v>111</v>
      </c>
      <c r="BK63" s="837"/>
      <c r="BL63" s="837"/>
      <c r="BM63" s="837"/>
      <c r="BN63" s="838"/>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395</v>
      </c>
      <c r="B66" s="727"/>
      <c r="C66" s="727"/>
      <c r="D66" s="727"/>
      <c r="E66" s="727"/>
      <c r="F66" s="727"/>
      <c r="G66" s="727"/>
      <c r="H66" s="727"/>
      <c r="I66" s="727"/>
      <c r="J66" s="727"/>
      <c r="K66" s="727"/>
      <c r="L66" s="727"/>
      <c r="M66" s="727"/>
      <c r="N66" s="727"/>
      <c r="O66" s="727"/>
      <c r="P66" s="728"/>
      <c r="Q66" s="703" t="s">
        <v>396</v>
      </c>
      <c r="R66" s="704"/>
      <c r="S66" s="704"/>
      <c r="T66" s="704"/>
      <c r="U66" s="705"/>
      <c r="V66" s="703" t="s">
        <v>397</v>
      </c>
      <c r="W66" s="704"/>
      <c r="X66" s="704"/>
      <c r="Y66" s="704"/>
      <c r="Z66" s="705"/>
      <c r="AA66" s="703" t="s">
        <v>398</v>
      </c>
      <c r="AB66" s="704"/>
      <c r="AC66" s="704"/>
      <c r="AD66" s="704"/>
      <c r="AE66" s="705"/>
      <c r="AF66" s="839" t="s">
        <v>399</v>
      </c>
      <c r="AG66" s="799"/>
      <c r="AH66" s="799"/>
      <c r="AI66" s="799"/>
      <c r="AJ66" s="840"/>
      <c r="AK66" s="703" t="s">
        <v>400</v>
      </c>
      <c r="AL66" s="727"/>
      <c r="AM66" s="727"/>
      <c r="AN66" s="727"/>
      <c r="AO66" s="728"/>
      <c r="AP66" s="703" t="s">
        <v>401</v>
      </c>
      <c r="AQ66" s="704"/>
      <c r="AR66" s="704"/>
      <c r="AS66" s="704"/>
      <c r="AT66" s="705"/>
      <c r="AU66" s="703" t="s">
        <v>402</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1"/>
      <c r="AG67" s="802"/>
      <c r="AH67" s="802"/>
      <c r="AI67" s="802"/>
      <c r="AJ67" s="842"/>
      <c r="AK67" s="843"/>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x14ac:dyDescent="0.15">
      <c r="A68" s="209">
        <v>1</v>
      </c>
      <c r="B68" s="856" t="s">
        <v>552</v>
      </c>
      <c r="C68" s="857"/>
      <c r="D68" s="857"/>
      <c r="E68" s="857"/>
      <c r="F68" s="857"/>
      <c r="G68" s="857"/>
      <c r="H68" s="857"/>
      <c r="I68" s="857"/>
      <c r="J68" s="857"/>
      <c r="K68" s="857"/>
      <c r="L68" s="857"/>
      <c r="M68" s="857"/>
      <c r="N68" s="857"/>
      <c r="O68" s="857"/>
      <c r="P68" s="858"/>
      <c r="Q68" s="859">
        <v>9711</v>
      </c>
      <c r="R68" s="853">
        <v>9710904</v>
      </c>
      <c r="S68" s="853">
        <v>9710904</v>
      </c>
      <c r="T68" s="853">
        <v>9710904</v>
      </c>
      <c r="U68" s="853">
        <v>9710904</v>
      </c>
      <c r="V68" s="853">
        <v>9355</v>
      </c>
      <c r="W68" s="853">
        <v>9355211</v>
      </c>
      <c r="X68" s="853">
        <v>9355211</v>
      </c>
      <c r="Y68" s="853">
        <v>9355211</v>
      </c>
      <c r="Z68" s="853">
        <v>9355211</v>
      </c>
      <c r="AA68" s="853">
        <v>356</v>
      </c>
      <c r="AB68" s="853">
        <v>355693</v>
      </c>
      <c r="AC68" s="853">
        <v>355693</v>
      </c>
      <c r="AD68" s="853">
        <v>355693</v>
      </c>
      <c r="AE68" s="853">
        <v>355693</v>
      </c>
      <c r="AF68" s="860">
        <v>5199</v>
      </c>
      <c r="AG68" s="861">
        <v>5198627</v>
      </c>
      <c r="AH68" s="861">
        <v>5198627</v>
      </c>
      <c r="AI68" s="861">
        <v>5198627</v>
      </c>
      <c r="AJ68" s="862">
        <v>5198627</v>
      </c>
      <c r="AK68" s="853" t="s">
        <v>563</v>
      </c>
      <c r="AL68" s="853"/>
      <c r="AM68" s="853"/>
      <c r="AN68" s="853"/>
      <c r="AO68" s="853"/>
      <c r="AP68" s="853">
        <v>5564</v>
      </c>
      <c r="AQ68" s="853">
        <v>5563735</v>
      </c>
      <c r="AR68" s="853">
        <v>5563735</v>
      </c>
      <c r="AS68" s="853">
        <v>5563735</v>
      </c>
      <c r="AT68" s="853">
        <v>5563735</v>
      </c>
      <c r="AU68" s="853">
        <v>285</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x14ac:dyDescent="0.15">
      <c r="A69" s="212">
        <v>2</v>
      </c>
      <c r="B69" s="863" t="s">
        <v>553</v>
      </c>
      <c r="C69" s="864"/>
      <c r="D69" s="864"/>
      <c r="E69" s="864"/>
      <c r="F69" s="864"/>
      <c r="G69" s="864"/>
      <c r="H69" s="864"/>
      <c r="I69" s="864"/>
      <c r="J69" s="864"/>
      <c r="K69" s="864"/>
      <c r="L69" s="864"/>
      <c r="M69" s="864"/>
      <c r="N69" s="864"/>
      <c r="O69" s="864"/>
      <c r="P69" s="865"/>
      <c r="Q69" s="866">
        <v>1392</v>
      </c>
      <c r="R69" s="818">
        <v>1391976</v>
      </c>
      <c r="S69" s="818">
        <v>1391976</v>
      </c>
      <c r="T69" s="818">
        <v>1391976</v>
      </c>
      <c r="U69" s="818">
        <v>1391976</v>
      </c>
      <c r="V69" s="818">
        <v>1306</v>
      </c>
      <c r="W69" s="818">
        <v>1306019</v>
      </c>
      <c r="X69" s="818">
        <v>1306019</v>
      </c>
      <c r="Y69" s="818">
        <v>1306019</v>
      </c>
      <c r="Z69" s="818">
        <v>1306019</v>
      </c>
      <c r="AA69" s="818">
        <v>86</v>
      </c>
      <c r="AB69" s="818">
        <v>85957</v>
      </c>
      <c r="AC69" s="818">
        <v>85957</v>
      </c>
      <c r="AD69" s="818">
        <v>85957</v>
      </c>
      <c r="AE69" s="818">
        <v>85957</v>
      </c>
      <c r="AF69" s="867">
        <v>58</v>
      </c>
      <c r="AG69" s="868">
        <v>57745</v>
      </c>
      <c r="AH69" s="868">
        <v>57745</v>
      </c>
      <c r="AI69" s="868">
        <v>57745</v>
      </c>
      <c r="AJ69" s="817">
        <v>57745</v>
      </c>
      <c r="AK69" s="818" t="s">
        <v>564</v>
      </c>
      <c r="AL69" s="818"/>
      <c r="AM69" s="818"/>
      <c r="AN69" s="818"/>
      <c r="AO69" s="818"/>
      <c r="AP69" s="818" t="s">
        <v>565</v>
      </c>
      <c r="AQ69" s="818"/>
      <c r="AR69" s="818"/>
      <c r="AS69" s="818"/>
      <c r="AT69" s="818"/>
      <c r="AU69" s="818"/>
      <c r="AV69" s="818"/>
      <c r="AW69" s="818"/>
      <c r="AX69" s="818"/>
      <c r="AY69" s="818"/>
      <c r="AZ69" s="869"/>
      <c r="BA69" s="869"/>
      <c r="BB69" s="869"/>
      <c r="BC69" s="869"/>
      <c r="BD69" s="870"/>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x14ac:dyDescent="0.15">
      <c r="A70" s="212">
        <v>3</v>
      </c>
      <c r="B70" s="863" t="s">
        <v>554</v>
      </c>
      <c r="C70" s="864"/>
      <c r="D70" s="864"/>
      <c r="E70" s="864"/>
      <c r="F70" s="864"/>
      <c r="G70" s="864"/>
      <c r="H70" s="864"/>
      <c r="I70" s="864"/>
      <c r="J70" s="864"/>
      <c r="K70" s="864"/>
      <c r="L70" s="864"/>
      <c r="M70" s="864"/>
      <c r="N70" s="864"/>
      <c r="O70" s="864"/>
      <c r="P70" s="865"/>
      <c r="Q70" s="866">
        <v>5554</v>
      </c>
      <c r="R70" s="818">
        <v>5553895</v>
      </c>
      <c r="S70" s="818">
        <v>5553895</v>
      </c>
      <c r="T70" s="818">
        <v>5553895</v>
      </c>
      <c r="U70" s="818">
        <v>5553895</v>
      </c>
      <c r="V70" s="818">
        <v>5524</v>
      </c>
      <c r="W70" s="818">
        <v>5524099</v>
      </c>
      <c r="X70" s="818">
        <v>5524099</v>
      </c>
      <c r="Y70" s="818">
        <v>5524099</v>
      </c>
      <c r="Z70" s="818">
        <v>5524099</v>
      </c>
      <c r="AA70" s="818">
        <v>30</v>
      </c>
      <c r="AB70" s="818">
        <v>29796</v>
      </c>
      <c r="AC70" s="818">
        <v>29796</v>
      </c>
      <c r="AD70" s="818">
        <v>29796</v>
      </c>
      <c r="AE70" s="818">
        <v>29796</v>
      </c>
      <c r="AF70" s="867">
        <v>30</v>
      </c>
      <c r="AG70" s="868">
        <v>29796</v>
      </c>
      <c r="AH70" s="868">
        <v>29796</v>
      </c>
      <c r="AI70" s="868">
        <v>29796</v>
      </c>
      <c r="AJ70" s="817">
        <v>29796</v>
      </c>
      <c r="AK70" s="818">
        <v>923</v>
      </c>
      <c r="AL70" s="818">
        <v>923000</v>
      </c>
      <c r="AM70" s="818">
        <v>923000</v>
      </c>
      <c r="AN70" s="818">
        <v>923000</v>
      </c>
      <c r="AO70" s="818">
        <v>923000</v>
      </c>
      <c r="AP70" s="818" t="s">
        <v>565</v>
      </c>
      <c r="AQ70" s="818"/>
      <c r="AR70" s="818"/>
      <c r="AS70" s="818"/>
      <c r="AT70" s="818"/>
      <c r="AU70" s="818"/>
      <c r="AV70" s="818"/>
      <c r="AW70" s="818"/>
      <c r="AX70" s="818"/>
      <c r="AY70" s="818"/>
      <c r="AZ70" s="869"/>
      <c r="BA70" s="869"/>
      <c r="BB70" s="869"/>
      <c r="BC70" s="869"/>
      <c r="BD70" s="870"/>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x14ac:dyDescent="0.15">
      <c r="A71" s="212">
        <v>4</v>
      </c>
      <c r="B71" s="863" t="s">
        <v>555</v>
      </c>
      <c r="C71" s="864"/>
      <c r="D71" s="864"/>
      <c r="E71" s="864"/>
      <c r="F71" s="864"/>
      <c r="G71" s="864"/>
      <c r="H71" s="864"/>
      <c r="I71" s="864"/>
      <c r="J71" s="864"/>
      <c r="K71" s="864"/>
      <c r="L71" s="864"/>
      <c r="M71" s="864"/>
      <c r="N71" s="864"/>
      <c r="O71" s="864"/>
      <c r="P71" s="865"/>
      <c r="Q71" s="866">
        <v>9</v>
      </c>
      <c r="R71" s="818"/>
      <c r="S71" s="818"/>
      <c r="T71" s="818"/>
      <c r="U71" s="818"/>
      <c r="V71" s="818">
        <v>1</v>
      </c>
      <c r="W71" s="818">
        <v>851</v>
      </c>
      <c r="X71" s="818">
        <v>851</v>
      </c>
      <c r="Y71" s="818">
        <v>851</v>
      </c>
      <c r="Z71" s="818">
        <v>851</v>
      </c>
      <c r="AA71" s="818">
        <v>9</v>
      </c>
      <c r="AB71" s="818">
        <v>8576</v>
      </c>
      <c r="AC71" s="818">
        <v>8576</v>
      </c>
      <c r="AD71" s="818">
        <v>8576</v>
      </c>
      <c r="AE71" s="818">
        <v>8576</v>
      </c>
      <c r="AF71" s="867">
        <v>9</v>
      </c>
      <c r="AG71" s="868">
        <v>8576</v>
      </c>
      <c r="AH71" s="868">
        <v>8576</v>
      </c>
      <c r="AI71" s="868">
        <v>8576</v>
      </c>
      <c r="AJ71" s="817">
        <v>8576</v>
      </c>
      <c r="AK71" s="818" t="s">
        <v>564</v>
      </c>
      <c r="AL71" s="818"/>
      <c r="AM71" s="818"/>
      <c r="AN71" s="818"/>
      <c r="AO71" s="818"/>
      <c r="AP71" s="818" t="s">
        <v>549</v>
      </c>
      <c r="AQ71" s="818"/>
      <c r="AR71" s="818"/>
      <c r="AS71" s="818"/>
      <c r="AT71" s="818"/>
      <c r="AU71" s="818"/>
      <c r="AV71" s="818"/>
      <c r="AW71" s="818"/>
      <c r="AX71" s="818"/>
      <c r="AY71" s="818"/>
      <c r="AZ71" s="869"/>
      <c r="BA71" s="869"/>
      <c r="BB71" s="869"/>
      <c r="BC71" s="869"/>
      <c r="BD71" s="870"/>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x14ac:dyDescent="0.15">
      <c r="A72" s="212">
        <v>5</v>
      </c>
      <c r="B72" s="863" t="s">
        <v>556</v>
      </c>
      <c r="C72" s="864"/>
      <c r="D72" s="864"/>
      <c r="E72" s="864"/>
      <c r="F72" s="864"/>
      <c r="G72" s="864"/>
      <c r="H72" s="864"/>
      <c r="I72" s="864"/>
      <c r="J72" s="864"/>
      <c r="K72" s="864"/>
      <c r="L72" s="864"/>
      <c r="M72" s="864"/>
      <c r="N72" s="864"/>
      <c r="O72" s="864"/>
      <c r="P72" s="865"/>
      <c r="Q72" s="866">
        <v>2216</v>
      </c>
      <c r="R72" s="818">
        <v>2216312</v>
      </c>
      <c r="S72" s="818">
        <v>2216312</v>
      </c>
      <c r="T72" s="818">
        <v>2216312</v>
      </c>
      <c r="U72" s="818">
        <v>2216312</v>
      </c>
      <c r="V72" s="818">
        <v>2174</v>
      </c>
      <c r="W72" s="818">
        <v>2173996</v>
      </c>
      <c r="X72" s="818">
        <v>2173996</v>
      </c>
      <c r="Y72" s="818">
        <v>2173996</v>
      </c>
      <c r="Z72" s="818">
        <v>2173996</v>
      </c>
      <c r="AA72" s="818">
        <v>42</v>
      </c>
      <c r="AB72" s="818">
        <v>42316</v>
      </c>
      <c r="AC72" s="818">
        <v>42316</v>
      </c>
      <c r="AD72" s="818">
        <v>42316</v>
      </c>
      <c r="AE72" s="818">
        <v>42316</v>
      </c>
      <c r="AF72" s="867">
        <v>21</v>
      </c>
      <c r="AG72" s="868">
        <v>21364</v>
      </c>
      <c r="AH72" s="868">
        <v>21364</v>
      </c>
      <c r="AI72" s="868">
        <v>21364</v>
      </c>
      <c r="AJ72" s="817">
        <v>21364</v>
      </c>
      <c r="AK72" s="818">
        <v>53</v>
      </c>
      <c r="AL72" s="818"/>
      <c r="AM72" s="818"/>
      <c r="AN72" s="818"/>
      <c r="AO72" s="818"/>
      <c r="AP72" s="818">
        <v>849</v>
      </c>
      <c r="AQ72" s="818">
        <v>848546</v>
      </c>
      <c r="AR72" s="818">
        <v>848546</v>
      </c>
      <c r="AS72" s="818">
        <v>848546</v>
      </c>
      <c r="AT72" s="818">
        <v>848546</v>
      </c>
      <c r="AU72" s="818">
        <v>232</v>
      </c>
      <c r="AV72" s="818"/>
      <c r="AW72" s="818"/>
      <c r="AX72" s="818"/>
      <c r="AY72" s="818"/>
      <c r="AZ72" s="869"/>
      <c r="BA72" s="869"/>
      <c r="BB72" s="869"/>
      <c r="BC72" s="869"/>
      <c r="BD72" s="870"/>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x14ac:dyDescent="0.15">
      <c r="A73" s="212">
        <v>6</v>
      </c>
      <c r="B73" s="863" t="s">
        <v>557</v>
      </c>
      <c r="C73" s="864"/>
      <c r="D73" s="864"/>
      <c r="E73" s="864"/>
      <c r="F73" s="864"/>
      <c r="G73" s="864"/>
      <c r="H73" s="864"/>
      <c r="I73" s="864"/>
      <c r="J73" s="864"/>
      <c r="K73" s="864"/>
      <c r="L73" s="864"/>
      <c r="M73" s="864"/>
      <c r="N73" s="864"/>
      <c r="O73" s="864"/>
      <c r="P73" s="865"/>
      <c r="Q73" s="866">
        <v>109</v>
      </c>
      <c r="R73" s="818"/>
      <c r="S73" s="818"/>
      <c r="T73" s="818"/>
      <c r="U73" s="818"/>
      <c r="V73" s="818">
        <v>99</v>
      </c>
      <c r="W73" s="818">
        <v>99447</v>
      </c>
      <c r="X73" s="818">
        <v>99447</v>
      </c>
      <c r="Y73" s="818">
        <v>99447</v>
      </c>
      <c r="Z73" s="818">
        <v>99447</v>
      </c>
      <c r="AA73" s="818">
        <v>10</v>
      </c>
      <c r="AB73" s="818">
        <v>9706</v>
      </c>
      <c r="AC73" s="818">
        <v>9706</v>
      </c>
      <c r="AD73" s="818">
        <v>9706</v>
      </c>
      <c r="AE73" s="818">
        <v>9706</v>
      </c>
      <c r="AF73" s="867">
        <v>10</v>
      </c>
      <c r="AG73" s="868">
        <v>9706</v>
      </c>
      <c r="AH73" s="868">
        <v>9706</v>
      </c>
      <c r="AI73" s="868">
        <v>9706</v>
      </c>
      <c r="AJ73" s="817">
        <v>9706</v>
      </c>
      <c r="AK73" s="818">
        <v>0</v>
      </c>
      <c r="AL73" s="818"/>
      <c r="AM73" s="818"/>
      <c r="AN73" s="818"/>
      <c r="AO73" s="818"/>
      <c r="AP73" s="818" t="s">
        <v>563</v>
      </c>
      <c r="AQ73" s="818"/>
      <c r="AR73" s="818"/>
      <c r="AS73" s="818"/>
      <c r="AT73" s="818"/>
      <c r="AU73" s="818"/>
      <c r="AV73" s="818"/>
      <c r="AW73" s="818"/>
      <c r="AX73" s="818"/>
      <c r="AY73" s="818"/>
      <c r="AZ73" s="869"/>
      <c r="BA73" s="869"/>
      <c r="BB73" s="869"/>
      <c r="BC73" s="869"/>
      <c r="BD73" s="870"/>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x14ac:dyDescent="0.15">
      <c r="A74" s="212">
        <v>7</v>
      </c>
      <c r="B74" s="863" t="s">
        <v>558</v>
      </c>
      <c r="C74" s="864"/>
      <c r="D74" s="864"/>
      <c r="E74" s="864"/>
      <c r="F74" s="864"/>
      <c r="G74" s="864"/>
      <c r="H74" s="864"/>
      <c r="I74" s="864"/>
      <c r="J74" s="864"/>
      <c r="K74" s="864"/>
      <c r="L74" s="864"/>
      <c r="M74" s="864"/>
      <c r="N74" s="864"/>
      <c r="O74" s="864"/>
      <c r="P74" s="865"/>
      <c r="Q74" s="866">
        <v>35</v>
      </c>
      <c r="R74" s="818"/>
      <c r="S74" s="818"/>
      <c r="T74" s="818"/>
      <c r="U74" s="818"/>
      <c r="V74" s="818">
        <v>55</v>
      </c>
      <c r="W74" s="818">
        <v>55142</v>
      </c>
      <c r="X74" s="818">
        <v>55142</v>
      </c>
      <c r="Y74" s="818">
        <v>55142</v>
      </c>
      <c r="Z74" s="818">
        <v>55142</v>
      </c>
      <c r="AA74" s="818">
        <v>-20</v>
      </c>
      <c r="AB74" s="818">
        <v>-19949</v>
      </c>
      <c r="AC74" s="818">
        <v>-19949</v>
      </c>
      <c r="AD74" s="818">
        <v>-19949</v>
      </c>
      <c r="AE74" s="818">
        <v>-19949</v>
      </c>
      <c r="AF74" s="867">
        <v>5</v>
      </c>
      <c r="AG74" s="868">
        <v>5378</v>
      </c>
      <c r="AH74" s="868">
        <v>5378</v>
      </c>
      <c r="AI74" s="868">
        <v>5378</v>
      </c>
      <c r="AJ74" s="817">
        <v>5378</v>
      </c>
      <c r="AK74" s="818" t="s">
        <v>565</v>
      </c>
      <c r="AL74" s="818"/>
      <c r="AM74" s="818"/>
      <c r="AN74" s="818"/>
      <c r="AO74" s="818"/>
      <c r="AP74" s="818" t="s">
        <v>565</v>
      </c>
      <c r="AQ74" s="818"/>
      <c r="AR74" s="818"/>
      <c r="AS74" s="818"/>
      <c r="AT74" s="818"/>
      <c r="AU74" s="818"/>
      <c r="AV74" s="818"/>
      <c r="AW74" s="818"/>
      <c r="AX74" s="818"/>
      <c r="AY74" s="818"/>
      <c r="AZ74" s="869"/>
      <c r="BA74" s="869"/>
      <c r="BB74" s="869"/>
      <c r="BC74" s="869"/>
      <c r="BD74" s="870"/>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x14ac:dyDescent="0.15">
      <c r="A75" s="212">
        <v>8</v>
      </c>
      <c r="B75" s="863" t="s">
        <v>559</v>
      </c>
      <c r="C75" s="864"/>
      <c r="D75" s="864"/>
      <c r="E75" s="864"/>
      <c r="F75" s="864"/>
      <c r="G75" s="864"/>
      <c r="H75" s="864"/>
      <c r="I75" s="864"/>
      <c r="J75" s="864"/>
      <c r="K75" s="864"/>
      <c r="L75" s="864"/>
      <c r="M75" s="864"/>
      <c r="N75" s="864"/>
      <c r="O75" s="864"/>
      <c r="P75" s="865"/>
      <c r="Q75" s="871">
        <v>745</v>
      </c>
      <c r="R75" s="868"/>
      <c r="S75" s="868"/>
      <c r="T75" s="868"/>
      <c r="U75" s="817"/>
      <c r="V75" s="867">
        <v>125</v>
      </c>
      <c r="W75" s="868">
        <v>125275</v>
      </c>
      <c r="X75" s="868">
        <v>125275</v>
      </c>
      <c r="Y75" s="868">
        <v>125275</v>
      </c>
      <c r="Z75" s="817">
        <v>125275</v>
      </c>
      <c r="AA75" s="867">
        <v>620</v>
      </c>
      <c r="AB75" s="868">
        <v>619939</v>
      </c>
      <c r="AC75" s="868">
        <v>619939</v>
      </c>
      <c r="AD75" s="868">
        <v>619939</v>
      </c>
      <c r="AE75" s="817">
        <v>619939</v>
      </c>
      <c r="AF75" s="867">
        <v>595</v>
      </c>
      <c r="AG75" s="868">
        <v>594612</v>
      </c>
      <c r="AH75" s="868">
        <v>594612</v>
      </c>
      <c r="AI75" s="868">
        <v>594612</v>
      </c>
      <c r="AJ75" s="817">
        <v>594612</v>
      </c>
      <c r="AK75" s="867">
        <v>6</v>
      </c>
      <c r="AL75" s="868"/>
      <c r="AM75" s="868"/>
      <c r="AN75" s="868"/>
      <c r="AO75" s="817"/>
      <c r="AP75" s="867">
        <v>280</v>
      </c>
      <c r="AQ75" s="868">
        <v>280271</v>
      </c>
      <c r="AR75" s="868">
        <v>280271</v>
      </c>
      <c r="AS75" s="868">
        <v>280271</v>
      </c>
      <c r="AT75" s="817">
        <v>280271</v>
      </c>
      <c r="AU75" s="867">
        <v>2</v>
      </c>
      <c r="AV75" s="868"/>
      <c r="AW75" s="868"/>
      <c r="AX75" s="868"/>
      <c r="AY75" s="817"/>
      <c r="AZ75" s="869"/>
      <c r="BA75" s="869"/>
      <c r="BB75" s="869"/>
      <c r="BC75" s="869"/>
      <c r="BD75" s="870"/>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x14ac:dyDescent="0.15">
      <c r="A76" s="212">
        <v>9</v>
      </c>
      <c r="B76" s="863" t="s">
        <v>560</v>
      </c>
      <c r="C76" s="864"/>
      <c r="D76" s="864"/>
      <c r="E76" s="864"/>
      <c r="F76" s="864"/>
      <c r="G76" s="864"/>
      <c r="H76" s="864"/>
      <c r="I76" s="864"/>
      <c r="J76" s="864"/>
      <c r="K76" s="864"/>
      <c r="L76" s="864"/>
      <c r="M76" s="864"/>
      <c r="N76" s="864"/>
      <c r="O76" s="864"/>
      <c r="P76" s="865"/>
      <c r="Q76" s="871">
        <v>977</v>
      </c>
      <c r="R76" s="868"/>
      <c r="S76" s="868"/>
      <c r="T76" s="868"/>
      <c r="U76" s="817"/>
      <c r="V76" s="867">
        <v>928</v>
      </c>
      <c r="W76" s="868">
        <v>927644</v>
      </c>
      <c r="X76" s="868">
        <v>927644</v>
      </c>
      <c r="Y76" s="868">
        <v>927644</v>
      </c>
      <c r="Z76" s="817">
        <v>927644</v>
      </c>
      <c r="AA76" s="867">
        <v>50</v>
      </c>
      <c r="AB76" s="868">
        <v>49580</v>
      </c>
      <c r="AC76" s="868">
        <v>49580</v>
      </c>
      <c r="AD76" s="868">
        <v>49580</v>
      </c>
      <c r="AE76" s="817">
        <v>49580</v>
      </c>
      <c r="AF76" s="867">
        <v>50</v>
      </c>
      <c r="AG76" s="868">
        <v>49580</v>
      </c>
      <c r="AH76" s="868">
        <v>49580</v>
      </c>
      <c r="AI76" s="868">
        <v>49580</v>
      </c>
      <c r="AJ76" s="817">
        <v>49580</v>
      </c>
      <c r="AK76" s="867">
        <v>13</v>
      </c>
      <c r="AL76" s="868"/>
      <c r="AM76" s="868"/>
      <c r="AN76" s="868"/>
      <c r="AO76" s="817"/>
      <c r="AP76" s="867" t="s">
        <v>565</v>
      </c>
      <c r="AQ76" s="868"/>
      <c r="AR76" s="868"/>
      <c r="AS76" s="868"/>
      <c r="AT76" s="817"/>
      <c r="AU76" s="867"/>
      <c r="AV76" s="868"/>
      <c r="AW76" s="868"/>
      <c r="AX76" s="868"/>
      <c r="AY76" s="817"/>
      <c r="AZ76" s="869"/>
      <c r="BA76" s="869"/>
      <c r="BB76" s="869"/>
      <c r="BC76" s="869"/>
      <c r="BD76" s="870"/>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x14ac:dyDescent="0.15">
      <c r="A77" s="212">
        <v>10</v>
      </c>
      <c r="B77" s="863" t="s">
        <v>561</v>
      </c>
      <c r="C77" s="864"/>
      <c r="D77" s="864"/>
      <c r="E77" s="864"/>
      <c r="F77" s="864"/>
      <c r="G77" s="864"/>
      <c r="H77" s="864"/>
      <c r="I77" s="864"/>
      <c r="J77" s="864"/>
      <c r="K77" s="864"/>
      <c r="L77" s="864"/>
      <c r="M77" s="864"/>
      <c r="N77" s="864"/>
      <c r="O77" s="864"/>
      <c r="P77" s="865"/>
      <c r="Q77" s="871">
        <v>313568</v>
      </c>
      <c r="R77" s="868">
        <v>313568484</v>
      </c>
      <c r="S77" s="868">
        <v>313568484</v>
      </c>
      <c r="T77" s="868">
        <v>313568484</v>
      </c>
      <c r="U77" s="817">
        <v>313568484</v>
      </c>
      <c r="V77" s="867">
        <v>297527</v>
      </c>
      <c r="W77" s="868">
        <v>297527114</v>
      </c>
      <c r="X77" s="868">
        <v>297527114</v>
      </c>
      <c r="Y77" s="868">
        <v>297527114</v>
      </c>
      <c r="Z77" s="817">
        <v>297527114</v>
      </c>
      <c r="AA77" s="867">
        <v>16041</v>
      </c>
      <c r="AB77" s="868">
        <v>16041370</v>
      </c>
      <c r="AC77" s="868">
        <v>16041370</v>
      </c>
      <c r="AD77" s="868">
        <v>16041370</v>
      </c>
      <c r="AE77" s="817">
        <v>16041370</v>
      </c>
      <c r="AF77" s="867">
        <v>16041</v>
      </c>
      <c r="AG77" s="868">
        <v>16041370</v>
      </c>
      <c r="AH77" s="868">
        <v>16041370</v>
      </c>
      <c r="AI77" s="868">
        <v>16041370</v>
      </c>
      <c r="AJ77" s="817">
        <v>16041370</v>
      </c>
      <c r="AK77" s="867">
        <v>1820</v>
      </c>
      <c r="AL77" s="868">
        <v>1819922</v>
      </c>
      <c r="AM77" s="868">
        <v>1819922</v>
      </c>
      <c r="AN77" s="868">
        <v>1819922</v>
      </c>
      <c r="AO77" s="817">
        <v>1819922</v>
      </c>
      <c r="AP77" s="867" t="s">
        <v>565</v>
      </c>
      <c r="AQ77" s="868"/>
      <c r="AR77" s="868"/>
      <c r="AS77" s="868"/>
      <c r="AT77" s="817"/>
      <c r="AU77" s="867"/>
      <c r="AV77" s="868"/>
      <c r="AW77" s="868"/>
      <c r="AX77" s="868"/>
      <c r="AY77" s="817"/>
      <c r="AZ77" s="869"/>
      <c r="BA77" s="869"/>
      <c r="BB77" s="869"/>
      <c r="BC77" s="869"/>
      <c r="BD77" s="870"/>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x14ac:dyDescent="0.15">
      <c r="A78" s="212">
        <v>11</v>
      </c>
      <c r="B78" s="863" t="s">
        <v>562</v>
      </c>
      <c r="C78" s="864"/>
      <c r="D78" s="864"/>
      <c r="E78" s="864"/>
      <c r="F78" s="864"/>
      <c r="G78" s="864"/>
      <c r="H78" s="864"/>
      <c r="I78" s="864"/>
      <c r="J78" s="864"/>
      <c r="K78" s="864"/>
      <c r="L78" s="864"/>
      <c r="M78" s="864"/>
      <c r="N78" s="864"/>
      <c r="O78" s="864"/>
      <c r="P78" s="865"/>
      <c r="Q78" s="866">
        <v>2265</v>
      </c>
      <c r="R78" s="818">
        <v>2265121</v>
      </c>
      <c r="S78" s="818">
        <v>2265121</v>
      </c>
      <c r="T78" s="818">
        <v>2265121</v>
      </c>
      <c r="U78" s="818">
        <v>2265121</v>
      </c>
      <c r="V78" s="818">
        <v>2259</v>
      </c>
      <c r="W78" s="818">
        <v>2259102</v>
      </c>
      <c r="X78" s="818">
        <v>2259102</v>
      </c>
      <c r="Y78" s="818">
        <v>2259102</v>
      </c>
      <c r="Z78" s="818">
        <v>2259102</v>
      </c>
      <c r="AA78" s="818">
        <v>6</v>
      </c>
      <c r="AB78" s="818">
        <v>6019</v>
      </c>
      <c r="AC78" s="818">
        <v>6019</v>
      </c>
      <c r="AD78" s="818">
        <v>6019</v>
      </c>
      <c r="AE78" s="818">
        <v>6019</v>
      </c>
      <c r="AF78" s="818">
        <v>6</v>
      </c>
      <c r="AG78" s="818">
        <v>6019</v>
      </c>
      <c r="AH78" s="818">
        <v>6019</v>
      </c>
      <c r="AI78" s="818">
        <v>6019</v>
      </c>
      <c r="AJ78" s="818">
        <v>6019</v>
      </c>
      <c r="AK78" s="818" t="s">
        <v>565</v>
      </c>
      <c r="AL78" s="818"/>
      <c r="AM78" s="818"/>
      <c r="AN78" s="818"/>
      <c r="AO78" s="818"/>
      <c r="AP78" s="818" t="s">
        <v>565</v>
      </c>
      <c r="AQ78" s="818"/>
      <c r="AR78" s="818"/>
      <c r="AS78" s="818"/>
      <c r="AT78" s="818"/>
      <c r="AU78" s="818"/>
      <c r="AV78" s="818"/>
      <c r="AW78" s="818"/>
      <c r="AX78" s="818"/>
      <c r="AY78" s="818"/>
      <c r="AZ78" s="869"/>
      <c r="BA78" s="869"/>
      <c r="BB78" s="869"/>
      <c r="BC78" s="869"/>
      <c r="BD78" s="870"/>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x14ac:dyDescent="0.15">
      <c r="A79" s="212">
        <v>12</v>
      </c>
      <c r="B79" s="863"/>
      <c r="C79" s="864"/>
      <c r="D79" s="864"/>
      <c r="E79" s="864"/>
      <c r="F79" s="864"/>
      <c r="G79" s="864"/>
      <c r="H79" s="864"/>
      <c r="I79" s="864"/>
      <c r="J79" s="864"/>
      <c r="K79" s="864"/>
      <c r="L79" s="864"/>
      <c r="M79" s="864"/>
      <c r="N79" s="864"/>
      <c r="O79" s="864"/>
      <c r="P79" s="865"/>
      <c r="Q79" s="866"/>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69"/>
      <c r="BA79" s="869"/>
      <c r="BB79" s="869"/>
      <c r="BC79" s="869"/>
      <c r="BD79" s="870"/>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x14ac:dyDescent="0.15">
      <c r="A80" s="212">
        <v>13</v>
      </c>
      <c r="B80" s="863"/>
      <c r="C80" s="864"/>
      <c r="D80" s="864"/>
      <c r="E80" s="864"/>
      <c r="F80" s="864"/>
      <c r="G80" s="864"/>
      <c r="H80" s="864"/>
      <c r="I80" s="864"/>
      <c r="J80" s="864"/>
      <c r="K80" s="864"/>
      <c r="L80" s="864"/>
      <c r="M80" s="864"/>
      <c r="N80" s="864"/>
      <c r="O80" s="864"/>
      <c r="P80" s="865"/>
      <c r="Q80" s="866"/>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9"/>
      <c r="BA80" s="869"/>
      <c r="BB80" s="869"/>
      <c r="BC80" s="869"/>
      <c r="BD80" s="870"/>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x14ac:dyDescent="0.15">
      <c r="A81" s="212">
        <v>14</v>
      </c>
      <c r="B81" s="863"/>
      <c r="C81" s="864"/>
      <c r="D81" s="864"/>
      <c r="E81" s="864"/>
      <c r="F81" s="864"/>
      <c r="G81" s="864"/>
      <c r="H81" s="864"/>
      <c r="I81" s="864"/>
      <c r="J81" s="864"/>
      <c r="K81" s="864"/>
      <c r="L81" s="864"/>
      <c r="M81" s="864"/>
      <c r="N81" s="864"/>
      <c r="O81" s="864"/>
      <c r="P81" s="865"/>
      <c r="Q81" s="866"/>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69"/>
      <c r="BA81" s="869"/>
      <c r="BB81" s="869"/>
      <c r="BC81" s="869"/>
      <c r="BD81" s="870"/>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x14ac:dyDescent="0.15">
      <c r="A82" s="212">
        <v>15</v>
      </c>
      <c r="B82" s="863"/>
      <c r="C82" s="864"/>
      <c r="D82" s="864"/>
      <c r="E82" s="864"/>
      <c r="F82" s="864"/>
      <c r="G82" s="864"/>
      <c r="H82" s="864"/>
      <c r="I82" s="864"/>
      <c r="J82" s="864"/>
      <c r="K82" s="864"/>
      <c r="L82" s="864"/>
      <c r="M82" s="864"/>
      <c r="N82" s="864"/>
      <c r="O82" s="864"/>
      <c r="P82" s="865"/>
      <c r="Q82" s="866"/>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69"/>
      <c r="BA82" s="869"/>
      <c r="BB82" s="869"/>
      <c r="BC82" s="869"/>
      <c r="BD82" s="870"/>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x14ac:dyDescent="0.15">
      <c r="A83" s="212">
        <v>16</v>
      </c>
      <c r="B83" s="863"/>
      <c r="C83" s="864"/>
      <c r="D83" s="864"/>
      <c r="E83" s="864"/>
      <c r="F83" s="864"/>
      <c r="G83" s="864"/>
      <c r="H83" s="864"/>
      <c r="I83" s="864"/>
      <c r="J83" s="864"/>
      <c r="K83" s="864"/>
      <c r="L83" s="864"/>
      <c r="M83" s="864"/>
      <c r="N83" s="864"/>
      <c r="O83" s="864"/>
      <c r="P83" s="865"/>
      <c r="Q83" s="866"/>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9"/>
      <c r="BA83" s="869"/>
      <c r="BB83" s="869"/>
      <c r="BC83" s="869"/>
      <c r="BD83" s="870"/>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x14ac:dyDescent="0.15">
      <c r="A84" s="212">
        <v>17</v>
      </c>
      <c r="B84" s="863"/>
      <c r="C84" s="864"/>
      <c r="D84" s="864"/>
      <c r="E84" s="864"/>
      <c r="F84" s="864"/>
      <c r="G84" s="864"/>
      <c r="H84" s="864"/>
      <c r="I84" s="864"/>
      <c r="J84" s="864"/>
      <c r="K84" s="864"/>
      <c r="L84" s="864"/>
      <c r="M84" s="864"/>
      <c r="N84" s="864"/>
      <c r="O84" s="864"/>
      <c r="P84" s="865"/>
      <c r="Q84" s="866"/>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9"/>
      <c r="BA84" s="869"/>
      <c r="BB84" s="869"/>
      <c r="BC84" s="869"/>
      <c r="BD84" s="870"/>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x14ac:dyDescent="0.15">
      <c r="A85" s="212">
        <v>18</v>
      </c>
      <c r="B85" s="863"/>
      <c r="C85" s="864"/>
      <c r="D85" s="864"/>
      <c r="E85" s="864"/>
      <c r="F85" s="864"/>
      <c r="G85" s="864"/>
      <c r="H85" s="864"/>
      <c r="I85" s="864"/>
      <c r="J85" s="864"/>
      <c r="K85" s="864"/>
      <c r="L85" s="864"/>
      <c r="M85" s="864"/>
      <c r="N85" s="864"/>
      <c r="O85" s="864"/>
      <c r="P85" s="865"/>
      <c r="Q85" s="866"/>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9"/>
      <c r="BA85" s="869"/>
      <c r="BB85" s="869"/>
      <c r="BC85" s="869"/>
      <c r="BD85" s="870"/>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x14ac:dyDescent="0.15">
      <c r="A86" s="212">
        <v>19</v>
      </c>
      <c r="B86" s="863"/>
      <c r="C86" s="864"/>
      <c r="D86" s="864"/>
      <c r="E86" s="864"/>
      <c r="F86" s="864"/>
      <c r="G86" s="864"/>
      <c r="H86" s="864"/>
      <c r="I86" s="864"/>
      <c r="J86" s="864"/>
      <c r="K86" s="864"/>
      <c r="L86" s="864"/>
      <c r="M86" s="864"/>
      <c r="N86" s="864"/>
      <c r="O86" s="864"/>
      <c r="P86" s="865"/>
      <c r="Q86" s="866"/>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9"/>
      <c r="BA86" s="869"/>
      <c r="BB86" s="869"/>
      <c r="BC86" s="869"/>
      <c r="BD86" s="870"/>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x14ac:dyDescent="0.15">
      <c r="A87" s="220">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x14ac:dyDescent="0.2">
      <c r="A88" s="215" t="s">
        <v>369</v>
      </c>
      <c r="B88" s="776" t="s">
        <v>403</v>
      </c>
      <c r="C88" s="777"/>
      <c r="D88" s="777"/>
      <c r="E88" s="777"/>
      <c r="F88" s="777"/>
      <c r="G88" s="777"/>
      <c r="H88" s="777"/>
      <c r="I88" s="777"/>
      <c r="J88" s="777"/>
      <c r="K88" s="777"/>
      <c r="L88" s="777"/>
      <c r="M88" s="777"/>
      <c r="N88" s="777"/>
      <c r="O88" s="777"/>
      <c r="P88" s="778"/>
      <c r="Q88" s="825"/>
      <c r="R88" s="826"/>
      <c r="S88" s="826"/>
      <c r="T88" s="826"/>
      <c r="U88" s="826"/>
      <c r="V88" s="826"/>
      <c r="W88" s="826"/>
      <c r="X88" s="826"/>
      <c r="Y88" s="826"/>
      <c r="Z88" s="826"/>
      <c r="AA88" s="826"/>
      <c r="AB88" s="826"/>
      <c r="AC88" s="826"/>
      <c r="AD88" s="826"/>
      <c r="AE88" s="826"/>
      <c r="AF88" s="829">
        <v>22050</v>
      </c>
      <c r="AG88" s="829"/>
      <c r="AH88" s="829"/>
      <c r="AI88" s="829"/>
      <c r="AJ88" s="829"/>
      <c r="AK88" s="826"/>
      <c r="AL88" s="826"/>
      <c r="AM88" s="826"/>
      <c r="AN88" s="826"/>
      <c r="AO88" s="826"/>
      <c r="AP88" s="829">
        <v>7922</v>
      </c>
      <c r="AQ88" s="829"/>
      <c r="AR88" s="829"/>
      <c r="AS88" s="829"/>
      <c r="AT88" s="829"/>
      <c r="AU88" s="829">
        <v>519</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404</v>
      </c>
      <c r="BS102" s="777"/>
      <c r="BT102" s="777"/>
      <c r="BU102" s="777"/>
      <c r="BV102" s="777"/>
      <c r="BW102" s="777"/>
      <c r="BX102" s="777"/>
      <c r="BY102" s="777"/>
      <c r="BZ102" s="777"/>
      <c r="CA102" s="777"/>
      <c r="CB102" s="777"/>
      <c r="CC102" s="777"/>
      <c r="CD102" s="777"/>
      <c r="CE102" s="777"/>
      <c r="CF102" s="777"/>
      <c r="CG102" s="778"/>
      <c r="CH102" s="879"/>
      <c r="CI102" s="880"/>
      <c r="CJ102" s="880"/>
      <c r="CK102" s="880"/>
      <c r="CL102" s="881"/>
      <c r="CM102" s="879"/>
      <c r="CN102" s="880"/>
      <c r="CO102" s="880"/>
      <c r="CP102" s="880"/>
      <c r="CQ102" s="881"/>
      <c r="CR102" s="882">
        <v>416</v>
      </c>
      <c r="CS102" s="837"/>
      <c r="CT102" s="837"/>
      <c r="CU102" s="837"/>
      <c r="CV102" s="883"/>
      <c r="CW102" s="882">
        <v>16</v>
      </c>
      <c r="CX102" s="837"/>
      <c r="CY102" s="837"/>
      <c r="CZ102" s="837"/>
      <c r="DA102" s="883"/>
      <c r="DB102" s="882">
        <v>112</v>
      </c>
      <c r="DC102" s="837"/>
      <c r="DD102" s="837"/>
      <c r="DE102" s="837"/>
      <c r="DF102" s="883"/>
      <c r="DG102" s="882" t="s">
        <v>577</v>
      </c>
      <c r="DH102" s="837"/>
      <c r="DI102" s="837"/>
      <c r="DJ102" s="837"/>
      <c r="DK102" s="883"/>
      <c r="DL102" s="882" t="s">
        <v>578</v>
      </c>
      <c r="DM102" s="837"/>
      <c r="DN102" s="837"/>
      <c r="DO102" s="837"/>
      <c r="DP102" s="883"/>
      <c r="DQ102" s="882" t="s">
        <v>578</v>
      </c>
      <c r="DR102" s="837"/>
      <c r="DS102" s="837"/>
      <c r="DT102" s="837"/>
      <c r="DU102" s="883"/>
      <c r="DV102" s="908"/>
      <c r="DW102" s="909"/>
      <c r="DX102" s="909"/>
      <c r="DY102" s="909"/>
      <c r="DZ102" s="910"/>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1" t="s">
        <v>405</v>
      </c>
      <c r="BR103" s="911"/>
      <c r="BS103" s="911"/>
      <c r="BT103" s="911"/>
      <c r="BU103" s="911"/>
      <c r="BV103" s="911"/>
      <c r="BW103" s="911"/>
      <c r="BX103" s="911"/>
      <c r="BY103" s="911"/>
      <c r="BZ103" s="911"/>
      <c r="CA103" s="911"/>
      <c r="CB103" s="911"/>
      <c r="CC103" s="911"/>
      <c r="CD103" s="911"/>
      <c r="CE103" s="911"/>
      <c r="CF103" s="911"/>
      <c r="CG103" s="911"/>
      <c r="CH103" s="911"/>
      <c r="CI103" s="911"/>
      <c r="CJ103" s="911"/>
      <c r="CK103" s="911"/>
      <c r="CL103" s="911"/>
      <c r="CM103" s="911"/>
      <c r="CN103" s="911"/>
      <c r="CO103" s="911"/>
      <c r="CP103" s="911"/>
      <c r="CQ103" s="911"/>
      <c r="CR103" s="911"/>
      <c r="CS103" s="911"/>
      <c r="CT103" s="911"/>
      <c r="CU103" s="911"/>
      <c r="CV103" s="911"/>
      <c r="CW103" s="911"/>
      <c r="CX103" s="911"/>
      <c r="CY103" s="911"/>
      <c r="CZ103" s="911"/>
      <c r="DA103" s="911"/>
      <c r="DB103" s="911"/>
      <c r="DC103" s="911"/>
      <c r="DD103" s="911"/>
      <c r="DE103" s="911"/>
      <c r="DF103" s="911"/>
      <c r="DG103" s="911"/>
      <c r="DH103" s="911"/>
      <c r="DI103" s="911"/>
      <c r="DJ103" s="911"/>
      <c r="DK103" s="911"/>
      <c r="DL103" s="911"/>
      <c r="DM103" s="911"/>
      <c r="DN103" s="911"/>
      <c r="DO103" s="911"/>
      <c r="DP103" s="911"/>
      <c r="DQ103" s="911"/>
      <c r="DR103" s="911"/>
      <c r="DS103" s="911"/>
      <c r="DT103" s="911"/>
      <c r="DU103" s="911"/>
      <c r="DV103" s="911"/>
      <c r="DW103" s="911"/>
      <c r="DX103" s="911"/>
      <c r="DY103" s="911"/>
      <c r="DZ103" s="911"/>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2" t="s">
        <v>406</v>
      </c>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912"/>
      <c r="DE104" s="912"/>
      <c r="DF104" s="912"/>
      <c r="DG104" s="912"/>
      <c r="DH104" s="912"/>
      <c r="DI104" s="912"/>
      <c r="DJ104" s="912"/>
      <c r="DK104" s="912"/>
      <c r="DL104" s="912"/>
      <c r="DM104" s="912"/>
      <c r="DN104" s="912"/>
      <c r="DO104" s="912"/>
      <c r="DP104" s="912"/>
      <c r="DQ104" s="912"/>
      <c r="DR104" s="912"/>
      <c r="DS104" s="912"/>
      <c r="DT104" s="912"/>
      <c r="DU104" s="912"/>
      <c r="DV104" s="912"/>
      <c r="DW104" s="912"/>
      <c r="DX104" s="912"/>
      <c r="DY104" s="912"/>
      <c r="DZ104" s="912"/>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3" t="s">
        <v>409</v>
      </c>
      <c r="B108" s="914"/>
      <c r="C108" s="914"/>
      <c r="D108" s="914"/>
      <c r="E108" s="914"/>
      <c r="F108" s="914"/>
      <c r="G108" s="914"/>
      <c r="H108" s="914"/>
      <c r="I108" s="914"/>
      <c r="J108" s="914"/>
      <c r="K108" s="914"/>
      <c r="L108" s="914"/>
      <c r="M108" s="914"/>
      <c r="N108" s="914"/>
      <c r="O108" s="914"/>
      <c r="P108" s="914"/>
      <c r="Q108" s="914"/>
      <c r="R108" s="914"/>
      <c r="S108" s="914"/>
      <c r="T108" s="914"/>
      <c r="U108" s="914"/>
      <c r="V108" s="914"/>
      <c r="W108" s="914"/>
      <c r="X108" s="914"/>
      <c r="Y108" s="914"/>
      <c r="Z108" s="914"/>
      <c r="AA108" s="914"/>
      <c r="AB108" s="914"/>
      <c r="AC108" s="914"/>
      <c r="AD108" s="914"/>
      <c r="AE108" s="914"/>
      <c r="AF108" s="914"/>
      <c r="AG108" s="914"/>
      <c r="AH108" s="914"/>
      <c r="AI108" s="914"/>
      <c r="AJ108" s="914"/>
      <c r="AK108" s="914"/>
      <c r="AL108" s="914"/>
      <c r="AM108" s="914"/>
      <c r="AN108" s="914"/>
      <c r="AO108" s="914"/>
      <c r="AP108" s="914"/>
      <c r="AQ108" s="914"/>
      <c r="AR108" s="914"/>
      <c r="AS108" s="914"/>
      <c r="AT108" s="915"/>
      <c r="AU108" s="913" t="s">
        <v>410</v>
      </c>
      <c r="AV108" s="914"/>
      <c r="AW108" s="914"/>
      <c r="AX108" s="914"/>
      <c r="AY108" s="914"/>
      <c r="AZ108" s="914"/>
      <c r="BA108" s="914"/>
      <c r="BB108" s="914"/>
      <c r="BC108" s="914"/>
      <c r="BD108" s="914"/>
      <c r="BE108" s="914"/>
      <c r="BF108" s="914"/>
      <c r="BG108" s="914"/>
      <c r="BH108" s="914"/>
      <c r="BI108" s="914"/>
      <c r="BJ108" s="914"/>
      <c r="BK108" s="914"/>
      <c r="BL108" s="914"/>
      <c r="BM108" s="914"/>
      <c r="BN108" s="914"/>
      <c r="BO108" s="914"/>
      <c r="BP108" s="914"/>
      <c r="BQ108" s="914"/>
      <c r="BR108" s="914"/>
      <c r="BS108" s="914"/>
      <c r="BT108" s="914"/>
      <c r="BU108" s="914"/>
      <c r="BV108" s="914"/>
      <c r="BW108" s="914"/>
      <c r="BX108" s="914"/>
      <c r="BY108" s="914"/>
      <c r="BZ108" s="914"/>
      <c r="CA108" s="914"/>
      <c r="CB108" s="914"/>
      <c r="CC108" s="914"/>
      <c r="CD108" s="914"/>
      <c r="CE108" s="914"/>
      <c r="CF108" s="914"/>
      <c r="CG108" s="914"/>
      <c r="CH108" s="914"/>
      <c r="CI108" s="914"/>
      <c r="CJ108" s="914"/>
      <c r="CK108" s="914"/>
      <c r="CL108" s="914"/>
      <c r="CM108" s="914"/>
      <c r="CN108" s="914"/>
      <c r="CO108" s="914"/>
      <c r="CP108" s="914"/>
      <c r="CQ108" s="914"/>
      <c r="CR108" s="914"/>
      <c r="CS108" s="914"/>
      <c r="CT108" s="914"/>
      <c r="CU108" s="914"/>
      <c r="CV108" s="914"/>
      <c r="CW108" s="914"/>
      <c r="CX108" s="914"/>
      <c r="CY108" s="914"/>
      <c r="CZ108" s="914"/>
      <c r="DA108" s="914"/>
      <c r="DB108" s="914"/>
      <c r="DC108" s="914"/>
      <c r="DD108" s="914"/>
      <c r="DE108" s="914"/>
      <c r="DF108" s="914"/>
      <c r="DG108" s="914"/>
      <c r="DH108" s="914"/>
      <c r="DI108" s="914"/>
      <c r="DJ108" s="914"/>
      <c r="DK108" s="914"/>
      <c r="DL108" s="914"/>
      <c r="DM108" s="914"/>
      <c r="DN108" s="914"/>
      <c r="DO108" s="914"/>
      <c r="DP108" s="914"/>
      <c r="DQ108" s="914"/>
      <c r="DR108" s="914"/>
      <c r="DS108" s="914"/>
      <c r="DT108" s="914"/>
      <c r="DU108" s="914"/>
      <c r="DV108" s="914"/>
      <c r="DW108" s="914"/>
      <c r="DX108" s="914"/>
      <c r="DY108" s="914"/>
      <c r="DZ108" s="915"/>
    </row>
    <row r="109" spans="1:131" s="197" customFormat="1" ht="26.25" customHeight="1" x14ac:dyDescent="0.15">
      <c r="A109" s="906" t="s">
        <v>411</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412</v>
      </c>
      <c r="AB109" s="885"/>
      <c r="AC109" s="885"/>
      <c r="AD109" s="885"/>
      <c r="AE109" s="886"/>
      <c r="AF109" s="884" t="s">
        <v>286</v>
      </c>
      <c r="AG109" s="885"/>
      <c r="AH109" s="885"/>
      <c r="AI109" s="885"/>
      <c r="AJ109" s="886"/>
      <c r="AK109" s="884" t="s">
        <v>285</v>
      </c>
      <c r="AL109" s="885"/>
      <c r="AM109" s="885"/>
      <c r="AN109" s="885"/>
      <c r="AO109" s="886"/>
      <c r="AP109" s="884" t="s">
        <v>413</v>
      </c>
      <c r="AQ109" s="885"/>
      <c r="AR109" s="885"/>
      <c r="AS109" s="885"/>
      <c r="AT109" s="887"/>
      <c r="AU109" s="906" t="s">
        <v>411</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412</v>
      </c>
      <c r="BR109" s="885"/>
      <c r="BS109" s="885"/>
      <c r="BT109" s="885"/>
      <c r="BU109" s="886"/>
      <c r="BV109" s="884" t="s">
        <v>286</v>
      </c>
      <c r="BW109" s="885"/>
      <c r="BX109" s="885"/>
      <c r="BY109" s="885"/>
      <c r="BZ109" s="886"/>
      <c r="CA109" s="884" t="s">
        <v>285</v>
      </c>
      <c r="CB109" s="885"/>
      <c r="CC109" s="885"/>
      <c r="CD109" s="885"/>
      <c r="CE109" s="886"/>
      <c r="CF109" s="907" t="s">
        <v>413</v>
      </c>
      <c r="CG109" s="907"/>
      <c r="CH109" s="907"/>
      <c r="CI109" s="907"/>
      <c r="CJ109" s="907"/>
      <c r="CK109" s="884" t="s">
        <v>414</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412</v>
      </c>
      <c r="DH109" s="885"/>
      <c r="DI109" s="885"/>
      <c r="DJ109" s="885"/>
      <c r="DK109" s="886"/>
      <c r="DL109" s="884" t="s">
        <v>286</v>
      </c>
      <c r="DM109" s="885"/>
      <c r="DN109" s="885"/>
      <c r="DO109" s="885"/>
      <c r="DP109" s="886"/>
      <c r="DQ109" s="884" t="s">
        <v>285</v>
      </c>
      <c r="DR109" s="885"/>
      <c r="DS109" s="885"/>
      <c r="DT109" s="885"/>
      <c r="DU109" s="886"/>
      <c r="DV109" s="884" t="s">
        <v>413</v>
      </c>
      <c r="DW109" s="885"/>
      <c r="DX109" s="885"/>
      <c r="DY109" s="885"/>
      <c r="DZ109" s="887"/>
    </row>
    <row r="110" spans="1:131" s="197" customFormat="1" ht="26.25" customHeight="1" x14ac:dyDescent="0.15">
      <c r="A110" s="888" t="s">
        <v>415</v>
      </c>
      <c r="B110" s="889"/>
      <c r="C110" s="889"/>
      <c r="D110" s="889"/>
      <c r="E110" s="889"/>
      <c r="F110" s="889"/>
      <c r="G110" s="889"/>
      <c r="H110" s="889"/>
      <c r="I110" s="889"/>
      <c r="J110" s="889"/>
      <c r="K110" s="889"/>
      <c r="L110" s="889"/>
      <c r="M110" s="889"/>
      <c r="N110" s="889"/>
      <c r="O110" s="889"/>
      <c r="P110" s="889"/>
      <c r="Q110" s="889"/>
      <c r="R110" s="889"/>
      <c r="S110" s="889"/>
      <c r="T110" s="889"/>
      <c r="U110" s="889"/>
      <c r="V110" s="889"/>
      <c r="W110" s="889"/>
      <c r="X110" s="889"/>
      <c r="Y110" s="889"/>
      <c r="Z110" s="890"/>
      <c r="AA110" s="891">
        <v>1729745</v>
      </c>
      <c r="AB110" s="892"/>
      <c r="AC110" s="892"/>
      <c r="AD110" s="892"/>
      <c r="AE110" s="893"/>
      <c r="AF110" s="894">
        <v>1694743</v>
      </c>
      <c r="AG110" s="892"/>
      <c r="AH110" s="892"/>
      <c r="AI110" s="892"/>
      <c r="AJ110" s="893"/>
      <c r="AK110" s="894">
        <v>1554743</v>
      </c>
      <c r="AL110" s="892"/>
      <c r="AM110" s="892"/>
      <c r="AN110" s="892"/>
      <c r="AO110" s="893"/>
      <c r="AP110" s="895">
        <v>27.1</v>
      </c>
      <c r="AQ110" s="896"/>
      <c r="AR110" s="896"/>
      <c r="AS110" s="896"/>
      <c r="AT110" s="897"/>
      <c r="AU110" s="898" t="s">
        <v>60</v>
      </c>
      <c r="AV110" s="899"/>
      <c r="AW110" s="899"/>
      <c r="AX110" s="899"/>
      <c r="AY110" s="900"/>
      <c r="AZ110" s="942" t="s">
        <v>416</v>
      </c>
      <c r="BA110" s="889"/>
      <c r="BB110" s="889"/>
      <c r="BC110" s="889"/>
      <c r="BD110" s="889"/>
      <c r="BE110" s="889"/>
      <c r="BF110" s="889"/>
      <c r="BG110" s="889"/>
      <c r="BH110" s="889"/>
      <c r="BI110" s="889"/>
      <c r="BJ110" s="889"/>
      <c r="BK110" s="889"/>
      <c r="BL110" s="889"/>
      <c r="BM110" s="889"/>
      <c r="BN110" s="889"/>
      <c r="BO110" s="889"/>
      <c r="BP110" s="890"/>
      <c r="BQ110" s="928">
        <v>14467459</v>
      </c>
      <c r="BR110" s="929"/>
      <c r="BS110" s="929"/>
      <c r="BT110" s="929"/>
      <c r="BU110" s="929"/>
      <c r="BV110" s="929">
        <v>14301076</v>
      </c>
      <c r="BW110" s="929"/>
      <c r="BX110" s="929"/>
      <c r="BY110" s="929"/>
      <c r="BZ110" s="929"/>
      <c r="CA110" s="929">
        <v>14183504</v>
      </c>
      <c r="CB110" s="929"/>
      <c r="CC110" s="929"/>
      <c r="CD110" s="929"/>
      <c r="CE110" s="929"/>
      <c r="CF110" s="943">
        <v>247.5</v>
      </c>
      <c r="CG110" s="944"/>
      <c r="CH110" s="944"/>
      <c r="CI110" s="944"/>
      <c r="CJ110" s="944"/>
      <c r="CK110" s="945" t="s">
        <v>417</v>
      </c>
      <c r="CL110" s="946"/>
      <c r="CM110" s="925" t="s">
        <v>418</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28" t="s">
        <v>111</v>
      </c>
      <c r="DH110" s="929"/>
      <c r="DI110" s="929"/>
      <c r="DJ110" s="929"/>
      <c r="DK110" s="929"/>
      <c r="DL110" s="929" t="s">
        <v>111</v>
      </c>
      <c r="DM110" s="929"/>
      <c r="DN110" s="929"/>
      <c r="DO110" s="929"/>
      <c r="DP110" s="929"/>
      <c r="DQ110" s="929" t="s">
        <v>111</v>
      </c>
      <c r="DR110" s="929"/>
      <c r="DS110" s="929"/>
      <c r="DT110" s="929"/>
      <c r="DU110" s="929"/>
      <c r="DV110" s="930" t="s">
        <v>111</v>
      </c>
      <c r="DW110" s="930"/>
      <c r="DX110" s="930"/>
      <c r="DY110" s="930"/>
      <c r="DZ110" s="931"/>
    </row>
    <row r="111" spans="1:131" s="197" customFormat="1" ht="26.25" customHeight="1" x14ac:dyDescent="0.15">
      <c r="A111" s="932" t="s">
        <v>419</v>
      </c>
      <c r="B111" s="933"/>
      <c r="C111" s="933"/>
      <c r="D111" s="933"/>
      <c r="E111" s="933"/>
      <c r="F111" s="933"/>
      <c r="G111" s="933"/>
      <c r="H111" s="933"/>
      <c r="I111" s="933"/>
      <c r="J111" s="933"/>
      <c r="K111" s="933"/>
      <c r="L111" s="933"/>
      <c r="M111" s="933"/>
      <c r="N111" s="933"/>
      <c r="O111" s="933"/>
      <c r="P111" s="933"/>
      <c r="Q111" s="933"/>
      <c r="R111" s="933"/>
      <c r="S111" s="933"/>
      <c r="T111" s="933"/>
      <c r="U111" s="933"/>
      <c r="V111" s="933"/>
      <c r="W111" s="933"/>
      <c r="X111" s="933"/>
      <c r="Y111" s="933"/>
      <c r="Z111" s="934"/>
      <c r="AA111" s="935" t="s">
        <v>111</v>
      </c>
      <c r="AB111" s="936"/>
      <c r="AC111" s="936"/>
      <c r="AD111" s="936"/>
      <c r="AE111" s="937"/>
      <c r="AF111" s="938" t="s">
        <v>111</v>
      </c>
      <c r="AG111" s="936"/>
      <c r="AH111" s="936"/>
      <c r="AI111" s="936"/>
      <c r="AJ111" s="937"/>
      <c r="AK111" s="938" t="s">
        <v>111</v>
      </c>
      <c r="AL111" s="936"/>
      <c r="AM111" s="936"/>
      <c r="AN111" s="936"/>
      <c r="AO111" s="937"/>
      <c r="AP111" s="939" t="s">
        <v>111</v>
      </c>
      <c r="AQ111" s="940"/>
      <c r="AR111" s="940"/>
      <c r="AS111" s="940"/>
      <c r="AT111" s="941"/>
      <c r="AU111" s="901"/>
      <c r="AV111" s="902"/>
      <c r="AW111" s="902"/>
      <c r="AX111" s="902"/>
      <c r="AY111" s="903"/>
      <c r="AZ111" s="951" t="s">
        <v>420</v>
      </c>
      <c r="BA111" s="952"/>
      <c r="BB111" s="952"/>
      <c r="BC111" s="952"/>
      <c r="BD111" s="952"/>
      <c r="BE111" s="952"/>
      <c r="BF111" s="952"/>
      <c r="BG111" s="952"/>
      <c r="BH111" s="952"/>
      <c r="BI111" s="952"/>
      <c r="BJ111" s="952"/>
      <c r="BK111" s="952"/>
      <c r="BL111" s="952"/>
      <c r="BM111" s="952"/>
      <c r="BN111" s="952"/>
      <c r="BO111" s="952"/>
      <c r="BP111" s="953"/>
      <c r="BQ111" s="921">
        <v>1686981</v>
      </c>
      <c r="BR111" s="922"/>
      <c r="BS111" s="922"/>
      <c r="BT111" s="922"/>
      <c r="BU111" s="922"/>
      <c r="BV111" s="922">
        <v>791333</v>
      </c>
      <c r="BW111" s="922"/>
      <c r="BX111" s="922"/>
      <c r="BY111" s="922"/>
      <c r="BZ111" s="922"/>
      <c r="CA111" s="922">
        <v>367341</v>
      </c>
      <c r="CB111" s="922"/>
      <c r="CC111" s="922"/>
      <c r="CD111" s="922"/>
      <c r="CE111" s="922"/>
      <c r="CF111" s="916">
        <v>6.4</v>
      </c>
      <c r="CG111" s="917"/>
      <c r="CH111" s="917"/>
      <c r="CI111" s="917"/>
      <c r="CJ111" s="917"/>
      <c r="CK111" s="947"/>
      <c r="CL111" s="948"/>
      <c r="CM111" s="918" t="s">
        <v>421</v>
      </c>
      <c r="CN111" s="919"/>
      <c r="CO111" s="919"/>
      <c r="CP111" s="919"/>
      <c r="CQ111" s="919"/>
      <c r="CR111" s="919"/>
      <c r="CS111" s="919"/>
      <c r="CT111" s="919"/>
      <c r="CU111" s="919"/>
      <c r="CV111" s="919"/>
      <c r="CW111" s="919"/>
      <c r="CX111" s="919"/>
      <c r="CY111" s="919"/>
      <c r="CZ111" s="919"/>
      <c r="DA111" s="919"/>
      <c r="DB111" s="919"/>
      <c r="DC111" s="919"/>
      <c r="DD111" s="919"/>
      <c r="DE111" s="919"/>
      <c r="DF111" s="920"/>
      <c r="DG111" s="921" t="s">
        <v>111</v>
      </c>
      <c r="DH111" s="922"/>
      <c r="DI111" s="922"/>
      <c r="DJ111" s="922"/>
      <c r="DK111" s="922"/>
      <c r="DL111" s="922" t="s">
        <v>111</v>
      </c>
      <c r="DM111" s="922"/>
      <c r="DN111" s="922"/>
      <c r="DO111" s="922"/>
      <c r="DP111" s="922"/>
      <c r="DQ111" s="922" t="s">
        <v>111</v>
      </c>
      <c r="DR111" s="922"/>
      <c r="DS111" s="922"/>
      <c r="DT111" s="922"/>
      <c r="DU111" s="922"/>
      <c r="DV111" s="923" t="s">
        <v>111</v>
      </c>
      <c r="DW111" s="923"/>
      <c r="DX111" s="923"/>
      <c r="DY111" s="923"/>
      <c r="DZ111" s="924"/>
    </row>
    <row r="112" spans="1:131" s="197" customFormat="1" ht="26.25" customHeight="1" x14ac:dyDescent="0.15">
      <c r="A112" s="954" t="s">
        <v>422</v>
      </c>
      <c r="B112" s="955"/>
      <c r="C112" s="952" t="s">
        <v>423</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60" t="s">
        <v>111</v>
      </c>
      <c r="AB112" s="961"/>
      <c r="AC112" s="961"/>
      <c r="AD112" s="961"/>
      <c r="AE112" s="962"/>
      <c r="AF112" s="963" t="s">
        <v>111</v>
      </c>
      <c r="AG112" s="961"/>
      <c r="AH112" s="961"/>
      <c r="AI112" s="961"/>
      <c r="AJ112" s="962"/>
      <c r="AK112" s="963" t="s">
        <v>111</v>
      </c>
      <c r="AL112" s="961"/>
      <c r="AM112" s="961"/>
      <c r="AN112" s="961"/>
      <c r="AO112" s="962"/>
      <c r="AP112" s="964" t="s">
        <v>111</v>
      </c>
      <c r="AQ112" s="965"/>
      <c r="AR112" s="965"/>
      <c r="AS112" s="965"/>
      <c r="AT112" s="966"/>
      <c r="AU112" s="901"/>
      <c r="AV112" s="902"/>
      <c r="AW112" s="902"/>
      <c r="AX112" s="902"/>
      <c r="AY112" s="903"/>
      <c r="AZ112" s="951" t="s">
        <v>424</v>
      </c>
      <c r="BA112" s="952"/>
      <c r="BB112" s="952"/>
      <c r="BC112" s="952"/>
      <c r="BD112" s="952"/>
      <c r="BE112" s="952"/>
      <c r="BF112" s="952"/>
      <c r="BG112" s="952"/>
      <c r="BH112" s="952"/>
      <c r="BI112" s="952"/>
      <c r="BJ112" s="952"/>
      <c r="BK112" s="952"/>
      <c r="BL112" s="952"/>
      <c r="BM112" s="952"/>
      <c r="BN112" s="952"/>
      <c r="BO112" s="952"/>
      <c r="BP112" s="953"/>
      <c r="BQ112" s="921">
        <v>12245226</v>
      </c>
      <c r="BR112" s="922"/>
      <c r="BS112" s="922"/>
      <c r="BT112" s="922"/>
      <c r="BU112" s="922"/>
      <c r="BV112" s="922">
        <v>11901394</v>
      </c>
      <c r="BW112" s="922"/>
      <c r="BX112" s="922"/>
      <c r="BY112" s="922"/>
      <c r="BZ112" s="922"/>
      <c r="CA112" s="922">
        <v>11094187</v>
      </c>
      <c r="CB112" s="922"/>
      <c r="CC112" s="922"/>
      <c r="CD112" s="922"/>
      <c r="CE112" s="922"/>
      <c r="CF112" s="916">
        <v>193.6</v>
      </c>
      <c r="CG112" s="917"/>
      <c r="CH112" s="917"/>
      <c r="CI112" s="917"/>
      <c r="CJ112" s="917"/>
      <c r="CK112" s="947"/>
      <c r="CL112" s="948"/>
      <c r="CM112" s="918" t="s">
        <v>425</v>
      </c>
      <c r="CN112" s="919"/>
      <c r="CO112" s="919"/>
      <c r="CP112" s="919"/>
      <c r="CQ112" s="919"/>
      <c r="CR112" s="919"/>
      <c r="CS112" s="919"/>
      <c r="CT112" s="919"/>
      <c r="CU112" s="919"/>
      <c r="CV112" s="919"/>
      <c r="CW112" s="919"/>
      <c r="CX112" s="919"/>
      <c r="CY112" s="919"/>
      <c r="CZ112" s="919"/>
      <c r="DA112" s="919"/>
      <c r="DB112" s="919"/>
      <c r="DC112" s="919"/>
      <c r="DD112" s="919"/>
      <c r="DE112" s="919"/>
      <c r="DF112" s="920"/>
      <c r="DG112" s="921" t="s">
        <v>111</v>
      </c>
      <c r="DH112" s="922"/>
      <c r="DI112" s="922"/>
      <c r="DJ112" s="922"/>
      <c r="DK112" s="922"/>
      <c r="DL112" s="922" t="s">
        <v>111</v>
      </c>
      <c r="DM112" s="922"/>
      <c r="DN112" s="922"/>
      <c r="DO112" s="922"/>
      <c r="DP112" s="922"/>
      <c r="DQ112" s="922" t="s">
        <v>111</v>
      </c>
      <c r="DR112" s="922"/>
      <c r="DS112" s="922"/>
      <c r="DT112" s="922"/>
      <c r="DU112" s="922"/>
      <c r="DV112" s="923" t="s">
        <v>111</v>
      </c>
      <c r="DW112" s="923"/>
      <c r="DX112" s="923"/>
      <c r="DY112" s="923"/>
      <c r="DZ112" s="924"/>
    </row>
    <row r="113" spans="1:130" s="197" customFormat="1" ht="26.25" customHeight="1" x14ac:dyDescent="0.15">
      <c r="A113" s="956"/>
      <c r="B113" s="957"/>
      <c r="C113" s="952" t="s">
        <v>426</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35">
        <v>767193</v>
      </c>
      <c r="AB113" s="936"/>
      <c r="AC113" s="936"/>
      <c r="AD113" s="936"/>
      <c r="AE113" s="937"/>
      <c r="AF113" s="938">
        <v>856298</v>
      </c>
      <c r="AG113" s="936"/>
      <c r="AH113" s="936"/>
      <c r="AI113" s="936"/>
      <c r="AJ113" s="937"/>
      <c r="AK113" s="938">
        <v>945904</v>
      </c>
      <c r="AL113" s="936"/>
      <c r="AM113" s="936"/>
      <c r="AN113" s="936"/>
      <c r="AO113" s="937"/>
      <c r="AP113" s="939">
        <v>16.5</v>
      </c>
      <c r="AQ113" s="940"/>
      <c r="AR113" s="940"/>
      <c r="AS113" s="940"/>
      <c r="AT113" s="941"/>
      <c r="AU113" s="901"/>
      <c r="AV113" s="902"/>
      <c r="AW113" s="902"/>
      <c r="AX113" s="902"/>
      <c r="AY113" s="903"/>
      <c r="AZ113" s="951" t="s">
        <v>427</v>
      </c>
      <c r="BA113" s="952"/>
      <c r="BB113" s="952"/>
      <c r="BC113" s="952"/>
      <c r="BD113" s="952"/>
      <c r="BE113" s="952"/>
      <c r="BF113" s="952"/>
      <c r="BG113" s="952"/>
      <c r="BH113" s="952"/>
      <c r="BI113" s="952"/>
      <c r="BJ113" s="952"/>
      <c r="BK113" s="952"/>
      <c r="BL113" s="952"/>
      <c r="BM113" s="952"/>
      <c r="BN113" s="952"/>
      <c r="BO113" s="952"/>
      <c r="BP113" s="953"/>
      <c r="BQ113" s="921">
        <v>358099</v>
      </c>
      <c r="BR113" s="922"/>
      <c r="BS113" s="922"/>
      <c r="BT113" s="922"/>
      <c r="BU113" s="922"/>
      <c r="BV113" s="922">
        <v>402787</v>
      </c>
      <c r="BW113" s="922"/>
      <c r="BX113" s="922"/>
      <c r="BY113" s="922"/>
      <c r="BZ113" s="922"/>
      <c r="CA113" s="922">
        <v>518885</v>
      </c>
      <c r="CB113" s="922"/>
      <c r="CC113" s="922"/>
      <c r="CD113" s="922"/>
      <c r="CE113" s="922"/>
      <c r="CF113" s="916">
        <v>9.1</v>
      </c>
      <c r="CG113" s="917"/>
      <c r="CH113" s="917"/>
      <c r="CI113" s="917"/>
      <c r="CJ113" s="917"/>
      <c r="CK113" s="947"/>
      <c r="CL113" s="948"/>
      <c r="CM113" s="918" t="s">
        <v>428</v>
      </c>
      <c r="CN113" s="919"/>
      <c r="CO113" s="919"/>
      <c r="CP113" s="919"/>
      <c r="CQ113" s="919"/>
      <c r="CR113" s="919"/>
      <c r="CS113" s="919"/>
      <c r="CT113" s="919"/>
      <c r="CU113" s="919"/>
      <c r="CV113" s="919"/>
      <c r="CW113" s="919"/>
      <c r="CX113" s="919"/>
      <c r="CY113" s="919"/>
      <c r="CZ113" s="919"/>
      <c r="DA113" s="919"/>
      <c r="DB113" s="919"/>
      <c r="DC113" s="919"/>
      <c r="DD113" s="919"/>
      <c r="DE113" s="919"/>
      <c r="DF113" s="920"/>
      <c r="DG113" s="960" t="s">
        <v>111</v>
      </c>
      <c r="DH113" s="961"/>
      <c r="DI113" s="961"/>
      <c r="DJ113" s="961"/>
      <c r="DK113" s="962"/>
      <c r="DL113" s="963" t="s">
        <v>111</v>
      </c>
      <c r="DM113" s="961"/>
      <c r="DN113" s="961"/>
      <c r="DO113" s="961"/>
      <c r="DP113" s="962"/>
      <c r="DQ113" s="963" t="s">
        <v>111</v>
      </c>
      <c r="DR113" s="961"/>
      <c r="DS113" s="961"/>
      <c r="DT113" s="961"/>
      <c r="DU113" s="962"/>
      <c r="DV113" s="964" t="s">
        <v>111</v>
      </c>
      <c r="DW113" s="965"/>
      <c r="DX113" s="965"/>
      <c r="DY113" s="965"/>
      <c r="DZ113" s="966"/>
    </row>
    <row r="114" spans="1:130" s="197" customFormat="1" ht="26.25" customHeight="1" x14ac:dyDescent="0.15">
      <c r="A114" s="956"/>
      <c r="B114" s="957"/>
      <c r="C114" s="952" t="s">
        <v>429</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60">
        <v>45223</v>
      </c>
      <c r="AB114" s="961"/>
      <c r="AC114" s="961"/>
      <c r="AD114" s="961"/>
      <c r="AE114" s="962"/>
      <c r="AF114" s="963">
        <v>22608</v>
      </c>
      <c r="AG114" s="961"/>
      <c r="AH114" s="961"/>
      <c r="AI114" s="961"/>
      <c r="AJ114" s="962"/>
      <c r="AK114" s="963">
        <v>9505</v>
      </c>
      <c r="AL114" s="961"/>
      <c r="AM114" s="961"/>
      <c r="AN114" s="961"/>
      <c r="AO114" s="962"/>
      <c r="AP114" s="964">
        <v>0.2</v>
      </c>
      <c r="AQ114" s="965"/>
      <c r="AR114" s="965"/>
      <c r="AS114" s="965"/>
      <c r="AT114" s="966"/>
      <c r="AU114" s="901"/>
      <c r="AV114" s="902"/>
      <c r="AW114" s="902"/>
      <c r="AX114" s="902"/>
      <c r="AY114" s="903"/>
      <c r="AZ114" s="951" t="s">
        <v>430</v>
      </c>
      <c r="BA114" s="952"/>
      <c r="BB114" s="952"/>
      <c r="BC114" s="952"/>
      <c r="BD114" s="952"/>
      <c r="BE114" s="952"/>
      <c r="BF114" s="952"/>
      <c r="BG114" s="952"/>
      <c r="BH114" s="952"/>
      <c r="BI114" s="952"/>
      <c r="BJ114" s="952"/>
      <c r="BK114" s="952"/>
      <c r="BL114" s="952"/>
      <c r="BM114" s="952"/>
      <c r="BN114" s="952"/>
      <c r="BO114" s="952"/>
      <c r="BP114" s="953"/>
      <c r="BQ114" s="921">
        <v>1542004</v>
      </c>
      <c r="BR114" s="922"/>
      <c r="BS114" s="922"/>
      <c r="BT114" s="922"/>
      <c r="BU114" s="922"/>
      <c r="BV114" s="922">
        <v>1437342</v>
      </c>
      <c r="BW114" s="922"/>
      <c r="BX114" s="922"/>
      <c r="BY114" s="922"/>
      <c r="BZ114" s="922"/>
      <c r="CA114" s="922">
        <v>1412017</v>
      </c>
      <c r="CB114" s="922"/>
      <c r="CC114" s="922"/>
      <c r="CD114" s="922"/>
      <c r="CE114" s="922"/>
      <c r="CF114" s="916">
        <v>24.6</v>
      </c>
      <c r="CG114" s="917"/>
      <c r="CH114" s="917"/>
      <c r="CI114" s="917"/>
      <c r="CJ114" s="917"/>
      <c r="CK114" s="947"/>
      <c r="CL114" s="948"/>
      <c r="CM114" s="918" t="s">
        <v>431</v>
      </c>
      <c r="CN114" s="919"/>
      <c r="CO114" s="919"/>
      <c r="CP114" s="919"/>
      <c r="CQ114" s="919"/>
      <c r="CR114" s="919"/>
      <c r="CS114" s="919"/>
      <c r="CT114" s="919"/>
      <c r="CU114" s="919"/>
      <c r="CV114" s="919"/>
      <c r="CW114" s="919"/>
      <c r="CX114" s="919"/>
      <c r="CY114" s="919"/>
      <c r="CZ114" s="919"/>
      <c r="DA114" s="919"/>
      <c r="DB114" s="919"/>
      <c r="DC114" s="919"/>
      <c r="DD114" s="919"/>
      <c r="DE114" s="919"/>
      <c r="DF114" s="920"/>
      <c r="DG114" s="960" t="s">
        <v>111</v>
      </c>
      <c r="DH114" s="961"/>
      <c r="DI114" s="961"/>
      <c r="DJ114" s="961"/>
      <c r="DK114" s="962"/>
      <c r="DL114" s="963" t="s">
        <v>111</v>
      </c>
      <c r="DM114" s="961"/>
      <c r="DN114" s="961"/>
      <c r="DO114" s="961"/>
      <c r="DP114" s="962"/>
      <c r="DQ114" s="963" t="s">
        <v>111</v>
      </c>
      <c r="DR114" s="961"/>
      <c r="DS114" s="961"/>
      <c r="DT114" s="961"/>
      <c r="DU114" s="962"/>
      <c r="DV114" s="964" t="s">
        <v>111</v>
      </c>
      <c r="DW114" s="965"/>
      <c r="DX114" s="965"/>
      <c r="DY114" s="965"/>
      <c r="DZ114" s="966"/>
    </row>
    <row r="115" spans="1:130" s="197" customFormat="1" ht="26.25" customHeight="1" x14ac:dyDescent="0.15">
      <c r="A115" s="956"/>
      <c r="B115" s="957"/>
      <c r="C115" s="952" t="s">
        <v>432</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35" t="s">
        <v>111</v>
      </c>
      <c r="AB115" s="936"/>
      <c r="AC115" s="936"/>
      <c r="AD115" s="936"/>
      <c r="AE115" s="937"/>
      <c r="AF115" s="938" t="s">
        <v>111</v>
      </c>
      <c r="AG115" s="936"/>
      <c r="AH115" s="936"/>
      <c r="AI115" s="936"/>
      <c r="AJ115" s="937"/>
      <c r="AK115" s="938" t="s">
        <v>111</v>
      </c>
      <c r="AL115" s="936"/>
      <c r="AM115" s="936"/>
      <c r="AN115" s="936"/>
      <c r="AO115" s="937"/>
      <c r="AP115" s="939" t="s">
        <v>111</v>
      </c>
      <c r="AQ115" s="940"/>
      <c r="AR115" s="940"/>
      <c r="AS115" s="940"/>
      <c r="AT115" s="941"/>
      <c r="AU115" s="901"/>
      <c r="AV115" s="902"/>
      <c r="AW115" s="902"/>
      <c r="AX115" s="902"/>
      <c r="AY115" s="903"/>
      <c r="AZ115" s="951" t="s">
        <v>433</v>
      </c>
      <c r="BA115" s="952"/>
      <c r="BB115" s="952"/>
      <c r="BC115" s="952"/>
      <c r="BD115" s="952"/>
      <c r="BE115" s="952"/>
      <c r="BF115" s="952"/>
      <c r="BG115" s="952"/>
      <c r="BH115" s="952"/>
      <c r="BI115" s="952"/>
      <c r="BJ115" s="952"/>
      <c r="BK115" s="952"/>
      <c r="BL115" s="952"/>
      <c r="BM115" s="952"/>
      <c r="BN115" s="952"/>
      <c r="BO115" s="952"/>
      <c r="BP115" s="953"/>
      <c r="BQ115" s="921">
        <v>1000</v>
      </c>
      <c r="BR115" s="922"/>
      <c r="BS115" s="922"/>
      <c r="BT115" s="922"/>
      <c r="BU115" s="922"/>
      <c r="BV115" s="922" t="s">
        <v>111</v>
      </c>
      <c r="BW115" s="922"/>
      <c r="BX115" s="922"/>
      <c r="BY115" s="922"/>
      <c r="BZ115" s="922"/>
      <c r="CA115" s="922" t="s">
        <v>111</v>
      </c>
      <c r="CB115" s="922"/>
      <c r="CC115" s="922"/>
      <c r="CD115" s="922"/>
      <c r="CE115" s="922"/>
      <c r="CF115" s="916" t="s">
        <v>111</v>
      </c>
      <c r="CG115" s="917"/>
      <c r="CH115" s="917"/>
      <c r="CI115" s="917"/>
      <c r="CJ115" s="917"/>
      <c r="CK115" s="947"/>
      <c r="CL115" s="948"/>
      <c r="CM115" s="951" t="s">
        <v>434</v>
      </c>
      <c r="CN115" s="975"/>
      <c r="CO115" s="975"/>
      <c r="CP115" s="975"/>
      <c r="CQ115" s="975"/>
      <c r="CR115" s="975"/>
      <c r="CS115" s="975"/>
      <c r="CT115" s="975"/>
      <c r="CU115" s="975"/>
      <c r="CV115" s="975"/>
      <c r="CW115" s="975"/>
      <c r="CX115" s="975"/>
      <c r="CY115" s="975"/>
      <c r="CZ115" s="975"/>
      <c r="DA115" s="975"/>
      <c r="DB115" s="975"/>
      <c r="DC115" s="975"/>
      <c r="DD115" s="975"/>
      <c r="DE115" s="975"/>
      <c r="DF115" s="953"/>
      <c r="DG115" s="960">
        <v>1686981</v>
      </c>
      <c r="DH115" s="961"/>
      <c r="DI115" s="961"/>
      <c r="DJ115" s="961"/>
      <c r="DK115" s="962"/>
      <c r="DL115" s="963">
        <v>791333</v>
      </c>
      <c r="DM115" s="961"/>
      <c r="DN115" s="961"/>
      <c r="DO115" s="961"/>
      <c r="DP115" s="962"/>
      <c r="DQ115" s="963">
        <v>367341</v>
      </c>
      <c r="DR115" s="961"/>
      <c r="DS115" s="961"/>
      <c r="DT115" s="961"/>
      <c r="DU115" s="962"/>
      <c r="DV115" s="964">
        <v>6.4</v>
      </c>
      <c r="DW115" s="965"/>
      <c r="DX115" s="965"/>
      <c r="DY115" s="965"/>
      <c r="DZ115" s="966"/>
    </row>
    <row r="116" spans="1:130" s="197" customFormat="1" ht="26.25" customHeight="1" x14ac:dyDescent="0.15">
      <c r="A116" s="958"/>
      <c r="B116" s="959"/>
      <c r="C116" s="973" t="s">
        <v>435</v>
      </c>
      <c r="D116" s="973"/>
      <c r="E116" s="973"/>
      <c r="F116" s="973"/>
      <c r="G116" s="973"/>
      <c r="H116" s="973"/>
      <c r="I116" s="973"/>
      <c r="J116" s="973"/>
      <c r="K116" s="973"/>
      <c r="L116" s="973"/>
      <c r="M116" s="973"/>
      <c r="N116" s="973"/>
      <c r="O116" s="973"/>
      <c r="P116" s="973"/>
      <c r="Q116" s="973"/>
      <c r="R116" s="973"/>
      <c r="S116" s="973"/>
      <c r="T116" s="973"/>
      <c r="U116" s="973"/>
      <c r="V116" s="973"/>
      <c r="W116" s="973"/>
      <c r="X116" s="973"/>
      <c r="Y116" s="973"/>
      <c r="Z116" s="974"/>
      <c r="AA116" s="960" t="s">
        <v>111</v>
      </c>
      <c r="AB116" s="961"/>
      <c r="AC116" s="961"/>
      <c r="AD116" s="961"/>
      <c r="AE116" s="962"/>
      <c r="AF116" s="963" t="s">
        <v>111</v>
      </c>
      <c r="AG116" s="961"/>
      <c r="AH116" s="961"/>
      <c r="AI116" s="961"/>
      <c r="AJ116" s="962"/>
      <c r="AK116" s="963" t="s">
        <v>111</v>
      </c>
      <c r="AL116" s="961"/>
      <c r="AM116" s="961"/>
      <c r="AN116" s="961"/>
      <c r="AO116" s="962"/>
      <c r="AP116" s="964" t="s">
        <v>111</v>
      </c>
      <c r="AQ116" s="965"/>
      <c r="AR116" s="965"/>
      <c r="AS116" s="965"/>
      <c r="AT116" s="966"/>
      <c r="AU116" s="901"/>
      <c r="AV116" s="902"/>
      <c r="AW116" s="902"/>
      <c r="AX116" s="902"/>
      <c r="AY116" s="903"/>
      <c r="AZ116" s="951" t="s">
        <v>436</v>
      </c>
      <c r="BA116" s="952"/>
      <c r="BB116" s="952"/>
      <c r="BC116" s="952"/>
      <c r="BD116" s="952"/>
      <c r="BE116" s="952"/>
      <c r="BF116" s="952"/>
      <c r="BG116" s="952"/>
      <c r="BH116" s="952"/>
      <c r="BI116" s="952"/>
      <c r="BJ116" s="952"/>
      <c r="BK116" s="952"/>
      <c r="BL116" s="952"/>
      <c r="BM116" s="952"/>
      <c r="BN116" s="952"/>
      <c r="BO116" s="952"/>
      <c r="BP116" s="953"/>
      <c r="BQ116" s="921" t="s">
        <v>111</v>
      </c>
      <c r="BR116" s="922"/>
      <c r="BS116" s="922"/>
      <c r="BT116" s="922"/>
      <c r="BU116" s="922"/>
      <c r="BV116" s="922" t="s">
        <v>111</v>
      </c>
      <c r="BW116" s="922"/>
      <c r="BX116" s="922"/>
      <c r="BY116" s="922"/>
      <c r="BZ116" s="922"/>
      <c r="CA116" s="922" t="s">
        <v>111</v>
      </c>
      <c r="CB116" s="922"/>
      <c r="CC116" s="922"/>
      <c r="CD116" s="922"/>
      <c r="CE116" s="922"/>
      <c r="CF116" s="916" t="s">
        <v>111</v>
      </c>
      <c r="CG116" s="917"/>
      <c r="CH116" s="917"/>
      <c r="CI116" s="917"/>
      <c r="CJ116" s="917"/>
      <c r="CK116" s="947"/>
      <c r="CL116" s="948"/>
      <c r="CM116" s="918" t="s">
        <v>437</v>
      </c>
      <c r="CN116" s="919"/>
      <c r="CO116" s="919"/>
      <c r="CP116" s="919"/>
      <c r="CQ116" s="919"/>
      <c r="CR116" s="919"/>
      <c r="CS116" s="919"/>
      <c r="CT116" s="919"/>
      <c r="CU116" s="919"/>
      <c r="CV116" s="919"/>
      <c r="CW116" s="919"/>
      <c r="CX116" s="919"/>
      <c r="CY116" s="919"/>
      <c r="CZ116" s="919"/>
      <c r="DA116" s="919"/>
      <c r="DB116" s="919"/>
      <c r="DC116" s="919"/>
      <c r="DD116" s="919"/>
      <c r="DE116" s="919"/>
      <c r="DF116" s="920"/>
      <c r="DG116" s="960" t="s">
        <v>111</v>
      </c>
      <c r="DH116" s="961"/>
      <c r="DI116" s="961"/>
      <c r="DJ116" s="961"/>
      <c r="DK116" s="962"/>
      <c r="DL116" s="963" t="s">
        <v>111</v>
      </c>
      <c r="DM116" s="961"/>
      <c r="DN116" s="961"/>
      <c r="DO116" s="961"/>
      <c r="DP116" s="962"/>
      <c r="DQ116" s="963" t="s">
        <v>111</v>
      </c>
      <c r="DR116" s="961"/>
      <c r="DS116" s="961"/>
      <c r="DT116" s="961"/>
      <c r="DU116" s="962"/>
      <c r="DV116" s="964" t="s">
        <v>111</v>
      </c>
      <c r="DW116" s="965"/>
      <c r="DX116" s="965"/>
      <c r="DY116" s="965"/>
      <c r="DZ116" s="966"/>
    </row>
    <row r="117" spans="1:130" s="197" customFormat="1" ht="26.25" customHeight="1" x14ac:dyDescent="0.15">
      <c r="A117" s="906" t="s">
        <v>170</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995" t="s">
        <v>438</v>
      </c>
      <c r="Z117" s="886"/>
      <c r="AA117" s="998">
        <v>2542161</v>
      </c>
      <c r="AB117" s="968"/>
      <c r="AC117" s="968"/>
      <c r="AD117" s="968"/>
      <c r="AE117" s="969"/>
      <c r="AF117" s="967">
        <v>2573649</v>
      </c>
      <c r="AG117" s="968"/>
      <c r="AH117" s="968"/>
      <c r="AI117" s="968"/>
      <c r="AJ117" s="969"/>
      <c r="AK117" s="967">
        <v>2510152</v>
      </c>
      <c r="AL117" s="968"/>
      <c r="AM117" s="968"/>
      <c r="AN117" s="968"/>
      <c r="AO117" s="969"/>
      <c r="AP117" s="970"/>
      <c r="AQ117" s="971"/>
      <c r="AR117" s="971"/>
      <c r="AS117" s="971"/>
      <c r="AT117" s="972"/>
      <c r="AU117" s="901"/>
      <c r="AV117" s="902"/>
      <c r="AW117" s="902"/>
      <c r="AX117" s="902"/>
      <c r="AY117" s="903"/>
      <c r="AZ117" s="997" t="s">
        <v>439</v>
      </c>
      <c r="BA117" s="973"/>
      <c r="BB117" s="973"/>
      <c r="BC117" s="973"/>
      <c r="BD117" s="973"/>
      <c r="BE117" s="973"/>
      <c r="BF117" s="973"/>
      <c r="BG117" s="973"/>
      <c r="BH117" s="973"/>
      <c r="BI117" s="973"/>
      <c r="BJ117" s="973"/>
      <c r="BK117" s="973"/>
      <c r="BL117" s="973"/>
      <c r="BM117" s="973"/>
      <c r="BN117" s="973"/>
      <c r="BO117" s="973"/>
      <c r="BP117" s="974"/>
      <c r="BQ117" s="987" t="s">
        <v>440</v>
      </c>
      <c r="BR117" s="988"/>
      <c r="BS117" s="988"/>
      <c r="BT117" s="988"/>
      <c r="BU117" s="988"/>
      <c r="BV117" s="988" t="s">
        <v>440</v>
      </c>
      <c r="BW117" s="988"/>
      <c r="BX117" s="988"/>
      <c r="BY117" s="988"/>
      <c r="BZ117" s="988"/>
      <c r="CA117" s="988" t="s">
        <v>440</v>
      </c>
      <c r="CB117" s="988"/>
      <c r="CC117" s="988"/>
      <c r="CD117" s="988"/>
      <c r="CE117" s="988"/>
      <c r="CF117" s="916" t="s">
        <v>440</v>
      </c>
      <c r="CG117" s="917"/>
      <c r="CH117" s="917"/>
      <c r="CI117" s="917"/>
      <c r="CJ117" s="917"/>
      <c r="CK117" s="947"/>
      <c r="CL117" s="948"/>
      <c r="CM117" s="918" t="s">
        <v>441</v>
      </c>
      <c r="CN117" s="919"/>
      <c r="CO117" s="919"/>
      <c r="CP117" s="919"/>
      <c r="CQ117" s="919"/>
      <c r="CR117" s="919"/>
      <c r="CS117" s="919"/>
      <c r="CT117" s="919"/>
      <c r="CU117" s="919"/>
      <c r="CV117" s="919"/>
      <c r="CW117" s="919"/>
      <c r="CX117" s="919"/>
      <c r="CY117" s="919"/>
      <c r="CZ117" s="919"/>
      <c r="DA117" s="919"/>
      <c r="DB117" s="919"/>
      <c r="DC117" s="919"/>
      <c r="DD117" s="919"/>
      <c r="DE117" s="919"/>
      <c r="DF117" s="920"/>
      <c r="DG117" s="960" t="s">
        <v>440</v>
      </c>
      <c r="DH117" s="961"/>
      <c r="DI117" s="961"/>
      <c r="DJ117" s="961"/>
      <c r="DK117" s="962"/>
      <c r="DL117" s="963" t="s">
        <v>440</v>
      </c>
      <c r="DM117" s="961"/>
      <c r="DN117" s="961"/>
      <c r="DO117" s="961"/>
      <c r="DP117" s="962"/>
      <c r="DQ117" s="963" t="s">
        <v>440</v>
      </c>
      <c r="DR117" s="961"/>
      <c r="DS117" s="961"/>
      <c r="DT117" s="961"/>
      <c r="DU117" s="962"/>
      <c r="DV117" s="964" t="s">
        <v>440</v>
      </c>
      <c r="DW117" s="965"/>
      <c r="DX117" s="965"/>
      <c r="DY117" s="965"/>
      <c r="DZ117" s="966"/>
    </row>
    <row r="118" spans="1:130" s="197" customFormat="1" ht="26.25" customHeight="1" x14ac:dyDescent="0.15">
      <c r="A118" s="906" t="s">
        <v>414</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412</v>
      </c>
      <c r="AB118" s="885"/>
      <c r="AC118" s="885"/>
      <c r="AD118" s="885"/>
      <c r="AE118" s="886"/>
      <c r="AF118" s="884" t="s">
        <v>286</v>
      </c>
      <c r="AG118" s="885"/>
      <c r="AH118" s="885"/>
      <c r="AI118" s="885"/>
      <c r="AJ118" s="886"/>
      <c r="AK118" s="884" t="s">
        <v>285</v>
      </c>
      <c r="AL118" s="885"/>
      <c r="AM118" s="885"/>
      <c r="AN118" s="885"/>
      <c r="AO118" s="886"/>
      <c r="AP118" s="992" t="s">
        <v>413</v>
      </c>
      <c r="AQ118" s="993"/>
      <c r="AR118" s="993"/>
      <c r="AS118" s="993"/>
      <c r="AT118" s="994"/>
      <c r="AU118" s="904"/>
      <c r="AV118" s="905"/>
      <c r="AW118" s="905"/>
      <c r="AX118" s="905"/>
      <c r="AY118" s="905"/>
      <c r="AZ118" s="228" t="s">
        <v>170</v>
      </c>
      <c r="BA118" s="228"/>
      <c r="BB118" s="228"/>
      <c r="BC118" s="228"/>
      <c r="BD118" s="228"/>
      <c r="BE118" s="228"/>
      <c r="BF118" s="228"/>
      <c r="BG118" s="228"/>
      <c r="BH118" s="228"/>
      <c r="BI118" s="228"/>
      <c r="BJ118" s="228"/>
      <c r="BK118" s="228"/>
      <c r="BL118" s="228"/>
      <c r="BM118" s="228"/>
      <c r="BN118" s="228"/>
      <c r="BO118" s="995" t="s">
        <v>442</v>
      </c>
      <c r="BP118" s="996"/>
      <c r="BQ118" s="987">
        <v>30300769</v>
      </c>
      <c r="BR118" s="988"/>
      <c r="BS118" s="988"/>
      <c r="BT118" s="988"/>
      <c r="BU118" s="988"/>
      <c r="BV118" s="988">
        <v>28833932</v>
      </c>
      <c r="BW118" s="988"/>
      <c r="BX118" s="988"/>
      <c r="BY118" s="988"/>
      <c r="BZ118" s="988"/>
      <c r="CA118" s="988">
        <v>27575934</v>
      </c>
      <c r="CB118" s="988"/>
      <c r="CC118" s="988"/>
      <c r="CD118" s="988"/>
      <c r="CE118" s="988"/>
      <c r="CF118" s="989"/>
      <c r="CG118" s="990"/>
      <c r="CH118" s="990"/>
      <c r="CI118" s="990"/>
      <c r="CJ118" s="991"/>
      <c r="CK118" s="947"/>
      <c r="CL118" s="948"/>
      <c r="CM118" s="918" t="s">
        <v>443</v>
      </c>
      <c r="CN118" s="919"/>
      <c r="CO118" s="919"/>
      <c r="CP118" s="919"/>
      <c r="CQ118" s="919"/>
      <c r="CR118" s="919"/>
      <c r="CS118" s="919"/>
      <c r="CT118" s="919"/>
      <c r="CU118" s="919"/>
      <c r="CV118" s="919"/>
      <c r="CW118" s="919"/>
      <c r="CX118" s="919"/>
      <c r="CY118" s="919"/>
      <c r="CZ118" s="919"/>
      <c r="DA118" s="919"/>
      <c r="DB118" s="919"/>
      <c r="DC118" s="919"/>
      <c r="DD118" s="919"/>
      <c r="DE118" s="919"/>
      <c r="DF118" s="920"/>
      <c r="DG118" s="960" t="s">
        <v>111</v>
      </c>
      <c r="DH118" s="961"/>
      <c r="DI118" s="961"/>
      <c r="DJ118" s="961"/>
      <c r="DK118" s="962"/>
      <c r="DL118" s="963" t="s">
        <v>111</v>
      </c>
      <c r="DM118" s="961"/>
      <c r="DN118" s="961"/>
      <c r="DO118" s="961"/>
      <c r="DP118" s="962"/>
      <c r="DQ118" s="963" t="s">
        <v>111</v>
      </c>
      <c r="DR118" s="961"/>
      <c r="DS118" s="961"/>
      <c r="DT118" s="961"/>
      <c r="DU118" s="962"/>
      <c r="DV118" s="964" t="s">
        <v>111</v>
      </c>
      <c r="DW118" s="965"/>
      <c r="DX118" s="965"/>
      <c r="DY118" s="965"/>
      <c r="DZ118" s="966"/>
    </row>
    <row r="119" spans="1:130" s="197" customFormat="1" ht="26.25" customHeight="1" x14ac:dyDescent="0.15">
      <c r="A119" s="976" t="s">
        <v>417</v>
      </c>
      <c r="B119" s="946"/>
      <c r="C119" s="925" t="s">
        <v>418</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891" t="s">
        <v>111</v>
      </c>
      <c r="AB119" s="892"/>
      <c r="AC119" s="892"/>
      <c r="AD119" s="892"/>
      <c r="AE119" s="893"/>
      <c r="AF119" s="894" t="s">
        <v>111</v>
      </c>
      <c r="AG119" s="892"/>
      <c r="AH119" s="892"/>
      <c r="AI119" s="892"/>
      <c r="AJ119" s="893"/>
      <c r="AK119" s="894" t="s">
        <v>111</v>
      </c>
      <c r="AL119" s="892"/>
      <c r="AM119" s="892"/>
      <c r="AN119" s="892"/>
      <c r="AO119" s="893"/>
      <c r="AP119" s="895" t="s">
        <v>111</v>
      </c>
      <c r="AQ119" s="896"/>
      <c r="AR119" s="896"/>
      <c r="AS119" s="896"/>
      <c r="AT119" s="897"/>
      <c r="AU119" s="979" t="s">
        <v>444</v>
      </c>
      <c r="AV119" s="980"/>
      <c r="AW119" s="980"/>
      <c r="AX119" s="980"/>
      <c r="AY119" s="981"/>
      <c r="AZ119" s="942" t="s">
        <v>445</v>
      </c>
      <c r="BA119" s="889"/>
      <c r="BB119" s="889"/>
      <c r="BC119" s="889"/>
      <c r="BD119" s="889"/>
      <c r="BE119" s="889"/>
      <c r="BF119" s="889"/>
      <c r="BG119" s="889"/>
      <c r="BH119" s="889"/>
      <c r="BI119" s="889"/>
      <c r="BJ119" s="889"/>
      <c r="BK119" s="889"/>
      <c r="BL119" s="889"/>
      <c r="BM119" s="889"/>
      <c r="BN119" s="889"/>
      <c r="BO119" s="889"/>
      <c r="BP119" s="890"/>
      <c r="BQ119" s="928">
        <v>3685867</v>
      </c>
      <c r="BR119" s="929"/>
      <c r="BS119" s="929"/>
      <c r="BT119" s="929"/>
      <c r="BU119" s="929"/>
      <c r="BV119" s="929">
        <v>3441979</v>
      </c>
      <c r="BW119" s="929"/>
      <c r="BX119" s="929"/>
      <c r="BY119" s="929"/>
      <c r="BZ119" s="929"/>
      <c r="CA119" s="929">
        <v>3564525</v>
      </c>
      <c r="CB119" s="929"/>
      <c r="CC119" s="929"/>
      <c r="CD119" s="929"/>
      <c r="CE119" s="929"/>
      <c r="CF119" s="943">
        <v>62.2</v>
      </c>
      <c r="CG119" s="944"/>
      <c r="CH119" s="944"/>
      <c r="CI119" s="944"/>
      <c r="CJ119" s="944"/>
      <c r="CK119" s="949"/>
      <c r="CL119" s="950"/>
      <c r="CM119" s="1006" t="s">
        <v>446</v>
      </c>
      <c r="CN119" s="1007"/>
      <c r="CO119" s="1007"/>
      <c r="CP119" s="1007"/>
      <c r="CQ119" s="1007"/>
      <c r="CR119" s="1007"/>
      <c r="CS119" s="1007"/>
      <c r="CT119" s="1007"/>
      <c r="CU119" s="1007"/>
      <c r="CV119" s="1007"/>
      <c r="CW119" s="1007"/>
      <c r="CX119" s="1007"/>
      <c r="CY119" s="1007"/>
      <c r="CZ119" s="1007"/>
      <c r="DA119" s="1007"/>
      <c r="DB119" s="1007"/>
      <c r="DC119" s="1007"/>
      <c r="DD119" s="1007"/>
      <c r="DE119" s="1007"/>
      <c r="DF119" s="1008"/>
      <c r="DG119" s="999" t="s">
        <v>111</v>
      </c>
      <c r="DH119" s="1000"/>
      <c r="DI119" s="1000"/>
      <c r="DJ119" s="1000"/>
      <c r="DK119" s="1001"/>
      <c r="DL119" s="1002" t="s">
        <v>111</v>
      </c>
      <c r="DM119" s="1000"/>
      <c r="DN119" s="1000"/>
      <c r="DO119" s="1000"/>
      <c r="DP119" s="1001"/>
      <c r="DQ119" s="1002" t="s">
        <v>111</v>
      </c>
      <c r="DR119" s="1000"/>
      <c r="DS119" s="1000"/>
      <c r="DT119" s="1000"/>
      <c r="DU119" s="1001"/>
      <c r="DV119" s="1003" t="s">
        <v>111</v>
      </c>
      <c r="DW119" s="1004"/>
      <c r="DX119" s="1004"/>
      <c r="DY119" s="1004"/>
      <c r="DZ119" s="1005"/>
    </row>
    <row r="120" spans="1:130" s="197" customFormat="1" ht="26.25" customHeight="1" x14ac:dyDescent="0.15">
      <c r="A120" s="977"/>
      <c r="B120" s="948"/>
      <c r="C120" s="918" t="s">
        <v>421</v>
      </c>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20"/>
      <c r="AA120" s="960" t="s">
        <v>111</v>
      </c>
      <c r="AB120" s="961"/>
      <c r="AC120" s="961"/>
      <c r="AD120" s="961"/>
      <c r="AE120" s="962"/>
      <c r="AF120" s="963" t="s">
        <v>111</v>
      </c>
      <c r="AG120" s="961"/>
      <c r="AH120" s="961"/>
      <c r="AI120" s="961"/>
      <c r="AJ120" s="962"/>
      <c r="AK120" s="963" t="s">
        <v>111</v>
      </c>
      <c r="AL120" s="961"/>
      <c r="AM120" s="961"/>
      <c r="AN120" s="961"/>
      <c r="AO120" s="962"/>
      <c r="AP120" s="964" t="s">
        <v>111</v>
      </c>
      <c r="AQ120" s="965"/>
      <c r="AR120" s="965"/>
      <c r="AS120" s="965"/>
      <c r="AT120" s="966"/>
      <c r="AU120" s="982"/>
      <c r="AV120" s="983"/>
      <c r="AW120" s="983"/>
      <c r="AX120" s="983"/>
      <c r="AY120" s="984"/>
      <c r="AZ120" s="951" t="s">
        <v>447</v>
      </c>
      <c r="BA120" s="952"/>
      <c r="BB120" s="952"/>
      <c r="BC120" s="952"/>
      <c r="BD120" s="952"/>
      <c r="BE120" s="952"/>
      <c r="BF120" s="952"/>
      <c r="BG120" s="952"/>
      <c r="BH120" s="952"/>
      <c r="BI120" s="952"/>
      <c r="BJ120" s="952"/>
      <c r="BK120" s="952"/>
      <c r="BL120" s="952"/>
      <c r="BM120" s="952"/>
      <c r="BN120" s="952"/>
      <c r="BO120" s="952"/>
      <c r="BP120" s="953"/>
      <c r="BQ120" s="921">
        <v>624090</v>
      </c>
      <c r="BR120" s="922"/>
      <c r="BS120" s="922"/>
      <c r="BT120" s="922"/>
      <c r="BU120" s="922"/>
      <c r="BV120" s="922">
        <v>489452</v>
      </c>
      <c r="BW120" s="922"/>
      <c r="BX120" s="922"/>
      <c r="BY120" s="922"/>
      <c r="BZ120" s="922"/>
      <c r="CA120" s="922">
        <v>385765</v>
      </c>
      <c r="CB120" s="922"/>
      <c r="CC120" s="922"/>
      <c r="CD120" s="922"/>
      <c r="CE120" s="922"/>
      <c r="CF120" s="916">
        <v>6.7</v>
      </c>
      <c r="CG120" s="917"/>
      <c r="CH120" s="917"/>
      <c r="CI120" s="917"/>
      <c r="CJ120" s="917"/>
      <c r="CK120" s="1015" t="s">
        <v>448</v>
      </c>
      <c r="CL120" s="1016"/>
      <c r="CM120" s="1016"/>
      <c r="CN120" s="1016"/>
      <c r="CO120" s="1017"/>
      <c r="CP120" s="1023" t="s">
        <v>389</v>
      </c>
      <c r="CQ120" s="1024"/>
      <c r="CR120" s="1024"/>
      <c r="CS120" s="1024"/>
      <c r="CT120" s="1024"/>
      <c r="CU120" s="1024"/>
      <c r="CV120" s="1024"/>
      <c r="CW120" s="1024"/>
      <c r="CX120" s="1024"/>
      <c r="CY120" s="1024"/>
      <c r="CZ120" s="1024"/>
      <c r="DA120" s="1024"/>
      <c r="DB120" s="1024"/>
      <c r="DC120" s="1024"/>
      <c r="DD120" s="1024"/>
      <c r="DE120" s="1024"/>
      <c r="DF120" s="1025"/>
      <c r="DG120" s="928">
        <v>5942461</v>
      </c>
      <c r="DH120" s="929"/>
      <c r="DI120" s="929"/>
      <c r="DJ120" s="929"/>
      <c r="DK120" s="929"/>
      <c r="DL120" s="929">
        <v>5406649</v>
      </c>
      <c r="DM120" s="929"/>
      <c r="DN120" s="929"/>
      <c r="DO120" s="929"/>
      <c r="DP120" s="929"/>
      <c r="DQ120" s="929">
        <v>5189789</v>
      </c>
      <c r="DR120" s="929"/>
      <c r="DS120" s="929"/>
      <c r="DT120" s="929"/>
      <c r="DU120" s="929"/>
      <c r="DV120" s="930">
        <v>90.5</v>
      </c>
      <c r="DW120" s="930"/>
      <c r="DX120" s="930"/>
      <c r="DY120" s="930"/>
      <c r="DZ120" s="931"/>
    </row>
    <row r="121" spans="1:130" s="197" customFormat="1" ht="26.25" customHeight="1" x14ac:dyDescent="0.15">
      <c r="A121" s="977"/>
      <c r="B121" s="948"/>
      <c r="C121" s="1012" t="s">
        <v>449</v>
      </c>
      <c r="D121" s="1013"/>
      <c r="E121" s="1013"/>
      <c r="F121" s="1013"/>
      <c r="G121" s="1013"/>
      <c r="H121" s="1013"/>
      <c r="I121" s="1013"/>
      <c r="J121" s="1013"/>
      <c r="K121" s="1013"/>
      <c r="L121" s="1013"/>
      <c r="M121" s="1013"/>
      <c r="N121" s="1013"/>
      <c r="O121" s="1013"/>
      <c r="P121" s="1013"/>
      <c r="Q121" s="1013"/>
      <c r="R121" s="1013"/>
      <c r="S121" s="1013"/>
      <c r="T121" s="1013"/>
      <c r="U121" s="1013"/>
      <c r="V121" s="1013"/>
      <c r="W121" s="1013"/>
      <c r="X121" s="1013"/>
      <c r="Y121" s="1013"/>
      <c r="Z121" s="1014"/>
      <c r="AA121" s="960" t="s">
        <v>111</v>
      </c>
      <c r="AB121" s="961"/>
      <c r="AC121" s="961"/>
      <c r="AD121" s="961"/>
      <c r="AE121" s="962"/>
      <c r="AF121" s="963" t="s">
        <v>111</v>
      </c>
      <c r="AG121" s="961"/>
      <c r="AH121" s="961"/>
      <c r="AI121" s="961"/>
      <c r="AJ121" s="962"/>
      <c r="AK121" s="963" t="s">
        <v>111</v>
      </c>
      <c r="AL121" s="961"/>
      <c r="AM121" s="961"/>
      <c r="AN121" s="961"/>
      <c r="AO121" s="962"/>
      <c r="AP121" s="964" t="s">
        <v>111</v>
      </c>
      <c r="AQ121" s="965"/>
      <c r="AR121" s="965"/>
      <c r="AS121" s="965"/>
      <c r="AT121" s="966"/>
      <c r="AU121" s="982"/>
      <c r="AV121" s="983"/>
      <c r="AW121" s="983"/>
      <c r="AX121" s="983"/>
      <c r="AY121" s="984"/>
      <c r="AZ121" s="997" t="s">
        <v>450</v>
      </c>
      <c r="BA121" s="973"/>
      <c r="BB121" s="973"/>
      <c r="BC121" s="973"/>
      <c r="BD121" s="973"/>
      <c r="BE121" s="973"/>
      <c r="BF121" s="973"/>
      <c r="BG121" s="973"/>
      <c r="BH121" s="973"/>
      <c r="BI121" s="973"/>
      <c r="BJ121" s="973"/>
      <c r="BK121" s="973"/>
      <c r="BL121" s="973"/>
      <c r="BM121" s="973"/>
      <c r="BN121" s="973"/>
      <c r="BO121" s="973"/>
      <c r="BP121" s="974"/>
      <c r="BQ121" s="987">
        <v>17725533</v>
      </c>
      <c r="BR121" s="988"/>
      <c r="BS121" s="988"/>
      <c r="BT121" s="988"/>
      <c r="BU121" s="988"/>
      <c r="BV121" s="988">
        <v>17303437</v>
      </c>
      <c r="BW121" s="988"/>
      <c r="BX121" s="988"/>
      <c r="BY121" s="988"/>
      <c r="BZ121" s="988"/>
      <c r="CA121" s="988">
        <v>16906915</v>
      </c>
      <c r="CB121" s="988"/>
      <c r="CC121" s="988"/>
      <c r="CD121" s="988"/>
      <c r="CE121" s="988"/>
      <c r="CF121" s="1026">
        <v>295</v>
      </c>
      <c r="CG121" s="1027"/>
      <c r="CH121" s="1027"/>
      <c r="CI121" s="1027"/>
      <c r="CJ121" s="1027"/>
      <c r="CK121" s="1018"/>
      <c r="CL121" s="1019"/>
      <c r="CM121" s="1019"/>
      <c r="CN121" s="1019"/>
      <c r="CO121" s="1020"/>
      <c r="CP121" s="1009" t="s">
        <v>451</v>
      </c>
      <c r="CQ121" s="1010"/>
      <c r="CR121" s="1010"/>
      <c r="CS121" s="1010"/>
      <c r="CT121" s="1010"/>
      <c r="CU121" s="1010"/>
      <c r="CV121" s="1010"/>
      <c r="CW121" s="1010"/>
      <c r="CX121" s="1010"/>
      <c r="CY121" s="1010"/>
      <c r="CZ121" s="1010"/>
      <c r="DA121" s="1010"/>
      <c r="DB121" s="1010"/>
      <c r="DC121" s="1010"/>
      <c r="DD121" s="1010"/>
      <c r="DE121" s="1010"/>
      <c r="DF121" s="1011"/>
      <c r="DG121" s="921">
        <v>5201413</v>
      </c>
      <c r="DH121" s="922"/>
      <c r="DI121" s="922"/>
      <c r="DJ121" s="922"/>
      <c r="DK121" s="922"/>
      <c r="DL121" s="922">
        <v>5472044</v>
      </c>
      <c r="DM121" s="922"/>
      <c r="DN121" s="922"/>
      <c r="DO121" s="922"/>
      <c r="DP121" s="922"/>
      <c r="DQ121" s="922">
        <v>4964344</v>
      </c>
      <c r="DR121" s="922"/>
      <c r="DS121" s="922"/>
      <c r="DT121" s="922"/>
      <c r="DU121" s="922"/>
      <c r="DV121" s="923">
        <v>86.6</v>
      </c>
      <c r="DW121" s="923"/>
      <c r="DX121" s="923"/>
      <c r="DY121" s="923"/>
      <c r="DZ121" s="924"/>
    </row>
    <row r="122" spans="1:130" s="197" customFormat="1" ht="26.25" customHeight="1" x14ac:dyDescent="0.15">
      <c r="A122" s="977"/>
      <c r="B122" s="948"/>
      <c r="C122" s="918" t="s">
        <v>431</v>
      </c>
      <c r="D122" s="919"/>
      <c r="E122" s="919"/>
      <c r="F122" s="919"/>
      <c r="G122" s="919"/>
      <c r="H122" s="919"/>
      <c r="I122" s="919"/>
      <c r="J122" s="919"/>
      <c r="K122" s="919"/>
      <c r="L122" s="919"/>
      <c r="M122" s="919"/>
      <c r="N122" s="919"/>
      <c r="O122" s="919"/>
      <c r="P122" s="919"/>
      <c r="Q122" s="919"/>
      <c r="R122" s="919"/>
      <c r="S122" s="919"/>
      <c r="T122" s="919"/>
      <c r="U122" s="919"/>
      <c r="V122" s="919"/>
      <c r="W122" s="919"/>
      <c r="X122" s="919"/>
      <c r="Y122" s="919"/>
      <c r="Z122" s="920"/>
      <c r="AA122" s="960" t="s">
        <v>440</v>
      </c>
      <c r="AB122" s="961"/>
      <c r="AC122" s="961"/>
      <c r="AD122" s="961"/>
      <c r="AE122" s="962"/>
      <c r="AF122" s="963" t="s">
        <v>440</v>
      </c>
      <c r="AG122" s="961"/>
      <c r="AH122" s="961"/>
      <c r="AI122" s="961"/>
      <c r="AJ122" s="962"/>
      <c r="AK122" s="963" t="s">
        <v>440</v>
      </c>
      <c r="AL122" s="961"/>
      <c r="AM122" s="961"/>
      <c r="AN122" s="961"/>
      <c r="AO122" s="962"/>
      <c r="AP122" s="964" t="s">
        <v>440</v>
      </c>
      <c r="AQ122" s="965"/>
      <c r="AR122" s="965"/>
      <c r="AS122" s="965"/>
      <c r="AT122" s="966"/>
      <c r="AU122" s="985"/>
      <c r="AV122" s="986"/>
      <c r="AW122" s="986"/>
      <c r="AX122" s="986"/>
      <c r="AY122" s="986"/>
      <c r="AZ122" s="228" t="s">
        <v>170</v>
      </c>
      <c r="BA122" s="228"/>
      <c r="BB122" s="228"/>
      <c r="BC122" s="228"/>
      <c r="BD122" s="228"/>
      <c r="BE122" s="228"/>
      <c r="BF122" s="228"/>
      <c r="BG122" s="228"/>
      <c r="BH122" s="228"/>
      <c r="BI122" s="228"/>
      <c r="BJ122" s="228"/>
      <c r="BK122" s="228"/>
      <c r="BL122" s="228"/>
      <c r="BM122" s="228"/>
      <c r="BN122" s="228"/>
      <c r="BO122" s="995" t="s">
        <v>452</v>
      </c>
      <c r="BP122" s="996"/>
      <c r="BQ122" s="1036">
        <v>22035490</v>
      </c>
      <c r="BR122" s="1037"/>
      <c r="BS122" s="1037"/>
      <c r="BT122" s="1037"/>
      <c r="BU122" s="1037"/>
      <c r="BV122" s="1037">
        <v>21234868</v>
      </c>
      <c r="BW122" s="1037"/>
      <c r="BX122" s="1037"/>
      <c r="BY122" s="1037"/>
      <c r="BZ122" s="1037"/>
      <c r="CA122" s="1037">
        <v>20857205</v>
      </c>
      <c r="CB122" s="1037"/>
      <c r="CC122" s="1037"/>
      <c r="CD122" s="1037"/>
      <c r="CE122" s="1037"/>
      <c r="CF122" s="989"/>
      <c r="CG122" s="990"/>
      <c r="CH122" s="990"/>
      <c r="CI122" s="990"/>
      <c r="CJ122" s="991"/>
      <c r="CK122" s="1018"/>
      <c r="CL122" s="1019"/>
      <c r="CM122" s="1019"/>
      <c r="CN122" s="1019"/>
      <c r="CO122" s="1020"/>
      <c r="CP122" s="1009" t="s">
        <v>453</v>
      </c>
      <c r="CQ122" s="1010"/>
      <c r="CR122" s="1010"/>
      <c r="CS122" s="1010"/>
      <c r="CT122" s="1010"/>
      <c r="CU122" s="1010"/>
      <c r="CV122" s="1010"/>
      <c r="CW122" s="1010"/>
      <c r="CX122" s="1010"/>
      <c r="CY122" s="1010"/>
      <c r="CZ122" s="1010"/>
      <c r="DA122" s="1010"/>
      <c r="DB122" s="1010"/>
      <c r="DC122" s="1010"/>
      <c r="DD122" s="1010"/>
      <c r="DE122" s="1010"/>
      <c r="DF122" s="1011"/>
      <c r="DG122" s="921">
        <v>1101352</v>
      </c>
      <c r="DH122" s="922"/>
      <c r="DI122" s="922"/>
      <c r="DJ122" s="922"/>
      <c r="DK122" s="922"/>
      <c r="DL122" s="922">
        <v>1022701</v>
      </c>
      <c r="DM122" s="922"/>
      <c r="DN122" s="922"/>
      <c r="DO122" s="922"/>
      <c r="DP122" s="922"/>
      <c r="DQ122" s="922">
        <v>940054</v>
      </c>
      <c r="DR122" s="922"/>
      <c r="DS122" s="922"/>
      <c r="DT122" s="922"/>
      <c r="DU122" s="922"/>
      <c r="DV122" s="923">
        <v>16.399999999999999</v>
      </c>
      <c r="DW122" s="923"/>
      <c r="DX122" s="923"/>
      <c r="DY122" s="923"/>
      <c r="DZ122" s="924"/>
    </row>
    <row r="123" spans="1:130" s="197" customFormat="1" ht="26.25" customHeight="1" thickBot="1" x14ac:dyDescent="0.2">
      <c r="A123" s="977"/>
      <c r="B123" s="948"/>
      <c r="C123" s="918" t="s">
        <v>437</v>
      </c>
      <c r="D123" s="919"/>
      <c r="E123" s="919"/>
      <c r="F123" s="919"/>
      <c r="G123" s="919"/>
      <c r="H123" s="919"/>
      <c r="I123" s="919"/>
      <c r="J123" s="919"/>
      <c r="K123" s="919"/>
      <c r="L123" s="919"/>
      <c r="M123" s="919"/>
      <c r="N123" s="919"/>
      <c r="O123" s="919"/>
      <c r="P123" s="919"/>
      <c r="Q123" s="919"/>
      <c r="R123" s="919"/>
      <c r="S123" s="919"/>
      <c r="T123" s="919"/>
      <c r="U123" s="919"/>
      <c r="V123" s="919"/>
      <c r="W123" s="919"/>
      <c r="X123" s="919"/>
      <c r="Y123" s="919"/>
      <c r="Z123" s="920"/>
      <c r="AA123" s="960" t="s">
        <v>440</v>
      </c>
      <c r="AB123" s="961"/>
      <c r="AC123" s="961"/>
      <c r="AD123" s="961"/>
      <c r="AE123" s="962"/>
      <c r="AF123" s="963" t="s">
        <v>440</v>
      </c>
      <c r="AG123" s="961"/>
      <c r="AH123" s="961"/>
      <c r="AI123" s="961"/>
      <c r="AJ123" s="962"/>
      <c r="AK123" s="963" t="s">
        <v>440</v>
      </c>
      <c r="AL123" s="961"/>
      <c r="AM123" s="961"/>
      <c r="AN123" s="961"/>
      <c r="AO123" s="962"/>
      <c r="AP123" s="964" t="s">
        <v>440</v>
      </c>
      <c r="AQ123" s="965"/>
      <c r="AR123" s="965"/>
      <c r="AS123" s="965"/>
      <c r="AT123" s="966"/>
      <c r="AU123" s="1033" t="s">
        <v>454</v>
      </c>
      <c r="AV123" s="1034"/>
      <c r="AW123" s="1034"/>
      <c r="AX123" s="1034"/>
      <c r="AY123" s="1034"/>
      <c r="AZ123" s="1034"/>
      <c r="BA123" s="1034"/>
      <c r="BB123" s="1034"/>
      <c r="BC123" s="1034"/>
      <c r="BD123" s="1034"/>
      <c r="BE123" s="1034"/>
      <c r="BF123" s="1034"/>
      <c r="BG123" s="1034"/>
      <c r="BH123" s="1034"/>
      <c r="BI123" s="1034"/>
      <c r="BJ123" s="1034"/>
      <c r="BK123" s="1034"/>
      <c r="BL123" s="1034"/>
      <c r="BM123" s="1034"/>
      <c r="BN123" s="1034"/>
      <c r="BO123" s="1034"/>
      <c r="BP123" s="1035"/>
      <c r="BQ123" s="1028">
        <v>143.69999999999999</v>
      </c>
      <c r="BR123" s="1029"/>
      <c r="BS123" s="1029"/>
      <c r="BT123" s="1029"/>
      <c r="BU123" s="1029"/>
      <c r="BV123" s="1029">
        <v>133.5</v>
      </c>
      <c r="BW123" s="1029"/>
      <c r="BX123" s="1029"/>
      <c r="BY123" s="1029"/>
      <c r="BZ123" s="1029"/>
      <c r="CA123" s="1029">
        <v>117.2</v>
      </c>
      <c r="CB123" s="1029"/>
      <c r="CC123" s="1029"/>
      <c r="CD123" s="1029"/>
      <c r="CE123" s="1029"/>
      <c r="CF123" s="1030"/>
      <c r="CG123" s="1031"/>
      <c r="CH123" s="1031"/>
      <c r="CI123" s="1031"/>
      <c r="CJ123" s="1032"/>
      <c r="CK123" s="1018"/>
      <c r="CL123" s="1019"/>
      <c r="CM123" s="1019"/>
      <c r="CN123" s="1019"/>
      <c r="CO123" s="1020"/>
      <c r="CP123" s="1009"/>
      <c r="CQ123" s="1010"/>
      <c r="CR123" s="1010"/>
      <c r="CS123" s="1010"/>
      <c r="CT123" s="1010"/>
      <c r="CU123" s="1010"/>
      <c r="CV123" s="1010"/>
      <c r="CW123" s="1010"/>
      <c r="CX123" s="1010"/>
      <c r="CY123" s="1010"/>
      <c r="CZ123" s="1010"/>
      <c r="DA123" s="1010"/>
      <c r="DB123" s="1010"/>
      <c r="DC123" s="1010"/>
      <c r="DD123" s="1010"/>
      <c r="DE123" s="1010"/>
      <c r="DF123" s="1011"/>
      <c r="DG123" s="960"/>
      <c r="DH123" s="961"/>
      <c r="DI123" s="961"/>
      <c r="DJ123" s="961"/>
      <c r="DK123" s="962"/>
      <c r="DL123" s="963"/>
      <c r="DM123" s="961"/>
      <c r="DN123" s="961"/>
      <c r="DO123" s="961"/>
      <c r="DP123" s="962"/>
      <c r="DQ123" s="963"/>
      <c r="DR123" s="961"/>
      <c r="DS123" s="961"/>
      <c r="DT123" s="961"/>
      <c r="DU123" s="962"/>
      <c r="DV123" s="964"/>
      <c r="DW123" s="965"/>
      <c r="DX123" s="965"/>
      <c r="DY123" s="965"/>
      <c r="DZ123" s="966"/>
    </row>
    <row r="124" spans="1:130" s="197" customFormat="1" ht="26.25" customHeight="1" x14ac:dyDescent="0.15">
      <c r="A124" s="977"/>
      <c r="B124" s="948"/>
      <c r="C124" s="918" t="s">
        <v>441</v>
      </c>
      <c r="D124" s="919"/>
      <c r="E124" s="919"/>
      <c r="F124" s="919"/>
      <c r="G124" s="919"/>
      <c r="H124" s="919"/>
      <c r="I124" s="919"/>
      <c r="J124" s="919"/>
      <c r="K124" s="919"/>
      <c r="L124" s="919"/>
      <c r="M124" s="919"/>
      <c r="N124" s="919"/>
      <c r="O124" s="919"/>
      <c r="P124" s="919"/>
      <c r="Q124" s="919"/>
      <c r="R124" s="919"/>
      <c r="S124" s="919"/>
      <c r="T124" s="919"/>
      <c r="U124" s="919"/>
      <c r="V124" s="919"/>
      <c r="W124" s="919"/>
      <c r="X124" s="919"/>
      <c r="Y124" s="919"/>
      <c r="Z124" s="920"/>
      <c r="AA124" s="960" t="s">
        <v>111</v>
      </c>
      <c r="AB124" s="961"/>
      <c r="AC124" s="961"/>
      <c r="AD124" s="961"/>
      <c r="AE124" s="962"/>
      <c r="AF124" s="963" t="s">
        <v>111</v>
      </c>
      <c r="AG124" s="961"/>
      <c r="AH124" s="961"/>
      <c r="AI124" s="961"/>
      <c r="AJ124" s="962"/>
      <c r="AK124" s="963" t="s">
        <v>111</v>
      </c>
      <c r="AL124" s="961"/>
      <c r="AM124" s="961"/>
      <c r="AN124" s="961"/>
      <c r="AO124" s="962"/>
      <c r="AP124" s="964" t="s">
        <v>111</v>
      </c>
      <c r="AQ124" s="965"/>
      <c r="AR124" s="965"/>
      <c r="AS124" s="965"/>
      <c r="AT124" s="96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1"/>
      <c r="CL124" s="1021"/>
      <c r="CM124" s="1021"/>
      <c r="CN124" s="1021"/>
      <c r="CO124" s="1022"/>
      <c r="CP124" s="1009" t="s">
        <v>455</v>
      </c>
      <c r="CQ124" s="1010"/>
      <c r="CR124" s="1010"/>
      <c r="CS124" s="1010"/>
      <c r="CT124" s="1010"/>
      <c r="CU124" s="1010"/>
      <c r="CV124" s="1010"/>
      <c r="CW124" s="1010"/>
      <c r="CX124" s="1010"/>
      <c r="CY124" s="1010"/>
      <c r="CZ124" s="1010"/>
      <c r="DA124" s="1010"/>
      <c r="DB124" s="1010"/>
      <c r="DC124" s="1010"/>
      <c r="DD124" s="1010"/>
      <c r="DE124" s="1010"/>
      <c r="DF124" s="1011"/>
      <c r="DG124" s="999" t="s">
        <v>111</v>
      </c>
      <c r="DH124" s="1000"/>
      <c r="DI124" s="1000"/>
      <c r="DJ124" s="1000"/>
      <c r="DK124" s="1001"/>
      <c r="DL124" s="1002" t="s">
        <v>111</v>
      </c>
      <c r="DM124" s="1000"/>
      <c r="DN124" s="1000"/>
      <c r="DO124" s="1000"/>
      <c r="DP124" s="1001"/>
      <c r="DQ124" s="1002" t="s">
        <v>111</v>
      </c>
      <c r="DR124" s="1000"/>
      <c r="DS124" s="1000"/>
      <c r="DT124" s="1000"/>
      <c r="DU124" s="1001"/>
      <c r="DV124" s="1003" t="s">
        <v>111</v>
      </c>
      <c r="DW124" s="1004"/>
      <c r="DX124" s="1004"/>
      <c r="DY124" s="1004"/>
      <c r="DZ124" s="1005"/>
    </row>
    <row r="125" spans="1:130" s="197" customFormat="1" ht="26.25" customHeight="1" thickBot="1" x14ac:dyDescent="0.2">
      <c r="A125" s="977"/>
      <c r="B125" s="948"/>
      <c r="C125" s="918" t="s">
        <v>443</v>
      </c>
      <c r="D125" s="919"/>
      <c r="E125" s="919"/>
      <c r="F125" s="919"/>
      <c r="G125" s="919"/>
      <c r="H125" s="919"/>
      <c r="I125" s="919"/>
      <c r="J125" s="919"/>
      <c r="K125" s="919"/>
      <c r="L125" s="919"/>
      <c r="M125" s="919"/>
      <c r="N125" s="919"/>
      <c r="O125" s="919"/>
      <c r="P125" s="919"/>
      <c r="Q125" s="919"/>
      <c r="R125" s="919"/>
      <c r="S125" s="919"/>
      <c r="T125" s="919"/>
      <c r="U125" s="919"/>
      <c r="V125" s="919"/>
      <c r="W125" s="919"/>
      <c r="X125" s="919"/>
      <c r="Y125" s="919"/>
      <c r="Z125" s="920"/>
      <c r="AA125" s="960" t="s">
        <v>111</v>
      </c>
      <c r="AB125" s="961"/>
      <c r="AC125" s="961"/>
      <c r="AD125" s="961"/>
      <c r="AE125" s="962"/>
      <c r="AF125" s="963" t="s">
        <v>111</v>
      </c>
      <c r="AG125" s="961"/>
      <c r="AH125" s="961"/>
      <c r="AI125" s="961"/>
      <c r="AJ125" s="962"/>
      <c r="AK125" s="963" t="s">
        <v>111</v>
      </c>
      <c r="AL125" s="961"/>
      <c r="AM125" s="961"/>
      <c r="AN125" s="961"/>
      <c r="AO125" s="962"/>
      <c r="AP125" s="964" t="s">
        <v>111</v>
      </c>
      <c r="AQ125" s="965"/>
      <c r="AR125" s="965"/>
      <c r="AS125" s="965"/>
      <c r="AT125" s="96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6" t="s">
        <v>456</v>
      </c>
      <c r="CL125" s="1016"/>
      <c r="CM125" s="1016"/>
      <c r="CN125" s="1016"/>
      <c r="CO125" s="1017"/>
      <c r="CP125" s="942" t="s">
        <v>457</v>
      </c>
      <c r="CQ125" s="889"/>
      <c r="CR125" s="889"/>
      <c r="CS125" s="889"/>
      <c r="CT125" s="889"/>
      <c r="CU125" s="889"/>
      <c r="CV125" s="889"/>
      <c r="CW125" s="889"/>
      <c r="CX125" s="889"/>
      <c r="CY125" s="889"/>
      <c r="CZ125" s="889"/>
      <c r="DA125" s="889"/>
      <c r="DB125" s="889"/>
      <c r="DC125" s="889"/>
      <c r="DD125" s="889"/>
      <c r="DE125" s="889"/>
      <c r="DF125" s="890"/>
      <c r="DG125" s="928" t="s">
        <v>111</v>
      </c>
      <c r="DH125" s="929"/>
      <c r="DI125" s="929"/>
      <c r="DJ125" s="929"/>
      <c r="DK125" s="929"/>
      <c r="DL125" s="929" t="s">
        <v>111</v>
      </c>
      <c r="DM125" s="929"/>
      <c r="DN125" s="929"/>
      <c r="DO125" s="929"/>
      <c r="DP125" s="929"/>
      <c r="DQ125" s="929" t="s">
        <v>111</v>
      </c>
      <c r="DR125" s="929"/>
      <c r="DS125" s="929"/>
      <c r="DT125" s="929"/>
      <c r="DU125" s="929"/>
      <c r="DV125" s="930" t="s">
        <v>111</v>
      </c>
      <c r="DW125" s="930"/>
      <c r="DX125" s="930"/>
      <c r="DY125" s="930"/>
      <c r="DZ125" s="931"/>
    </row>
    <row r="126" spans="1:130" s="197" customFormat="1" ht="26.25" customHeight="1" x14ac:dyDescent="0.15">
      <c r="A126" s="977"/>
      <c r="B126" s="948"/>
      <c r="C126" s="918" t="s">
        <v>446</v>
      </c>
      <c r="D126" s="919"/>
      <c r="E126" s="919"/>
      <c r="F126" s="919"/>
      <c r="G126" s="919"/>
      <c r="H126" s="919"/>
      <c r="I126" s="919"/>
      <c r="J126" s="919"/>
      <c r="K126" s="919"/>
      <c r="L126" s="919"/>
      <c r="M126" s="919"/>
      <c r="N126" s="919"/>
      <c r="O126" s="919"/>
      <c r="P126" s="919"/>
      <c r="Q126" s="919"/>
      <c r="R126" s="919"/>
      <c r="S126" s="919"/>
      <c r="T126" s="919"/>
      <c r="U126" s="919"/>
      <c r="V126" s="919"/>
      <c r="W126" s="919"/>
      <c r="X126" s="919"/>
      <c r="Y126" s="919"/>
      <c r="Z126" s="920"/>
      <c r="AA126" s="960" t="s">
        <v>111</v>
      </c>
      <c r="AB126" s="961"/>
      <c r="AC126" s="961"/>
      <c r="AD126" s="961"/>
      <c r="AE126" s="962"/>
      <c r="AF126" s="963" t="s">
        <v>111</v>
      </c>
      <c r="AG126" s="961"/>
      <c r="AH126" s="961"/>
      <c r="AI126" s="961"/>
      <c r="AJ126" s="962"/>
      <c r="AK126" s="963" t="s">
        <v>111</v>
      </c>
      <c r="AL126" s="961"/>
      <c r="AM126" s="961"/>
      <c r="AN126" s="961"/>
      <c r="AO126" s="962"/>
      <c r="AP126" s="964" t="s">
        <v>111</v>
      </c>
      <c r="AQ126" s="965"/>
      <c r="AR126" s="965"/>
      <c r="AS126" s="965"/>
      <c r="AT126" s="966"/>
      <c r="AU126" s="233"/>
      <c r="AV126" s="233"/>
      <c r="AW126" s="233"/>
      <c r="AX126" s="1038" t="s">
        <v>458</v>
      </c>
      <c r="AY126" s="1039"/>
      <c r="AZ126" s="1039"/>
      <c r="BA126" s="1039"/>
      <c r="BB126" s="1039"/>
      <c r="BC126" s="1039"/>
      <c r="BD126" s="1039"/>
      <c r="BE126" s="1040"/>
      <c r="BF126" s="1054" t="s">
        <v>459</v>
      </c>
      <c r="BG126" s="1039"/>
      <c r="BH126" s="1039"/>
      <c r="BI126" s="1039"/>
      <c r="BJ126" s="1039"/>
      <c r="BK126" s="1039"/>
      <c r="BL126" s="1040"/>
      <c r="BM126" s="1054" t="s">
        <v>460</v>
      </c>
      <c r="BN126" s="1039"/>
      <c r="BO126" s="1039"/>
      <c r="BP126" s="1039"/>
      <c r="BQ126" s="1039"/>
      <c r="BR126" s="1039"/>
      <c r="BS126" s="1040"/>
      <c r="BT126" s="1054" t="s">
        <v>461</v>
      </c>
      <c r="BU126" s="1039"/>
      <c r="BV126" s="1039"/>
      <c r="BW126" s="1039"/>
      <c r="BX126" s="1039"/>
      <c r="BY126" s="1039"/>
      <c r="BZ126" s="1055"/>
      <c r="CA126" s="233"/>
      <c r="CB126" s="233"/>
      <c r="CC126" s="233"/>
      <c r="CD126" s="234"/>
      <c r="CE126" s="234"/>
      <c r="CF126" s="234"/>
      <c r="CG126" s="231"/>
      <c r="CH126" s="231"/>
      <c r="CI126" s="231"/>
      <c r="CJ126" s="232"/>
      <c r="CK126" s="1019"/>
      <c r="CL126" s="1019"/>
      <c r="CM126" s="1019"/>
      <c r="CN126" s="1019"/>
      <c r="CO126" s="1020"/>
      <c r="CP126" s="951" t="s">
        <v>462</v>
      </c>
      <c r="CQ126" s="952"/>
      <c r="CR126" s="952"/>
      <c r="CS126" s="952"/>
      <c r="CT126" s="952"/>
      <c r="CU126" s="952"/>
      <c r="CV126" s="952"/>
      <c r="CW126" s="952"/>
      <c r="CX126" s="952"/>
      <c r="CY126" s="952"/>
      <c r="CZ126" s="952"/>
      <c r="DA126" s="952"/>
      <c r="DB126" s="952"/>
      <c r="DC126" s="952"/>
      <c r="DD126" s="952"/>
      <c r="DE126" s="952"/>
      <c r="DF126" s="953"/>
      <c r="DG126" s="921" t="s">
        <v>111</v>
      </c>
      <c r="DH126" s="922"/>
      <c r="DI126" s="922"/>
      <c r="DJ126" s="922"/>
      <c r="DK126" s="922"/>
      <c r="DL126" s="922" t="s">
        <v>111</v>
      </c>
      <c r="DM126" s="922"/>
      <c r="DN126" s="922"/>
      <c r="DO126" s="922"/>
      <c r="DP126" s="922"/>
      <c r="DQ126" s="922" t="s">
        <v>111</v>
      </c>
      <c r="DR126" s="922"/>
      <c r="DS126" s="922"/>
      <c r="DT126" s="922"/>
      <c r="DU126" s="922"/>
      <c r="DV126" s="923" t="s">
        <v>111</v>
      </c>
      <c r="DW126" s="923"/>
      <c r="DX126" s="923"/>
      <c r="DY126" s="923"/>
      <c r="DZ126" s="924"/>
    </row>
    <row r="127" spans="1:130" s="197" customFormat="1" ht="26.25" customHeight="1" thickBot="1" x14ac:dyDescent="0.2">
      <c r="A127" s="978"/>
      <c r="B127" s="950"/>
      <c r="C127" s="1006" t="s">
        <v>463</v>
      </c>
      <c r="D127" s="1007"/>
      <c r="E127" s="1007"/>
      <c r="F127" s="1007"/>
      <c r="G127" s="1007"/>
      <c r="H127" s="1007"/>
      <c r="I127" s="1007"/>
      <c r="J127" s="1007"/>
      <c r="K127" s="1007"/>
      <c r="L127" s="1007"/>
      <c r="M127" s="1007"/>
      <c r="N127" s="1007"/>
      <c r="O127" s="1007"/>
      <c r="P127" s="1007"/>
      <c r="Q127" s="1007"/>
      <c r="R127" s="1007"/>
      <c r="S127" s="1007"/>
      <c r="T127" s="1007"/>
      <c r="U127" s="1007"/>
      <c r="V127" s="1007"/>
      <c r="W127" s="1007"/>
      <c r="X127" s="1007"/>
      <c r="Y127" s="1007"/>
      <c r="Z127" s="1008"/>
      <c r="AA127" s="960" t="s">
        <v>111</v>
      </c>
      <c r="AB127" s="961"/>
      <c r="AC127" s="961"/>
      <c r="AD127" s="961"/>
      <c r="AE127" s="962"/>
      <c r="AF127" s="963" t="s">
        <v>111</v>
      </c>
      <c r="AG127" s="961"/>
      <c r="AH127" s="961"/>
      <c r="AI127" s="961"/>
      <c r="AJ127" s="962"/>
      <c r="AK127" s="963" t="s">
        <v>111</v>
      </c>
      <c r="AL127" s="961"/>
      <c r="AM127" s="961"/>
      <c r="AN127" s="961"/>
      <c r="AO127" s="962"/>
      <c r="AP127" s="964" t="s">
        <v>111</v>
      </c>
      <c r="AQ127" s="965"/>
      <c r="AR127" s="965"/>
      <c r="AS127" s="965"/>
      <c r="AT127" s="966"/>
      <c r="AU127" s="233"/>
      <c r="AV127" s="233"/>
      <c r="AW127" s="233"/>
      <c r="AX127" s="888" t="s">
        <v>464</v>
      </c>
      <c r="AY127" s="889"/>
      <c r="AZ127" s="889"/>
      <c r="BA127" s="889"/>
      <c r="BB127" s="889"/>
      <c r="BC127" s="889"/>
      <c r="BD127" s="889"/>
      <c r="BE127" s="890"/>
      <c r="BF127" s="1043" t="s">
        <v>111</v>
      </c>
      <c r="BG127" s="1044"/>
      <c r="BH127" s="1044"/>
      <c r="BI127" s="1044"/>
      <c r="BJ127" s="1044"/>
      <c r="BK127" s="1044"/>
      <c r="BL127" s="1053"/>
      <c r="BM127" s="1043">
        <v>13.93</v>
      </c>
      <c r="BN127" s="1044"/>
      <c r="BO127" s="1044"/>
      <c r="BP127" s="1044"/>
      <c r="BQ127" s="1044"/>
      <c r="BR127" s="1044"/>
      <c r="BS127" s="1053"/>
      <c r="BT127" s="1043">
        <v>20</v>
      </c>
      <c r="BU127" s="1044"/>
      <c r="BV127" s="1044"/>
      <c r="BW127" s="1044"/>
      <c r="BX127" s="1044"/>
      <c r="BY127" s="1044"/>
      <c r="BZ127" s="1045"/>
      <c r="CA127" s="234"/>
      <c r="CB127" s="234"/>
      <c r="CC127" s="234"/>
      <c r="CD127" s="234"/>
      <c r="CE127" s="234"/>
      <c r="CF127" s="234"/>
      <c r="CG127" s="231"/>
      <c r="CH127" s="231"/>
      <c r="CI127" s="231"/>
      <c r="CJ127" s="232"/>
      <c r="CK127" s="1041"/>
      <c r="CL127" s="1041"/>
      <c r="CM127" s="1041"/>
      <c r="CN127" s="1041"/>
      <c r="CO127" s="1042"/>
      <c r="CP127" s="1046" t="s">
        <v>465</v>
      </c>
      <c r="CQ127" s="1047"/>
      <c r="CR127" s="1047"/>
      <c r="CS127" s="1047"/>
      <c r="CT127" s="1047"/>
      <c r="CU127" s="1047"/>
      <c r="CV127" s="1047"/>
      <c r="CW127" s="1047"/>
      <c r="CX127" s="1047"/>
      <c r="CY127" s="1047"/>
      <c r="CZ127" s="1047"/>
      <c r="DA127" s="1047"/>
      <c r="DB127" s="1047"/>
      <c r="DC127" s="1047"/>
      <c r="DD127" s="1047"/>
      <c r="DE127" s="1047"/>
      <c r="DF127" s="1048"/>
      <c r="DG127" s="1049">
        <v>1000</v>
      </c>
      <c r="DH127" s="1050"/>
      <c r="DI127" s="1050"/>
      <c r="DJ127" s="1050"/>
      <c r="DK127" s="1050"/>
      <c r="DL127" s="1050" t="s">
        <v>111</v>
      </c>
      <c r="DM127" s="1050"/>
      <c r="DN127" s="1050"/>
      <c r="DO127" s="1050"/>
      <c r="DP127" s="1050"/>
      <c r="DQ127" s="1050" t="s">
        <v>111</v>
      </c>
      <c r="DR127" s="1050"/>
      <c r="DS127" s="1050"/>
      <c r="DT127" s="1050"/>
      <c r="DU127" s="1050"/>
      <c r="DV127" s="1051" t="s">
        <v>111</v>
      </c>
      <c r="DW127" s="1051"/>
      <c r="DX127" s="1051"/>
      <c r="DY127" s="1051"/>
      <c r="DZ127" s="1052"/>
    </row>
    <row r="128" spans="1:130" s="197" customFormat="1" ht="26.25" customHeight="1" x14ac:dyDescent="0.15">
      <c r="A128" s="1073" t="s">
        <v>466</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467</v>
      </c>
      <c r="X128" s="1075"/>
      <c r="Y128" s="1075"/>
      <c r="Z128" s="1076"/>
      <c r="AA128" s="1091">
        <v>89278</v>
      </c>
      <c r="AB128" s="1092"/>
      <c r="AC128" s="1092"/>
      <c r="AD128" s="1092"/>
      <c r="AE128" s="1093"/>
      <c r="AF128" s="1094">
        <v>71305</v>
      </c>
      <c r="AG128" s="1092"/>
      <c r="AH128" s="1092"/>
      <c r="AI128" s="1092"/>
      <c r="AJ128" s="1093"/>
      <c r="AK128" s="1094">
        <v>63437</v>
      </c>
      <c r="AL128" s="1092"/>
      <c r="AM128" s="1092"/>
      <c r="AN128" s="1092"/>
      <c r="AO128" s="1093"/>
      <c r="AP128" s="1095"/>
      <c r="AQ128" s="1096"/>
      <c r="AR128" s="1096"/>
      <c r="AS128" s="1096"/>
      <c r="AT128" s="1097"/>
      <c r="AU128" s="235"/>
      <c r="AV128" s="235"/>
      <c r="AW128" s="235"/>
      <c r="AX128" s="1056" t="s">
        <v>468</v>
      </c>
      <c r="AY128" s="952"/>
      <c r="AZ128" s="952"/>
      <c r="BA128" s="952"/>
      <c r="BB128" s="952"/>
      <c r="BC128" s="952"/>
      <c r="BD128" s="952"/>
      <c r="BE128" s="953"/>
      <c r="BF128" s="1068" t="s">
        <v>111</v>
      </c>
      <c r="BG128" s="1069"/>
      <c r="BH128" s="1069"/>
      <c r="BI128" s="1069"/>
      <c r="BJ128" s="1069"/>
      <c r="BK128" s="1069"/>
      <c r="BL128" s="1070"/>
      <c r="BM128" s="1068">
        <v>18.93</v>
      </c>
      <c r="BN128" s="1069"/>
      <c r="BO128" s="1069"/>
      <c r="BP128" s="1069"/>
      <c r="BQ128" s="1069"/>
      <c r="BR128" s="1069"/>
      <c r="BS128" s="1070"/>
      <c r="BT128" s="1068">
        <v>30</v>
      </c>
      <c r="BU128" s="1071"/>
      <c r="BV128" s="1071"/>
      <c r="BW128" s="1071"/>
      <c r="BX128" s="1071"/>
      <c r="BY128" s="1071"/>
      <c r="BZ128" s="107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2" t="s">
        <v>90</v>
      </c>
      <c r="B129" s="933"/>
      <c r="C129" s="933"/>
      <c r="D129" s="933"/>
      <c r="E129" s="933"/>
      <c r="F129" s="933"/>
      <c r="G129" s="933"/>
      <c r="H129" s="933"/>
      <c r="I129" s="933"/>
      <c r="J129" s="933"/>
      <c r="K129" s="933"/>
      <c r="L129" s="933"/>
      <c r="M129" s="933"/>
      <c r="N129" s="933"/>
      <c r="O129" s="933"/>
      <c r="P129" s="933"/>
      <c r="Q129" s="933"/>
      <c r="R129" s="933"/>
      <c r="S129" s="933"/>
      <c r="T129" s="933"/>
      <c r="U129" s="933"/>
      <c r="V129" s="933"/>
      <c r="W129" s="1062" t="s">
        <v>469</v>
      </c>
      <c r="X129" s="1063"/>
      <c r="Y129" s="1063"/>
      <c r="Z129" s="1064"/>
      <c r="AA129" s="960">
        <v>7372818</v>
      </c>
      <c r="AB129" s="961"/>
      <c r="AC129" s="961"/>
      <c r="AD129" s="961"/>
      <c r="AE129" s="962"/>
      <c r="AF129" s="963">
        <v>7359427</v>
      </c>
      <c r="AG129" s="961"/>
      <c r="AH129" s="961"/>
      <c r="AI129" s="961"/>
      <c r="AJ129" s="962"/>
      <c r="AK129" s="963">
        <v>7352176</v>
      </c>
      <c r="AL129" s="961"/>
      <c r="AM129" s="961"/>
      <c r="AN129" s="961"/>
      <c r="AO129" s="962"/>
      <c r="AP129" s="1065"/>
      <c r="AQ129" s="1066"/>
      <c r="AR129" s="1066"/>
      <c r="AS129" s="1066"/>
      <c r="AT129" s="1067"/>
      <c r="AU129" s="235"/>
      <c r="AV129" s="235"/>
      <c r="AW129" s="235"/>
      <c r="AX129" s="1056" t="s">
        <v>470</v>
      </c>
      <c r="AY129" s="952"/>
      <c r="AZ129" s="952"/>
      <c r="BA129" s="952"/>
      <c r="BB129" s="952"/>
      <c r="BC129" s="952"/>
      <c r="BD129" s="952"/>
      <c r="BE129" s="953"/>
      <c r="BF129" s="1057">
        <v>14.4</v>
      </c>
      <c r="BG129" s="1058"/>
      <c r="BH129" s="1058"/>
      <c r="BI129" s="1058"/>
      <c r="BJ129" s="1058"/>
      <c r="BK129" s="1058"/>
      <c r="BL129" s="1059"/>
      <c r="BM129" s="1057">
        <v>25</v>
      </c>
      <c r="BN129" s="1058"/>
      <c r="BO129" s="1058"/>
      <c r="BP129" s="1058"/>
      <c r="BQ129" s="1058"/>
      <c r="BR129" s="1058"/>
      <c r="BS129" s="1059"/>
      <c r="BT129" s="1057">
        <v>35</v>
      </c>
      <c r="BU129" s="1060"/>
      <c r="BV129" s="1060"/>
      <c r="BW129" s="1060"/>
      <c r="BX129" s="1060"/>
      <c r="BY129" s="1060"/>
      <c r="BZ129" s="1061"/>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2" t="s">
        <v>471</v>
      </c>
      <c r="B130" s="933"/>
      <c r="C130" s="933"/>
      <c r="D130" s="933"/>
      <c r="E130" s="933"/>
      <c r="F130" s="933"/>
      <c r="G130" s="933"/>
      <c r="H130" s="933"/>
      <c r="I130" s="933"/>
      <c r="J130" s="933"/>
      <c r="K130" s="933"/>
      <c r="L130" s="933"/>
      <c r="M130" s="933"/>
      <c r="N130" s="933"/>
      <c r="O130" s="933"/>
      <c r="P130" s="933"/>
      <c r="Q130" s="933"/>
      <c r="R130" s="933"/>
      <c r="S130" s="933"/>
      <c r="T130" s="933"/>
      <c r="U130" s="933"/>
      <c r="V130" s="933"/>
      <c r="W130" s="1062" t="s">
        <v>472</v>
      </c>
      <c r="X130" s="1063"/>
      <c r="Y130" s="1063"/>
      <c r="Z130" s="1064"/>
      <c r="AA130" s="960">
        <v>1624504</v>
      </c>
      <c r="AB130" s="961"/>
      <c r="AC130" s="961"/>
      <c r="AD130" s="961"/>
      <c r="AE130" s="962"/>
      <c r="AF130" s="963">
        <v>1670416</v>
      </c>
      <c r="AG130" s="961"/>
      <c r="AH130" s="961"/>
      <c r="AI130" s="961"/>
      <c r="AJ130" s="962"/>
      <c r="AK130" s="963">
        <v>1620515</v>
      </c>
      <c r="AL130" s="961"/>
      <c r="AM130" s="961"/>
      <c r="AN130" s="961"/>
      <c r="AO130" s="962"/>
      <c r="AP130" s="1065"/>
      <c r="AQ130" s="1066"/>
      <c r="AR130" s="1066"/>
      <c r="AS130" s="1066"/>
      <c r="AT130" s="1067"/>
      <c r="AU130" s="235"/>
      <c r="AV130" s="235"/>
      <c r="AW130" s="235"/>
      <c r="AX130" s="1115" t="s">
        <v>473</v>
      </c>
      <c r="AY130" s="1047"/>
      <c r="AZ130" s="1047"/>
      <c r="BA130" s="1047"/>
      <c r="BB130" s="1047"/>
      <c r="BC130" s="1047"/>
      <c r="BD130" s="1047"/>
      <c r="BE130" s="1048"/>
      <c r="BF130" s="1077">
        <v>117.2</v>
      </c>
      <c r="BG130" s="1078"/>
      <c r="BH130" s="1078"/>
      <c r="BI130" s="1078"/>
      <c r="BJ130" s="1078"/>
      <c r="BK130" s="1078"/>
      <c r="BL130" s="1079"/>
      <c r="BM130" s="1077">
        <v>350</v>
      </c>
      <c r="BN130" s="1078"/>
      <c r="BO130" s="1078"/>
      <c r="BP130" s="1078"/>
      <c r="BQ130" s="1078"/>
      <c r="BR130" s="1078"/>
      <c r="BS130" s="1079"/>
      <c r="BT130" s="1080"/>
      <c r="BU130" s="1081"/>
      <c r="BV130" s="1081"/>
      <c r="BW130" s="1081"/>
      <c r="BX130" s="1081"/>
      <c r="BY130" s="1081"/>
      <c r="BZ130" s="1082"/>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3"/>
      <c r="B131" s="1084"/>
      <c r="C131" s="1084"/>
      <c r="D131" s="1084"/>
      <c r="E131" s="1084"/>
      <c r="F131" s="1084"/>
      <c r="G131" s="1084"/>
      <c r="H131" s="1084"/>
      <c r="I131" s="1084"/>
      <c r="J131" s="1084"/>
      <c r="K131" s="1084"/>
      <c r="L131" s="1084"/>
      <c r="M131" s="1084"/>
      <c r="N131" s="1084"/>
      <c r="O131" s="1084"/>
      <c r="P131" s="1084"/>
      <c r="Q131" s="1084"/>
      <c r="R131" s="1084"/>
      <c r="S131" s="1084"/>
      <c r="T131" s="1084"/>
      <c r="U131" s="1084"/>
      <c r="V131" s="1084"/>
      <c r="W131" s="1085" t="s">
        <v>474</v>
      </c>
      <c r="X131" s="1086"/>
      <c r="Y131" s="1086"/>
      <c r="Z131" s="1087"/>
      <c r="AA131" s="999">
        <v>5748314</v>
      </c>
      <c r="AB131" s="1000"/>
      <c r="AC131" s="1000"/>
      <c r="AD131" s="1000"/>
      <c r="AE131" s="1001"/>
      <c r="AF131" s="1002">
        <v>5689011</v>
      </c>
      <c r="AG131" s="1000"/>
      <c r="AH131" s="1000"/>
      <c r="AI131" s="1000"/>
      <c r="AJ131" s="1001"/>
      <c r="AK131" s="1002">
        <v>5731661</v>
      </c>
      <c r="AL131" s="1000"/>
      <c r="AM131" s="1000"/>
      <c r="AN131" s="1000"/>
      <c r="AO131" s="1001"/>
      <c r="AP131" s="1088"/>
      <c r="AQ131" s="1089"/>
      <c r="AR131" s="1089"/>
      <c r="AS131" s="1089"/>
      <c r="AT131" s="109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9" t="s">
        <v>475</v>
      </c>
      <c r="B132" s="1100"/>
      <c r="C132" s="1100"/>
      <c r="D132" s="1100"/>
      <c r="E132" s="1100"/>
      <c r="F132" s="1100"/>
      <c r="G132" s="1100"/>
      <c r="H132" s="1100"/>
      <c r="I132" s="1100"/>
      <c r="J132" s="1100"/>
      <c r="K132" s="1100"/>
      <c r="L132" s="1100"/>
      <c r="M132" s="1100"/>
      <c r="N132" s="1100"/>
      <c r="O132" s="1100"/>
      <c r="P132" s="1100"/>
      <c r="Q132" s="1100"/>
      <c r="R132" s="1100"/>
      <c r="S132" s="1100"/>
      <c r="T132" s="1100"/>
      <c r="U132" s="1100"/>
      <c r="V132" s="1103" t="s">
        <v>476</v>
      </c>
      <c r="W132" s="1103"/>
      <c r="X132" s="1103"/>
      <c r="Y132" s="1103"/>
      <c r="Z132" s="1104"/>
      <c r="AA132" s="1105">
        <v>14.41081681</v>
      </c>
      <c r="AB132" s="1106"/>
      <c r="AC132" s="1106"/>
      <c r="AD132" s="1106"/>
      <c r="AE132" s="1107"/>
      <c r="AF132" s="1108">
        <v>14.623420490000001</v>
      </c>
      <c r="AG132" s="1106"/>
      <c r="AH132" s="1106"/>
      <c r="AI132" s="1106"/>
      <c r="AJ132" s="1107"/>
      <c r="AK132" s="1108">
        <v>14.41466967</v>
      </c>
      <c r="AL132" s="1106"/>
      <c r="AM132" s="1106"/>
      <c r="AN132" s="1106"/>
      <c r="AO132" s="1107"/>
      <c r="AP132" s="989"/>
      <c r="AQ132" s="990"/>
      <c r="AR132" s="990"/>
      <c r="AS132" s="990"/>
      <c r="AT132" s="110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1"/>
      <c r="B133" s="1102"/>
      <c r="C133" s="1102"/>
      <c r="D133" s="1102"/>
      <c r="E133" s="1102"/>
      <c r="F133" s="1102"/>
      <c r="G133" s="1102"/>
      <c r="H133" s="1102"/>
      <c r="I133" s="1102"/>
      <c r="J133" s="1102"/>
      <c r="K133" s="1102"/>
      <c r="L133" s="1102"/>
      <c r="M133" s="1102"/>
      <c r="N133" s="1102"/>
      <c r="O133" s="1102"/>
      <c r="P133" s="1102"/>
      <c r="Q133" s="1102"/>
      <c r="R133" s="1102"/>
      <c r="S133" s="1102"/>
      <c r="T133" s="1102"/>
      <c r="U133" s="1102"/>
      <c r="V133" s="1110" t="s">
        <v>477</v>
      </c>
      <c r="W133" s="1110"/>
      <c r="X133" s="1110"/>
      <c r="Y133" s="1110"/>
      <c r="Z133" s="1111"/>
      <c r="AA133" s="1112">
        <v>15.3</v>
      </c>
      <c r="AB133" s="1113"/>
      <c r="AC133" s="1113"/>
      <c r="AD133" s="1113"/>
      <c r="AE133" s="1114"/>
      <c r="AF133" s="1112">
        <v>14.4</v>
      </c>
      <c r="AG133" s="1113"/>
      <c r="AH133" s="1113"/>
      <c r="AI133" s="1113"/>
      <c r="AJ133" s="1114"/>
      <c r="AK133" s="1112">
        <v>14.4</v>
      </c>
      <c r="AL133" s="1113"/>
      <c r="AM133" s="1113"/>
      <c r="AN133" s="1113"/>
      <c r="AO133" s="1114"/>
      <c r="AP133" s="1030"/>
      <c r="AQ133" s="1031"/>
      <c r="AR133" s="1031"/>
      <c r="AS133" s="1031"/>
      <c r="AT133" s="109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46" zoomScaleNormal="85" zoomScaleSheetLayoutView="55" workbookViewId="0">
      <selection activeCell="AH72" sqref="AH72"/>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R43"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478</v>
      </c>
      <c r="B5" s="246"/>
      <c r="C5" s="246"/>
      <c r="D5" s="246"/>
      <c r="E5" s="246"/>
      <c r="F5" s="246"/>
      <c r="G5" s="246"/>
      <c r="H5" s="246"/>
      <c r="I5" s="246"/>
      <c r="J5" s="246"/>
      <c r="K5" s="246"/>
      <c r="L5" s="246"/>
      <c r="M5" s="246"/>
      <c r="N5" s="246"/>
      <c r="O5" s="247"/>
    </row>
    <row r="6" spans="1:16" x14ac:dyDescent="0.15">
      <c r="A6" s="248"/>
      <c r="B6" s="244"/>
      <c r="C6" s="244"/>
      <c r="D6" s="244"/>
      <c r="E6" s="244"/>
      <c r="F6" s="244"/>
      <c r="G6" s="249" t="s">
        <v>479</v>
      </c>
      <c r="H6" s="249"/>
      <c r="I6" s="249"/>
      <c r="J6" s="249"/>
      <c r="K6" s="244"/>
      <c r="L6" s="244"/>
      <c r="M6" s="244"/>
      <c r="N6" s="244"/>
    </row>
    <row r="7" spans="1:16" x14ac:dyDescent="0.15">
      <c r="A7" s="248"/>
      <c r="B7" s="244"/>
      <c r="C7" s="244"/>
      <c r="D7" s="244"/>
      <c r="E7" s="244"/>
      <c r="F7" s="244"/>
      <c r="G7" s="251"/>
      <c r="H7" s="252"/>
      <c r="I7" s="252"/>
      <c r="J7" s="253"/>
      <c r="K7" s="1119" t="s">
        <v>480</v>
      </c>
      <c r="L7" s="254"/>
      <c r="M7" s="255" t="s">
        <v>481</v>
      </c>
      <c r="N7" s="256"/>
    </row>
    <row r="8" spans="1:16" x14ac:dyDescent="0.15">
      <c r="A8" s="248"/>
      <c r="B8" s="244"/>
      <c r="C8" s="244"/>
      <c r="D8" s="244"/>
      <c r="E8" s="244"/>
      <c r="F8" s="244"/>
      <c r="G8" s="257"/>
      <c r="H8" s="258"/>
      <c r="I8" s="258"/>
      <c r="J8" s="259"/>
      <c r="K8" s="1120"/>
      <c r="L8" s="260" t="s">
        <v>482</v>
      </c>
      <c r="M8" s="261" t="s">
        <v>483</v>
      </c>
      <c r="N8" s="262" t="s">
        <v>484</v>
      </c>
    </row>
    <row r="9" spans="1:16" x14ac:dyDescent="0.15">
      <c r="A9" s="248"/>
      <c r="B9" s="244"/>
      <c r="C9" s="244"/>
      <c r="D9" s="244"/>
      <c r="E9" s="244"/>
      <c r="F9" s="244"/>
      <c r="G9" s="1121" t="s">
        <v>485</v>
      </c>
      <c r="H9" s="1122"/>
      <c r="I9" s="1122"/>
      <c r="J9" s="1123"/>
      <c r="K9" s="263">
        <v>1715690</v>
      </c>
      <c r="L9" s="264">
        <v>107641</v>
      </c>
      <c r="M9" s="265">
        <v>75151</v>
      </c>
      <c r="N9" s="266">
        <v>43.2</v>
      </c>
    </row>
    <row r="10" spans="1:16" x14ac:dyDescent="0.15">
      <c r="A10" s="248"/>
      <c r="B10" s="244"/>
      <c r="C10" s="244"/>
      <c r="D10" s="244"/>
      <c r="E10" s="244"/>
      <c r="F10" s="244"/>
      <c r="G10" s="1121" t="s">
        <v>486</v>
      </c>
      <c r="H10" s="1122"/>
      <c r="I10" s="1122"/>
      <c r="J10" s="1123"/>
      <c r="K10" s="267">
        <v>110648</v>
      </c>
      <c r="L10" s="268">
        <v>6942</v>
      </c>
      <c r="M10" s="269">
        <v>6942</v>
      </c>
      <c r="N10" s="270">
        <v>0</v>
      </c>
    </row>
    <row r="11" spans="1:16" ht="13.5" customHeight="1" x14ac:dyDescent="0.15">
      <c r="A11" s="248"/>
      <c r="B11" s="244"/>
      <c r="C11" s="244"/>
      <c r="D11" s="244"/>
      <c r="E11" s="244"/>
      <c r="F11" s="244"/>
      <c r="G11" s="1121" t="s">
        <v>487</v>
      </c>
      <c r="H11" s="1122"/>
      <c r="I11" s="1122"/>
      <c r="J11" s="1123"/>
      <c r="K11" s="267">
        <v>212251</v>
      </c>
      <c r="L11" s="268">
        <v>13316</v>
      </c>
      <c r="M11" s="269">
        <v>12381</v>
      </c>
      <c r="N11" s="270">
        <v>7.6</v>
      </c>
    </row>
    <row r="12" spans="1:16" ht="13.5" customHeight="1" x14ac:dyDescent="0.15">
      <c r="A12" s="248"/>
      <c r="B12" s="244"/>
      <c r="C12" s="244"/>
      <c r="D12" s="244"/>
      <c r="E12" s="244"/>
      <c r="F12" s="244"/>
      <c r="G12" s="1121" t="s">
        <v>488</v>
      </c>
      <c r="H12" s="1122"/>
      <c r="I12" s="1122"/>
      <c r="J12" s="1123"/>
      <c r="K12" s="267" t="s">
        <v>489</v>
      </c>
      <c r="L12" s="268" t="s">
        <v>489</v>
      </c>
      <c r="M12" s="269">
        <v>1226</v>
      </c>
      <c r="N12" s="270" t="s">
        <v>489</v>
      </c>
    </row>
    <row r="13" spans="1:16" ht="13.5" customHeight="1" x14ac:dyDescent="0.15">
      <c r="A13" s="248"/>
      <c r="B13" s="244"/>
      <c r="C13" s="244"/>
      <c r="D13" s="244"/>
      <c r="E13" s="244"/>
      <c r="F13" s="244"/>
      <c r="G13" s="1121" t="s">
        <v>490</v>
      </c>
      <c r="H13" s="1122"/>
      <c r="I13" s="1122"/>
      <c r="J13" s="1123"/>
      <c r="K13" s="267" t="s">
        <v>489</v>
      </c>
      <c r="L13" s="268" t="s">
        <v>489</v>
      </c>
      <c r="M13" s="269" t="s">
        <v>489</v>
      </c>
      <c r="N13" s="270" t="s">
        <v>489</v>
      </c>
    </row>
    <row r="14" spans="1:16" ht="13.5" customHeight="1" x14ac:dyDescent="0.15">
      <c r="A14" s="248"/>
      <c r="B14" s="244"/>
      <c r="C14" s="244"/>
      <c r="D14" s="244"/>
      <c r="E14" s="244"/>
      <c r="F14" s="244"/>
      <c r="G14" s="1121" t="s">
        <v>491</v>
      </c>
      <c r="H14" s="1122"/>
      <c r="I14" s="1122"/>
      <c r="J14" s="1123"/>
      <c r="K14" s="267">
        <v>90480</v>
      </c>
      <c r="L14" s="268">
        <v>5677</v>
      </c>
      <c r="M14" s="269">
        <v>3698</v>
      </c>
      <c r="N14" s="270">
        <v>53.5</v>
      </c>
    </row>
    <row r="15" spans="1:16" ht="13.5" customHeight="1" x14ac:dyDescent="0.15">
      <c r="A15" s="248"/>
      <c r="B15" s="244"/>
      <c r="C15" s="244"/>
      <c r="D15" s="244"/>
      <c r="E15" s="244"/>
      <c r="F15" s="244"/>
      <c r="G15" s="1121" t="s">
        <v>492</v>
      </c>
      <c r="H15" s="1122"/>
      <c r="I15" s="1122"/>
      <c r="J15" s="1123"/>
      <c r="K15" s="267">
        <v>21433</v>
      </c>
      <c r="L15" s="268">
        <v>1345</v>
      </c>
      <c r="M15" s="269">
        <v>1685</v>
      </c>
      <c r="N15" s="270">
        <v>-20.2</v>
      </c>
    </row>
    <row r="16" spans="1:16" x14ac:dyDescent="0.15">
      <c r="A16" s="248"/>
      <c r="B16" s="244"/>
      <c r="C16" s="244"/>
      <c r="D16" s="244"/>
      <c r="E16" s="244"/>
      <c r="F16" s="244"/>
      <c r="G16" s="1124" t="s">
        <v>493</v>
      </c>
      <c r="H16" s="1125"/>
      <c r="I16" s="1125"/>
      <c r="J16" s="1126"/>
      <c r="K16" s="268">
        <v>-170492</v>
      </c>
      <c r="L16" s="268">
        <v>-10697</v>
      </c>
      <c r="M16" s="269">
        <v>-7941</v>
      </c>
      <c r="N16" s="270">
        <v>34.700000000000003</v>
      </c>
    </row>
    <row r="17" spans="1:16" x14ac:dyDescent="0.15">
      <c r="A17" s="248"/>
      <c r="B17" s="244"/>
      <c r="C17" s="244"/>
      <c r="D17" s="244"/>
      <c r="E17" s="244"/>
      <c r="F17" s="244"/>
      <c r="G17" s="1124" t="s">
        <v>170</v>
      </c>
      <c r="H17" s="1125"/>
      <c r="I17" s="1125"/>
      <c r="J17" s="1126"/>
      <c r="K17" s="268">
        <v>1980010</v>
      </c>
      <c r="L17" s="268">
        <v>124224</v>
      </c>
      <c r="M17" s="269">
        <v>93141</v>
      </c>
      <c r="N17" s="270">
        <v>33.4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494</v>
      </c>
      <c r="H19" s="244"/>
      <c r="I19" s="244"/>
      <c r="J19" s="244"/>
      <c r="K19" s="244"/>
      <c r="L19" s="244"/>
      <c r="M19" s="244"/>
      <c r="N19" s="244"/>
    </row>
    <row r="20" spans="1:16" x14ac:dyDescent="0.15">
      <c r="A20" s="248"/>
      <c r="B20" s="244"/>
      <c r="C20" s="244"/>
      <c r="D20" s="244"/>
      <c r="E20" s="244"/>
      <c r="F20" s="244"/>
      <c r="G20" s="272"/>
      <c r="H20" s="273"/>
      <c r="I20" s="273"/>
      <c r="J20" s="274"/>
      <c r="K20" s="275" t="s">
        <v>495</v>
      </c>
      <c r="L20" s="276" t="s">
        <v>496</v>
      </c>
      <c r="M20" s="277" t="s">
        <v>497</v>
      </c>
      <c r="N20" s="278"/>
    </row>
    <row r="21" spans="1:16" s="284" customFormat="1" x14ac:dyDescent="0.15">
      <c r="A21" s="279"/>
      <c r="B21" s="249"/>
      <c r="C21" s="249"/>
      <c r="D21" s="249"/>
      <c r="E21" s="249"/>
      <c r="F21" s="249"/>
      <c r="G21" s="1116" t="s">
        <v>498</v>
      </c>
      <c r="H21" s="1117"/>
      <c r="I21" s="1117"/>
      <c r="J21" s="1118"/>
      <c r="K21" s="280">
        <v>12.36</v>
      </c>
      <c r="L21" s="281">
        <v>8.6</v>
      </c>
      <c r="M21" s="282">
        <v>3.76</v>
      </c>
      <c r="N21" s="249"/>
      <c r="O21" s="283"/>
      <c r="P21" s="279"/>
    </row>
    <row r="22" spans="1:16" s="284" customFormat="1" x14ac:dyDescent="0.15">
      <c r="A22" s="279"/>
      <c r="B22" s="249"/>
      <c r="C22" s="249"/>
      <c r="D22" s="249"/>
      <c r="E22" s="249"/>
      <c r="F22" s="249"/>
      <c r="G22" s="1116" t="s">
        <v>499</v>
      </c>
      <c r="H22" s="1117"/>
      <c r="I22" s="1117"/>
      <c r="J22" s="1118"/>
      <c r="K22" s="285">
        <v>91.1</v>
      </c>
      <c r="L22" s="286">
        <v>96.5</v>
      </c>
      <c r="M22" s="287">
        <v>-5.4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502</v>
      </c>
      <c r="H29" s="249"/>
      <c r="I29" s="249"/>
      <c r="J29" s="249"/>
      <c r="K29" s="244"/>
      <c r="L29" s="244"/>
      <c r="M29" s="244"/>
      <c r="N29" s="244"/>
      <c r="O29" s="293"/>
    </row>
    <row r="30" spans="1:16" x14ac:dyDescent="0.15">
      <c r="A30" s="248"/>
      <c r="B30" s="244"/>
      <c r="C30" s="244"/>
      <c r="D30" s="244"/>
      <c r="E30" s="244"/>
      <c r="F30" s="244"/>
      <c r="G30" s="251"/>
      <c r="H30" s="252"/>
      <c r="I30" s="252"/>
      <c r="J30" s="253"/>
      <c r="K30" s="1119" t="s">
        <v>480</v>
      </c>
      <c r="L30" s="254"/>
      <c r="M30" s="255" t="s">
        <v>481</v>
      </c>
      <c r="N30" s="256"/>
    </row>
    <row r="31" spans="1:16" x14ac:dyDescent="0.15">
      <c r="A31" s="248"/>
      <c r="B31" s="244"/>
      <c r="C31" s="244"/>
      <c r="D31" s="244"/>
      <c r="E31" s="244"/>
      <c r="F31" s="244"/>
      <c r="G31" s="257"/>
      <c r="H31" s="258"/>
      <c r="I31" s="258"/>
      <c r="J31" s="259"/>
      <c r="K31" s="1120"/>
      <c r="L31" s="260" t="s">
        <v>482</v>
      </c>
      <c r="M31" s="261" t="s">
        <v>483</v>
      </c>
      <c r="N31" s="262" t="s">
        <v>484</v>
      </c>
    </row>
    <row r="32" spans="1:16" ht="27" customHeight="1" x14ac:dyDescent="0.15">
      <c r="A32" s="248"/>
      <c r="B32" s="244"/>
      <c r="C32" s="244"/>
      <c r="D32" s="244"/>
      <c r="E32" s="244"/>
      <c r="F32" s="244"/>
      <c r="G32" s="1132" t="s">
        <v>503</v>
      </c>
      <c r="H32" s="1133"/>
      <c r="I32" s="1133"/>
      <c r="J32" s="1134"/>
      <c r="K32" s="294">
        <v>1554743</v>
      </c>
      <c r="L32" s="294">
        <v>97543</v>
      </c>
      <c r="M32" s="295">
        <v>49652</v>
      </c>
      <c r="N32" s="296">
        <v>96.5</v>
      </c>
    </row>
    <row r="33" spans="1:16" ht="13.5" customHeight="1" x14ac:dyDescent="0.15">
      <c r="A33" s="248"/>
      <c r="B33" s="244"/>
      <c r="C33" s="244"/>
      <c r="D33" s="244"/>
      <c r="E33" s="244"/>
      <c r="F33" s="244"/>
      <c r="G33" s="1132" t="s">
        <v>504</v>
      </c>
      <c r="H33" s="1133"/>
      <c r="I33" s="1133"/>
      <c r="J33" s="1134"/>
      <c r="K33" s="294" t="s">
        <v>489</v>
      </c>
      <c r="L33" s="294" t="s">
        <v>489</v>
      </c>
      <c r="M33" s="295" t="s">
        <v>489</v>
      </c>
      <c r="N33" s="296" t="s">
        <v>489</v>
      </c>
    </row>
    <row r="34" spans="1:16" ht="27" customHeight="1" x14ac:dyDescent="0.15">
      <c r="A34" s="248"/>
      <c r="B34" s="244"/>
      <c r="C34" s="244"/>
      <c r="D34" s="244"/>
      <c r="E34" s="244"/>
      <c r="F34" s="244"/>
      <c r="G34" s="1132" t="s">
        <v>505</v>
      </c>
      <c r="H34" s="1133"/>
      <c r="I34" s="1133"/>
      <c r="J34" s="1134"/>
      <c r="K34" s="294" t="s">
        <v>489</v>
      </c>
      <c r="L34" s="294" t="s">
        <v>489</v>
      </c>
      <c r="M34" s="295" t="s">
        <v>489</v>
      </c>
      <c r="N34" s="296" t="s">
        <v>489</v>
      </c>
    </row>
    <row r="35" spans="1:16" ht="27" customHeight="1" x14ac:dyDescent="0.15">
      <c r="A35" s="248"/>
      <c r="B35" s="244"/>
      <c r="C35" s="244"/>
      <c r="D35" s="244"/>
      <c r="E35" s="244"/>
      <c r="F35" s="244"/>
      <c r="G35" s="1132" t="s">
        <v>506</v>
      </c>
      <c r="H35" s="1133"/>
      <c r="I35" s="1133"/>
      <c r="J35" s="1134"/>
      <c r="K35" s="294">
        <v>945904</v>
      </c>
      <c r="L35" s="294">
        <v>59345</v>
      </c>
      <c r="M35" s="295">
        <v>21204</v>
      </c>
      <c r="N35" s="296">
        <v>179.9</v>
      </c>
    </row>
    <row r="36" spans="1:16" ht="27" customHeight="1" x14ac:dyDescent="0.15">
      <c r="A36" s="248"/>
      <c r="B36" s="244"/>
      <c r="C36" s="244"/>
      <c r="D36" s="244"/>
      <c r="E36" s="244"/>
      <c r="F36" s="244"/>
      <c r="G36" s="1132" t="s">
        <v>507</v>
      </c>
      <c r="H36" s="1133"/>
      <c r="I36" s="1133"/>
      <c r="J36" s="1134"/>
      <c r="K36" s="294">
        <v>9505</v>
      </c>
      <c r="L36" s="294">
        <v>596</v>
      </c>
      <c r="M36" s="295">
        <v>4748</v>
      </c>
      <c r="N36" s="296">
        <v>-87.4</v>
      </c>
    </row>
    <row r="37" spans="1:16" ht="13.5" customHeight="1" x14ac:dyDescent="0.15">
      <c r="A37" s="248"/>
      <c r="B37" s="244"/>
      <c r="C37" s="244"/>
      <c r="D37" s="244"/>
      <c r="E37" s="244"/>
      <c r="F37" s="244"/>
      <c r="G37" s="1132" t="s">
        <v>508</v>
      </c>
      <c r="H37" s="1133"/>
      <c r="I37" s="1133"/>
      <c r="J37" s="1134"/>
      <c r="K37" s="294" t="s">
        <v>489</v>
      </c>
      <c r="L37" s="294" t="s">
        <v>489</v>
      </c>
      <c r="M37" s="295">
        <v>1840</v>
      </c>
      <c r="N37" s="296" t="s">
        <v>489</v>
      </c>
    </row>
    <row r="38" spans="1:16" ht="27" customHeight="1" x14ac:dyDescent="0.15">
      <c r="A38" s="248"/>
      <c r="B38" s="244"/>
      <c r="C38" s="244"/>
      <c r="D38" s="244"/>
      <c r="E38" s="244"/>
      <c r="F38" s="244"/>
      <c r="G38" s="1135" t="s">
        <v>509</v>
      </c>
      <c r="H38" s="1136"/>
      <c r="I38" s="1136"/>
      <c r="J38" s="1137"/>
      <c r="K38" s="297" t="s">
        <v>489</v>
      </c>
      <c r="L38" s="297" t="s">
        <v>489</v>
      </c>
      <c r="M38" s="298">
        <v>8</v>
      </c>
      <c r="N38" s="299" t="s">
        <v>489</v>
      </c>
      <c r="O38" s="293"/>
    </row>
    <row r="39" spans="1:16" x14ac:dyDescent="0.15">
      <c r="A39" s="248"/>
      <c r="B39" s="244"/>
      <c r="C39" s="244"/>
      <c r="D39" s="244"/>
      <c r="E39" s="244"/>
      <c r="F39" s="244"/>
      <c r="G39" s="1135" t="s">
        <v>510</v>
      </c>
      <c r="H39" s="1136"/>
      <c r="I39" s="1136"/>
      <c r="J39" s="1137"/>
      <c r="K39" s="300">
        <v>-63437</v>
      </c>
      <c r="L39" s="300">
        <v>-3980</v>
      </c>
      <c r="M39" s="301">
        <v>-2351</v>
      </c>
      <c r="N39" s="302">
        <v>69.3</v>
      </c>
      <c r="O39" s="293"/>
    </row>
    <row r="40" spans="1:16" ht="27" customHeight="1" x14ac:dyDescent="0.15">
      <c r="A40" s="248"/>
      <c r="B40" s="244"/>
      <c r="C40" s="244"/>
      <c r="D40" s="244"/>
      <c r="E40" s="244"/>
      <c r="F40" s="244"/>
      <c r="G40" s="1132" t="s">
        <v>511</v>
      </c>
      <c r="H40" s="1133"/>
      <c r="I40" s="1133"/>
      <c r="J40" s="1134"/>
      <c r="K40" s="300">
        <v>-1620515</v>
      </c>
      <c r="L40" s="300">
        <v>-101670</v>
      </c>
      <c r="M40" s="301">
        <v>-49387</v>
      </c>
      <c r="N40" s="302">
        <v>105.9</v>
      </c>
      <c r="O40" s="293"/>
    </row>
    <row r="41" spans="1:16" x14ac:dyDescent="0.15">
      <c r="A41" s="248"/>
      <c r="B41" s="244"/>
      <c r="C41" s="244"/>
      <c r="D41" s="244"/>
      <c r="E41" s="244"/>
      <c r="F41" s="244"/>
      <c r="G41" s="1138" t="s">
        <v>280</v>
      </c>
      <c r="H41" s="1139"/>
      <c r="I41" s="1139"/>
      <c r="J41" s="1140"/>
      <c r="K41" s="294">
        <v>826200</v>
      </c>
      <c r="L41" s="300">
        <v>51835</v>
      </c>
      <c r="M41" s="301">
        <v>25713</v>
      </c>
      <c r="N41" s="302">
        <v>101.6</v>
      </c>
      <c r="O41" s="293"/>
    </row>
    <row r="42" spans="1:16" x14ac:dyDescent="0.15">
      <c r="A42" s="248"/>
      <c r="B42" s="244"/>
      <c r="C42" s="244"/>
      <c r="D42" s="244"/>
      <c r="E42" s="244"/>
      <c r="F42" s="244"/>
      <c r="G42" s="303" t="s">
        <v>512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514</v>
      </c>
      <c r="H48" s="308"/>
      <c r="I48" s="308"/>
      <c r="J48" s="308"/>
      <c r="K48" s="308"/>
      <c r="L48" s="308"/>
      <c r="M48" s="309"/>
      <c r="N48" s="308"/>
    </row>
    <row r="49" spans="1:14" ht="13.5" customHeight="1" x14ac:dyDescent="0.15">
      <c r="A49" s="248"/>
      <c r="B49" s="244"/>
      <c r="C49" s="244"/>
      <c r="D49" s="244"/>
      <c r="E49" s="244"/>
      <c r="F49" s="244"/>
      <c r="G49" s="310"/>
      <c r="H49" s="311"/>
      <c r="I49" s="1127" t="s">
        <v>480</v>
      </c>
      <c r="J49" s="1129" t="s">
        <v>515</v>
      </c>
      <c r="K49" s="1130"/>
      <c r="L49" s="1130"/>
      <c r="M49" s="1130"/>
      <c r="N49" s="1131"/>
    </row>
    <row r="50" spans="1:14" x14ac:dyDescent="0.15">
      <c r="A50" s="248"/>
      <c r="B50" s="244"/>
      <c r="C50" s="244"/>
      <c r="D50" s="244"/>
      <c r="E50" s="244"/>
      <c r="F50" s="244"/>
      <c r="G50" s="312"/>
      <c r="H50" s="313"/>
      <c r="I50" s="1128"/>
      <c r="J50" s="314" t="s">
        <v>516</v>
      </c>
      <c r="K50" s="315" t="s">
        <v>517</v>
      </c>
      <c r="L50" s="316" t="s">
        <v>518</v>
      </c>
      <c r="M50" s="317" t="s">
        <v>519</v>
      </c>
      <c r="N50" s="318" t="s">
        <v>520</v>
      </c>
    </row>
    <row r="51" spans="1:14" x14ac:dyDescent="0.15">
      <c r="A51" s="248"/>
      <c r="B51" s="244"/>
      <c r="C51" s="244"/>
      <c r="D51" s="244"/>
      <c r="E51" s="244"/>
      <c r="F51" s="244"/>
      <c r="G51" s="310" t="s">
        <v>521</v>
      </c>
      <c r="H51" s="311"/>
      <c r="I51" s="319">
        <v>1956752</v>
      </c>
      <c r="J51" s="320">
        <v>117122</v>
      </c>
      <c r="K51" s="321">
        <v>69.7</v>
      </c>
      <c r="L51" s="322">
        <v>57455</v>
      </c>
      <c r="M51" s="323">
        <v>39.799999999999997</v>
      </c>
      <c r="N51" s="324">
        <v>29.9</v>
      </c>
    </row>
    <row r="52" spans="1:14" x14ac:dyDescent="0.15">
      <c r="A52" s="248"/>
      <c r="B52" s="244"/>
      <c r="C52" s="244"/>
      <c r="D52" s="244"/>
      <c r="E52" s="244"/>
      <c r="F52" s="244"/>
      <c r="G52" s="325"/>
      <c r="H52" s="326" t="s">
        <v>522</v>
      </c>
      <c r="I52" s="327">
        <v>896979</v>
      </c>
      <c r="J52" s="328">
        <v>53689</v>
      </c>
      <c r="K52" s="329">
        <v>17.600000000000001</v>
      </c>
      <c r="L52" s="330">
        <v>33958</v>
      </c>
      <c r="M52" s="331">
        <v>43.6</v>
      </c>
      <c r="N52" s="332">
        <v>-26</v>
      </c>
    </row>
    <row r="53" spans="1:14" x14ac:dyDescent="0.15">
      <c r="A53" s="248"/>
      <c r="B53" s="244"/>
      <c r="C53" s="244"/>
      <c r="D53" s="244"/>
      <c r="E53" s="244"/>
      <c r="F53" s="244"/>
      <c r="G53" s="310" t="s">
        <v>523</v>
      </c>
      <c r="H53" s="311"/>
      <c r="I53" s="319">
        <v>3448206</v>
      </c>
      <c r="J53" s="320">
        <v>210103</v>
      </c>
      <c r="K53" s="321">
        <v>79.400000000000006</v>
      </c>
      <c r="L53" s="322">
        <v>71812</v>
      </c>
      <c r="M53" s="323">
        <v>25</v>
      </c>
      <c r="N53" s="324">
        <v>54.4</v>
      </c>
    </row>
    <row r="54" spans="1:14" x14ac:dyDescent="0.15">
      <c r="A54" s="248"/>
      <c r="B54" s="244"/>
      <c r="C54" s="244"/>
      <c r="D54" s="244"/>
      <c r="E54" s="244"/>
      <c r="F54" s="244"/>
      <c r="G54" s="325"/>
      <c r="H54" s="326" t="s">
        <v>522</v>
      </c>
      <c r="I54" s="327">
        <v>1617556</v>
      </c>
      <c r="J54" s="328">
        <v>98559</v>
      </c>
      <c r="K54" s="329">
        <v>83.6</v>
      </c>
      <c r="L54" s="330">
        <v>35025</v>
      </c>
      <c r="M54" s="331">
        <v>3.1</v>
      </c>
      <c r="N54" s="332">
        <v>80.5</v>
      </c>
    </row>
    <row r="55" spans="1:14" x14ac:dyDescent="0.15">
      <c r="A55" s="248"/>
      <c r="B55" s="244"/>
      <c r="C55" s="244"/>
      <c r="D55" s="244"/>
      <c r="E55" s="244"/>
      <c r="F55" s="244"/>
      <c r="G55" s="310" t="s">
        <v>524</v>
      </c>
      <c r="H55" s="311"/>
      <c r="I55" s="319">
        <v>1657602</v>
      </c>
      <c r="J55" s="320">
        <v>102271</v>
      </c>
      <c r="K55" s="321">
        <v>-51.3</v>
      </c>
      <c r="L55" s="322">
        <v>59829</v>
      </c>
      <c r="M55" s="323">
        <v>-16.7</v>
      </c>
      <c r="N55" s="324">
        <v>-34.6</v>
      </c>
    </row>
    <row r="56" spans="1:14" x14ac:dyDescent="0.15">
      <c r="A56" s="248"/>
      <c r="B56" s="244"/>
      <c r="C56" s="244"/>
      <c r="D56" s="244"/>
      <c r="E56" s="244"/>
      <c r="F56" s="244"/>
      <c r="G56" s="325"/>
      <c r="H56" s="326" t="s">
        <v>522</v>
      </c>
      <c r="I56" s="327">
        <v>1370987</v>
      </c>
      <c r="J56" s="328">
        <v>84587</v>
      </c>
      <c r="K56" s="329">
        <v>-14.2</v>
      </c>
      <c r="L56" s="330">
        <v>33669</v>
      </c>
      <c r="M56" s="331">
        <v>-3.9</v>
      </c>
      <c r="N56" s="332">
        <v>-10.3</v>
      </c>
    </row>
    <row r="57" spans="1:14" x14ac:dyDescent="0.15">
      <c r="A57" s="248"/>
      <c r="B57" s="244"/>
      <c r="C57" s="244"/>
      <c r="D57" s="244"/>
      <c r="E57" s="244"/>
      <c r="F57" s="244"/>
      <c r="G57" s="310" t="s">
        <v>525</v>
      </c>
      <c r="H57" s="311"/>
      <c r="I57" s="319">
        <v>2697140</v>
      </c>
      <c r="J57" s="320">
        <v>167327</v>
      </c>
      <c r="K57" s="321">
        <v>63.6</v>
      </c>
      <c r="L57" s="322">
        <v>70582</v>
      </c>
      <c r="M57" s="323">
        <v>18</v>
      </c>
      <c r="N57" s="324">
        <v>45.6</v>
      </c>
    </row>
    <row r="58" spans="1:14" x14ac:dyDescent="0.15">
      <c r="A58" s="248"/>
      <c r="B58" s="244"/>
      <c r="C58" s="244"/>
      <c r="D58" s="244"/>
      <c r="E58" s="244"/>
      <c r="F58" s="244"/>
      <c r="G58" s="325"/>
      <c r="H58" s="326" t="s">
        <v>522</v>
      </c>
      <c r="I58" s="327">
        <v>1716301</v>
      </c>
      <c r="J58" s="328">
        <v>106477</v>
      </c>
      <c r="K58" s="329">
        <v>25.9</v>
      </c>
      <c r="L58" s="330">
        <v>36117</v>
      </c>
      <c r="M58" s="331">
        <v>7.3</v>
      </c>
      <c r="N58" s="332">
        <v>18.600000000000001</v>
      </c>
    </row>
    <row r="59" spans="1:14" x14ac:dyDescent="0.15">
      <c r="A59" s="248"/>
      <c r="B59" s="244"/>
      <c r="C59" s="244"/>
      <c r="D59" s="244"/>
      <c r="E59" s="244"/>
      <c r="F59" s="244"/>
      <c r="G59" s="310" t="s">
        <v>526</v>
      </c>
      <c r="H59" s="311"/>
      <c r="I59" s="319">
        <v>2571579</v>
      </c>
      <c r="J59" s="320">
        <v>161339</v>
      </c>
      <c r="K59" s="321">
        <v>-3.6</v>
      </c>
      <c r="L59" s="322">
        <v>81990</v>
      </c>
      <c r="M59" s="323">
        <v>16.2</v>
      </c>
      <c r="N59" s="324">
        <v>-19.8</v>
      </c>
    </row>
    <row r="60" spans="1:14" x14ac:dyDescent="0.15">
      <c r="A60" s="248"/>
      <c r="B60" s="244"/>
      <c r="C60" s="244"/>
      <c r="D60" s="244"/>
      <c r="E60" s="244"/>
      <c r="F60" s="244"/>
      <c r="G60" s="325"/>
      <c r="H60" s="326" t="s">
        <v>522</v>
      </c>
      <c r="I60" s="333">
        <v>1270340</v>
      </c>
      <c r="J60" s="328">
        <v>79700</v>
      </c>
      <c r="K60" s="329">
        <v>-25.1</v>
      </c>
      <c r="L60" s="330">
        <v>34482</v>
      </c>
      <c r="M60" s="331">
        <v>-4.5</v>
      </c>
      <c r="N60" s="332">
        <v>-20.6</v>
      </c>
    </row>
    <row r="61" spans="1:14" x14ac:dyDescent="0.15">
      <c r="A61" s="248"/>
      <c r="B61" s="244"/>
      <c r="C61" s="244"/>
      <c r="D61" s="244"/>
      <c r="E61" s="244"/>
      <c r="F61" s="244"/>
      <c r="G61" s="310" t="s">
        <v>527</v>
      </c>
      <c r="H61" s="334"/>
      <c r="I61" s="335">
        <v>2466256</v>
      </c>
      <c r="J61" s="336">
        <v>151632</v>
      </c>
      <c r="K61" s="337">
        <v>31.6</v>
      </c>
      <c r="L61" s="338">
        <v>68334</v>
      </c>
      <c r="M61" s="339">
        <v>16.5</v>
      </c>
      <c r="N61" s="324">
        <v>15.1</v>
      </c>
    </row>
    <row r="62" spans="1:14" x14ac:dyDescent="0.15">
      <c r="A62" s="248"/>
      <c r="B62" s="244"/>
      <c r="C62" s="244"/>
      <c r="D62" s="244"/>
      <c r="E62" s="244"/>
      <c r="F62" s="244"/>
      <c r="G62" s="325"/>
      <c r="H62" s="326" t="s">
        <v>522</v>
      </c>
      <c r="I62" s="327">
        <v>1374433</v>
      </c>
      <c r="J62" s="328">
        <v>84602</v>
      </c>
      <c r="K62" s="329">
        <v>17.600000000000001</v>
      </c>
      <c r="L62" s="330">
        <v>34650</v>
      </c>
      <c r="M62" s="331">
        <v>9.1</v>
      </c>
      <c r="N62" s="332">
        <v>8.5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1" zoomScaleSheetLayoutView="100" workbookViewId="0">
      <selection activeCell="L44" sqref="L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41" t="s">
        <v>3</v>
      </c>
      <c r="D47" s="1141"/>
      <c r="E47" s="1142"/>
      <c r="F47" s="11">
        <v>14.62</v>
      </c>
      <c r="G47" s="12">
        <v>21.49</v>
      </c>
      <c r="H47" s="12">
        <v>27.03</v>
      </c>
      <c r="I47" s="12">
        <v>30.3</v>
      </c>
      <c r="J47" s="13">
        <v>30.38</v>
      </c>
    </row>
    <row r="48" spans="2:10" ht="57.75" customHeight="1" x14ac:dyDescent="0.15">
      <c r="B48" s="14"/>
      <c r="C48" s="1143" t="s">
        <v>4</v>
      </c>
      <c r="D48" s="1143"/>
      <c r="E48" s="1144"/>
      <c r="F48" s="15">
        <v>3.86</v>
      </c>
      <c r="G48" s="16">
        <v>8.89</v>
      </c>
      <c r="H48" s="16">
        <v>6.33</v>
      </c>
      <c r="I48" s="16">
        <v>4.6500000000000004</v>
      </c>
      <c r="J48" s="17">
        <v>0.77</v>
      </c>
    </row>
    <row r="49" spans="2:10" ht="57.75" customHeight="1" thickBot="1" x14ac:dyDescent="0.2">
      <c r="B49" s="18"/>
      <c r="C49" s="1145" t="s">
        <v>5</v>
      </c>
      <c r="D49" s="1145"/>
      <c r="E49" s="1146"/>
      <c r="F49" s="19">
        <v>5.85</v>
      </c>
      <c r="G49" s="20">
        <v>12.97</v>
      </c>
      <c r="H49" s="20">
        <v>1.74</v>
      </c>
      <c r="I49" s="20">
        <v>1.52</v>
      </c>
      <c r="J49" s="21" t="s">
        <v>534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2" zoomScaleSheetLayoutView="100" workbookViewId="0">
      <selection activeCell="P33" sqref="P3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53" t="s">
        <v>535</v>
      </c>
      <c r="D34" s="1153"/>
      <c r="E34" s="1154"/>
      <c r="F34" s="32">
        <v>5.0199999999999996</v>
      </c>
      <c r="G34" s="33">
        <v>5.4</v>
      </c>
      <c r="H34" s="33">
        <v>6.59</v>
      </c>
      <c r="I34" s="33">
        <v>7.59</v>
      </c>
      <c r="J34" s="34">
        <v>8.5299999999999994</v>
      </c>
      <c r="K34" s="22"/>
      <c r="L34" s="22"/>
      <c r="M34" s="22"/>
      <c r="N34" s="22"/>
      <c r="O34" s="22"/>
      <c r="P34" s="22"/>
    </row>
    <row r="35" spans="1:16" ht="39" customHeight="1" x14ac:dyDescent="0.15">
      <c r="A35" s="22"/>
      <c r="B35" s="35"/>
      <c r="C35" s="1147" t="s">
        <v>536</v>
      </c>
      <c r="D35" s="1148"/>
      <c r="E35" s="1149"/>
      <c r="F35" s="36">
        <v>3.86</v>
      </c>
      <c r="G35" s="37">
        <v>8.89</v>
      </c>
      <c r="H35" s="37">
        <v>6.33</v>
      </c>
      <c r="I35" s="37">
        <v>4.6399999999999997</v>
      </c>
      <c r="J35" s="38">
        <v>0.77</v>
      </c>
      <c r="K35" s="22"/>
      <c r="L35" s="22"/>
      <c r="M35" s="22"/>
      <c r="N35" s="22"/>
      <c r="O35" s="22"/>
      <c r="P35" s="22"/>
    </row>
    <row r="36" spans="1:16" ht="39" customHeight="1" x14ac:dyDescent="0.15">
      <c r="A36" s="22"/>
      <c r="B36" s="35"/>
      <c r="C36" s="1147" t="s">
        <v>537</v>
      </c>
      <c r="D36" s="1148"/>
      <c r="E36" s="1149"/>
      <c r="F36" s="36">
        <v>0.48</v>
      </c>
      <c r="G36" s="37">
        <v>0.24</v>
      </c>
      <c r="H36" s="37">
        <v>0.08</v>
      </c>
      <c r="I36" s="37">
        <v>0.78</v>
      </c>
      <c r="J36" s="38">
        <v>0.64</v>
      </c>
      <c r="K36" s="22"/>
      <c r="L36" s="22"/>
      <c r="M36" s="22"/>
      <c r="N36" s="22"/>
      <c r="O36" s="22"/>
      <c r="P36" s="22"/>
    </row>
    <row r="37" spans="1:16" ht="39" customHeight="1" x14ac:dyDescent="0.15">
      <c r="A37" s="22"/>
      <c r="B37" s="35"/>
      <c r="C37" s="1147" t="s">
        <v>538</v>
      </c>
      <c r="D37" s="1148"/>
      <c r="E37" s="1149"/>
      <c r="F37" s="36">
        <v>0.09</v>
      </c>
      <c r="G37" s="37">
        <v>0.15</v>
      </c>
      <c r="H37" s="37">
        <v>0.34</v>
      </c>
      <c r="I37" s="37">
        <v>0.35</v>
      </c>
      <c r="J37" s="38">
        <v>0.19</v>
      </c>
      <c r="K37" s="22"/>
      <c r="L37" s="22"/>
      <c r="M37" s="22"/>
      <c r="N37" s="22"/>
      <c r="O37" s="22"/>
      <c r="P37" s="22"/>
    </row>
    <row r="38" spans="1:16" ht="39" customHeight="1" x14ac:dyDescent="0.15">
      <c r="A38" s="22"/>
      <c r="B38" s="35"/>
      <c r="C38" s="1147" t="s">
        <v>539</v>
      </c>
      <c r="D38" s="1148"/>
      <c r="E38" s="1149"/>
      <c r="F38" s="36">
        <v>0.26</v>
      </c>
      <c r="G38" s="37">
        <v>0.21</v>
      </c>
      <c r="H38" s="37">
        <v>0.14000000000000001</v>
      </c>
      <c r="I38" s="37">
        <v>0.14000000000000001</v>
      </c>
      <c r="J38" s="38">
        <v>0.11</v>
      </c>
      <c r="K38" s="22"/>
      <c r="L38" s="22"/>
      <c r="M38" s="22"/>
      <c r="N38" s="22"/>
      <c r="O38" s="22"/>
      <c r="P38" s="22"/>
    </row>
    <row r="39" spans="1:16" ht="39" customHeight="1" x14ac:dyDescent="0.15">
      <c r="A39" s="22"/>
      <c r="B39" s="35"/>
      <c r="C39" s="1147" t="s">
        <v>540</v>
      </c>
      <c r="D39" s="1148"/>
      <c r="E39" s="1149"/>
      <c r="F39" s="36">
        <v>0.03</v>
      </c>
      <c r="G39" s="37">
        <v>0.03</v>
      </c>
      <c r="H39" s="37">
        <v>0.02</v>
      </c>
      <c r="I39" s="37">
        <v>0.04</v>
      </c>
      <c r="J39" s="38">
        <v>0.05</v>
      </c>
      <c r="K39" s="22"/>
      <c r="L39" s="22"/>
      <c r="M39" s="22"/>
      <c r="N39" s="22"/>
      <c r="O39" s="22"/>
      <c r="P39" s="22"/>
    </row>
    <row r="40" spans="1:16" ht="39" customHeight="1" x14ac:dyDescent="0.15">
      <c r="A40" s="22"/>
      <c r="B40" s="35"/>
      <c r="C40" s="1147" t="s">
        <v>541</v>
      </c>
      <c r="D40" s="1148"/>
      <c r="E40" s="1149"/>
      <c r="F40" s="36">
        <v>0.01</v>
      </c>
      <c r="G40" s="37">
        <v>0.01</v>
      </c>
      <c r="H40" s="37">
        <v>0.02</v>
      </c>
      <c r="I40" s="37">
        <v>0.01</v>
      </c>
      <c r="J40" s="38">
        <v>0.01</v>
      </c>
      <c r="K40" s="22"/>
      <c r="L40" s="22"/>
      <c r="M40" s="22"/>
      <c r="N40" s="22"/>
      <c r="O40" s="22"/>
      <c r="P40" s="22"/>
    </row>
    <row r="41" spans="1:16" ht="39" customHeight="1" x14ac:dyDescent="0.15">
      <c r="A41" s="22"/>
      <c r="B41" s="35"/>
      <c r="C41" s="1147" t="s">
        <v>542</v>
      </c>
      <c r="D41" s="1148"/>
      <c r="E41" s="1149"/>
      <c r="F41" s="36">
        <v>0</v>
      </c>
      <c r="G41" s="37">
        <v>0.02</v>
      </c>
      <c r="H41" s="37">
        <v>0.18</v>
      </c>
      <c r="I41" s="37">
        <v>0.01</v>
      </c>
      <c r="J41" s="38">
        <v>0.01</v>
      </c>
      <c r="K41" s="22"/>
      <c r="L41" s="22"/>
      <c r="M41" s="22"/>
      <c r="N41" s="22"/>
      <c r="O41" s="22"/>
      <c r="P41" s="22"/>
    </row>
    <row r="42" spans="1:16" ht="39" customHeight="1" x14ac:dyDescent="0.15">
      <c r="A42" s="22"/>
      <c r="B42" s="39"/>
      <c r="C42" s="1147" t="s">
        <v>543</v>
      </c>
      <c r="D42" s="1148"/>
      <c r="E42" s="1149"/>
      <c r="F42" s="36" t="s">
        <v>489</v>
      </c>
      <c r="G42" s="37" t="s">
        <v>489</v>
      </c>
      <c r="H42" s="37" t="s">
        <v>489</v>
      </c>
      <c r="I42" s="37" t="s">
        <v>489</v>
      </c>
      <c r="J42" s="38" t="s">
        <v>489</v>
      </c>
      <c r="K42" s="22"/>
      <c r="L42" s="22"/>
      <c r="M42" s="22"/>
      <c r="N42" s="22"/>
      <c r="O42" s="22"/>
      <c r="P42" s="22"/>
    </row>
    <row r="43" spans="1:16" ht="39" customHeight="1" thickBot="1" x14ac:dyDescent="0.2">
      <c r="A43" s="22"/>
      <c r="B43" s="40"/>
      <c r="C43" s="1150" t="s">
        <v>544</v>
      </c>
      <c r="D43" s="1151"/>
      <c r="E43" s="1152"/>
      <c r="F43" s="41">
        <v>0.05</v>
      </c>
      <c r="G43" s="42">
        <v>0.01</v>
      </c>
      <c r="H43" s="42">
        <v>0.01</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7" zoomScaleSheetLayoutView="55" workbookViewId="0">
      <selection activeCell="R55" sqref="R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15">
      <c r="A45" s="48"/>
      <c r="B45" s="1163" t="s">
        <v>10</v>
      </c>
      <c r="C45" s="1164"/>
      <c r="D45" s="58"/>
      <c r="E45" s="1169" t="s">
        <v>11</v>
      </c>
      <c r="F45" s="1169"/>
      <c r="G45" s="1169"/>
      <c r="H45" s="1169"/>
      <c r="I45" s="1169"/>
      <c r="J45" s="1170"/>
      <c r="K45" s="59">
        <v>1866</v>
      </c>
      <c r="L45" s="60">
        <v>1809</v>
      </c>
      <c r="M45" s="60">
        <v>1730</v>
      </c>
      <c r="N45" s="60">
        <v>1695</v>
      </c>
      <c r="O45" s="61">
        <v>1555</v>
      </c>
      <c r="P45" s="48"/>
      <c r="Q45" s="48"/>
      <c r="R45" s="48"/>
      <c r="S45" s="48"/>
      <c r="T45" s="48"/>
      <c r="U45" s="48"/>
    </row>
    <row r="46" spans="1:21" ht="30.75" customHeight="1" x14ac:dyDescent="0.15">
      <c r="A46" s="48"/>
      <c r="B46" s="1165"/>
      <c r="C46" s="1166"/>
      <c r="D46" s="62"/>
      <c r="E46" s="1157" t="s">
        <v>12</v>
      </c>
      <c r="F46" s="1157"/>
      <c r="G46" s="1157"/>
      <c r="H46" s="1157"/>
      <c r="I46" s="1157"/>
      <c r="J46" s="1158"/>
      <c r="K46" s="63" t="s">
        <v>489</v>
      </c>
      <c r="L46" s="64" t="s">
        <v>489</v>
      </c>
      <c r="M46" s="64" t="s">
        <v>489</v>
      </c>
      <c r="N46" s="64" t="s">
        <v>489</v>
      </c>
      <c r="O46" s="65" t="s">
        <v>489</v>
      </c>
      <c r="P46" s="48"/>
      <c r="Q46" s="48"/>
      <c r="R46" s="48"/>
      <c r="S46" s="48"/>
      <c r="T46" s="48"/>
      <c r="U46" s="48"/>
    </row>
    <row r="47" spans="1:21" ht="30.75" customHeight="1" x14ac:dyDescent="0.15">
      <c r="A47" s="48"/>
      <c r="B47" s="1165"/>
      <c r="C47" s="1166"/>
      <c r="D47" s="62"/>
      <c r="E47" s="1157" t="s">
        <v>13</v>
      </c>
      <c r="F47" s="1157"/>
      <c r="G47" s="1157"/>
      <c r="H47" s="1157"/>
      <c r="I47" s="1157"/>
      <c r="J47" s="1158"/>
      <c r="K47" s="63" t="s">
        <v>489</v>
      </c>
      <c r="L47" s="64" t="s">
        <v>489</v>
      </c>
      <c r="M47" s="64" t="s">
        <v>489</v>
      </c>
      <c r="N47" s="64" t="s">
        <v>489</v>
      </c>
      <c r="O47" s="65" t="s">
        <v>489</v>
      </c>
      <c r="P47" s="48"/>
      <c r="Q47" s="48"/>
      <c r="R47" s="48"/>
      <c r="S47" s="48"/>
      <c r="T47" s="48"/>
      <c r="U47" s="48"/>
    </row>
    <row r="48" spans="1:21" ht="30.75" customHeight="1" x14ac:dyDescent="0.15">
      <c r="A48" s="48"/>
      <c r="B48" s="1165"/>
      <c r="C48" s="1166"/>
      <c r="D48" s="62"/>
      <c r="E48" s="1157" t="s">
        <v>14</v>
      </c>
      <c r="F48" s="1157"/>
      <c r="G48" s="1157"/>
      <c r="H48" s="1157"/>
      <c r="I48" s="1157"/>
      <c r="J48" s="1158"/>
      <c r="K48" s="63">
        <v>761</v>
      </c>
      <c r="L48" s="64">
        <v>750</v>
      </c>
      <c r="M48" s="64">
        <v>767</v>
      </c>
      <c r="N48" s="64">
        <v>856</v>
      </c>
      <c r="O48" s="65">
        <v>946</v>
      </c>
      <c r="P48" s="48"/>
      <c r="Q48" s="48"/>
      <c r="R48" s="48"/>
      <c r="S48" s="48"/>
      <c r="T48" s="48"/>
      <c r="U48" s="48"/>
    </row>
    <row r="49" spans="1:21" ht="30.75" customHeight="1" x14ac:dyDescent="0.15">
      <c r="A49" s="48"/>
      <c r="B49" s="1165"/>
      <c r="C49" s="1166"/>
      <c r="D49" s="62"/>
      <c r="E49" s="1157" t="s">
        <v>15</v>
      </c>
      <c r="F49" s="1157"/>
      <c r="G49" s="1157"/>
      <c r="H49" s="1157"/>
      <c r="I49" s="1157"/>
      <c r="J49" s="1158"/>
      <c r="K49" s="63">
        <v>66</v>
      </c>
      <c r="L49" s="64">
        <v>62</v>
      </c>
      <c r="M49" s="64">
        <v>45</v>
      </c>
      <c r="N49" s="64">
        <v>23</v>
      </c>
      <c r="O49" s="65">
        <v>10</v>
      </c>
      <c r="P49" s="48"/>
      <c r="Q49" s="48"/>
      <c r="R49" s="48"/>
      <c r="S49" s="48"/>
      <c r="T49" s="48"/>
      <c r="U49" s="48"/>
    </row>
    <row r="50" spans="1:21" ht="30.75" customHeight="1" x14ac:dyDescent="0.15">
      <c r="A50" s="48"/>
      <c r="B50" s="1165"/>
      <c r="C50" s="1166"/>
      <c r="D50" s="62"/>
      <c r="E50" s="1157" t="s">
        <v>16</v>
      </c>
      <c r="F50" s="1157"/>
      <c r="G50" s="1157"/>
      <c r="H50" s="1157"/>
      <c r="I50" s="1157"/>
      <c r="J50" s="1158"/>
      <c r="K50" s="63" t="s">
        <v>489</v>
      </c>
      <c r="L50" s="64" t="s">
        <v>489</v>
      </c>
      <c r="M50" s="64" t="s">
        <v>489</v>
      </c>
      <c r="N50" s="64" t="s">
        <v>489</v>
      </c>
      <c r="O50" s="65" t="s">
        <v>489</v>
      </c>
      <c r="P50" s="48"/>
      <c r="Q50" s="48"/>
      <c r="R50" s="48"/>
      <c r="S50" s="48"/>
      <c r="T50" s="48"/>
      <c r="U50" s="48"/>
    </row>
    <row r="51" spans="1:21" ht="30.75" customHeight="1" x14ac:dyDescent="0.15">
      <c r="A51" s="48"/>
      <c r="B51" s="1167"/>
      <c r="C51" s="1168"/>
      <c r="D51" s="66"/>
      <c r="E51" s="1157" t="s">
        <v>17</v>
      </c>
      <c r="F51" s="1157"/>
      <c r="G51" s="1157"/>
      <c r="H51" s="1157"/>
      <c r="I51" s="1157"/>
      <c r="J51" s="1158"/>
      <c r="K51" s="63" t="s">
        <v>489</v>
      </c>
      <c r="L51" s="64" t="s">
        <v>489</v>
      </c>
      <c r="M51" s="64" t="s">
        <v>489</v>
      </c>
      <c r="N51" s="64" t="s">
        <v>489</v>
      </c>
      <c r="O51" s="65" t="s">
        <v>489</v>
      </c>
      <c r="P51" s="48"/>
      <c r="Q51" s="48"/>
      <c r="R51" s="48"/>
      <c r="S51" s="48"/>
      <c r="T51" s="48"/>
      <c r="U51" s="48"/>
    </row>
    <row r="52" spans="1:21" ht="30.75" customHeight="1" x14ac:dyDescent="0.15">
      <c r="A52" s="48"/>
      <c r="B52" s="1155" t="s">
        <v>18</v>
      </c>
      <c r="C52" s="1156"/>
      <c r="D52" s="66"/>
      <c r="E52" s="1157" t="s">
        <v>19</v>
      </c>
      <c r="F52" s="1157"/>
      <c r="G52" s="1157"/>
      <c r="H52" s="1157"/>
      <c r="I52" s="1157"/>
      <c r="J52" s="1158"/>
      <c r="K52" s="63">
        <v>1740</v>
      </c>
      <c r="L52" s="64">
        <v>1752</v>
      </c>
      <c r="M52" s="64">
        <v>1714</v>
      </c>
      <c r="N52" s="64">
        <v>1741</v>
      </c>
      <c r="O52" s="65">
        <v>1684</v>
      </c>
      <c r="P52" s="48"/>
      <c r="Q52" s="48"/>
      <c r="R52" s="48"/>
      <c r="S52" s="48"/>
      <c r="T52" s="48"/>
      <c r="U52" s="48"/>
    </row>
    <row r="53" spans="1:21" ht="30.75" customHeight="1" thickBot="1" x14ac:dyDescent="0.2">
      <c r="A53" s="48"/>
      <c r="B53" s="1159" t="s">
        <v>20</v>
      </c>
      <c r="C53" s="1160"/>
      <c r="D53" s="67"/>
      <c r="E53" s="1161" t="s">
        <v>21</v>
      </c>
      <c r="F53" s="1161"/>
      <c r="G53" s="1161"/>
      <c r="H53" s="1161"/>
      <c r="I53" s="1161"/>
      <c r="J53" s="1162"/>
      <c r="K53" s="68">
        <v>953</v>
      </c>
      <c r="L53" s="69">
        <v>869</v>
      </c>
      <c r="M53" s="69">
        <v>828</v>
      </c>
      <c r="N53" s="69">
        <v>833</v>
      </c>
      <c r="O53" s="70">
        <v>827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2015-04-20T01:06:26Z</cp:lastPrinted>
  <dcterms:created xsi:type="dcterms:W3CDTF">2015-02-17T07:10:02Z</dcterms:created>
  <dcterms:modified xsi:type="dcterms:W3CDTF">2015-04-20T01:08:31Z</dcterms:modified>
  <cp:category/>
</cp:coreProperties>
</file>