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5"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BE35" i="9"/>
  <c r="BW34" i="9"/>
  <c r="BE34" i="9"/>
  <c r="C34" i="9"/>
  <c r="C35" i="9" s="1"/>
  <c r="BW35" i="9" l="1"/>
  <c r="BW36" i="9" s="1"/>
  <c r="BW37" i="9" s="1"/>
  <c r="BW38" i="9" s="1"/>
  <c r="BW39" i="9" s="1"/>
  <c r="BW40" i="9" s="1"/>
  <c r="BW41" i="9" s="1"/>
  <c r="BW42" i="9" s="1"/>
  <c r="U34" i="9"/>
  <c r="U35" i="9" s="1"/>
  <c r="U36" i="9" s="1"/>
  <c r="U37" i="9" s="1"/>
  <c r="AM34" i="9"/>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alcChain>
</file>

<file path=xl/sharedStrings.xml><?xml version="1.0" encoding="utf-8"?>
<sst xmlns="http://schemas.openxmlformats.org/spreadsheetml/2006/main" count="1073" uniqueCount="555">
  <si>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</si>
  <si>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</si>
  <si>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</si>
  <si>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</si>
  <si>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</si>
  <si>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</si>
  <si>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</si>
  <si>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</si>
  <si>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</si>
  <si>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</si>
  <si>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</si>
  <si>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</si>
  <si>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</si>
  <si>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</si>
  <si>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</si>
  <si>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</si>
  <si>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</si>
  <si>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</si>
  <si>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</si>
  <si>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</si>
  <si>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</si>
  <si>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</si>
  <si>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</si>
  <si>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</si>
  <si>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</si>
  <si>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</si>
  <si>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</si>
  <si>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</si>
  <si>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</si>
  <si>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</si>
  <si>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</si>
  <si>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</si>
  <si>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</si>
  <si>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</si>
  <si>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</si>
  <si>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</si>
  <si>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</si>
  <si>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</si>
  <si>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</si>
  <si>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</si>
  <si>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</si>
  <si>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</si>
  <si>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</si>
  <si>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</si>
  <si>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</si>
  <si>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</si>
  <si>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</si>
  <si>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</si>
  <si>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</si>
  <si>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</si>
  <si>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</si>
  <si>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</si>
  <si>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</si>
  <si>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</si>
  <si>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</si>
  <si>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</si>
  <si>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</si>
  <si>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</si>
  <si>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</si>
  <si>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</si>
  <si>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</si>
  <si>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</si>
  <si>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</si>
  <si>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</si>
  <si>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</si>
  <si>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</si>
  <si>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</si>
  <si>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</si>
  <si>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</si>
  <si>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</si>
  <si>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</si>
  <si>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</si>
  <si>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</si>
  <si>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</si>
  <si>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</si>
  <si>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</si>
  <si>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</si>
  <si>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</si>
  <si>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</si>
  <si>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</si>
  <si>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</si>
  <si>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八幡市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</si>
  <si>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</si>
  <si>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</si>
  <si>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</si>
  <si>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</si>
  <si>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</si>
  <si>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</si>
  <si>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</si>
  <si>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</si>
  <si>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</si>
  <si>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</si>
  <si>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</si>
  <si>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</si>
  <si>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</si>
  <si>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</si>
  <si>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</si>
  <si>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</si>
  <si>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</si>
  <si>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</si>
  <si>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</si>
  <si>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</si>
  <si>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</si>
  <si>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</si>
  <si>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</si>
  <si>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</si>
  <si>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</si>
  <si>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</si>
  <si>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</si>
  <si>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</si>
  <si>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</si>
  <si>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</si>
  <si>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</si>
  <si>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</si>
  <si>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</si>
  <si>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</si>
  <si>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</si>
  <si>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</si>
  <si>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</si>
  <si>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</si>
  <si>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</si>
  <si>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</si>
  <si>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</si>
  <si>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</si>
  <si>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</si>
  <si>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</si>
  <si>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</si>
  <si>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</si>
  <si>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</si>
  <si>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</si>
  <si>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</si>
  <si>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</si>
  <si>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</si>
  <si>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</si>
  <si>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</si>
  <si>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</si>
  <si>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</si>
  <si>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</si>
  <si>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</si>
  <si>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</si>
  <si>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</si>
  <si>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</si>
  <si>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</si>
  <si>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</si>
  <si>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</si>
  <si>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</si>
  <si>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</si>
  <si>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</si>
  <si>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</si>
  <si>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</si>
  <si>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</si>
  <si>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</si>
  <si>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</si>
  <si>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</si>
  <si>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</si>
  <si>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</si>
  <si>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</si>
  <si>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</si>
  <si>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</si>
  <si>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</si>
  <si>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</si>
  <si>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</si>
  <si>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</si>
  <si>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</si>
  <si>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</si>
  <si>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</si>
  <si>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</si>
  <si>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</si>
  <si>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</si>
  <si>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</si>
  <si>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</si>
  <si>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</si>
  <si>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</si>
  <si>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</si>
  <si>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</si>
  <si>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</si>
  <si>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</si>
  <si>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</si>
  <si>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</si>
  <si>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</si>
  <si>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</si>
  <si>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</si>
  <si>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</si>
  <si>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</si>
  <si>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</si>
  <si>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</si>
  <si>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</si>
  <si>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</si>
  <si>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</si>
  <si>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</si>
  <si>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</si>
  <si>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</si>
  <si>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</si>
  <si>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</si>
  <si>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京都府八幡市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</si>
  <si>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</si>
  <si>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</si>
  <si>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</si>
  <si>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</si>
  <si>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</si>
  <si>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</si>
  <si>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</si>
  <si>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</si>
  <si>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</si>
  <si>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</si>
  <si>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</si>
  <si>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</si>
  <si>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</si>
  <si>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</si>
  <si>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</si>
  <si>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</si>
  <si>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</si>
  <si>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</si>
  <si>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</si>
  <si>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</si>
  <si>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</si>
  <si>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</si>
  <si>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</si>
  <si>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</si>
  <si>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</si>
  <si>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</si>
  <si>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</si>
  <si>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</si>
  <si>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</si>
  <si>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</si>
  <si>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</si>
  <si>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</si>
  <si>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</si>
  <si>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</si>
  <si>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</si>
  <si>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</si>
  <si>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</si>
  <si>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</si>
  <si>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</si>
  <si>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</si>
  <si>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</si>
  <si>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</si>
  <si>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</si>
  <si>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</si>
  <si>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</si>
  <si>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</si>
  <si>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</si>
  <si>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</si>
  <si>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</si>
  <si>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</si>
  <si>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</si>
  <si>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</si>
  <si>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</si>
  <si>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</si>
  <si>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</si>
  <si>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</si>
  <si>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</si>
  <si>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</si>
  <si>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</si>
  <si>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</si>
  <si>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</si>
  <si>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</si>
  <si>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</si>
  <si>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</si>
  <si>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</si>
  <si>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</si>
  <si>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</si>
  <si>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</si>
  <si>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</si>
  <si>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</si>
  <si>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</si>
  <si>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</si>
  <si>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</si>
  <si>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</si>
  <si>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</si>
  <si>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</si>
  <si>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</si>
  <si>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</si>
  <si>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</si>
  <si>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</si>
  <si>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</si>
  <si>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</si>
  <si>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</si>
  <si>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</si>
  <si>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</si>
  <si>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</si>
  <si>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</si>
  <si>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</si>
  <si>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</si>
  <si>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</si>
  <si>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</si>
  <si>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</si>
  <si>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</si>
  <si>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</si>
  <si>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</si>
  <si>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</si>
  <si>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</si>
  <si>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</si>
  <si>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</si>
  <si>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</si>
  <si>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</si>
  <si>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</si>
  <si>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</si>
  <si>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</si>
  <si>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</si>
  <si>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</si>
  <si>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</si>
  <si>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</si>
  <si>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</si>
  <si>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</si>
  <si>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</si>
  <si>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</si>
  <si>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</si>
  <si>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</si>
  <si>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</si>
  <si>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</si>
  <si>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</si>
  <si>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</si>
  <si>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</si>
  <si>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</si>
  <si>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</si>
  <si>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</si>
  <si>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</si>
  <si>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</si>
  <si>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</si>
  <si>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</si>
  <si>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</si>
  <si>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</si>
  <si>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</si>
  <si>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</si>
  <si>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</si>
  <si>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</si>
  <si>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</si>
  <si>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</si>
  <si>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</si>
  <si>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</si>
  <si>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</si>
  <si>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</si>
  <si>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</si>
  <si>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</si>
  <si>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</si>
  <si>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</si>
  <si>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</si>
  <si>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</si>
  <si>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</si>
  <si>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</si>
  <si>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</si>
  <si>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</si>
  <si>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</si>
  <si>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京都府八幡市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</si>
  <si>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</si>
  <si>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</si>
  <si>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</si>
  <si>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</si>
  <si>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</si>
  <si>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</si>
  <si>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</si>
  <si>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</si>
  <si>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</si>
  <si>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</si>
  <si>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</si>
  <si>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</si>
  <si>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</si>
  <si>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</si>
  <si>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</si>
  <si>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</si>
  <si>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</si>
  <si>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</si>
  <si>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</si>
  <si>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</si>
  <si>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休日応急診療所特別会計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</si>
  <si>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</si>
  <si>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</si>
  <si>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</si>
  <si>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</si>
  <si>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</si>
  <si>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</si>
  <si>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</si>
  <si>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</si>
  <si>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</si>
  <si>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</si>
  <si>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</si>
  <si>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</si>
  <si>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</si>
  <si>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</si>
  <si>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</si>
  <si>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後期高齢者医療特別会計</t>
    <phoneticPr fontId="5"/>
  </si>
  <si>
    <t>駐車場特別会計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</si>
  <si>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</si>
  <si>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</si>
  <si>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</si>
  <si>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</si>
  <si>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</si>
  <si>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</si>
  <si>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</si>
  <si>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</si>
  <si>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</si>
  <si>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</si>
  <si>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</si>
  <si>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</si>
  <si>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</si>
  <si>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</si>
  <si>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</si>
  <si>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</si>
  <si>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</si>
  <si>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</si>
  <si>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</si>
  <si>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</si>
  <si>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</si>
  <si>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</si>
  <si>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</si>
  <si>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</si>
  <si>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</si>
  <si>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</si>
  <si>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</si>
  <si>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</si>
  <si>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</si>
  <si>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</si>
  <si>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</si>
  <si>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</si>
  <si>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</si>
  <si>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</si>
  <si>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</si>
  <si>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</si>
  <si>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</si>
  <si>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</si>
  <si>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</si>
  <si>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</si>
  <si>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</si>
  <si>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</si>
  <si>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</si>
  <si>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</si>
  <si>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</si>
  <si>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</si>
  <si>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</si>
  <si>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</si>
  <si>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</si>
  <si>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</si>
  <si>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</si>
  <si>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</si>
  <si>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</si>
  <si>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</si>
  <si>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</si>
  <si>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</si>
  <si>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</si>
  <si>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</si>
  <si>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</si>
  <si>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</si>
  <si>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</si>
  <si>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</si>
  <si>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</si>
  <si>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</si>
  <si>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</si>
  <si>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</si>
  <si>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</si>
  <si>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</si>
  <si>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</si>
  <si>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</si>
  <si>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</si>
  <si>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</si>
  <si>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</si>
  <si>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</si>
  <si>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</si>
  <si>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</si>
  <si>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</si>
  <si>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</si>
  <si>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</si>
  <si>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</si>
  <si>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</si>
  <si>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</si>
  <si>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</si>
  <si>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</si>
  <si>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</si>
  <si>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</si>
  <si>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</si>
  <si>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</si>
  <si>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</si>
  <si>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</si>
  <si>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</si>
  <si>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</si>
  <si>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</si>
  <si>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</si>
  <si>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</si>
  <si>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</si>
  <si>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</si>
  <si>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</si>
  <si>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</si>
  <si>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</si>
  <si>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</si>
  <si>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</si>
  <si>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</si>
  <si>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</si>
  <si>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</si>
  <si>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</si>
  <si>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</si>
  <si>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</si>
  <si>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</si>
  <si>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</si>
  <si>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</si>
  <si>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</si>
  <si>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</si>
  <si>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</si>
  <si>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</si>
  <si>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</si>
  <si>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</si>
  <si>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</si>
  <si>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</si>
  <si>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</si>
  <si>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</si>
  <si>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</si>
  <si>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</si>
  <si>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</si>
  <si>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</si>
  <si>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</si>
  <si>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</si>
  <si>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</si>
  <si>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</si>
  <si>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</si>
  <si>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</si>
  <si>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</si>
  <si>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</si>
  <si>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</si>
  <si>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</si>
  <si>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</si>
  <si>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0.13</t>
  </si>
  <si>
    <t>国民健康保険特別会計</t>
  </si>
  <si>
    <t>▲ 3.13</t>
  </si>
  <si>
    <t>▲ 3.41</t>
  </si>
  <si>
    <t>▲ 2.09</t>
  </si>
  <si>
    <t>▲ 2.33</t>
  </si>
  <si>
    <t>▲ 2.21</t>
  </si>
  <si>
    <t>水道事業会計</t>
  </si>
  <si>
    <t>下水道事業会計</t>
  </si>
  <si>
    <t>一般会計</t>
  </si>
  <si>
    <t>後期高齢者医療特別会計</t>
  </si>
  <si>
    <t>介護保険特別会計（保険事業勘定）</t>
  </si>
  <si>
    <t>駐車場特別会計</t>
  </si>
  <si>
    <t>▲ 0.49</t>
  </si>
  <si>
    <t>休日応急診療所特別会計</t>
  </si>
  <si>
    <t>その他会計（赤字）</t>
  </si>
  <si>
    <t>その他会計（黒字）</t>
  </si>
  <si>
    <t>-</t>
    <phoneticPr fontId="2"/>
  </si>
  <si>
    <t>やわた市民文化事業団</t>
    <phoneticPr fontId="2"/>
  </si>
  <si>
    <t>八幡市公園施設事業団</t>
    <phoneticPr fontId="2"/>
  </si>
  <si>
    <t>-</t>
    <phoneticPr fontId="2"/>
  </si>
  <si>
    <t>城南衛生管理組合</t>
    <phoneticPr fontId="5"/>
  </si>
  <si>
    <t>澱川右岸水防事務組合</t>
  </si>
  <si>
    <t>淀川・木津川水防事務組合</t>
  </si>
  <si>
    <t>京都府自治会館管理組合</t>
  </si>
  <si>
    <t>京都府住宅新築資金等貸付事業管理組合
（一般会計）</t>
  </si>
  <si>
    <t>京都府住宅新築資金等貸付事業管理組合
（特別会計）</t>
  </si>
  <si>
    <t>京都府後期高齢者医療広域連合
（一般会計）</t>
  </si>
  <si>
    <t>京都府後期高齢者医療広域連合（特別会計）</t>
    <phoneticPr fontId="5"/>
  </si>
  <si>
    <t>京都府後期高齢者医療広域連合
（後期高齢者医療特別会計）</t>
  </si>
  <si>
    <t>京都地方税機構</t>
    <phoneticPr fontId="5"/>
  </si>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</sst>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23900</c:v>
                </c:pt>
                <c:pt idx="1">
                  <c:v>35504</c:v>
                </c:pt>
                <c:pt idx="2">
                  <c:v>21699</c:v>
                </c:pt>
                <c:pt idx="3">
                  <c:v>27713</c:v>
                </c:pt>
                <c:pt idx="4">
                  <c:v>49132</c:v>
                </c:pt>
              </c:numCache>
            </c:numRef>
          </c:val>
          <c:smooth val="0"/>
        </c:ser>
        <c:dLbls>
          <c:showLegendKey val="0"/>
          <c:showVal val="0"/>
          <c:showCatName val="0"/>
          <c:showSerName val="0"/>
          <c:showPercent val="0"/>
          <c:showBubbleSize val="0"/>
        </c:dLbls>
        <c:marker val="1"/>
        <c:smooth val="0"/>
        <c:axId val="80447744"/>
        <c:axId val="80454016"/>
      </c:lineChart>
      <c:catAx>
        <c:axId val="8044774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0454016"/>
        <c:crosses val="autoZero"/>
        <c:auto val="1"/>
        <c:lblAlgn val="ctr"/>
        <c:lblOffset val="100"/>
        <c:tickLblSkip val="1"/>
        <c:tickMarkSkip val="1"/>
        <c:noMultiLvlLbl val="0"/>
      </c:catAx>
      <c:valAx>
        <c:axId val="80454016"/>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04477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2.64</c:v>
                </c:pt>
                <c:pt idx="1">
                  <c:v>3.01</c:v>
                </c:pt>
                <c:pt idx="2">
                  <c:v>2.65</c:v>
                </c:pt>
                <c:pt idx="3">
                  <c:v>2.76</c:v>
                </c:pt>
                <c:pt idx="4">
                  <c:v>3.1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9.92</c:v>
                </c:pt>
                <c:pt idx="1">
                  <c:v>10.61</c:v>
                </c:pt>
                <c:pt idx="2">
                  <c:v>12.93</c:v>
                </c:pt>
                <c:pt idx="3">
                  <c:v>14.38</c:v>
                </c:pt>
                <c:pt idx="4">
                  <c:v>15.58</c:v>
                </c:pt>
              </c:numCache>
            </c:numRef>
          </c:val>
        </c:ser>
        <c:dLbls>
          <c:showLegendKey val="0"/>
          <c:showVal val="0"/>
          <c:showCatName val="0"/>
          <c:showSerName val="0"/>
          <c:showPercent val="0"/>
          <c:showBubbleSize val="0"/>
        </c:dLbls>
        <c:gapWidth val="250"/>
        <c:overlap val="100"/>
        <c:axId val="207553664"/>
        <c:axId val="2075555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0.44</c:v>
                </c:pt>
                <c:pt idx="1">
                  <c:v>-0.13</c:v>
                </c:pt>
                <c:pt idx="2">
                  <c:v>0.35</c:v>
                </c:pt>
                <c:pt idx="3">
                  <c:v>0.11</c:v>
                </c:pt>
                <c:pt idx="4">
                  <c:v>0.39</c:v>
                </c:pt>
              </c:numCache>
            </c:numRef>
          </c:val>
          <c:smooth val="0"/>
        </c:ser>
        <c:dLbls>
          <c:showLegendKey val="0"/>
          <c:showVal val="0"/>
          <c:showCatName val="0"/>
          <c:showSerName val="0"/>
          <c:showPercent val="0"/>
          <c:showBubbleSize val="0"/>
        </c:dLbls>
        <c:marker val="1"/>
        <c:smooth val="0"/>
        <c:axId val="207553664"/>
        <c:axId val="207555584"/>
      </c:lineChart>
      <c:catAx>
        <c:axId val="207553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7555584"/>
        <c:crosses val="autoZero"/>
        <c:auto val="1"/>
        <c:lblAlgn val="ctr"/>
        <c:lblOffset val="100"/>
        <c:tickLblSkip val="1"/>
        <c:tickMarkSkip val="1"/>
        <c:noMultiLvlLbl val="0"/>
      </c:catAx>
      <c:valAx>
        <c:axId val="2075555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7553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#N/A</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休日応急診療所特別会計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駐車場特別会計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0.49</c:v>
                </c:pt>
                <c:pt idx="3">
                  <c:v>#N/A</c:v>
                </c:pt>
                <c:pt idx="4">
                  <c:v>#N/A</c:v>
                </c:pt>
                <c:pt idx="5">
                  <c:v>0.01</c:v>
                </c:pt>
                <c:pt idx="6">
                  <c:v>#N/A</c:v>
                </c:pt>
                <c:pt idx="7">
                  <c:v>0.01</c:v>
                </c:pt>
                <c:pt idx="8">
                  <c:v>#N/A</c:v>
                </c:pt>
                <c:pt idx="9">
                  <c:v>0.01</c:v>
                </c:pt>
              </c:numCache>
            </c:numRef>
          </c:val>
        </c:ser>
        <c:ser>
          <c:idx val="4"/>
          <c:order val="4"/>
          <c:tx>
            <c:strRef>
              <c:f>データシート!$A$31</c:f>
              <c:strCache>
                <c:ptCount val="1"/>
                <c:pt idx="0">
                  <c:v>介護保険特別会計（保険事業勘定）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0.04</c:v>
                </c:pt>
                <c:pt idx="2">
                  <c:v>#N/A</c:v>
                </c:pt>
                <c:pt idx="3">
                  <c:v>0.16</c:v>
                </c:pt>
                <c:pt idx="4">
                  <c:v>#N/A</c:v>
                </c:pt>
                <c:pt idx="5">
                  <c:v>0.28000000000000003</c:v>
                </c:pt>
                <c:pt idx="6">
                  <c:v>#N/A</c:v>
                </c:pt>
                <c:pt idx="7">
                  <c:v>0.41</c:v>
                </c:pt>
                <c:pt idx="8">
                  <c:v>#N/A</c:v>
                </c:pt>
                <c:pt idx="9">
                  <c:v>0.12</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0.12</c:v>
                </c:pt>
                <c:pt idx="2">
                  <c:v>#N/A</c:v>
                </c:pt>
                <c:pt idx="3">
                  <c:v>0.13</c:v>
                </c:pt>
                <c:pt idx="4">
                  <c:v>#N/A</c:v>
                </c:pt>
                <c:pt idx="5">
                  <c:v>0.14000000000000001</c:v>
                </c:pt>
                <c:pt idx="6">
                  <c:v>#N/A</c:v>
                </c:pt>
                <c:pt idx="7">
                  <c:v>0.02</c:v>
                </c:pt>
                <c:pt idx="8">
                  <c:v>#N/A</c:v>
                </c:pt>
                <c:pt idx="9">
                  <c:v>0.15</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2.64</c:v>
                </c:pt>
                <c:pt idx="2">
                  <c:v>#N/A</c:v>
                </c:pt>
                <c:pt idx="3">
                  <c:v>3.01</c:v>
                </c:pt>
                <c:pt idx="4">
                  <c:v>#N/A</c:v>
                </c:pt>
                <c:pt idx="5">
                  <c:v>2.65</c:v>
                </c:pt>
                <c:pt idx="6">
                  <c:v>#N/A</c:v>
                </c:pt>
                <c:pt idx="7">
                  <c:v>2.76</c:v>
                </c:pt>
                <c:pt idx="8">
                  <c:v>#N/A</c:v>
                </c:pt>
                <c:pt idx="9">
                  <c:v>3.1</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1.6</c:v>
                </c:pt>
                <c:pt idx="2">
                  <c:v>#N/A</c:v>
                </c:pt>
                <c:pt idx="3">
                  <c:v>3.71</c:v>
                </c:pt>
                <c:pt idx="4">
                  <c:v>#N/A</c:v>
                </c:pt>
                <c:pt idx="5">
                  <c:v>4.8899999999999997</c:v>
                </c:pt>
                <c:pt idx="6">
                  <c:v>#N/A</c:v>
                </c:pt>
                <c:pt idx="7">
                  <c:v>4.95</c:v>
                </c:pt>
                <c:pt idx="8">
                  <c:v>#N/A</c:v>
                </c:pt>
                <c:pt idx="9">
                  <c:v>4.83</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7.76</c:v>
                </c:pt>
                <c:pt idx="2">
                  <c:v>#N/A</c:v>
                </c:pt>
                <c:pt idx="3">
                  <c:v>8.24</c:v>
                </c:pt>
                <c:pt idx="4">
                  <c:v>#N/A</c:v>
                </c:pt>
                <c:pt idx="5">
                  <c:v>8.99</c:v>
                </c:pt>
                <c:pt idx="6">
                  <c:v>#N/A</c:v>
                </c:pt>
                <c:pt idx="7">
                  <c:v>9.17</c:v>
                </c:pt>
                <c:pt idx="8">
                  <c:v>#N/A</c:v>
                </c:pt>
                <c:pt idx="9">
                  <c:v>8.35</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3.13</c:v>
                </c:pt>
                <c:pt idx="1">
                  <c:v>#N/A</c:v>
                </c:pt>
                <c:pt idx="2">
                  <c:v>3.41</c:v>
                </c:pt>
                <c:pt idx="3">
                  <c:v>#N/A</c:v>
                </c:pt>
                <c:pt idx="4">
                  <c:v>2.09</c:v>
                </c:pt>
                <c:pt idx="5">
                  <c:v>#N/A</c:v>
                </c:pt>
                <c:pt idx="6">
                  <c:v>2.33</c:v>
                </c:pt>
                <c:pt idx="7">
                  <c:v>#N/A</c:v>
                </c:pt>
                <c:pt idx="8">
                  <c:v>2.21</c:v>
                </c:pt>
                <c:pt idx="9">
                  <c:v>#N/A</c:v>
                </c:pt>
              </c:numCache>
            </c:numRef>
          </c:val>
        </c:ser>
        <c:dLbls>
          <c:showLegendKey val="0"/>
          <c:showVal val="0"/>
          <c:showCatName val="0"/>
          <c:showSerName val="0"/>
          <c:showPercent val="0"/>
          <c:showBubbleSize val="0"/>
        </c:dLbls>
        <c:gapWidth val="150"/>
        <c:overlap val="100"/>
        <c:axId val="141638656"/>
        <c:axId val="141652736"/>
      </c:barChart>
      <c:catAx>
        <c:axId val="141638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652736"/>
        <c:crosses val="autoZero"/>
        <c:auto val="1"/>
        <c:lblAlgn val="ctr"/>
        <c:lblOffset val="100"/>
        <c:tickLblSkip val="1"/>
        <c:tickMarkSkip val="1"/>
        <c:noMultiLvlLbl val="0"/>
      </c:catAx>
      <c:valAx>
        <c:axId val="141652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6386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2546</c:v>
                </c:pt>
                <c:pt idx="5">
                  <c:v>2566</c:v>
                </c:pt>
                <c:pt idx="8">
                  <c:v>2425</c:v>
                </c:pt>
                <c:pt idx="11">
                  <c:v>2264</c:v>
                </c:pt>
                <c:pt idx="14">
                  <c:v>2287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86</c:v>
                </c:pt>
                <c:pt idx="3">
                  <c:v>64</c:v>
                </c:pt>
                <c:pt idx="6">
                  <c:v>57</c:v>
                </c:pt>
                <c:pt idx="9">
                  <c:v>45</c:v>
                </c:pt>
                <c:pt idx="12">
                  <c:v>28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219</c:v>
                </c:pt>
                <c:pt idx="3">
                  <c:v>184</c:v>
                </c:pt>
                <c:pt idx="6">
                  <c:v>141</c:v>
                </c:pt>
                <c:pt idx="9">
                  <c:v>113</c:v>
                </c:pt>
                <c:pt idx="12">
                  <c:v>116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427</c:v>
                </c:pt>
                <c:pt idx="3">
                  <c:v>505</c:v>
                </c:pt>
                <c:pt idx="6">
                  <c:v>337</c:v>
                </c:pt>
                <c:pt idx="9">
                  <c:v>251</c:v>
                </c:pt>
                <c:pt idx="12">
                  <c:v>274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2260</c:v>
                </c:pt>
                <c:pt idx="3">
                  <c:v>2204</c:v>
                </c:pt>
                <c:pt idx="6">
                  <c:v>2053</c:v>
                </c:pt>
                <c:pt idx="9">
                  <c:v>1887</c:v>
                </c:pt>
                <c:pt idx="12">
                  <c:v>1881</c:v>
                </c:pt>
              </c:numCache>
            </c:numRef>
          </c:val>
        </c:ser>
        <c:dLbls>
          <c:showLegendKey val="0"/>
          <c:showVal val="0"/>
          <c:showCatName val="0"/>
          <c:showSerName val="0"/>
          <c:showPercent val="0"/>
          <c:showBubbleSize val="0"/>
        </c:dLbls>
        <c:gapWidth val="100"/>
        <c:overlap val="100"/>
        <c:axId val="207653504"/>
        <c:axId val="2076597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446</c:v>
                </c:pt>
                <c:pt idx="2">
                  <c:v>#N/A</c:v>
                </c:pt>
                <c:pt idx="3">
                  <c:v>#N/A</c:v>
                </c:pt>
                <c:pt idx="4">
                  <c:v>391</c:v>
                </c:pt>
                <c:pt idx="5">
                  <c:v>#N/A</c:v>
                </c:pt>
                <c:pt idx="6">
                  <c:v>#N/A</c:v>
                </c:pt>
                <c:pt idx="7">
                  <c:v>163</c:v>
                </c:pt>
                <c:pt idx="8">
                  <c:v>#N/A</c:v>
                </c:pt>
                <c:pt idx="9">
                  <c:v>#N/A</c:v>
                </c:pt>
                <c:pt idx="10">
                  <c:v>32</c:v>
                </c:pt>
                <c:pt idx="11">
                  <c:v>#N/A</c:v>
                </c:pt>
                <c:pt idx="12">
                  <c:v>#N/A</c:v>
                </c:pt>
                <c:pt idx="13">
                  <c:v>12</c:v>
                </c:pt>
                <c:pt idx="14">
                  <c:v>#N/A</c:v>
                </c:pt>
              </c:numCache>
            </c:numRef>
          </c:val>
          <c:smooth val="0"/>
        </c:ser>
        <c:dLbls>
          <c:showLegendKey val="0"/>
          <c:showVal val="0"/>
          <c:showCatName val="0"/>
          <c:showSerName val="0"/>
          <c:showPercent val="0"/>
          <c:showBubbleSize val="0"/>
        </c:dLbls>
        <c:marker val="1"/>
        <c:smooth val="0"/>
        <c:axId val="207653504"/>
        <c:axId val="207659776"/>
      </c:lineChart>
      <c:catAx>
        <c:axId val="207653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7659776"/>
        <c:crosses val="autoZero"/>
        <c:auto val="1"/>
        <c:lblAlgn val="ctr"/>
        <c:lblOffset val="100"/>
        <c:tickLblSkip val="1"/>
        <c:tickMarkSkip val="1"/>
        <c:noMultiLvlLbl val="0"/>
      </c:catAx>
      <c:valAx>
        <c:axId val="2076597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7653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16517</c:v>
                </c:pt>
                <c:pt idx="5">
                  <c:v>16986</c:v>
                </c:pt>
                <c:pt idx="8">
                  <c:v>17080</c:v>
                </c:pt>
                <c:pt idx="11">
                  <c:v>17377</c:v>
                </c:pt>
                <c:pt idx="14">
                  <c:v>18286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4842</c:v>
                </c:pt>
                <c:pt idx="5">
                  <c:v>5159</c:v>
                </c:pt>
                <c:pt idx="8">
                  <c:v>5160</c:v>
                </c:pt>
                <c:pt idx="11">
                  <c:v>4668</c:v>
                </c:pt>
                <c:pt idx="14">
                  <c:v>4543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4017</c:v>
                </c:pt>
                <c:pt idx="5">
                  <c:v>4772</c:v>
                </c:pt>
                <c:pt idx="8">
                  <c:v>5618</c:v>
                </c:pt>
                <c:pt idx="11">
                  <c:v>6283</c:v>
                </c:pt>
                <c:pt idx="14">
                  <c:v>6448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59</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6803</c:v>
                </c:pt>
                <c:pt idx="3">
                  <c:v>6529</c:v>
                </c:pt>
                <c:pt idx="6">
                  <c:v>5680</c:v>
                </c:pt>
                <c:pt idx="9">
                  <c:v>5440</c:v>
                </c:pt>
                <c:pt idx="12">
                  <c:v>4599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1192</c:v>
                </c:pt>
                <c:pt idx="3">
                  <c:v>1003</c:v>
                </c:pt>
                <c:pt idx="6">
                  <c:v>867</c:v>
                </c:pt>
                <c:pt idx="9">
                  <c:v>735</c:v>
                </c:pt>
                <c:pt idx="12">
                  <c:v>656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4497</c:v>
                </c:pt>
                <c:pt idx="3">
                  <c:v>4548</c:v>
                </c:pt>
                <c:pt idx="6">
                  <c:v>3875</c:v>
                </c:pt>
                <c:pt idx="9">
                  <c:v>3160</c:v>
                </c:pt>
                <c:pt idx="12">
                  <c:v>2274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561</c:v>
                </c:pt>
                <c:pt idx="3">
                  <c:v>148</c:v>
                </c:pt>
                <c:pt idx="6">
                  <c:v>104</c:v>
                </c:pt>
                <c:pt idx="9">
                  <c:v>84</c:v>
                </c:pt>
                <c:pt idx="12">
                  <c:v>24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19273</c:v>
                </c:pt>
                <c:pt idx="3">
                  <c:v>20582</c:v>
                </c:pt>
                <c:pt idx="6">
                  <c:v>21182</c:v>
                </c:pt>
                <c:pt idx="9">
                  <c:v>22421</c:v>
                </c:pt>
                <c:pt idx="12">
                  <c:v>23992</c:v>
                </c:pt>
              </c:numCache>
            </c:numRef>
          </c:val>
        </c:ser>
        <c:dLbls>
          <c:showLegendKey val="0"/>
          <c:showVal val="0"/>
          <c:showCatName val="0"/>
          <c:showSerName val="0"/>
          <c:showPercent val="0"/>
          <c:showBubbleSize val="0"/>
        </c:dLbls>
        <c:gapWidth val="100"/>
        <c:overlap val="100"/>
        <c:axId val="208131200"/>
        <c:axId val="2081331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7008</c:v>
                </c:pt>
                <c:pt idx="2">
                  <c:v>#N/A</c:v>
                </c:pt>
                <c:pt idx="3">
                  <c:v>#N/A</c:v>
                </c:pt>
                <c:pt idx="4">
                  <c:v>5894</c:v>
                </c:pt>
                <c:pt idx="5">
                  <c:v>#N/A</c:v>
                </c:pt>
                <c:pt idx="6">
                  <c:v>#N/A</c:v>
                </c:pt>
                <c:pt idx="7">
                  <c:v>3849</c:v>
                </c:pt>
                <c:pt idx="8">
                  <c:v>#N/A</c:v>
                </c:pt>
                <c:pt idx="9">
                  <c:v>#N/A</c:v>
                </c:pt>
                <c:pt idx="10">
                  <c:v>3512</c:v>
                </c:pt>
                <c:pt idx="11">
                  <c:v>#N/A</c:v>
                </c:pt>
                <c:pt idx="12">
                  <c:v>#N/A</c:v>
                </c:pt>
                <c:pt idx="13">
                  <c:v>2270</c:v>
                </c:pt>
                <c:pt idx="14">
                  <c:v>#N/A</c:v>
                </c:pt>
              </c:numCache>
            </c:numRef>
          </c:val>
          <c:smooth val="0"/>
        </c:ser>
        <c:dLbls>
          <c:showLegendKey val="0"/>
          <c:showVal val="0"/>
          <c:showCatName val="0"/>
          <c:showSerName val="0"/>
          <c:showPercent val="0"/>
          <c:showBubbleSize val="0"/>
        </c:dLbls>
        <c:marker val="1"/>
        <c:smooth val="0"/>
        <c:axId val="208131200"/>
        <c:axId val="208133120"/>
      </c:lineChart>
      <c:catAx>
        <c:axId val="208131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08133120"/>
        <c:crosses val="autoZero"/>
        <c:auto val="1"/>
        <c:lblAlgn val="ctr"/>
        <c:lblOffset val="100"/>
        <c:tickLblSkip val="1"/>
        <c:tickMarkSkip val="1"/>
        <c:noMultiLvlLbl val="0"/>
      </c:catAx>
      <c:valAx>
        <c:axId val="2081331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8131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京都府八幡市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73,400
72,583
24.37
26,750,206
25,640,945
443,390
14,314,959
23,992,270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0.5
17.9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歳出は社会保障関係経費の増加の影響で増加したが、歳入でも固定資産税や権限移譲に伴う市たばこ税の増加があったため、財政力指数は前年度を維持し、類似団体平均を上回っている。今後も、歳入面においては、少子高齢化による個人市民税の減収、歳出面においては、引き続き社会保障関係経費の増加に伴い、財政力の低下が予測されることから、今後も、市税等の徴収強化等による行財政改革の取り組みを行い、財政基盤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157692</xdr:rowOff>
    </xdr:from>
    <xdr:to>
      <xdr:col>7</xdr:col>
      <xdr:colOff>152400</xdr:colOff>
      <xdr:row>39</xdr:row>
      <xdr:rowOff>157692</xdr:rowOff>
    </xdr:to>
    <xdr:cxnSp macro="">
      <xdr:nvCxnSpPr>
        <xdr:cNvPr id="68" name="直線コネクタ 67"/>
        <xdr:cNvCxnSpPr/>
      </xdr:nvCxnSpPr>
      <xdr:spPr>
        <a:xfrm>
          <a:off x="4114800" y="684424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159402</xdr:rowOff>
    </xdr:from>
    <xdr:ext cx="762000" cy="259045"/>
    <xdr:sp macro="" textlink="">
      <xdr:nvSpPr>
        <xdr:cNvPr id="69" name="財政力平均値テキスト"/>
        <xdr:cNvSpPr txBox="1"/>
      </xdr:nvSpPr>
      <xdr:spPr>
        <a:xfrm>
          <a:off x="5041900" y="6845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117475</xdr:rowOff>
    </xdr:from>
    <xdr:to>
      <xdr:col>6</xdr:col>
      <xdr:colOff>0</xdr:colOff>
      <xdr:row>39</xdr:row>
      <xdr:rowOff>157692</xdr:rowOff>
    </xdr:to>
    <xdr:cxnSp macro="">
      <xdr:nvCxnSpPr>
        <xdr:cNvPr id="71" name="直線コネクタ 70"/>
        <xdr:cNvCxnSpPr/>
      </xdr:nvCxnSpPr>
      <xdr:spPr>
        <a:xfrm>
          <a:off x="3225800" y="68040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102252</xdr:rowOff>
    </xdr:from>
    <xdr:ext cx="736600" cy="259045"/>
    <xdr:sp macro="" textlink="">
      <xdr:nvSpPr>
        <xdr:cNvPr id="73" name="テキスト ボックス 72"/>
        <xdr:cNvSpPr txBox="1"/>
      </xdr:nvSpPr>
      <xdr:spPr>
        <a:xfrm>
          <a:off x="3733800" y="696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57150</xdr:rowOff>
    </xdr:from>
    <xdr:to>
      <xdr:col>4</xdr:col>
      <xdr:colOff>482600</xdr:colOff>
      <xdr:row>39</xdr:row>
      <xdr:rowOff>117475</xdr:rowOff>
    </xdr:to>
    <xdr:cxnSp macro="">
      <xdr:nvCxnSpPr>
        <xdr:cNvPr id="74" name="直線コネクタ 73"/>
        <xdr:cNvCxnSpPr/>
      </xdr:nvCxnSpPr>
      <xdr:spPr>
        <a:xfrm>
          <a:off x="2336800" y="674370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37042</xdr:rowOff>
    </xdr:from>
    <xdr:to>
      <xdr:col>3</xdr:col>
      <xdr:colOff>279400</xdr:colOff>
      <xdr:row>39</xdr:row>
      <xdr:rowOff>57150</xdr:rowOff>
    </xdr:to>
    <xdr:cxnSp macro="">
      <xdr:nvCxnSpPr>
        <xdr:cNvPr id="77" name="直線コネクタ 76"/>
        <xdr:cNvCxnSpPr/>
      </xdr:nvCxnSpPr>
      <xdr:spPr>
        <a:xfrm>
          <a:off x="1447800" y="67235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142469</xdr:rowOff>
    </xdr:from>
    <xdr:ext cx="762000" cy="259045"/>
    <xdr:sp macro="" textlink="">
      <xdr:nvSpPr>
        <xdr:cNvPr id="79" name="テキスト ボックス 78"/>
        <xdr:cNvSpPr txBox="1"/>
      </xdr:nvSpPr>
      <xdr:spPr>
        <a:xfrm>
          <a:off x="1955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82144</xdr:rowOff>
    </xdr:from>
    <xdr:ext cx="762000" cy="259045"/>
    <xdr:sp macro="" textlink="">
      <xdr:nvSpPr>
        <xdr:cNvPr id="81" name="テキスト ボックス 80"/>
        <xdr:cNvSpPr txBox="1"/>
      </xdr:nvSpPr>
      <xdr:spPr>
        <a:xfrm>
          <a:off x="10668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106892</xdr:rowOff>
    </xdr:from>
    <xdr:to>
      <xdr:col>7</xdr:col>
      <xdr:colOff>203200</xdr:colOff>
      <xdr:row>40</xdr:row>
      <xdr:rowOff>37042</xdr:rowOff>
    </xdr:to>
    <xdr:sp macro="" textlink="">
      <xdr:nvSpPr>
        <xdr:cNvPr id="87" name="円/楕円 86"/>
        <xdr:cNvSpPr/>
      </xdr:nvSpPr>
      <xdr:spPr>
        <a:xfrm>
          <a:off x="4902200" y="679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123419</xdr:rowOff>
    </xdr:from>
    <xdr:ext cx="762000" cy="259045"/>
    <xdr:sp macro="" textlink="">
      <xdr:nvSpPr>
        <xdr:cNvPr id="88" name="財政力該当値テキスト"/>
        <xdr:cNvSpPr txBox="1"/>
      </xdr:nvSpPr>
      <xdr:spPr>
        <a:xfrm>
          <a:off x="5041900" y="6638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106892</xdr:rowOff>
    </xdr:from>
    <xdr:to>
      <xdr:col>6</xdr:col>
      <xdr:colOff>50800</xdr:colOff>
      <xdr:row>40</xdr:row>
      <xdr:rowOff>37042</xdr:rowOff>
    </xdr:to>
    <xdr:sp macro="" textlink="">
      <xdr:nvSpPr>
        <xdr:cNvPr id="89" name="円/楕円 88"/>
        <xdr:cNvSpPr/>
      </xdr:nvSpPr>
      <xdr:spPr>
        <a:xfrm>
          <a:off x="4064000" y="679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47219</xdr:rowOff>
    </xdr:from>
    <xdr:ext cx="736600" cy="259045"/>
    <xdr:sp macro="" textlink="">
      <xdr:nvSpPr>
        <xdr:cNvPr id="90" name="テキスト ボックス 89"/>
        <xdr:cNvSpPr txBox="1"/>
      </xdr:nvSpPr>
      <xdr:spPr>
        <a:xfrm>
          <a:off x="3733800" y="65623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66675</xdr:rowOff>
    </xdr:from>
    <xdr:to>
      <xdr:col>4</xdr:col>
      <xdr:colOff>533400</xdr:colOff>
      <xdr:row>39</xdr:row>
      <xdr:rowOff>168275</xdr:rowOff>
    </xdr:to>
    <xdr:sp macro="" textlink="">
      <xdr:nvSpPr>
        <xdr:cNvPr id="91" name="円/楕円 90"/>
        <xdr:cNvSpPr/>
      </xdr:nvSpPr>
      <xdr:spPr>
        <a:xfrm>
          <a:off x="3175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7002</xdr:rowOff>
    </xdr:from>
    <xdr:ext cx="762000" cy="259045"/>
    <xdr:sp macro="" textlink="">
      <xdr:nvSpPr>
        <xdr:cNvPr id="92" name="テキスト ボックス 91"/>
        <xdr:cNvSpPr txBox="1"/>
      </xdr:nvSpPr>
      <xdr:spPr>
        <a:xfrm>
          <a:off x="2844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6350</xdr:rowOff>
    </xdr:from>
    <xdr:to>
      <xdr:col>3</xdr:col>
      <xdr:colOff>330200</xdr:colOff>
      <xdr:row>39</xdr:row>
      <xdr:rowOff>107950</xdr:rowOff>
    </xdr:to>
    <xdr:sp macro="" textlink="">
      <xdr:nvSpPr>
        <xdr:cNvPr id="93" name="円/楕円 92"/>
        <xdr:cNvSpPr/>
      </xdr:nvSpPr>
      <xdr:spPr>
        <a:xfrm>
          <a:off x="2286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118127</xdr:rowOff>
    </xdr:from>
    <xdr:ext cx="762000" cy="259045"/>
    <xdr:sp macro="" textlink="">
      <xdr:nvSpPr>
        <xdr:cNvPr id="94" name="テキスト ボックス 93"/>
        <xdr:cNvSpPr txBox="1"/>
      </xdr:nvSpPr>
      <xdr:spPr>
        <a:xfrm>
          <a:off x="1955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157692</xdr:rowOff>
    </xdr:from>
    <xdr:to>
      <xdr:col>2</xdr:col>
      <xdr:colOff>127000</xdr:colOff>
      <xdr:row>39</xdr:row>
      <xdr:rowOff>87842</xdr:rowOff>
    </xdr:to>
    <xdr:sp macro="" textlink="">
      <xdr:nvSpPr>
        <xdr:cNvPr id="95" name="円/楕円 94"/>
        <xdr:cNvSpPr/>
      </xdr:nvSpPr>
      <xdr:spPr>
        <a:xfrm>
          <a:off x="1397000" y="667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98019</xdr:rowOff>
    </xdr:from>
    <xdr:ext cx="762000" cy="259045"/>
    <xdr:sp macro="" textlink="">
      <xdr:nvSpPr>
        <xdr:cNvPr id="96" name="テキスト ボックス 95"/>
        <xdr:cNvSpPr txBox="1"/>
      </xdr:nvSpPr>
      <xdr:spPr>
        <a:xfrm>
          <a:off x="1066800" y="644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物件費の増加があったものの、人件費がそれを上回る減少となったため、経常収支比率は前年度に引き続き改善したが、</a:t>
          </a:r>
          <a:r>
            <a:rPr kumimoji="1" lang="ja-JP" altLang="en-US" sz="1300">
              <a:solidFill>
                <a:schemeClr val="dk1"/>
              </a:solidFill>
              <a:effectLst/>
              <a:latin typeface="ＭＳ Ｐゴシック"/>
              <a:ea typeface="+mn-ea"/>
              <a:cs typeface="+mn-cs"/>
            </a:rPr>
            <a:t>職員</a:t>
          </a:r>
          <a:r>
            <a:rPr kumimoji="1" lang="ja-JP" altLang="en-US" sz="1300">
              <a:latin typeface="ＭＳ Ｐゴシック"/>
            </a:rPr>
            <a:t>人件費及び生活保護費等扶助費の経常的支出の割合が高いため、経常収支比率は、依然として類似団体平均を上回る高い水準で推移している。今後も、大量退職による職員平均年齢の低下等により、人件費の減は見込まれるが、少子高齢化等による扶助費の大幅増及び生産年齢人口の減による税収の減が考えられることから、市税等の徴収強化による歳入確保等に取組むことにより、改善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154517</xdr:rowOff>
    </xdr:from>
    <xdr:to>
      <xdr:col>7</xdr:col>
      <xdr:colOff>152400</xdr:colOff>
      <xdr:row>64</xdr:row>
      <xdr:rowOff>11219</xdr:rowOff>
    </xdr:to>
    <xdr:cxnSp macro="">
      <xdr:nvCxnSpPr>
        <xdr:cNvPr id="131" name="直線コネクタ 130"/>
        <xdr:cNvCxnSpPr/>
      </xdr:nvCxnSpPr>
      <xdr:spPr>
        <a:xfrm flipV="1">
          <a:off x="4114800" y="10955867"/>
          <a:ext cx="8382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11219</xdr:rowOff>
    </xdr:from>
    <xdr:to>
      <xdr:col>6</xdr:col>
      <xdr:colOff>0</xdr:colOff>
      <xdr:row>64</xdr:row>
      <xdr:rowOff>31327</xdr:rowOff>
    </xdr:to>
    <xdr:cxnSp macro="">
      <xdr:nvCxnSpPr>
        <xdr:cNvPr id="134" name="直線コネクタ 133"/>
        <xdr:cNvCxnSpPr/>
      </xdr:nvCxnSpPr>
      <xdr:spPr>
        <a:xfrm flipV="1">
          <a:off x="3225800" y="10984019"/>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31327</xdr:rowOff>
    </xdr:from>
    <xdr:to>
      <xdr:col>4</xdr:col>
      <xdr:colOff>482600</xdr:colOff>
      <xdr:row>64</xdr:row>
      <xdr:rowOff>55456</xdr:rowOff>
    </xdr:to>
    <xdr:cxnSp macro="">
      <xdr:nvCxnSpPr>
        <xdr:cNvPr id="137" name="直線コネクタ 136"/>
        <xdr:cNvCxnSpPr/>
      </xdr:nvCxnSpPr>
      <xdr:spPr>
        <a:xfrm flipV="1">
          <a:off x="2336800" y="1100412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55456</xdr:rowOff>
    </xdr:from>
    <xdr:to>
      <xdr:col>3</xdr:col>
      <xdr:colOff>279400</xdr:colOff>
      <xdr:row>65</xdr:row>
      <xdr:rowOff>4656</xdr:rowOff>
    </xdr:to>
    <xdr:cxnSp macro="">
      <xdr:nvCxnSpPr>
        <xdr:cNvPr id="140" name="直線コネクタ 139"/>
        <xdr:cNvCxnSpPr/>
      </xdr:nvCxnSpPr>
      <xdr:spPr>
        <a:xfrm flipV="1">
          <a:off x="1447800" y="11028256"/>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141622</xdr:rowOff>
    </xdr:from>
    <xdr:ext cx="762000" cy="259045"/>
    <xdr:sp macro="" textlink="">
      <xdr:nvSpPr>
        <xdr:cNvPr id="142" name="テキスト ボックス 141"/>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4" name="テキスト ボックス 143"/>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103717</xdr:rowOff>
    </xdr:from>
    <xdr:to>
      <xdr:col>7</xdr:col>
      <xdr:colOff>203200</xdr:colOff>
      <xdr:row>64</xdr:row>
      <xdr:rowOff>33867</xdr:rowOff>
    </xdr:to>
    <xdr:sp macro="" textlink="">
      <xdr:nvSpPr>
        <xdr:cNvPr id="150" name="円/楕円 149"/>
        <xdr:cNvSpPr/>
      </xdr:nvSpPr>
      <xdr:spPr>
        <a:xfrm>
          <a:off x="49022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75794</xdr:rowOff>
    </xdr:from>
    <xdr:ext cx="762000" cy="259045"/>
    <xdr:sp macro="" textlink="">
      <xdr:nvSpPr>
        <xdr:cNvPr id="151" name="財政構造の弾力性該当値テキスト"/>
        <xdr:cNvSpPr txBox="1"/>
      </xdr:nvSpPr>
      <xdr:spPr>
        <a:xfrm>
          <a:off x="5041900" y="10877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131869</xdr:rowOff>
    </xdr:from>
    <xdr:to>
      <xdr:col>6</xdr:col>
      <xdr:colOff>50800</xdr:colOff>
      <xdr:row>64</xdr:row>
      <xdr:rowOff>62019</xdr:rowOff>
    </xdr:to>
    <xdr:sp macro="" textlink="">
      <xdr:nvSpPr>
        <xdr:cNvPr id="152" name="円/楕円 151"/>
        <xdr:cNvSpPr/>
      </xdr:nvSpPr>
      <xdr:spPr>
        <a:xfrm>
          <a:off x="4064000" y="10933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46796</xdr:rowOff>
    </xdr:from>
    <xdr:ext cx="736600" cy="259045"/>
    <xdr:sp macro="" textlink="">
      <xdr:nvSpPr>
        <xdr:cNvPr id="153" name="テキスト ボックス 152"/>
        <xdr:cNvSpPr txBox="1"/>
      </xdr:nvSpPr>
      <xdr:spPr>
        <a:xfrm>
          <a:off x="3733800" y="110195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151977</xdr:rowOff>
    </xdr:from>
    <xdr:to>
      <xdr:col>4</xdr:col>
      <xdr:colOff>533400</xdr:colOff>
      <xdr:row>64</xdr:row>
      <xdr:rowOff>82127</xdr:rowOff>
    </xdr:to>
    <xdr:sp macro="" textlink="">
      <xdr:nvSpPr>
        <xdr:cNvPr id="154" name="円/楕円 153"/>
        <xdr:cNvSpPr/>
      </xdr:nvSpPr>
      <xdr:spPr>
        <a:xfrm>
          <a:off x="3175000" y="1095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66904</xdr:rowOff>
    </xdr:from>
    <xdr:ext cx="762000" cy="259045"/>
    <xdr:sp macro="" textlink="">
      <xdr:nvSpPr>
        <xdr:cNvPr id="155" name="テキスト ボックス 154"/>
        <xdr:cNvSpPr txBox="1"/>
      </xdr:nvSpPr>
      <xdr:spPr>
        <a:xfrm>
          <a:off x="2844800" y="1103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4656</xdr:rowOff>
    </xdr:from>
    <xdr:to>
      <xdr:col>3</xdr:col>
      <xdr:colOff>330200</xdr:colOff>
      <xdr:row>64</xdr:row>
      <xdr:rowOff>106256</xdr:rowOff>
    </xdr:to>
    <xdr:sp macro="" textlink="">
      <xdr:nvSpPr>
        <xdr:cNvPr id="156" name="円/楕円 155"/>
        <xdr:cNvSpPr/>
      </xdr:nvSpPr>
      <xdr:spPr>
        <a:xfrm>
          <a:off x="2286000" y="1097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91033</xdr:rowOff>
    </xdr:from>
    <xdr:ext cx="762000" cy="259045"/>
    <xdr:sp macro="" textlink="">
      <xdr:nvSpPr>
        <xdr:cNvPr id="157" name="テキスト ボックス 156"/>
        <xdr:cNvSpPr txBox="1"/>
      </xdr:nvSpPr>
      <xdr:spPr>
        <a:xfrm>
          <a:off x="1955800" y="1106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125306</xdr:rowOff>
    </xdr:from>
    <xdr:to>
      <xdr:col>2</xdr:col>
      <xdr:colOff>127000</xdr:colOff>
      <xdr:row>65</xdr:row>
      <xdr:rowOff>55456</xdr:rowOff>
    </xdr:to>
    <xdr:sp macro="" textlink="">
      <xdr:nvSpPr>
        <xdr:cNvPr id="158" name="円/楕円 157"/>
        <xdr:cNvSpPr/>
      </xdr:nvSpPr>
      <xdr:spPr>
        <a:xfrm>
          <a:off x="1397000" y="1109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40233</xdr:rowOff>
    </xdr:from>
    <xdr:ext cx="762000" cy="259045"/>
    <xdr:sp macro="" textlink="">
      <xdr:nvSpPr>
        <xdr:cNvPr id="159" name="テキスト ボックス 158"/>
        <xdr:cNvSpPr txBox="1"/>
      </xdr:nvSpPr>
      <xdr:spPr>
        <a:xfrm>
          <a:off x="1066800" y="1118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[97,198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地方財政計画の給与削減による国の削減要請に応えたことで大幅減となった。一方、物件費は電気料金の値上げ等の影響を受け、前年度より増加している。今後も、団塊世代職員の大量退職に伴い人件費が減少していくことに併せ、行財政改革の取り組みを行い、経費削減を図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23292</xdr:rowOff>
    </xdr:from>
    <xdr:to>
      <xdr:col>7</xdr:col>
      <xdr:colOff>152400</xdr:colOff>
      <xdr:row>81</xdr:row>
      <xdr:rowOff>27535</xdr:rowOff>
    </xdr:to>
    <xdr:cxnSp macro="">
      <xdr:nvCxnSpPr>
        <xdr:cNvPr id="195" name="直線コネクタ 194"/>
        <xdr:cNvCxnSpPr/>
      </xdr:nvCxnSpPr>
      <xdr:spPr>
        <a:xfrm flipV="1">
          <a:off x="4114800" y="13910742"/>
          <a:ext cx="838200" cy="4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8069</xdr:rowOff>
    </xdr:from>
    <xdr:ext cx="762000" cy="259045"/>
    <xdr:sp macro="" textlink="">
      <xdr:nvSpPr>
        <xdr:cNvPr id="196" name="人件費・物件費等の状況平均値テキスト"/>
        <xdr:cNvSpPr txBox="1"/>
      </xdr:nvSpPr>
      <xdr:spPr>
        <a:xfrm>
          <a:off x="5041900" y="138955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27535</xdr:rowOff>
    </xdr:from>
    <xdr:to>
      <xdr:col>6</xdr:col>
      <xdr:colOff>0</xdr:colOff>
      <xdr:row>81</xdr:row>
      <xdr:rowOff>39292</xdr:rowOff>
    </xdr:to>
    <xdr:cxnSp macro="">
      <xdr:nvCxnSpPr>
        <xdr:cNvPr id="198" name="直線コネクタ 197"/>
        <xdr:cNvCxnSpPr/>
      </xdr:nvCxnSpPr>
      <xdr:spPr>
        <a:xfrm flipV="1">
          <a:off x="3225800" y="13914985"/>
          <a:ext cx="889000" cy="11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96135</xdr:rowOff>
    </xdr:from>
    <xdr:ext cx="736600" cy="259045"/>
    <xdr:sp macro="" textlink="">
      <xdr:nvSpPr>
        <xdr:cNvPr id="200" name="テキスト ボックス 199"/>
        <xdr:cNvSpPr txBox="1"/>
      </xdr:nvSpPr>
      <xdr:spPr>
        <a:xfrm>
          <a:off x="3733800" y="139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33148</xdr:rowOff>
    </xdr:from>
    <xdr:to>
      <xdr:col>4</xdr:col>
      <xdr:colOff>482600</xdr:colOff>
      <xdr:row>81</xdr:row>
      <xdr:rowOff>39292</xdr:rowOff>
    </xdr:to>
    <xdr:cxnSp macro="">
      <xdr:nvCxnSpPr>
        <xdr:cNvPr id="201" name="直線コネクタ 200"/>
        <xdr:cNvCxnSpPr/>
      </xdr:nvCxnSpPr>
      <xdr:spPr>
        <a:xfrm>
          <a:off x="2336800" y="13920598"/>
          <a:ext cx="889000" cy="6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98238</xdr:rowOff>
    </xdr:from>
    <xdr:ext cx="762000" cy="259045"/>
    <xdr:sp macro="" textlink="">
      <xdr:nvSpPr>
        <xdr:cNvPr id="203" name="テキスト ボックス 202"/>
        <xdr:cNvSpPr txBox="1"/>
      </xdr:nvSpPr>
      <xdr:spPr>
        <a:xfrm>
          <a:off x="2844800" y="1398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33148</xdr:rowOff>
    </xdr:from>
    <xdr:to>
      <xdr:col>3</xdr:col>
      <xdr:colOff>279400</xdr:colOff>
      <xdr:row>81</xdr:row>
      <xdr:rowOff>37781</xdr:rowOff>
    </xdr:to>
    <xdr:cxnSp macro="">
      <xdr:nvCxnSpPr>
        <xdr:cNvPr id="204" name="直線コネクタ 203"/>
        <xdr:cNvCxnSpPr/>
      </xdr:nvCxnSpPr>
      <xdr:spPr>
        <a:xfrm flipV="1">
          <a:off x="1447800" y="13920598"/>
          <a:ext cx="889000" cy="4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94353</xdr:rowOff>
    </xdr:from>
    <xdr:ext cx="762000" cy="259045"/>
    <xdr:sp macro="" textlink="">
      <xdr:nvSpPr>
        <xdr:cNvPr id="206" name="テキスト ボックス 205"/>
        <xdr:cNvSpPr txBox="1"/>
      </xdr:nvSpPr>
      <xdr:spPr>
        <a:xfrm>
          <a:off x="1955800" y="13981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94921</xdr:rowOff>
    </xdr:from>
    <xdr:ext cx="762000" cy="259045"/>
    <xdr:sp macro="" textlink="">
      <xdr:nvSpPr>
        <xdr:cNvPr id="208" name="テキスト ボックス 207"/>
        <xdr:cNvSpPr txBox="1"/>
      </xdr:nvSpPr>
      <xdr:spPr>
        <a:xfrm>
          <a:off x="1066800" y="1398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143942</xdr:rowOff>
    </xdr:from>
    <xdr:to>
      <xdr:col>7</xdr:col>
      <xdr:colOff>203200</xdr:colOff>
      <xdr:row>81</xdr:row>
      <xdr:rowOff>74092</xdr:rowOff>
    </xdr:to>
    <xdr:sp macro="" textlink="">
      <xdr:nvSpPr>
        <xdr:cNvPr id="214" name="円/楕円 213"/>
        <xdr:cNvSpPr/>
      </xdr:nvSpPr>
      <xdr:spPr>
        <a:xfrm>
          <a:off x="4902200" y="13859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65219</xdr:rowOff>
    </xdr:from>
    <xdr:ext cx="762000" cy="259045"/>
    <xdr:sp macro="" textlink="">
      <xdr:nvSpPr>
        <xdr:cNvPr id="215" name="人件費・物件費等の状況該当値テキスト"/>
        <xdr:cNvSpPr txBox="1"/>
      </xdr:nvSpPr>
      <xdr:spPr>
        <a:xfrm>
          <a:off x="5041900" y="13781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97,198</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148185</xdr:rowOff>
    </xdr:from>
    <xdr:to>
      <xdr:col>6</xdr:col>
      <xdr:colOff>50800</xdr:colOff>
      <xdr:row>81</xdr:row>
      <xdr:rowOff>78335</xdr:rowOff>
    </xdr:to>
    <xdr:sp macro="" textlink="">
      <xdr:nvSpPr>
        <xdr:cNvPr id="216" name="円/楕円 215"/>
        <xdr:cNvSpPr/>
      </xdr:nvSpPr>
      <xdr:spPr>
        <a:xfrm>
          <a:off x="4064000" y="1386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88512</xdr:rowOff>
    </xdr:from>
    <xdr:ext cx="736600" cy="259045"/>
    <xdr:sp macro="" textlink="">
      <xdr:nvSpPr>
        <xdr:cNvPr id="217" name="テキスト ボックス 216"/>
        <xdr:cNvSpPr txBox="1"/>
      </xdr:nvSpPr>
      <xdr:spPr>
        <a:xfrm>
          <a:off x="3733800" y="13633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99,660</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159942</xdr:rowOff>
    </xdr:from>
    <xdr:to>
      <xdr:col>4</xdr:col>
      <xdr:colOff>533400</xdr:colOff>
      <xdr:row>81</xdr:row>
      <xdr:rowOff>90092</xdr:rowOff>
    </xdr:to>
    <xdr:sp macro="" textlink="">
      <xdr:nvSpPr>
        <xdr:cNvPr id="218" name="円/楕円 217"/>
        <xdr:cNvSpPr/>
      </xdr:nvSpPr>
      <xdr:spPr>
        <a:xfrm>
          <a:off x="3175000" y="13875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100269</xdr:rowOff>
    </xdr:from>
    <xdr:ext cx="762000" cy="259045"/>
    <xdr:sp macro="" textlink="">
      <xdr:nvSpPr>
        <xdr:cNvPr id="219" name="テキスト ボックス 218"/>
        <xdr:cNvSpPr txBox="1"/>
      </xdr:nvSpPr>
      <xdr:spPr>
        <a:xfrm>
          <a:off x="2844800" y="13644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106,481</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153798</xdr:rowOff>
    </xdr:from>
    <xdr:to>
      <xdr:col>3</xdr:col>
      <xdr:colOff>330200</xdr:colOff>
      <xdr:row>81</xdr:row>
      <xdr:rowOff>83948</xdr:rowOff>
    </xdr:to>
    <xdr:sp macro="" textlink="">
      <xdr:nvSpPr>
        <xdr:cNvPr id="220" name="円/楕円 219"/>
        <xdr:cNvSpPr/>
      </xdr:nvSpPr>
      <xdr:spPr>
        <a:xfrm>
          <a:off x="2286000" y="13869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94125</xdr:rowOff>
    </xdr:from>
    <xdr:ext cx="762000" cy="259045"/>
    <xdr:sp macro="" textlink="">
      <xdr:nvSpPr>
        <xdr:cNvPr id="221" name="テキスト ボックス 220"/>
        <xdr:cNvSpPr txBox="1"/>
      </xdr:nvSpPr>
      <xdr:spPr>
        <a:xfrm>
          <a:off x="1955800" y="13638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102,917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158431</xdr:rowOff>
    </xdr:from>
    <xdr:to>
      <xdr:col>2</xdr:col>
      <xdr:colOff>127000</xdr:colOff>
      <xdr:row>81</xdr:row>
      <xdr:rowOff>88581</xdr:rowOff>
    </xdr:to>
    <xdr:sp macro="" textlink="">
      <xdr:nvSpPr>
        <xdr:cNvPr id="222" name="円/楕円 221"/>
        <xdr:cNvSpPr/>
      </xdr:nvSpPr>
      <xdr:spPr>
        <a:xfrm>
          <a:off x="1397000" y="13874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98758</xdr:rowOff>
    </xdr:from>
    <xdr:ext cx="762000" cy="259045"/>
    <xdr:sp macro="" textlink="">
      <xdr:nvSpPr>
        <xdr:cNvPr id="223" name="テキスト ボックス 222"/>
        <xdr:cNvSpPr txBox="1"/>
      </xdr:nvSpPr>
      <xdr:spPr>
        <a:xfrm>
          <a:off x="1066800" y="13643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105,604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事院勧告による国家公務員の給与制度の見直しに準じた職員給与の改正を実施しているため、前年度に引き続き全国市平均とほぼ均衡した指数となっている。国家公務員の時限的な給与特例法による措置がないとした場合のラスパイレス指数は、平成</a:t>
          </a:r>
          <a:r>
            <a:rPr kumimoji="1" lang="en-US" altLang="ja-JP" sz="1300">
              <a:latin typeface="ＭＳ Ｐゴシック"/>
            </a:rPr>
            <a:t>24</a:t>
          </a:r>
          <a:r>
            <a:rPr kumimoji="1" lang="ja-JP" altLang="en-US" sz="1300">
              <a:latin typeface="ＭＳ Ｐゴシック"/>
            </a:rPr>
            <a:t>年度は</a:t>
          </a:r>
          <a:r>
            <a:rPr kumimoji="1" lang="en-US" altLang="ja-JP" sz="1300">
              <a:latin typeface="ＭＳ Ｐゴシック"/>
            </a:rPr>
            <a:t>98.5</a:t>
          </a:r>
          <a:r>
            <a:rPr kumimoji="1" lang="ja-JP" altLang="en-US" sz="1300">
              <a:latin typeface="ＭＳ Ｐゴシック"/>
            </a:rPr>
            <a:t>であったが、その数値と比較した場合は、前年度を維持している。今後も、給与の適正化に努めることにより、ラスパイレス指数は全国市平均から大きく変動することなく推移していくと考える。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76381</xdr:rowOff>
    </xdr:from>
    <xdr:to>
      <xdr:col>24</xdr:col>
      <xdr:colOff>558800</xdr:colOff>
      <xdr:row>88</xdr:row>
      <xdr:rowOff>89626</xdr:rowOff>
    </xdr:to>
    <xdr:cxnSp macro="">
      <xdr:nvCxnSpPr>
        <xdr:cNvPr id="254" name="直線コネクタ 253"/>
        <xdr:cNvCxnSpPr/>
      </xdr:nvCxnSpPr>
      <xdr:spPr>
        <a:xfrm flipV="1">
          <a:off x="17018000" y="13963831"/>
          <a:ext cx="0" cy="1213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61703</xdr:rowOff>
    </xdr:from>
    <xdr:ext cx="762000" cy="259045"/>
    <xdr:sp macro="" textlink="">
      <xdr:nvSpPr>
        <xdr:cNvPr id="255" name="給与水準   （国との比較）最小値テキスト"/>
        <xdr:cNvSpPr txBox="1"/>
      </xdr:nvSpPr>
      <xdr:spPr>
        <a:xfrm>
          <a:off x="17106900" y="151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88</xdr:row>
      <xdr:rowOff>89626</xdr:rowOff>
    </xdr:from>
    <xdr:to>
      <xdr:col>24</xdr:col>
      <xdr:colOff>647700</xdr:colOff>
      <xdr:row>88</xdr:row>
      <xdr:rowOff>89626</xdr:rowOff>
    </xdr:to>
    <xdr:cxnSp macro="">
      <xdr:nvCxnSpPr>
        <xdr:cNvPr id="256" name="直線コネクタ 255"/>
        <xdr:cNvCxnSpPr/>
      </xdr:nvCxnSpPr>
      <xdr:spPr>
        <a:xfrm>
          <a:off x="16929100" y="15177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162758</xdr:rowOff>
    </xdr:from>
    <xdr:ext cx="762000" cy="259045"/>
    <xdr:sp macro="" textlink="">
      <xdr:nvSpPr>
        <xdr:cNvPr id="257" name="給与水準   （国との比較）最大値テキスト"/>
        <xdr:cNvSpPr txBox="1"/>
      </xdr:nvSpPr>
      <xdr:spPr>
        <a:xfrm>
          <a:off x="17106900" y="1370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76381</xdr:rowOff>
    </xdr:from>
    <xdr:to>
      <xdr:col>24</xdr:col>
      <xdr:colOff>647700</xdr:colOff>
      <xdr:row>81</xdr:row>
      <xdr:rowOff>76381</xdr:rowOff>
    </xdr:to>
    <xdr:cxnSp macro="">
      <xdr:nvCxnSpPr>
        <xdr:cNvPr id="258" name="直線コネクタ 257"/>
        <xdr:cNvCxnSpPr/>
      </xdr:nvCxnSpPr>
      <xdr:spPr>
        <a:xfrm>
          <a:off x="16929100" y="1396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100693</xdr:rowOff>
    </xdr:from>
    <xdr:to>
      <xdr:col>24</xdr:col>
      <xdr:colOff>558800</xdr:colOff>
      <xdr:row>88</xdr:row>
      <xdr:rowOff>151674</xdr:rowOff>
    </xdr:to>
    <xdr:cxnSp macro="">
      <xdr:nvCxnSpPr>
        <xdr:cNvPr id="259" name="直線コネクタ 258"/>
        <xdr:cNvCxnSpPr/>
      </xdr:nvCxnSpPr>
      <xdr:spPr>
        <a:xfrm flipV="1">
          <a:off x="16179800" y="14673943"/>
          <a:ext cx="838200" cy="565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38843</xdr:rowOff>
    </xdr:from>
    <xdr:ext cx="762000" cy="259045"/>
    <xdr:sp macro="" textlink="">
      <xdr:nvSpPr>
        <xdr:cNvPr id="260" name="給与水準   （国との比較）平均値テキスト"/>
        <xdr:cNvSpPr txBox="1"/>
      </xdr:nvSpPr>
      <xdr:spPr>
        <a:xfrm>
          <a:off x="17106900" y="14440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61" name="フローチャート : 判断 260"/>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151674</xdr:rowOff>
    </xdr:from>
    <xdr:to>
      <xdr:col>23</xdr:col>
      <xdr:colOff>406400</xdr:colOff>
      <xdr:row>88</xdr:row>
      <xdr:rowOff>158569</xdr:rowOff>
    </xdr:to>
    <xdr:cxnSp macro="">
      <xdr:nvCxnSpPr>
        <xdr:cNvPr id="262" name="直線コネクタ 261"/>
        <xdr:cNvCxnSpPr/>
      </xdr:nvCxnSpPr>
      <xdr:spPr>
        <a:xfrm flipV="1">
          <a:off x="15290800" y="15239274"/>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52614</xdr:rowOff>
    </xdr:from>
    <xdr:to>
      <xdr:col>23</xdr:col>
      <xdr:colOff>457200</xdr:colOff>
      <xdr:row>88</xdr:row>
      <xdr:rowOff>154214</xdr:rowOff>
    </xdr:to>
    <xdr:sp macro="" textlink="">
      <xdr:nvSpPr>
        <xdr:cNvPr id="263" name="フローチャート : 判断 262"/>
        <xdr:cNvSpPr/>
      </xdr:nvSpPr>
      <xdr:spPr>
        <a:xfrm>
          <a:off x="16129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164391</xdr:rowOff>
    </xdr:from>
    <xdr:ext cx="736600" cy="259045"/>
    <xdr:sp macro="" textlink="">
      <xdr:nvSpPr>
        <xdr:cNvPr id="264" name="テキスト ボックス 263"/>
        <xdr:cNvSpPr txBox="1"/>
      </xdr:nvSpPr>
      <xdr:spPr>
        <a:xfrm>
          <a:off x="15798800" y="14909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86905</xdr:rowOff>
    </xdr:from>
    <xdr:to>
      <xdr:col>22</xdr:col>
      <xdr:colOff>203200</xdr:colOff>
      <xdr:row>88</xdr:row>
      <xdr:rowOff>158569</xdr:rowOff>
    </xdr:to>
    <xdr:cxnSp macro="">
      <xdr:nvCxnSpPr>
        <xdr:cNvPr id="265" name="直線コネクタ 264"/>
        <xdr:cNvCxnSpPr/>
      </xdr:nvCxnSpPr>
      <xdr:spPr>
        <a:xfrm>
          <a:off x="14401800" y="14660155"/>
          <a:ext cx="889000" cy="586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6" name="フローチャート : 判断 265"/>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7" name="テキスト ボックス 266"/>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86905</xdr:rowOff>
    </xdr:from>
    <xdr:to>
      <xdr:col>21</xdr:col>
      <xdr:colOff>0</xdr:colOff>
      <xdr:row>85</xdr:row>
      <xdr:rowOff>107587</xdr:rowOff>
    </xdr:to>
    <xdr:cxnSp macro="">
      <xdr:nvCxnSpPr>
        <xdr:cNvPr id="268" name="直線コネクタ 267"/>
        <xdr:cNvCxnSpPr/>
      </xdr:nvCxnSpPr>
      <xdr:spPr>
        <a:xfrm flipV="1">
          <a:off x="13512800" y="14660155"/>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159294</xdr:rowOff>
    </xdr:from>
    <xdr:to>
      <xdr:col>21</xdr:col>
      <xdr:colOff>50800</xdr:colOff>
      <xdr:row>85</xdr:row>
      <xdr:rowOff>89444</xdr:rowOff>
    </xdr:to>
    <xdr:sp macro="" textlink="">
      <xdr:nvSpPr>
        <xdr:cNvPr id="269" name="フローチャート : 判断 268"/>
        <xdr:cNvSpPr/>
      </xdr:nvSpPr>
      <xdr:spPr>
        <a:xfrm>
          <a:off x="14351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99621</xdr:rowOff>
    </xdr:from>
    <xdr:ext cx="762000" cy="259045"/>
    <xdr:sp macro="" textlink="">
      <xdr:nvSpPr>
        <xdr:cNvPr id="270" name="テキスト ボックス 269"/>
        <xdr:cNvSpPr txBox="1"/>
      </xdr:nvSpPr>
      <xdr:spPr>
        <a:xfrm>
          <a:off x="14020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1632</xdr:rowOff>
    </xdr:from>
    <xdr:to>
      <xdr:col>19</xdr:col>
      <xdr:colOff>533400</xdr:colOff>
      <xdr:row>85</xdr:row>
      <xdr:rowOff>103232</xdr:rowOff>
    </xdr:to>
    <xdr:sp macro="" textlink="">
      <xdr:nvSpPr>
        <xdr:cNvPr id="271" name="フローチャート : 判断 270"/>
        <xdr:cNvSpPr/>
      </xdr:nvSpPr>
      <xdr:spPr>
        <a:xfrm>
          <a:off x="13462000" y="14574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113409</xdr:rowOff>
    </xdr:from>
    <xdr:ext cx="762000" cy="259045"/>
    <xdr:sp macro="" textlink="">
      <xdr:nvSpPr>
        <xdr:cNvPr id="272" name="テキスト ボックス 271"/>
        <xdr:cNvSpPr txBox="1"/>
      </xdr:nvSpPr>
      <xdr:spPr>
        <a:xfrm>
          <a:off x="13131800" y="14343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49893</xdr:rowOff>
    </xdr:from>
    <xdr:to>
      <xdr:col>24</xdr:col>
      <xdr:colOff>609600</xdr:colOff>
      <xdr:row>85</xdr:row>
      <xdr:rowOff>151493</xdr:rowOff>
    </xdr:to>
    <xdr:sp macro="" textlink="">
      <xdr:nvSpPr>
        <xdr:cNvPr id="278" name="円/楕円 277"/>
        <xdr:cNvSpPr/>
      </xdr:nvSpPr>
      <xdr:spPr>
        <a:xfrm>
          <a:off x="169672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21970</xdr:rowOff>
    </xdr:from>
    <xdr:ext cx="762000" cy="259045"/>
    <xdr:sp macro="" textlink="">
      <xdr:nvSpPr>
        <xdr:cNvPr id="279" name="給与水準   （国との比較）該当値テキスト"/>
        <xdr:cNvSpPr txBox="1"/>
      </xdr:nvSpPr>
      <xdr:spPr>
        <a:xfrm>
          <a:off x="17106900" y="14595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100874</xdr:rowOff>
    </xdr:from>
    <xdr:to>
      <xdr:col>23</xdr:col>
      <xdr:colOff>457200</xdr:colOff>
      <xdr:row>89</xdr:row>
      <xdr:rowOff>31024</xdr:rowOff>
    </xdr:to>
    <xdr:sp macro="" textlink="">
      <xdr:nvSpPr>
        <xdr:cNvPr id="280" name="円/楕円 279"/>
        <xdr:cNvSpPr/>
      </xdr:nvSpPr>
      <xdr:spPr>
        <a:xfrm>
          <a:off x="16129000" y="1518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15801</xdr:rowOff>
    </xdr:from>
    <xdr:ext cx="736600" cy="259045"/>
    <xdr:sp macro="" textlink="">
      <xdr:nvSpPr>
        <xdr:cNvPr id="281" name="テキスト ボックス 280"/>
        <xdr:cNvSpPr txBox="1"/>
      </xdr:nvSpPr>
      <xdr:spPr>
        <a:xfrm>
          <a:off x="15798800" y="152748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107769</xdr:rowOff>
    </xdr:from>
    <xdr:to>
      <xdr:col>22</xdr:col>
      <xdr:colOff>254000</xdr:colOff>
      <xdr:row>89</xdr:row>
      <xdr:rowOff>37919</xdr:rowOff>
    </xdr:to>
    <xdr:sp macro="" textlink="">
      <xdr:nvSpPr>
        <xdr:cNvPr id="282" name="円/楕円 281"/>
        <xdr:cNvSpPr/>
      </xdr:nvSpPr>
      <xdr:spPr>
        <a:xfrm>
          <a:off x="15240000" y="1519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22696</xdr:rowOff>
    </xdr:from>
    <xdr:ext cx="762000" cy="259045"/>
    <xdr:sp macro="" textlink="">
      <xdr:nvSpPr>
        <xdr:cNvPr id="283" name="テキスト ボックス 282"/>
        <xdr:cNvSpPr txBox="1"/>
      </xdr:nvSpPr>
      <xdr:spPr>
        <a:xfrm>
          <a:off x="14909800" y="15281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36105</xdr:rowOff>
    </xdr:from>
    <xdr:to>
      <xdr:col>21</xdr:col>
      <xdr:colOff>50800</xdr:colOff>
      <xdr:row>85</xdr:row>
      <xdr:rowOff>137705</xdr:rowOff>
    </xdr:to>
    <xdr:sp macro="" textlink="">
      <xdr:nvSpPr>
        <xdr:cNvPr id="284" name="円/楕円 283"/>
        <xdr:cNvSpPr/>
      </xdr:nvSpPr>
      <xdr:spPr>
        <a:xfrm>
          <a:off x="14351000" y="14609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122482</xdr:rowOff>
    </xdr:from>
    <xdr:ext cx="762000" cy="259045"/>
    <xdr:sp macro="" textlink="">
      <xdr:nvSpPr>
        <xdr:cNvPr id="285" name="テキスト ボックス 284"/>
        <xdr:cNvSpPr txBox="1"/>
      </xdr:nvSpPr>
      <xdr:spPr>
        <a:xfrm>
          <a:off x="14020800" y="14695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56787</xdr:rowOff>
    </xdr:from>
    <xdr:to>
      <xdr:col>19</xdr:col>
      <xdr:colOff>533400</xdr:colOff>
      <xdr:row>85</xdr:row>
      <xdr:rowOff>158387</xdr:rowOff>
    </xdr:to>
    <xdr:sp macro="" textlink="">
      <xdr:nvSpPr>
        <xdr:cNvPr id="286" name="円/楕円 285"/>
        <xdr:cNvSpPr/>
      </xdr:nvSpPr>
      <xdr:spPr>
        <a:xfrm>
          <a:off x="13462000" y="1463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143164</xdr:rowOff>
    </xdr:from>
    <xdr:ext cx="762000" cy="259045"/>
    <xdr:sp macro="" textlink="">
      <xdr:nvSpPr>
        <xdr:cNvPr id="287" name="テキスト ボックス 286"/>
        <xdr:cNvSpPr txBox="1"/>
      </xdr:nvSpPr>
      <xdr:spPr>
        <a:xfrm>
          <a:off x="13131800" y="1471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職員定数が最も多かった平成</a:t>
          </a:r>
          <a:r>
            <a:rPr kumimoji="1" lang="en-US" altLang="ja-JP" sz="1300">
              <a:latin typeface="ＭＳ Ｐゴシック"/>
            </a:rPr>
            <a:t>11</a:t>
          </a:r>
          <a:r>
            <a:rPr kumimoji="1" lang="ja-JP" altLang="en-US" sz="1300">
              <a:latin typeface="ＭＳ Ｐゴシック"/>
            </a:rPr>
            <a:t>年度の</a:t>
          </a:r>
          <a:r>
            <a:rPr kumimoji="1" lang="en-US" altLang="ja-JP" sz="1300">
              <a:latin typeface="ＭＳ Ｐゴシック"/>
            </a:rPr>
            <a:t>715</a:t>
          </a:r>
          <a:r>
            <a:rPr kumimoji="1" lang="ja-JP" altLang="en-US" sz="1300">
              <a:latin typeface="ＭＳ Ｐゴシック"/>
            </a:rPr>
            <a:t>人から、平成</a:t>
          </a:r>
          <a:r>
            <a:rPr kumimoji="1" lang="en-US" altLang="ja-JP" sz="1300">
              <a:latin typeface="ＭＳ Ｐゴシック"/>
            </a:rPr>
            <a:t>25</a:t>
          </a:r>
          <a:r>
            <a:rPr kumimoji="1" lang="ja-JP" altLang="en-US" sz="1300">
              <a:latin typeface="ＭＳ Ｐゴシック"/>
            </a:rPr>
            <a:t>年４月１日には職員数を</a:t>
          </a:r>
          <a:r>
            <a:rPr kumimoji="1" lang="en-US" altLang="ja-JP" sz="1300">
              <a:latin typeface="ＭＳ Ｐゴシック"/>
            </a:rPr>
            <a:t>598</a:t>
          </a:r>
          <a:r>
            <a:rPr kumimoji="1" lang="ja-JP" altLang="en-US" sz="1300">
              <a:latin typeface="ＭＳ Ｐゴシック"/>
            </a:rPr>
            <a:t>人とし、</a:t>
          </a:r>
          <a:r>
            <a:rPr kumimoji="1" lang="en-US" altLang="ja-JP" sz="1300">
              <a:latin typeface="ＭＳ Ｐゴシック"/>
            </a:rPr>
            <a:t>117</a:t>
          </a:r>
          <a:r>
            <a:rPr kumimoji="1" lang="ja-JP" altLang="en-US" sz="1300">
              <a:latin typeface="ＭＳ Ｐゴシック"/>
            </a:rPr>
            <a:t>人の削減となっている。今後も、統廃合を含めた就学前施設のあり方について検討を行うとともに、ごみ収集業務の民営化などをさらに進めていき、集中改革プランの数値目標であった</a:t>
          </a:r>
          <a:r>
            <a:rPr kumimoji="1" lang="en-US" altLang="ja-JP" sz="1300">
              <a:latin typeface="ＭＳ Ｐゴシック"/>
            </a:rPr>
            <a:t>599</a:t>
          </a:r>
          <a:r>
            <a:rPr kumimoji="1" lang="ja-JP" altLang="en-US" sz="1300">
              <a:latin typeface="ＭＳ Ｐゴシック"/>
            </a:rPr>
            <a:t>人を上限とする中で、職員の年齢構成にも配慮しながら、職員数の適正管理を行う。</a:t>
          </a: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9" name="直線コネクタ 318"/>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20"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21" name="直線コネクタ 320"/>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2"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3" name="直線コネクタ 322"/>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139156</xdr:rowOff>
    </xdr:from>
    <xdr:to>
      <xdr:col>24</xdr:col>
      <xdr:colOff>558800</xdr:colOff>
      <xdr:row>60</xdr:row>
      <xdr:rowOff>143752</xdr:rowOff>
    </xdr:to>
    <xdr:cxnSp macro="">
      <xdr:nvCxnSpPr>
        <xdr:cNvPr id="324" name="直線コネクタ 323"/>
        <xdr:cNvCxnSpPr/>
      </xdr:nvCxnSpPr>
      <xdr:spPr>
        <a:xfrm flipV="1">
          <a:off x="16179800" y="10426156"/>
          <a:ext cx="8382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25"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6" name="フローチャート : 判断 325"/>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143752</xdr:rowOff>
    </xdr:from>
    <xdr:to>
      <xdr:col>23</xdr:col>
      <xdr:colOff>406400</xdr:colOff>
      <xdr:row>60</xdr:row>
      <xdr:rowOff>144901</xdr:rowOff>
    </xdr:to>
    <xdr:cxnSp macro="">
      <xdr:nvCxnSpPr>
        <xdr:cNvPr id="327" name="直線コネクタ 326"/>
        <xdr:cNvCxnSpPr/>
      </xdr:nvCxnSpPr>
      <xdr:spPr>
        <a:xfrm flipV="1">
          <a:off x="15290800" y="10430752"/>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8" name="フローチャート : 判断 327"/>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9" name="テキスト ボックス 328"/>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144901</xdr:rowOff>
    </xdr:from>
    <xdr:to>
      <xdr:col>22</xdr:col>
      <xdr:colOff>203200</xdr:colOff>
      <xdr:row>60</xdr:row>
      <xdr:rowOff>144901</xdr:rowOff>
    </xdr:to>
    <xdr:cxnSp macro="">
      <xdr:nvCxnSpPr>
        <xdr:cNvPr id="330" name="直線コネクタ 329"/>
        <xdr:cNvCxnSpPr/>
      </xdr:nvCxnSpPr>
      <xdr:spPr>
        <a:xfrm>
          <a:off x="14401800" y="1043190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31" name="フローチャート : 判断 330"/>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32" name="テキスト ボックス 331"/>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135709</xdr:rowOff>
    </xdr:from>
    <xdr:to>
      <xdr:col>21</xdr:col>
      <xdr:colOff>0</xdr:colOff>
      <xdr:row>60</xdr:row>
      <xdr:rowOff>144901</xdr:rowOff>
    </xdr:to>
    <xdr:cxnSp macro="">
      <xdr:nvCxnSpPr>
        <xdr:cNvPr id="333" name="直線コネクタ 332"/>
        <xdr:cNvCxnSpPr/>
      </xdr:nvCxnSpPr>
      <xdr:spPr>
        <a:xfrm>
          <a:off x="13512800" y="10422709"/>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4" name="フローチャート : 判断 333"/>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72226</xdr:rowOff>
    </xdr:from>
    <xdr:ext cx="762000" cy="259045"/>
    <xdr:sp macro="" textlink="">
      <xdr:nvSpPr>
        <xdr:cNvPr id="335" name="テキスト ボックス 334"/>
        <xdr:cNvSpPr txBox="1"/>
      </xdr:nvSpPr>
      <xdr:spPr>
        <a:xfrm>
          <a:off x="14020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6" name="フローチャート : 判断 335"/>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79120</xdr:rowOff>
    </xdr:from>
    <xdr:ext cx="762000" cy="259045"/>
    <xdr:sp macro="" textlink="">
      <xdr:nvSpPr>
        <xdr:cNvPr id="337" name="テキスト ボックス 336"/>
        <xdr:cNvSpPr txBox="1"/>
      </xdr:nvSpPr>
      <xdr:spPr>
        <a:xfrm>
          <a:off x="13131800" y="1053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88356</xdr:rowOff>
    </xdr:from>
    <xdr:to>
      <xdr:col>24</xdr:col>
      <xdr:colOff>609600</xdr:colOff>
      <xdr:row>61</xdr:row>
      <xdr:rowOff>18506</xdr:rowOff>
    </xdr:to>
    <xdr:sp macro="" textlink="">
      <xdr:nvSpPr>
        <xdr:cNvPr id="343" name="円/楕円 342"/>
        <xdr:cNvSpPr/>
      </xdr:nvSpPr>
      <xdr:spPr>
        <a:xfrm>
          <a:off x="16967200" y="10375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60433</xdr:rowOff>
    </xdr:from>
    <xdr:ext cx="762000" cy="259045"/>
    <xdr:sp macro="" textlink="">
      <xdr:nvSpPr>
        <xdr:cNvPr id="344" name="定員管理の状況該当値テキスト"/>
        <xdr:cNvSpPr txBox="1"/>
      </xdr:nvSpPr>
      <xdr:spPr>
        <a:xfrm>
          <a:off x="17106900" y="10347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92952</xdr:rowOff>
    </xdr:from>
    <xdr:to>
      <xdr:col>23</xdr:col>
      <xdr:colOff>457200</xdr:colOff>
      <xdr:row>61</xdr:row>
      <xdr:rowOff>23102</xdr:rowOff>
    </xdr:to>
    <xdr:sp macro="" textlink="">
      <xdr:nvSpPr>
        <xdr:cNvPr id="345" name="円/楕円 344"/>
        <xdr:cNvSpPr/>
      </xdr:nvSpPr>
      <xdr:spPr>
        <a:xfrm>
          <a:off x="16129000" y="10379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7879</xdr:rowOff>
    </xdr:from>
    <xdr:ext cx="736600" cy="259045"/>
    <xdr:sp macro="" textlink="">
      <xdr:nvSpPr>
        <xdr:cNvPr id="346" name="テキスト ボックス 345"/>
        <xdr:cNvSpPr txBox="1"/>
      </xdr:nvSpPr>
      <xdr:spPr>
        <a:xfrm>
          <a:off x="15798800" y="104663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94101</xdr:rowOff>
    </xdr:from>
    <xdr:to>
      <xdr:col>22</xdr:col>
      <xdr:colOff>254000</xdr:colOff>
      <xdr:row>61</xdr:row>
      <xdr:rowOff>24251</xdr:rowOff>
    </xdr:to>
    <xdr:sp macro="" textlink="">
      <xdr:nvSpPr>
        <xdr:cNvPr id="347" name="円/楕円 346"/>
        <xdr:cNvSpPr/>
      </xdr:nvSpPr>
      <xdr:spPr>
        <a:xfrm>
          <a:off x="15240000" y="10381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34428</xdr:rowOff>
    </xdr:from>
    <xdr:ext cx="762000" cy="259045"/>
    <xdr:sp macro="" textlink="">
      <xdr:nvSpPr>
        <xdr:cNvPr id="348" name="テキスト ボックス 347"/>
        <xdr:cNvSpPr txBox="1"/>
      </xdr:nvSpPr>
      <xdr:spPr>
        <a:xfrm>
          <a:off x="14909800" y="10149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94101</xdr:rowOff>
    </xdr:from>
    <xdr:to>
      <xdr:col>21</xdr:col>
      <xdr:colOff>50800</xdr:colOff>
      <xdr:row>61</xdr:row>
      <xdr:rowOff>24251</xdr:rowOff>
    </xdr:to>
    <xdr:sp macro="" textlink="">
      <xdr:nvSpPr>
        <xdr:cNvPr id="349" name="円/楕円 348"/>
        <xdr:cNvSpPr/>
      </xdr:nvSpPr>
      <xdr:spPr>
        <a:xfrm>
          <a:off x="14351000" y="10381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34428</xdr:rowOff>
    </xdr:from>
    <xdr:ext cx="762000" cy="259045"/>
    <xdr:sp macro="" textlink="">
      <xdr:nvSpPr>
        <xdr:cNvPr id="350" name="テキスト ボックス 349"/>
        <xdr:cNvSpPr txBox="1"/>
      </xdr:nvSpPr>
      <xdr:spPr>
        <a:xfrm>
          <a:off x="14020800" y="10149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84909</xdr:rowOff>
    </xdr:from>
    <xdr:to>
      <xdr:col>19</xdr:col>
      <xdr:colOff>533400</xdr:colOff>
      <xdr:row>61</xdr:row>
      <xdr:rowOff>15059</xdr:rowOff>
    </xdr:to>
    <xdr:sp macro="" textlink="">
      <xdr:nvSpPr>
        <xdr:cNvPr id="351" name="円/楕円 350"/>
        <xdr:cNvSpPr/>
      </xdr:nvSpPr>
      <xdr:spPr>
        <a:xfrm>
          <a:off x="13462000" y="10371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25236</xdr:rowOff>
    </xdr:from>
    <xdr:ext cx="762000" cy="259045"/>
    <xdr:sp macro="" textlink="">
      <xdr:nvSpPr>
        <xdr:cNvPr id="352" name="テキスト ボックス 351"/>
        <xdr:cNvSpPr txBox="1"/>
      </xdr:nvSpPr>
      <xdr:spPr>
        <a:xfrm>
          <a:off x="13131800" y="1014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4" name="テキスト ボックス 353"/>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5" name="テキスト ボックス 354"/>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交付税に算定される有利な地方債を活用し、財政構造の弾力化に向けた取り組みを積極的に行ってきた結果、実質公債費比率は前年度よりさらに改善され、類似団体平均を大きく下回っている。今後も、世代間の公平性の観点を重視しながら、基準財政需要に算入される有利な地方債を活用し、一層の改善に向けた取組みを行う。</a:t>
          </a: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9" name="直線コネクタ 36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70" name="テキスト ボックス 36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3" name="直線コネクタ 37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4" name="テキスト ボックス 37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7" name="直線コネクタ 376"/>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80"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81" name="直線コネクタ 380"/>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68263</xdr:rowOff>
    </xdr:from>
    <xdr:to>
      <xdr:col>24</xdr:col>
      <xdr:colOff>558800</xdr:colOff>
      <xdr:row>37</xdr:row>
      <xdr:rowOff>140653</xdr:rowOff>
    </xdr:to>
    <xdr:cxnSp macro="">
      <xdr:nvCxnSpPr>
        <xdr:cNvPr id="382" name="直線コネクタ 381"/>
        <xdr:cNvCxnSpPr/>
      </xdr:nvCxnSpPr>
      <xdr:spPr>
        <a:xfrm flipV="1">
          <a:off x="16179800" y="6411913"/>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24147</xdr:rowOff>
    </xdr:from>
    <xdr:ext cx="762000" cy="259045"/>
    <xdr:sp macro="" textlink="">
      <xdr:nvSpPr>
        <xdr:cNvPr id="383" name="公債費負担の状況平均値テキスト"/>
        <xdr:cNvSpPr txBox="1"/>
      </xdr:nvSpPr>
      <xdr:spPr>
        <a:xfrm>
          <a:off x="17106900" y="6882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4" name="フローチャート : 判断 383"/>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140653</xdr:rowOff>
    </xdr:from>
    <xdr:to>
      <xdr:col>23</xdr:col>
      <xdr:colOff>406400</xdr:colOff>
      <xdr:row>38</xdr:row>
      <xdr:rowOff>23495</xdr:rowOff>
    </xdr:to>
    <xdr:cxnSp macro="">
      <xdr:nvCxnSpPr>
        <xdr:cNvPr id="385" name="直線コネクタ 384"/>
        <xdr:cNvCxnSpPr/>
      </xdr:nvCxnSpPr>
      <xdr:spPr>
        <a:xfrm flipV="1">
          <a:off x="15290800" y="6484303"/>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6" name="フローチャート : 判断 385"/>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9224</xdr:rowOff>
    </xdr:from>
    <xdr:ext cx="736600" cy="259045"/>
    <xdr:sp macro="" textlink="">
      <xdr:nvSpPr>
        <xdr:cNvPr id="387" name="テキスト ボックス 386"/>
        <xdr:cNvSpPr txBox="1"/>
      </xdr:nvSpPr>
      <xdr:spPr>
        <a:xfrm>
          <a:off x="15798800" y="7038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23495</xdr:rowOff>
    </xdr:from>
    <xdr:to>
      <xdr:col>22</xdr:col>
      <xdr:colOff>203200</xdr:colOff>
      <xdr:row>38</xdr:row>
      <xdr:rowOff>89853</xdr:rowOff>
    </xdr:to>
    <xdr:cxnSp macro="">
      <xdr:nvCxnSpPr>
        <xdr:cNvPr id="388" name="直線コネクタ 387"/>
        <xdr:cNvCxnSpPr/>
      </xdr:nvCxnSpPr>
      <xdr:spPr>
        <a:xfrm flipV="1">
          <a:off x="14401800" y="6538595"/>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9" name="フローチャート : 判断 388"/>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57484</xdr:rowOff>
    </xdr:from>
    <xdr:ext cx="762000" cy="259045"/>
    <xdr:sp macro="" textlink="">
      <xdr:nvSpPr>
        <xdr:cNvPr id="390" name="テキスト ボックス 389"/>
        <xdr:cNvSpPr txBox="1"/>
      </xdr:nvSpPr>
      <xdr:spPr>
        <a:xfrm>
          <a:off x="14909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89853</xdr:rowOff>
    </xdr:from>
    <xdr:to>
      <xdr:col>21</xdr:col>
      <xdr:colOff>0</xdr:colOff>
      <xdr:row>38</xdr:row>
      <xdr:rowOff>150178</xdr:rowOff>
    </xdr:to>
    <xdr:cxnSp macro="">
      <xdr:nvCxnSpPr>
        <xdr:cNvPr id="391" name="直線コネクタ 390"/>
        <xdr:cNvCxnSpPr/>
      </xdr:nvCxnSpPr>
      <xdr:spPr>
        <a:xfrm flipV="1">
          <a:off x="13512800" y="660495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2" name="フローチャート : 判断 391"/>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166070</xdr:rowOff>
    </xdr:from>
    <xdr:ext cx="762000" cy="259045"/>
    <xdr:sp macro="" textlink="">
      <xdr:nvSpPr>
        <xdr:cNvPr id="393" name="テキスト ボックス 392"/>
        <xdr:cNvSpPr txBox="1"/>
      </xdr:nvSpPr>
      <xdr:spPr>
        <a:xfrm>
          <a:off x="14020800" y="719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4" name="フローチャート : 判断 393"/>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54945</xdr:rowOff>
    </xdr:from>
    <xdr:ext cx="762000" cy="259045"/>
    <xdr:sp macro="" textlink="">
      <xdr:nvSpPr>
        <xdr:cNvPr id="395" name="テキスト ボックス 394"/>
        <xdr:cNvSpPr txBox="1"/>
      </xdr:nvSpPr>
      <xdr:spPr>
        <a:xfrm>
          <a:off x="13131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17463</xdr:rowOff>
    </xdr:from>
    <xdr:to>
      <xdr:col>24</xdr:col>
      <xdr:colOff>609600</xdr:colOff>
      <xdr:row>37</xdr:row>
      <xdr:rowOff>119063</xdr:rowOff>
    </xdr:to>
    <xdr:sp macro="" textlink="">
      <xdr:nvSpPr>
        <xdr:cNvPr id="401" name="円/楕円 400"/>
        <xdr:cNvSpPr/>
      </xdr:nvSpPr>
      <xdr:spPr>
        <a:xfrm>
          <a:off x="16967200" y="6361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110190</xdr:rowOff>
    </xdr:from>
    <xdr:ext cx="762000" cy="259045"/>
    <xdr:sp macro="" textlink="">
      <xdr:nvSpPr>
        <xdr:cNvPr id="402" name="公債費負担の状況該当値テキスト"/>
        <xdr:cNvSpPr txBox="1"/>
      </xdr:nvSpPr>
      <xdr:spPr>
        <a:xfrm>
          <a:off x="17106900" y="6282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89853</xdr:rowOff>
    </xdr:from>
    <xdr:to>
      <xdr:col>23</xdr:col>
      <xdr:colOff>457200</xdr:colOff>
      <xdr:row>38</xdr:row>
      <xdr:rowOff>20003</xdr:rowOff>
    </xdr:to>
    <xdr:sp macro="" textlink="">
      <xdr:nvSpPr>
        <xdr:cNvPr id="403" name="円/楕円 402"/>
        <xdr:cNvSpPr/>
      </xdr:nvSpPr>
      <xdr:spPr>
        <a:xfrm>
          <a:off x="16129000" y="6433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30180</xdr:rowOff>
    </xdr:from>
    <xdr:ext cx="736600" cy="259045"/>
    <xdr:sp macro="" textlink="">
      <xdr:nvSpPr>
        <xdr:cNvPr id="404" name="テキスト ボックス 403"/>
        <xdr:cNvSpPr txBox="1"/>
      </xdr:nvSpPr>
      <xdr:spPr>
        <a:xfrm>
          <a:off x="15798800" y="6202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144145</xdr:rowOff>
    </xdr:from>
    <xdr:to>
      <xdr:col>22</xdr:col>
      <xdr:colOff>254000</xdr:colOff>
      <xdr:row>38</xdr:row>
      <xdr:rowOff>74295</xdr:rowOff>
    </xdr:to>
    <xdr:sp macro="" textlink="">
      <xdr:nvSpPr>
        <xdr:cNvPr id="405" name="円/楕円 404"/>
        <xdr:cNvSpPr/>
      </xdr:nvSpPr>
      <xdr:spPr>
        <a:xfrm>
          <a:off x="15240000" y="648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84472</xdr:rowOff>
    </xdr:from>
    <xdr:ext cx="762000" cy="259045"/>
    <xdr:sp macro="" textlink="">
      <xdr:nvSpPr>
        <xdr:cNvPr id="406" name="テキスト ボックス 405"/>
        <xdr:cNvSpPr txBox="1"/>
      </xdr:nvSpPr>
      <xdr:spPr>
        <a:xfrm>
          <a:off x="14909800" y="625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39053</xdr:rowOff>
    </xdr:from>
    <xdr:to>
      <xdr:col>21</xdr:col>
      <xdr:colOff>50800</xdr:colOff>
      <xdr:row>38</xdr:row>
      <xdr:rowOff>140653</xdr:rowOff>
    </xdr:to>
    <xdr:sp macro="" textlink="">
      <xdr:nvSpPr>
        <xdr:cNvPr id="407" name="円/楕円 406"/>
        <xdr:cNvSpPr/>
      </xdr:nvSpPr>
      <xdr:spPr>
        <a:xfrm>
          <a:off x="14351000" y="6554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150830</xdr:rowOff>
    </xdr:from>
    <xdr:ext cx="762000" cy="259045"/>
    <xdr:sp macro="" textlink="">
      <xdr:nvSpPr>
        <xdr:cNvPr id="408" name="テキスト ボックス 407"/>
        <xdr:cNvSpPr txBox="1"/>
      </xdr:nvSpPr>
      <xdr:spPr>
        <a:xfrm>
          <a:off x="14020800" y="6323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99378</xdr:rowOff>
    </xdr:from>
    <xdr:to>
      <xdr:col>19</xdr:col>
      <xdr:colOff>533400</xdr:colOff>
      <xdr:row>39</xdr:row>
      <xdr:rowOff>29528</xdr:rowOff>
    </xdr:to>
    <xdr:sp macro="" textlink="">
      <xdr:nvSpPr>
        <xdr:cNvPr id="409" name="円/楕円 408"/>
        <xdr:cNvSpPr/>
      </xdr:nvSpPr>
      <xdr:spPr>
        <a:xfrm>
          <a:off x="13462000" y="661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39705</xdr:rowOff>
    </xdr:from>
    <xdr:ext cx="762000" cy="259045"/>
    <xdr:sp macro="" textlink="">
      <xdr:nvSpPr>
        <xdr:cNvPr id="410" name="テキスト ボックス 409"/>
        <xdr:cNvSpPr txBox="1"/>
      </xdr:nvSpPr>
      <xdr:spPr>
        <a:xfrm>
          <a:off x="13131800" y="6383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団塊世代職員の大量退職に伴い、退職手当負担見込額が減少傾向にあるが、その財源となる退職手当債の発行により、地方債現在高は増加傾向にあり、下水道事業繰出金の減少により、公営企業債等繰入見込額は引き続き改善しており、充当可能財源等についても、基金積立等により増加しているため、将来負担比率は前年度よりさらに改善され、類似団体平均を下回っている。今後は、退職手当債等の基準財政需要額に算入されない地方債現在高の増加と、老朽化した公共施設の更新・維持管理経費の増加が見込まれることから、将来負担額は全体として増加傾向にあるため、基金の積立に加え、人件費及び公債費等の義務的経費の削減に取り組むことで、財政の健全化を図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7" name="直線コネクタ 426"/>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8" name="テキスト ボックス 427"/>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1" name="直線コネクタ 430"/>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2" name="テキスト ボックス 431"/>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5" name="直線コネクタ 434"/>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6"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7" name="直線コネクタ 436"/>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8"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9" name="直線コネクタ 438"/>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107982</xdr:rowOff>
    </xdr:from>
    <xdr:to>
      <xdr:col>24</xdr:col>
      <xdr:colOff>558800</xdr:colOff>
      <xdr:row>15</xdr:row>
      <xdr:rowOff>170720</xdr:rowOff>
    </xdr:to>
    <xdr:cxnSp macro="">
      <xdr:nvCxnSpPr>
        <xdr:cNvPr id="440" name="直線コネクタ 439"/>
        <xdr:cNvCxnSpPr/>
      </xdr:nvCxnSpPr>
      <xdr:spPr>
        <a:xfrm flipV="1">
          <a:off x="16179800" y="2679732"/>
          <a:ext cx="8382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53262</xdr:rowOff>
    </xdr:from>
    <xdr:ext cx="762000" cy="259045"/>
    <xdr:sp macro="" textlink="">
      <xdr:nvSpPr>
        <xdr:cNvPr id="441" name="将来負担の状況平均値テキスト"/>
        <xdr:cNvSpPr txBox="1"/>
      </xdr:nvSpPr>
      <xdr:spPr>
        <a:xfrm>
          <a:off x="17106900" y="2796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2" name="フローチャート : 判断 441"/>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170720</xdr:rowOff>
    </xdr:from>
    <xdr:to>
      <xdr:col>23</xdr:col>
      <xdr:colOff>406400</xdr:colOff>
      <xdr:row>16</xdr:row>
      <xdr:rowOff>14954</xdr:rowOff>
    </xdr:to>
    <xdr:cxnSp macro="">
      <xdr:nvCxnSpPr>
        <xdr:cNvPr id="443" name="直線コネクタ 442"/>
        <xdr:cNvCxnSpPr/>
      </xdr:nvCxnSpPr>
      <xdr:spPr>
        <a:xfrm flipV="1">
          <a:off x="15290800" y="2742470"/>
          <a:ext cx="889000" cy="15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4" name="フローチャート : 判断 443"/>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43769</xdr:rowOff>
    </xdr:from>
    <xdr:ext cx="736600" cy="259045"/>
    <xdr:sp macro="" textlink="">
      <xdr:nvSpPr>
        <xdr:cNvPr id="445" name="テキスト ボックス 444"/>
        <xdr:cNvSpPr txBox="1"/>
      </xdr:nvSpPr>
      <xdr:spPr>
        <a:xfrm>
          <a:off x="15798800" y="2958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14954</xdr:rowOff>
    </xdr:from>
    <xdr:to>
      <xdr:col>22</xdr:col>
      <xdr:colOff>203200</xdr:colOff>
      <xdr:row>16</xdr:row>
      <xdr:rowOff>114490</xdr:rowOff>
    </xdr:to>
    <xdr:cxnSp macro="">
      <xdr:nvCxnSpPr>
        <xdr:cNvPr id="446" name="直線コネクタ 445"/>
        <xdr:cNvCxnSpPr/>
      </xdr:nvCxnSpPr>
      <xdr:spPr>
        <a:xfrm flipV="1">
          <a:off x="14401800" y="2758154"/>
          <a:ext cx="889000" cy="99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7" name="フローチャート : 判断 446"/>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110126</xdr:rowOff>
    </xdr:from>
    <xdr:ext cx="762000" cy="259045"/>
    <xdr:sp macro="" textlink="">
      <xdr:nvSpPr>
        <xdr:cNvPr id="448" name="テキスト ボックス 447"/>
        <xdr:cNvSpPr txBox="1"/>
      </xdr:nvSpPr>
      <xdr:spPr>
        <a:xfrm>
          <a:off x="14909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114490</xdr:rowOff>
    </xdr:from>
    <xdr:to>
      <xdr:col>21</xdr:col>
      <xdr:colOff>0</xdr:colOff>
      <xdr:row>17</xdr:row>
      <xdr:rowOff>3365</xdr:rowOff>
    </xdr:to>
    <xdr:cxnSp macro="">
      <xdr:nvCxnSpPr>
        <xdr:cNvPr id="449" name="直線コネクタ 448"/>
        <xdr:cNvCxnSpPr/>
      </xdr:nvCxnSpPr>
      <xdr:spPr>
        <a:xfrm flipV="1">
          <a:off x="13512800" y="285769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50" name="フローチャート : 判断 449"/>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52690</xdr:rowOff>
    </xdr:from>
    <xdr:ext cx="762000" cy="259045"/>
    <xdr:sp macro="" textlink="">
      <xdr:nvSpPr>
        <xdr:cNvPr id="451" name="テキスト ボックス 450"/>
        <xdr:cNvSpPr txBox="1"/>
      </xdr:nvSpPr>
      <xdr:spPr>
        <a:xfrm>
          <a:off x="14020800" y="313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2" name="フローチャート : 判断 451"/>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164895</xdr:rowOff>
    </xdr:from>
    <xdr:ext cx="762000" cy="259045"/>
    <xdr:sp macro="" textlink="">
      <xdr:nvSpPr>
        <xdr:cNvPr id="453" name="テキスト ボックス 452"/>
        <xdr:cNvSpPr txBox="1"/>
      </xdr:nvSpPr>
      <xdr:spPr>
        <a:xfrm>
          <a:off x="13131800" y="3250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57182</xdr:rowOff>
    </xdr:from>
    <xdr:to>
      <xdr:col>24</xdr:col>
      <xdr:colOff>609600</xdr:colOff>
      <xdr:row>15</xdr:row>
      <xdr:rowOff>158782</xdr:rowOff>
    </xdr:to>
    <xdr:sp macro="" textlink="">
      <xdr:nvSpPr>
        <xdr:cNvPr id="459" name="円/楕円 458"/>
        <xdr:cNvSpPr/>
      </xdr:nvSpPr>
      <xdr:spPr>
        <a:xfrm>
          <a:off x="16967200" y="262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149909</xdr:rowOff>
    </xdr:from>
    <xdr:ext cx="762000" cy="259045"/>
    <xdr:sp macro="" textlink="">
      <xdr:nvSpPr>
        <xdr:cNvPr id="460" name="将来負担の状況該当値テキスト"/>
        <xdr:cNvSpPr txBox="1"/>
      </xdr:nvSpPr>
      <xdr:spPr>
        <a:xfrm>
          <a:off x="17106900" y="2550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119920</xdr:rowOff>
    </xdr:from>
    <xdr:to>
      <xdr:col>23</xdr:col>
      <xdr:colOff>457200</xdr:colOff>
      <xdr:row>16</xdr:row>
      <xdr:rowOff>50070</xdr:rowOff>
    </xdr:to>
    <xdr:sp macro="" textlink="">
      <xdr:nvSpPr>
        <xdr:cNvPr id="461" name="円/楕円 460"/>
        <xdr:cNvSpPr/>
      </xdr:nvSpPr>
      <xdr:spPr>
        <a:xfrm>
          <a:off x="16129000" y="2691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60247</xdr:rowOff>
    </xdr:from>
    <xdr:ext cx="736600" cy="259045"/>
    <xdr:sp macro="" textlink="">
      <xdr:nvSpPr>
        <xdr:cNvPr id="462" name="テキスト ボックス 461"/>
        <xdr:cNvSpPr txBox="1"/>
      </xdr:nvSpPr>
      <xdr:spPr>
        <a:xfrm>
          <a:off x="15798800" y="2460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135604</xdr:rowOff>
    </xdr:from>
    <xdr:to>
      <xdr:col>22</xdr:col>
      <xdr:colOff>254000</xdr:colOff>
      <xdr:row>16</xdr:row>
      <xdr:rowOff>65754</xdr:rowOff>
    </xdr:to>
    <xdr:sp macro="" textlink="">
      <xdr:nvSpPr>
        <xdr:cNvPr id="463" name="円/楕円 462"/>
        <xdr:cNvSpPr/>
      </xdr:nvSpPr>
      <xdr:spPr>
        <a:xfrm>
          <a:off x="15240000" y="2707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75931</xdr:rowOff>
    </xdr:from>
    <xdr:ext cx="762000" cy="259045"/>
    <xdr:sp macro="" textlink="">
      <xdr:nvSpPr>
        <xdr:cNvPr id="464" name="テキスト ボックス 463"/>
        <xdr:cNvSpPr txBox="1"/>
      </xdr:nvSpPr>
      <xdr:spPr>
        <a:xfrm>
          <a:off x="14909800" y="24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63690</xdr:rowOff>
    </xdr:from>
    <xdr:to>
      <xdr:col>21</xdr:col>
      <xdr:colOff>50800</xdr:colOff>
      <xdr:row>16</xdr:row>
      <xdr:rowOff>165290</xdr:rowOff>
    </xdr:to>
    <xdr:sp macro="" textlink="">
      <xdr:nvSpPr>
        <xdr:cNvPr id="465" name="円/楕円 464"/>
        <xdr:cNvSpPr/>
      </xdr:nvSpPr>
      <xdr:spPr>
        <a:xfrm>
          <a:off x="14351000" y="2806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4017</xdr:rowOff>
    </xdr:from>
    <xdr:ext cx="762000" cy="259045"/>
    <xdr:sp macro="" textlink="">
      <xdr:nvSpPr>
        <xdr:cNvPr id="466" name="テキスト ボックス 465"/>
        <xdr:cNvSpPr txBox="1"/>
      </xdr:nvSpPr>
      <xdr:spPr>
        <a:xfrm>
          <a:off x="14020800" y="2575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47.4</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124015</xdr:rowOff>
    </xdr:from>
    <xdr:to>
      <xdr:col>19</xdr:col>
      <xdr:colOff>533400</xdr:colOff>
      <xdr:row>17</xdr:row>
      <xdr:rowOff>54165</xdr:rowOff>
    </xdr:to>
    <xdr:sp macro="" textlink="">
      <xdr:nvSpPr>
        <xdr:cNvPr id="467" name="円/楕円 466"/>
        <xdr:cNvSpPr/>
      </xdr:nvSpPr>
      <xdr:spPr>
        <a:xfrm>
          <a:off x="13462000" y="2867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64342</xdr:rowOff>
    </xdr:from>
    <xdr:ext cx="762000" cy="259045"/>
    <xdr:sp macro="" textlink="">
      <xdr:nvSpPr>
        <xdr:cNvPr id="468" name="テキスト ボックス 467"/>
        <xdr:cNvSpPr txBox="1"/>
      </xdr:nvSpPr>
      <xdr:spPr>
        <a:xfrm>
          <a:off x="13131800" y="263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京都府八幡市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73,400
72,583
24.37
26,750,206
25,640,945
443,390
14,314,959
23,992,270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0.5
17.9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団塊世代職員の大量退職に伴い、若年職員を採用していることで人件費の割合は、年々改善されつつあるが、人件費の割合が依然として高く、類似団体平均を大きく上回っている。今後も、多様化する社会経済情勢の変化に適切に対応しながら、義務的経費の削減を図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35</xdr:row>
      <xdr:rowOff>14986</xdr:rowOff>
    </xdr:from>
    <xdr:to>
      <xdr:col>7</xdr:col>
      <xdr:colOff>15875</xdr:colOff>
      <xdr:row>39</xdr:row>
      <xdr:rowOff>170434</xdr:rowOff>
    </xdr:to>
    <xdr:cxnSp macro="">
      <xdr:nvCxnSpPr>
        <xdr:cNvPr id="58" name="直線コネクタ 57"/>
        <xdr:cNvCxnSpPr/>
      </xdr:nvCxnSpPr>
      <xdr:spPr>
        <a:xfrm flipV="1">
          <a:off x="4826000" y="6015736"/>
          <a:ext cx="0" cy="8412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101363</xdr:rowOff>
    </xdr:from>
    <xdr:ext cx="762000" cy="259045"/>
    <xdr:sp macro="" textlink="">
      <xdr:nvSpPr>
        <xdr:cNvPr id="61" name="人件費最大値テキスト"/>
        <xdr:cNvSpPr txBox="1"/>
      </xdr:nvSpPr>
      <xdr:spPr>
        <a:xfrm>
          <a:off x="4914900" y="5759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35</xdr:row>
      <xdr:rowOff>14986</xdr:rowOff>
    </xdr:from>
    <xdr:to>
      <xdr:col>7</xdr:col>
      <xdr:colOff>104775</xdr:colOff>
      <xdr:row>35</xdr:row>
      <xdr:rowOff>14986</xdr:rowOff>
    </xdr:to>
    <xdr:cxnSp macro="">
      <xdr:nvCxnSpPr>
        <xdr:cNvPr id="62" name="直線コネクタ 61"/>
        <xdr:cNvCxnSpPr/>
      </xdr:nvCxnSpPr>
      <xdr:spPr>
        <a:xfrm>
          <a:off x="4737100" y="6015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140716</xdr:rowOff>
    </xdr:from>
    <xdr:to>
      <xdr:col>7</xdr:col>
      <xdr:colOff>15875</xdr:colOff>
      <xdr:row>39</xdr:row>
      <xdr:rowOff>69850</xdr:rowOff>
    </xdr:to>
    <xdr:cxnSp macro="">
      <xdr:nvCxnSpPr>
        <xdr:cNvPr id="63" name="直線コネクタ 62"/>
        <xdr:cNvCxnSpPr/>
      </xdr:nvCxnSpPr>
      <xdr:spPr>
        <a:xfrm flipV="1">
          <a:off x="3987800" y="6655816"/>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165879</xdr:rowOff>
    </xdr:from>
    <xdr:ext cx="762000" cy="259045"/>
    <xdr:sp macro="" textlink="">
      <xdr:nvSpPr>
        <xdr:cNvPr id="64" name="人件費平均値テキスト"/>
        <xdr:cNvSpPr txBox="1"/>
      </xdr:nvSpPr>
      <xdr:spPr>
        <a:xfrm>
          <a:off x="4914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149352</xdr:rowOff>
    </xdr:from>
    <xdr:to>
      <xdr:col>7</xdr:col>
      <xdr:colOff>66675</xdr:colOff>
      <xdr:row>37</xdr:row>
      <xdr:rowOff>79502</xdr:rowOff>
    </xdr:to>
    <xdr:sp macro="" textlink="">
      <xdr:nvSpPr>
        <xdr:cNvPr id="65" name="フローチャート : 判断 64"/>
        <xdr:cNvSpPr/>
      </xdr:nvSpPr>
      <xdr:spPr>
        <a:xfrm>
          <a:off x="4775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69850</xdr:rowOff>
    </xdr:from>
    <xdr:to>
      <xdr:col>5</xdr:col>
      <xdr:colOff>549275</xdr:colOff>
      <xdr:row>39</xdr:row>
      <xdr:rowOff>143002</xdr:rowOff>
    </xdr:to>
    <xdr:cxnSp macro="">
      <xdr:nvCxnSpPr>
        <xdr:cNvPr id="66" name="直線コネクタ 65"/>
        <xdr:cNvCxnSpPr/>
      </xdr:nvCxnSpPr>
      <xdr:spPr>
        <a:xfrm flipV="1">
          <a:off x="3098800" y="675640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7" name="フローチャート : 判断 66"/>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68" name="テキスト ボックス 67"/>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133858</xdr:rowOff>
    </xdr:from>
    <xdr:to>
      <xdr:col>4</xdr:col>
      <xdr:colOff>346075</xdr:colOff>
      <xdr:row>39</xdr:row>
      <xdr:rowOff>143002</xdr:rowOff>
    </xdr:to>
    <xdr:cxnSp macro="">
      <xdr:nvCxnSpPr>
        <xdr:cNvPr id="69" name="直線コネクタ 68"/>
        <xdr:cNvCxnSpPr/>
      </xdr:nvCxnSpPr>
      <xdr:spPr>
        <a:xfrm>
          <a:off x="2209800" y="68204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0" name="フローチャート : 判断 69"/>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71" name="テキスト ボックス 70"/>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133858</xdr:rowOff>
    </xdr:from>
    <xdr:to>
      <xdr:col>3</xdr:col>
      <xdr:colOff>142875</xdr:colOff>
      <xdr:row>40</xdr:row>
      <xdr:rowOff>140716</xdr:rowOff>
    </xdr:to>
    <xdr:cxnSp macro="">
      <xdr:nvCxnSpPr>
        <xdr:cNvPr id="72" name="直線コネクタ 71"/>
        <xdr:cNvCxnSpPr/>
      </xdr:nvCxnSpPr>
      <xdr:spPr>
        <a:xfrm flipV="1">
          <a:off x="1320800" y="6820408"/>
          <a:ext cx="8890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28194</xdr:rowOff>
    </xdr:from>
    <xdr:to>
      <xdr:col>3</xdr:col>
      <xdr:colOff>193675</xdr:colOff>
      <xdr:row>37</xdr:row>
      <xdr:rowOff>129794</xdr:rowOff>
    </xdr:to>
    <xdr:sp macro="" textlink="">
      <xdr:nvSpPr>
        <xdr:cNvPr id="73" name="フローチャート : 判断 72"/>
        <xdr:cNvSpPr/>
      </xdr:nvSpPr>
      <xdr:spPr>
        <a:xfrm>
          <a:off x="2159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139971</xdr:rowOff>
    </xdr:from>
    <xdr:ext cx="762000" cy="259045"/>
    <xdr:sp macro="" textlink="">
      <xdr:nvSpPr>
        <xdr:cNvPr id="74" name="テキスト ボックス 73"/>
        <xdr:cNvSpPr txBox="1"/>
      </xdr:nvSpPr>
      <xdr:spPr>
        <a:xfrm>
          <a:off x="1828800" y="614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124206</xdr:rowOff>
    </xdr:from>
    <xdr:to>
      <xdr:col>1</xdr:col>
      <xdr:colOff>676275</xdr:colOff>
      <xdr:row>38</xdr:row>
      <xdr:rowOff>54356</xdr:rowOff>
    </xdr:to>
    <xdr:sp macro="" textlink="">
      <xdr:nvSpPr>
        <xdr:cNvPr id="75" name="フローチャート : 判断 74"/>
        <xdr:cNvSpPr/>
      </xdr:nvSpPr>
      <xdr:spPr>
        <a:xfrm>
          <a:off x="1270000" y="6467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64533</xdr:rowOff>
    </xdr:from>
    <xdr:ext cx="762000" cy="259045"/>
    <xdr:sp macro="" textlink="">
      <xdr:nvSpPr>
        <xdr:cNvPr id="76" name="テキスト ボックス 75"/>
        <xdr:cNvSpPr txBox="1"/>
      </xdr:nvSpPr>
      <xdr:spPr>
        <a:xfrm>
          <a:off x="939800" y="6236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89916</xdr:rowOff>
    </xdr:from>
    <xdr:to>
      <xdr:col>7</xdr:col>
      <xdr:colOff>66675</xdr:colOff>
      <xdr:row>39</xdr:row>
      <xdr:rowOff>20066</xdr:rowOff>
    </xdr:to>
    <xdr:sp macro="" textlink="">
      <xdr:nvSpPr>
        <xdr:cNvPr id="82" name="円/楕円 81"/>
        <xdr:cNvSpPr/>
      </xdr:nvSpPr>
      <xdr:spPr>
        <a:xfrm>
          <a:off x="4775200" y="660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61993</xdr:rowOff>
    </xdr:from>
    <xdr:ext cx="762000" cy="259045"/>
    <xdr:sp macro="" textlink="">
      <xdr:nvSpPr>
        <xdr:cNvPr id="83" name="人件費該当値テキスト"/>
        <xdr:cNvSpPr txBox="1"/>
      </xdr:nvSpPr>
      <xdr:spPr>
        <a:xfrm>
          <a:off x="4914900" y="6577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19050</xdr:rowOff>
    </xdr:from>
    <xdr:to>
      <xdr:col>5</xdr:col>
      <xdr:colOff>600075</xdr:colOff>
      <xdr:row>39</xdr:row>
      <xdr:rowOff>120650</xdr:rowOff>
    </xdr:to>
    <xdr:sp macro="" textlink="">
      <xdr:nvSpPr>
        <xdr:cNvPr id="84" name="円/楕円 83"/>
        <xdr:cNvSpPr/>
      </xdr:nvSpPr>
      <xdr:spPr>
        <a:xfrm>
          <a:off x="3937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105427</xdr:rowOff>
    </xdr:from>
    <xdr:ext cx="736600" cy="259045"/>
    <xdr:sp macro="" textlink="">
      <xdr:nvSpPr>
        <xdr:cNvPr id="85" name="テキスト ボックス 84"/>
        <xdr:cNvSpPr txBox="1"/>
      </xdr:nvSpPr>
      <xdr:spPr>
        <a:xfrm>
          <a:off x="3606800" y="679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92202</xdr:rowOff>
    </xdr:from>
    <xdr:to>
      <xdr:col>4</xdr:col>
      <xdr:colOff>396875</xdr:colOff>
      <xdr:row>40</xdr:row>
      <xdr:rowOff>22352</xdr:rowOff>
    </xdr:to>
    <xdr:sp macro="" textlink="">
      <xdr:nvSpPr>
        <xdr:cNvPr id="86" name="円/楕円 85"/>
        <xdr:cNvSpPr/>
      </xdr:nvSpPr>
      <xdr:spPr>
        <a:xfrm>
          <a:off x="3048000" y="6778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7129</xdr:rowOff>
    </xdr:from>
    <xdr:ext cx="762000" cy="259045"/>
    <xdr:sp macro="" textlink="">
      <xdr:nvSpPr>
        <xdr:cNvPr id="87" name="テキスト ボックス 86"/>
        <xdr:cNvSpPr txBox="1"/>
      </xdr:nvSpPr>
      <xdr:spPr>
        <a:xfrm>
          <a:off x="2717800" y="6865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34.1</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83058</xdr:rowOff>
    </xdr:from>
    <xdr:to>
      <xdr:col>3</xdr:col>
      <xdr:colOff>193675</xdr:colOff>
      <xdr:row>40</xdr:row>
      <xdr:rowOff>13208</xdr:rowOff>
    </xdr:to>
    <xdr:sp macro="" textlink="">
      <xdr:nvSpPr>
        <xdr:cNvPr id="88" name="円/楕円 87"/>
        <xdr:cNvSpPr/>
      </xdr:nvSpPr>
      <xdr:spPr>
        <a:xfrm>
          <a:off x="2159000" y="6769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169435</xdr:rowOff>
    </xdr:from>
    <xdr:ext cx="762000" cy="259045"/>
    <xdr:sp macro="" textlink="">
      <xdr:nvSpPr>
        <xdr:cNvPr id="89" name="テキスト ボックス 88"/>
        <xdr:cNvSpPr txBox="1"/>
      </xdr:nvSpPr>
      <xdr:spPr>
        <a:xfrm>
          <a:off x="1828800" y="685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89916</xdr:rowOff>
    </xdr:from>
    <xdr:to>
      <xdr:col>1</xdr:col>
      <xdr:colOff>676275</xdr:colOff>
      <xdr:row>41</xdr:row>
      <xdr:rowOff>20066</xdr:rowOff>
    </xdr:to>
    <xdr:sp macro="" textlink="">
      <xdr:nvSpPr>
        <xdr:cNvPr id="90" name="円/楕円 89"/>
        <xdr:cNvSpPr/>
      </xdr:nvSpPr>
      <xdr:spPr>
        <a:xfrm>
          <a:off x="1270000" y="6947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4843</xdr:rowOff>
    </xdr:from>
    <xdr:ext cx="762000" cy="259045"/>
    <xdr:sp macro="" textlink="">
      <xdr:nvSpPr>
        <xdr:cNvPr id="91" name="テキスト ボックス 90"/>
        <xdr:cNvSpPr txBox="1"/>
      </xdr:nvSpPr>
      <xdr:spPr>
        <a:xfrm>
          <a:off x="939800" y="7034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教育施策に係る賃金の増加、電気料金の値上げ等の影響を受けた光熱水費の増加や指定管理委託における維持管理経費の増加等により、前年度に比べさらに物件費の割合は増加している。今後も、行財政改革実施計画に基づき、事務事業の廃止、縮小、統廃合や行政事務の効率化を図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19" name="直線コネクタ 118"/>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0"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1" name="直線コネクタ 120"/>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2"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3" name="直線コネクタ 122"/>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130810</xdr:rowOff>
    </xdr:from>
    <xdr:to>
      <xdr:col>24</xdr:col>
      <xdr:colOff>31750</xdr:colOff>
      <xdr:row>16</xdr:row>
      <xdr:rowOff>35560</xdr:rowOff>
    </xdr:to>
    <xdr:cxnSp macro="">
      <xdr:nvCxnSpPr>
        <xdr:cNvPr id="124" name="直線コネクタ 123"/>
        <xdr:cNvCxnSpPr/>
      </xdr:nvCxnSpPr>
      <xdr:spPr>
        <a:xfrm>
          <a:off x="15671800" y="27025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5"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6" name="フローチャート : 判断 125"/>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130810</xdr:rowOff>
    </xdr:from>
    <xdr:to>
      <xdr:col>22</xdr:col>
      <xdr:colOff>565150</xdr:colOff>
      <xdr:row>15</xdr:row>
      <xdr:rowOff>138430</xdr:rowOff>
    </xdr:to>
    <xdr:cxnSp macro="">
      <xdr:nvCxnSpPr>
        <xdr:cNvPr id="127" name="直線コネクタ 126"/>
        <xdr:cNvCxnSpPr/>
      </xdr:nvCxnSpPr>
      <xdr:spPr>
        <a:xfrm flipV="1">
          <a:off x="14782800" y="27025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28" name="フローチャート : 判断 127"/>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29" name="テキスト ボックス 128"/>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165100</xdr:rowOff>
    </xdr:from>
    <xdr:to>
      <xdr:col>21</xdr:col>
      <xdr:colOff>361950</xdr:colOff>
      <xdr:row>15</xdr:row>
      <xdr:rowOff>138430</xdr:rowOff>
    </xdr:to>
    <xdr:cxnSp macro="">
      <xdr:nvCxnSpPr>
        <xdr:cNvPr id="130" name="直線コネクタ 129"/>
        <xdr:cNvCxnSpPr/>
      </xdr:nvCxnSpPr>
      <xdr:spPr>
        <a:xfrm>
          <a:off x="13893800" y="25654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1" name="フローチャート : 判断 130"/>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2" name="テキスト ボックス 131"/>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149860</xdr:rowOff>
    </xdr:from>
    <xdr:to>
      <xdr:col>20</xdr:col>
      <xdr:colOff>158750</xdr:colOff>
      <xdr:row>14</xdr:row>
      <xdr:rowOff>165100</xdr:rowOff>
    </xdr:to>
    <xdr:cxnSp macro="">
      <xdr:nvCxnSpPr>
        <xdr:cNvPr id="133" name="直線コネクタ 132"/>
        <xdr:cNvCxnSpPr/>
      </xdr:nvCxnSpPr>
      <xdr:spPr>
        <a:xfrm>
          <a:off x="13004800" y="25501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4" name="フローチャート : 判断 133"/>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40657</xdr:rowOff>
    </xdr:from>
    <xdr:ext cx="762000" cy="259045"/>
    <xdr:sp macro="" textlink="">
      <xdr:nvSpPr>
        <xdr:cNvPr id="135" name="テキスト ボックス 134"/>
        <xdr:cNvSpPr txBox="1"/>
      </xdr:nvSpPr>
      <xdr:spPr>
        <a:xfrm>
          <a:off x="13512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6" name="フローチャート : 判断 135"/>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7" name="テキスト ボックス 136"/>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156210</xdr:rowOff>
    </xdr:from>
    <xdr:to>
      <xdr:col>24</xdr:col>
      <xdr:colOff>82550</xdr:colOff>
      <xdr:row>16</xdr:row>
      <xdr:rowOff>86360</xdr:rowOff>
    </xdr:to>
    <xdr:sp macro="" textlink="">
      <xdr:nvSpPr>
        <xdr:cNvPr id="143" name="円/楕円 142"/>
        <xdr:cNvSpPr/>
      </xdr:nvSpPr>
      <xdr:spPr>
        <a:xfrm>
          <a:off x="164592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1287</xdr:rowOff>
    </xdr:from>
    <xdr:ext cx="762000" cy="259045"/>
    <xdr:sp macro="" textlink="">
      <xdr:nvSpPr>
        <xdr:cNvPr id="144" name="物件費該当値テキスト"/>
        <xdr:cNvSpPr txBox="1"/>
      </xdr:nvSpPr>
      <xdr:spPr>
        <a:xfrm>
          <a:off x="16598900" y="257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80010</xdr:rowOff>
    </xdr:from>
    <xdr:to>
      <xdr:col>22</xdr:col>
      <xdr:colOff>615950</xdr:colOff>
      <xdr:row>16</xdr:row>
      <xdr:rowOff>10160</xdr:rowOff>
    </xdr:to>
    <xdr:sp macro="" textlink="">
      <xdr:nvSpPr>
        <xdr:cNvPr id="145" name="円/楕円 144"/>
        <xdr:cNvSpPr/>
      </xdr:nvSpPr>
      <xdr:spPr>
        <a:xfrm>
          <a:off x="156210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20337</xdr:rowOff>
    </xdr:from>
    <xdr:ext cx="736600" cy="259045"/>
    <xdr:sp macro="" textlink="">
      <xdr:nvSpPr>
        <xdr:cNvPr id="146" name="テキスト ボックス 145"/>
        <xdr:cNvSpPr txBox="1"/>
      </xdr:nvSpPr>
      <xdr:spPr>
        <a:xfrm>
          <a:off x="15290800" y="2420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87630</xdr:rowOff>
    </xdr:from>
    <xdr:to>
      <xdr:col>21</xdr:col>
      <xdr:colOff>412750</xdr:colOff>
      <xdr:row>16</xdr:row>
      <xdr:rowOff>17780</xdr:rowOff>
    </xdr:to>
    <xdr:sp macro="" textlink="">
      <xdr:nvSpPr>
        <xdr:cNvPr id="147" name="円/楕円 146"/>
        <xdr:cNvSpPr/>
      </xdr:nvSpPr>
      <xdr:spPr>
        <a:xfrm>
          <a:off x="14732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27957</xdr:rowOff>
    </xdr:from>
    <xdr:ext cx="762000" cy="259045"/>
    <xdr:sp macro="" textlink="">
      <xdr:nvSpPr>
        <xdr:cNvPr id="148" name="テキスト ボックス 147"/>
        <xdr:cNvSpPr txBox="1"/>
      </xdr:nvSpPr>
      <xdr:spPr>
        <a:xfrm>
          <a:off x="144018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114300</xdr:rowOff>
    </xdr:from>
    <xdr:to>
      <xdr:col>20</xdr:col>
      <xdr:colOff>209550</xdr:colOff>
      <xdr:row>15</xdr:row>
      <xdr:rowOff>44450</xdr:rowOff>
    </xdr:to>
    <xdr:sp macro="" textlink="">
      <xdr:nvSpPr>
        <xdr:cNvPr id="149" name="円/楕円 148"/>
        <xdr:cNvSpPr/>
      </xdr:nvSpPr>
      <xdr:spPr>
        <a:xfrm>
          <a:off x="13843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54627</xdr:rowOff>
    </xdr:from>
    <xdr:ext cx="762000" cy="259045"/>
    <xdr:sp macro="" textlink="">
      <xdr:nvSpPr>
        <xdr:cNvPr id="150" name="テキスト ボックス 149"/>
        <xdr:cNvSpPr txBox="1"/>
      </xdr:nvSpPr>
      <xdr:spPr>
        <a:xfrm>
          <a:off x="13512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99060</xdr:rowOff>
    </xdr:from>
    <xdr:to>
      <xdr:col>19</xdr:col>
      <xdr:colOff>6350</xdr:colOff>
      <xdr:row>15</xdr:row>
      <xdr:rowOff>29210</xdr:rowOff>
    </xdr:to>
    <xdr:sp macro="" textlink="">
      <xdr:nvSpPr>
        <xdr:cNvPr id="151" name="円/楕円 150"/>
        <xdr:cNvSpPr/>
      </xdr:nvSpPr>
      <xdr:spPr>
        <a:xfrm>
          <a:off x="12954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39387</xdr:rowOff>
    </xdr:from>
    <xdr:ext cx="762000" cy="259045"/>
    <xdr:sp macro="" textlink="">
      <xdr:nvSpPr>
        <xdr:cNvPr id="152" name="テキスト ボックス 151"/>
        <xdr:cNvSpPr txBox="1"/>
      </xdr:nvSpPr>
      <xdr:spPr>
        <a:xfrm>
          <a:off x="12623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生活保護率が平成</a:t>
          </a:r>
          <a:r>
            <a:rPr kumimoji="1" lang="en-US" altLang="ja-JP" sz="1300">
              <a:latin typeface="ＭＳ Ｐゴシック"/>
            </a:rPr>
            <a:t>25</a:t>
          </a:r>
          <a:r>
            <a:rPr kumimoji="1" lang="ja-JP" altLang="en-US" sz="1300">
              <a:latin typeface="ＭＳ Ｐゴシック"/>
            </a:rPr>
            <a:t>年度で</a:t>
          </a:r>
          <a:r>
            <a:rPr kumimoji="1" lang="en-US" altLang="ja-JP" sz="1300">
              <a:latin typeface="ＭＳ Ｐゴシック"/>
            </a:rPr>
            <a:t>2.1</a:t>
          </a:r>
          <a:r>
            <a:rPr kumimoji="1" lang="ja-JP" altLang="en-US" sz="1300">
              <a:latin typeface="ＭＳ Ｐゴシック"/>
            </a:rPr>
            <a:t>％と全国平均の</a:t>
          </a:r>
          <a:r>
            <a:rPr kumimoji="1" lang="en-US" altLang="ja-JP" sz="1300">
              <a:latin typeface="ＭＳ Ｐゴシック"/>
            </a:rPr>
            <a:t>1.7</a:t>
          </a:r>
          <a:r>
            <a:rPr kumimoji="1" lang="ja-JP" altLang="en-US" sz="1300">
              <a:latin typeface="ＭＳ Ｐゴシック"/>
            </a:rPr>
            <a:t>％を大きく上回っているため、扶助費の割合が依然として高く、類似団体平均を大きく上回っている。しかしながら、生活保護費のうち医療扶助が減少したため、前年度から扶助費の割合は若干ながら改善された。義務的経費の削減による財政構造の弾力化が喫緊の課題となってい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7" name="直線コネクタ 166"/>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68" name="テキスト ボックス 167"/>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69" name="直線コネクタ 168"/>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0" name="テキスト ボックス 169"/>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1" name="直線コネクタ 170"/>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2" name="テキスト ボックス 171"/>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3" name="直線コネクタ 172"/>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4" name="テキスト ボックス 173"/>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6" name="テキスト ボックス 17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78" name="直線コネクタ 177"/>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79"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0" name="直線コネクタ 179"/>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1"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2" name="直線コネクタ 181"/>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136144</xdr:rowOff>
    </xdr:from>
    <xdr:to>
      <xdr:col>7</xdr:col>
      <xdr:colOff>15875</xdr:colOff>
      <xdr:row>58</xdr:row>
      <xdr:rowOff>145288</xdr:rowOff>
    </xdr:to>
    <xdr:cxnSp macro="">
      <xdr:nvCxnSpPr>
        <xdr:cNvPr id="183" name="直線コネクタ 182"/>
        <xdr:cNvCxnSpPr/>
      </xdr:nvCxnSpPr>
      <xdr:spPr>
        <a:xfrm flipV="1">
          <a:off x="3987800" y="1008024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122445</xdr:rowOff>
    </xdr:from>
    <xdr:ext cx="762000" cy="259045"/>
    <xdr:sp macro="" textlink="">
      <xdr:nvSpPr>
        <xdr:cNvPr id="184" name="扶助費平均値テキスト"/>
        <xdr:cNvSpPr txBox="1"/>
      </xdr:nvSpPr>
      <xdr:spPr>
        <a:xfrm>
          <a:off x="4914900" y="9380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5" name="フローチャート : 判断 184"/>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26416</xdr:rowOff>
    </xdr:from>
    <xdr:to>
      <xdr:col>5</xdr:col>
      <xdr:colOff>549275</xdr:colOff>
      <xdr:row>58</xdr:row>
      <xdr:rowOff>145288</xdr:rowOff>
    </xdr:to>
    <xdr:cxnSp macro="">
      <xdr:nvCxnSpPr>
        <xdr:cNvPr id="186" name="直線コネクタ 185"/>
        <xdr:cNvCxnSpPr/>
      </xdr:nvCxnSpPr>
      <xdr:spPr>
        <a:xfrm>
          <a:off x="3098800" y="997051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7" name="フローチャート : 判断 186"/>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188" name="テキスト ボックス 187"/>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124714</xdr:rowOff>
    </xdr:from>
    <xdr:to>
      <xdr:col>4</xdr:col>
      <xdr:colOff>346075</xdr:colOff>
      <xdr:row>58</xdr:row>
      <xdr:rowOff>26416</xdr:rowOff>
    </xdr:to>
    <xdr:cxnSp macro="">
      <xdr:nvCxnSpPr>
        <xdr:cNvPr id="189" name="直線コネクタ 188"/>
        <xdr:cNvCxnSpPr/>
      </xdr:nvCxnSpPr>
      <xdr:spPr>
        <a:xfrm>
          <a:off x="2209800" y="989736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0" name="フローチャート : 判断 189"/>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1" name="テキスト ボックス 190"/>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51562</xdr:rowOff>
    </xdr:from>
    <xdr:to>
      <xdr:col>3</xdr:col>
      <xdr:colOff>142875</xdr:colOff>
      <xdr:row>57</xdr:row>
      <xdr:rowOff>124714</xdr:rowOff>
    </xdr:to>
    <xdr:cxnSp macro="">
      <xdr:nvCxnSpPr>
        <xdr:cNvPr id="192" name="直線コネクタ 191"/>
        <xdr:cNvCxnSpPr/>
      </xdr:nvCxnSpPr>
      <xdr:spPr>
        <a:xfrm>
          <a:off x="1320800" y="982421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3" name="フローチャート : 判断 192"/>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98823</xdr:rowOff>
    </xdr:from>
    <xdr:ext cx="762000" cy="259045"/>
    <xdr:sp macro="" textlink="">
      <xdr:nvSpPr>
        <xdr:cNvPr id="194" name="テキスト ボックス 193"/>
        <xdr:cNvSpPr txBox="1"/>
      </xdr:nvSpPr>
      <xdr:spPr>
        <a:xfrm>
          <a:off x="1828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5" name="フローチャート : 判断 194"/>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53103</xdr:rowOff>
    </xdr:from>
    <xdr:ext cx="762000" cy="259045"/>
    <xdr:sp macro="" textlink="">
      <xdr:nvSpPr>
        <xdr:cNvPr id="196" name="テキスト ボックス 195"/>
        <xdr:cNvSpPr txBox="1"/>
      </xdr:nvSpPr>
      <xdr:spPr>
        <a:xfrm>
          <a:off x="939800" y="913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7" name="テキスト ボックス 19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8" name="テキスト ボックス 19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9" name="テキスト ボックス 19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0" name="テキスト ボックス 19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1" name="テキスト ボックス 20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85344</xdr:rowOff>
    </xdr:from>
    <xdr:to>
      <xdr:col>7</xdr:col>
      <xdr:colOff>66675</xdr:colOff>
      <xdr:row>59</xdr:row>
      <xdr:rowOff>15494</xdr:rowOff>
    </xdr:to>
    <xdr:sp macro="" textlink="">
      <xdr:nvSpPr>
        <xdr:cNvPr id="202" name="円/楕円 201"/>
        <xdr:cNvSpPr/>
      </xdr:nvSpPr>
      <xdr:spPr>
        <a:xfrm>
          <a:off x="4775200" y="10029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57421</xdr:rowOff>
    </xdr:from>
    <xdr:ext cx="762000" cy="259045"/>
    <xdr:sp macro="" textlink="">
      <xdr:nvSpPr>
        <xdr:cNvPr id="203" name="扶助費該当値テキスト"/>
        <xdr:cNvSpPr txBox="1"/>
      </xdr:nvSpPr>
      <xdr:spPr>
        <a:xfrm>
          <a:off x="4914900" y="1000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94488</xdr:rowOff>
    </xdr:from>
    <xdr:to>
      <xdr:col>5</xdr:col>
      <xdr:colOff>600075</xdr:colOff>
      <xdr:row>59</xdr:row>
      <xdr:rowOff>24638</xdr:rowOff>
    </xdr:to>
    <xdr:sp macro="" textlink="">
      <xdr:nvSpPr>
        <xdr:cNvPr id="204" name="円/楕円 203"/>
        <xdr:cNvSpPr/>
      </xdr:nvSpPr>
      <xdr:spPr>
        <a:xfrm>
          <a:off x="3937000" y="10038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9415</xdr:rowOff>
    </xdr:from>
    <xdr:ext cx="736600" cy="259045"/>
    <xdr:sp macro="" textlink="">
      <xdr:nvSpPr>
        <xdr:cNvPr id="205" name="テキスト ボックス 204"/>
        <xdr:cNvSpPr txBox="1"/>
      </xdr:nvSpPr>
      <xdr:spPr>
        <a:xfrm>
          <a:off x="3606800" y="10124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147066</xdr:rowOff>
    </xdr:from>
    <xdr:to>
      <xdr:col>4</xdr:col>
      <xdr:colOff>396875</xdr:colOff>
      <xdr:row>58</xdr:row>
      <xdr:rowOff>77216</xdr:rowOff>
    </xdr:to>
    <xdr:sp macro="" textlink="">
      <xdr:nvSpPr>
        <xdr:cNvPr id="206" name="円/楕円 205"/>
        <xdr:cNvSpPr/>
      </xdr:nvSpPr>
      <xdr:spPr>
        <a:xfrm>
          <a:off x="3048000" y="9919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61993</xdr:rowOff>
    </xdr:from>
    <xdr:ext cx="762000" cy="259045"/>
    <xdr:sp macro="" textlink="">
      <xdr:nvSpPr>
        <xdr:cNvPr id="207" name="テキスト ボックス 206"/>
        <xdr:cNvSpPr txBox="1"/>
      </xdr:nvSpPr>
      <xdr:spPr>
        <a:xfrm>
          <a:off x="2717800" y="1000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73914</xdr:rowOff>
    </xdr:from>
    <xdr:to>
      <xdr:col>3</xdr:col>
      <xdr:colOff>193675</xdr:colOff>
      <xdr:row>58</xdr:row>
      <xdr:rowOff>4064</xdr:rowOff>
    </xdr:to>
    <xdr:sp macro="" textlink="">
      <xdr:nvSpPr>
        <xdr:cNvPr id="208" name="円/楕円 207"/>
        <xdr:cNvSpPr/>
      </xdr:nvSpPr>
      <xdr:spPr>
        <a:xfrm>
          <a:off x="2159000" y="9846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160291</xdr:rowOff>
    </xdr:from>
    <xdr:ext cx="762000" cy="259045"/>
    <xdr:sp macro="" textlink="">
      <xdr:nvSpPr>
        <xdr:cNvPr id="209" name="テキスト ボックス 208"/>
        <xdr:cNvSpPr txBox="1"/>
      </xdr:nvSpPr>
      <xdr:spPr>
        <a:xfrm>
          <a:off x="1828800" y="993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762</xdr:rowOff>
    </xdr:from>
    <xdr:to>
      <xdr:col>1</xdr:col>
      <xdr:colOff>676275</xdr:colOff>
      <xdr:row>57</xdr:row>
      <xdr:rowOff>102362</xdr:rowOff>
    </xdr:to>
    <xdr:sp macro="" textlink="">
      <xdr:nvSpPr>
        <xdr:cNvPr id="210" name="円/楕円 209"/>
        <xdr:cNvSpPr/>
      </xdr:nvSpPr>
      <xdr:spPr>
        <a:xfrm>
          <a:off x="1270000" y="977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87139</xdr:rowOff>
    </xdr:from>
    <xdr:ext cx="762000" cy="259045"/>
    <xdr:sp macro="" textlink="">
      <xdr:nvSpPr>
        <xdr:cNvPr id="211" name="テキスト ボックス 210"/>
        <xdr:cNvSpPr txBox="1"/>
      </xdr:nvSpPr>
      <xdr:spPr>
        <a:xfrm>
          <a:off x="939800" y="985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2" name="正方形/長方形 21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3" name="正方形/長方形 21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4" name="正方形/長方形 21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5" name="正方形/長方形 21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6" name="正方形/長方形 21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7" name="正方形/長方形 21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8" name="正方形/長方形 21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9" name="正方形/長方形 21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0" name="正方形/長方形 21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1" name="正方形/長方形 22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2" name="テキスト ボックス 22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高齢化の進展等により国保、介護及び後期高齢者医療特別会計への繰出金が増加傾向にあるため、その割合が高まりつつある。下水道事業が法適用であり、当該事業への繰出金は補助費等での算定となるため、類似団体平均と比べて低い水準となっている。</a:t>
          </a:r>
        </a:p>
      </xdr:txBody>
    </xdr:sp>
    <xdr:clientData/>
  </xdr:twoCellAnchor>
  <xdr:oneCellAnchor>
    <xdr:from>
      <xdr:col>18</xdr:col>
      <xdr:colOff>44450</xdr:colOff>
      <xdr:row>49</xdr:row>
      <xdr:rowOff>107950</xdr:rowOff>
    </xdr:from>
    <xdr:ext cx="298543" cy="225703"/>
    <xdr:sp macro="" textlink="">
      <xdr:nvSpPr>
        <xdr:cNvPr id="223" name="テキスト ボックス 22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4" name="直線コネクタ 22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5" name="テキスト ボックス 22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6" name="直線コネクタ 22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7" name="テキスト ボックス 22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8" name="直線コネクタ 22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9" name="テキスト ボックス 22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0" name="直線コネクタ 22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1" name="テキスト ボックス 23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2" name="直線コネクタ 23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3" name="テキスト ボックス 23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4" name="直線コネクタ 23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5" name="テキスト ボックス 23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6" name="直線コネクタ 23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7" name="テキスト ボックス 23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39" name="直線コネクタ 238"/>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0"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1" name="直線コネクタ 240"/>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2"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3" name="直線コネクタ 242"/>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168910</xdr:rowOff>
    </xdr:from>
    <xdr:to>
      <xdr:col>24</xdr:col>
      <xdr:colOff>31750</xdr:colOff>
      <xdr:row>56</xdr:row>
      <xdr:rowOff>43180</xdr:rowOff>
    </xdr:to>
    <xdr:cxnSp macro="">
      <xdr:nvCxnSpPr>
        <xdr:cNvPr id="244" name="直線コネクタ 243"/>
        <xdr:cNvCxnSpPr/>
      </xdr:nvCxnSpPr>
      <xdr:spPr>
        <a:xfrm>
          <a:off x="15671800" y="95986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5"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6" name="フローチャート : 判断 245"/>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130810</xdr:rowOff>
    </xdr:from>
    <xdr:to>
      <xdr:col>22</xdr:col>
      <xdr:colOff>565150</xdr:colOff>
      <xdr:row>55</xdr:row>
      <xdr:rowOff>168910</xdr:rowOff>
    </xdr:to>
    <xdr:cxnSp macro="">
      <xdr:nvCxnSpPr>
        <xdr:cNvPr id="247" name="直線コネクタ 246"/>
        <xdr:cNvCxnSpPr/>
      </xdr:nvCxnSpPr>
      <xdr:spPr>
        <a:xfrm>
          <a:off x="14782800" y="95605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48" name="フローチャート : 判断 247"/>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49" name="テキスト ボックス 248"/>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92710</xdr:rowOff>
    </xdr:from>
    <xdr:to>
      <xdr:col>21</xdr:col>
      <xdr:colOff>361950</xdr:colOff>
      <xdr:row>55</xdr:row>
      <xdr:rowOff>130810</xdr:rowOff>
    </xdr:to>
    <xdr:cxnSp macro="">
      <xdr:nvCxnSpPr>
        <xdr:cNvPr id="250" name="直線コネクタ 249"/>
        <xdr:cNvCxnSpPr/>
      </xdr:nvCxnSpPr>
      <xdr:spPr>
        <a:xfrm>
          <a:off x="13893800" y="95224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1" name="フローチャート : 判断 250"/>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2" name="テキスト ボックス 251"/>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92710</xdr:rowOff>
    </xdr:from>
    <xdr:to>
      <xdr:col>20</xdr:col>
      <xdr:colOff>158750</xdr:colOff>
      <xdr:row>56</xdr:row>
      <xdr:rowOff>81280</xdr:rowOff>
    </xdr:to>
    <xdr:cxnSp macro="">
      <xdr:nvCxnSpPr>
        <xdr:cNvPr id="253" name="直線コネクタ 252"/>
        <xdr:cNvCxnSpPr/>
      </xdr:nvCxnSpPr>
      <xdr:spPr>
        <a:xfrm flipV="1">
          <a:off x="13004800" y="952246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4" name="フローチャート : 判断 253"/>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5" name="テキスト ボックス 254"/>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6" name="フローチャート : 判断 255"/>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7" name="テキスト ボックス 256"/>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163830</xdr:rowOff>
    </xdr:from>
    <xdr:to>
      <xdr:col>24</xdr:col>
      <xdr:colOff>82550</xdr:colOff>
      <xdr:row>56</xdr:row>
      <xdr:rowOff>93980</xdr:rowOff>
    </xdr:to>
    <xdr:sp macro="" textlink="">
      <xdr:nvSpPr>
        <xdr:cNvPr id="263" name="円/楕円 262"/>
        <xdr:cNvSpPr/>
      </xdr:nvSpPr>
      <xdr:spPr>
        <a:xfrm>
          <a:off x="164592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8907</xdr:rowOff>
    </xdr:from>
    <xdr:ext cx="762000" cy="259045"/>
    <xdr:sp macro="" textlink="">
      <xdr:nvSpPr>
        <xdr:cNvPr id="264" name="その他該当値テキスト"/>
        <xdr:cNvSpPr txBox="1"/>
      </xdr:nvSpPr>
      <xdr:spPr>
        <a:xfrm>
          <a:off x="165989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118110</xdr:rowOff>
    </xdr:from>
    <xdr:to>
      <xdr:col>22</xdr:col>
      <xdr:colOff>615950</xdr:colOff>
      <xdr:row>56</xdr:row>
      <xdr:rowOff>48260</xdr:rowOff>
    </xdr:to>
    <xdr:sp macro="" textlink="">
      <xdr:nvSpPr>
        <xdr:cNvPr id="265" name="円/楕円 264"/>
        <xdr:cNvSpPr/>
      </xdr:nvSpPr>
      <xdr:spPr>
        <a:xfrm>
          <a:off x="15621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58437</xdr:rowOff>
    </xdr:from>
    <xdr:ext cx="736600" cy="259045"/>
    <xdr:sp macro="" textlink="">
      <xdr:nvSpPr>
        <xdr:cNvPr id="266" name="テキスト ボックス 265"/>
        <xdr:cNvSpPr txBox="1"/>
      </xdr:nvSpPr>
      <xdr:spPr>
        <a:xfrm>
          <a:off x="15290800" y="931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80010</xdr:rowOff>
    </xdr:from>
    <xdr:to>
      <xdr:col>21</xdr:col>
      <xdr:colOff>412750</xdr:colOff>
      <xdr:row>56</xdr:row>
      <xdr:rowOff>10160</xdr:rowOff>
    </xdr:to>
    <xdr:sp macro="" textlink="">
      <xdr:nvSpPr>
        <xdr:cNvPr id="267" name="円/楕円 266"/>
        <xdr:cNvSpPr/>
      </xdr:nvSpPr>
      <xdr:spPr>
        <a:xfrm>
          <a:off x="14732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20337</xdr:rowOff>
    </xdr:from>
    <xdr:ext cx="762000" cy="259045"/>
    <xdr:sp macro="" textlink="">
      <xdr:nvSpPr>
        <xdr:cNvPr id="268" name="テキスト ボックス 267"/>
        <xdr:cNvSpPr txBox="1"/>
      </xdr:nvSpPr>
      <xdr:spPr>
        <a:xfrm>
          <a:off x="144018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41910</xdr:rowOff>
    </xdr:from>
    <xdr:to>
      <xdr:col>20</xdr:col>
      <xdr:colOff>209550</xdr:colOff>
      <xdr:row>55</xdr:row>
      <xdr:rowOff>143510</xdr:rowOff>
    </xdr:to>
    <xdr:sp macro="" textlink="">
      <xdr:nvSpPr>
        <xdr:cNvPr id="269" name="円/楕円 268"/>
        <xdr:cNvSpPr/>
      </xdr:nvSpPr>
      <xdr:spPr>
        <a:xfrm>
          <a:off x="13843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153687</xdr:rowOff>
    </xdr:from>
    <xdr:ext cx="762000" cy="259045"/>
    <xdr:sp macro="" textlink="">
      <xdr:nvSpPr>
        <xdr:cNvPr id="270" name="テキスト ボックス 269"/>
        <xdr:cNvSpPr txBox="1"/>
      </xdr:nvSpPr>
      <xdr:spPr>
        <a:xfrm>
          <a:off x="13512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71" name="円/楕円 270"/>
        <xdr:cNvSpPr/>
      </xdr:nvSpPr>
      <xdr:spPr>
        <a:xfrm>
          <a:off x="12954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72" name="テキスト ボックス 271"/>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下水道事業繰出金は前年度に引き続き減少したが、一部事務組合負担金が増加に転じたため、前年度と同水準で推移している。</a:t>
          </a:r>
          <a:endParaRPr kumimoji="1" lang="en-US" altLang="ja-JP" sz="1300">
            <a:latin typeface="ＭＳ Ｐゴシック"/>
          </a:endParaRPr>
        </a:p>
        <a:p>
          <a:r>
            <a:rPr kumimoji="1" lang="ja-JP" altLang="en-US" sz="1300">
              <a:latin typeface="ＭＳ Ｐゴシック"/>
            </a:rPr>
            <a:t>今後も、市の助成対象事業が公共性・公益性を有しているかなど、市が定めた基準に基づき、適正に執行されているか検討を行い、改善を図る。</a:t>
          </a: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7" name="直線コネクタ 296"/>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298"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299" name="直線コネクタ 298"/>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0"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1" name="直線コネクタ 300"/>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67564</xdr:rowOff>
    </xdr:from>
    <xdr:to>
      <xdr:col>24</xdr:col>
      <xdr:colOff>31750</xdr:colOff>
      <xdr:row>36</xdr:row>
      <xdr:rowOff>67564</xdr:rowOff>
    </xdr:to>
    <xdr:cxnSp macro="">
      <xdr:nvCxnSpPr>
        <xdr:cNvPr id="302" name="直線コネクタ 301"/>
        <xdr:cNvCxnSpPr/>
      </xdr:nvCxnSpPr>
      <xdr:spPr>
        <a:xfrm>
          <a:off x="15671800" y="623976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3"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4" name="フローチャート : 判断 303"/>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49276</xdr:rowOff>
    </xdr:from>
    <xdr:to>
      <xdr:col>22</xdr:col>
      <xdr:colOff>565150</xdr:colOff>
      <xdr:row>36</xdr:row>
      <xdr:rowOff>67564</xdr:rowOff>
    </xdr:to>
    <xdr:cxnSp macro="">
      <xdr:nvCxnSpPr>
        <xdr:cNvPr id="305" name="直線コネクタ 304"/>
        <xdr:cNvCxnSpPr/>
      </xdr:nvCxnSpPr>
      <xdr:spPr>
        <a:xfrm>
          <a:off x="14782800" y="62214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6" name="フローチャート : 判断 305"/>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7" name="テキスト ボックス 306"/>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49276</xdr:rowOff>
    </xdr:from>
    <xdr:to>
      <xdr:col>21</xdr:col>
      <xdr:colOff>361950</xdr:colOff>
      <xdr:row>37</xdr:row>
      <xdr:rowOff>1270</xdr:rowOff>
    </xdr:to>
    <xdr:cxnSp macro="">
      <xdr:nvCxnSpPr>
        <xdr:cNvPr id="308" name="直線コネクタ 307"/>
        <xdr:cNvCxnSpPr/>
      </xdr:nvCxnSpPr>
      <xdr:spPr>
        <a:xfrm flipV="1">
          <a:off x="13893800" y="6221476"/>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09" name="フローチャート : 判断 308"/>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0" name="テキスト ボックス 309"/>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26416</xdr:rowOff>
    </xdr:from>
    <xdr:to>
      <xdr:col>20</xdr:col>
      <xdr:colOff>158750</xdr:colOff>
      <xdr:row>37</xdr:row>
      <xdr:rowOff>1270</xdr:rowOff>
    </xdr:to>
    <xdr:cxnSp macro="">
      <xdr:nvCxnSpPr>
        <xdr:cNvPr id="311" name="直線コネクタ 310"/>
        <xdr:cNvCxnSpPr/>
      </xdr:nvCxnSpPr>
      <xdr:spPr>
        <a:xfrm>
          <a:off x="13004800" y="6198616"/>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2" name="フローチャート : 判断 311"/>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3" name="テキスト ボックス 312"/>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4" name="フローチャート : 判断 313"/>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89425</xdr:rowOff>
    </xdr:from>
    <xdr:ext cx="762000" cy="259045"/>
    <xdr:sp macro="" textlink="">
      <xdr:nvSpPr>
        <xdr:cNvPr id="315" name="テキスト ボックス 314"/>
        <xdr:cNvSpPr txBox="1"/>
      </xdr:nvSpPr>
      <xdr:spPr>
        <a:xfrm>
          <a:off x="12623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16764</xdr:rowOff>
    </xdr:from>
    <xdr:to>
      <xdr:col>24</xdr:col>
      <xdr:colOff>82550</xdr:colOff>
      <xdr:row>36</xdr:row>
      <xdr:rowOff>118364</xdr:rowOff>
    </xdr:to>
    <xdr:sp macro="" textlink="">
      <xdr:nvSpPr>
        <xdr:cNvPr id="321" name="円/楕円 320"/>
        <xdr:cNvSpPr/>
      </xdr:nvSpPr>
      <xdr:spPr>
        <a:xfrm>
          <a:off x="164592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160291</xdr:rowOff>
    </xdr:from>
    <xdr:ext cx="762000" cy="259045"/>
    <xdr:sp macro="" textlink="">
      <xdr:nvSpPr>
        <xdr:cNvPr id="322" name="補助費等該当値テキスト"/>
        <xdr:cNvSpPr txBox="1"/>
      </xdr:nvSpPr>
      <xdr:spPr>
        <a:xfrm>
          <a:off x="16598900" y="6161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16764</xdr:rowOff>
    </xdr:from>
    <xdr:to>
      <xdr:col>22</xdr:col>
      <xdr:colOff>615950</xdr:colOff>
      <xdr:row>36</xdr:row>
      <xdr:rowOff>118364</xdr:rowOff>
    </xdr:to>
    <xdr:sp macro="" textlink="">
      <xdr:nvSpPr>
        <xdr:cNvPr id="323" name="円/楕円 322"/>
        <xdr:cNvSpPr/>
      </xdr:nvSpPr>
      <xdr:spPr>
        <a:xfrm>
          <a:off x="15621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103141</xdr:rowOff>
    </xdr:from>
    <xdr:ext cx="736600" cy="259045"/>
    <xdr:sp macro="" textlink="">
      <xdr:nvSpPr>
        <xdr:cNvPr id="324" name="テキスト ボックス 323"/>
        <xdr:cNvSpPr txBox="1"/>
      </xdr:nvSpPr>
      <xdr:spPr>
        <a:xfrm>
          <a:off x="15290800" y="6275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169926</xdr:rowOff>
    </xdr:from>
    <xdr:to>
      <xdr:col>21</xdr:col>
      <xdr:colOff>412750</xdr:colOff>
      <xdr:row>36</xdr:row>
      <xdr:rowOff>100076</xdr:rowOff>
    </xdr:to>
    <xdr:sp macro="" textlink="">
      <xdr:nvSpPr>
        <xdr:cNvPr id="325" name="円/楕円 324"/>
        <xdr:cNvSpPr/>
      </xdr:nvSpPr>
      <xdr:spPr>
        <a:xfrm>
          <a:off x="14732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84853</xdr:rowOff>
    </xdr:from>
    <xdr:ext cx="762000" cy="259045"/>
    <xdr:sp macro="" textlink="">
      <xdr:nvSpPr>
        <xdr:cNvPr id="326" name="テキスト ボックス 325"/>
        <xdr:cNvSpPr txBox="1"/>
      </xdr:nvSpPr>
      <xdr:spPr>
        <a:xfrm>
          <a:off x="144018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121920</xdr:rowOff>
    </xdr:from>
    <xdr:to>
      <xdr:col>20</xdr:col>
      <xdr:colOff>209550</xdr:colOff>
      <xdr:row>37</xdr:row>
      <xdr:rowOff>52070</xdr:rowOff>
    </xdr:to>
    <xdr:sp macro="" textlink="">
      <xdr:nvSpPr>
        <xdr:cNvPr id="327" name="円/楕円 326"/>
        <xdr:cNvSpPr/>
      </xdr:nvSpPr>
      <xdr:spPr>
        <a:xfrm>
          <a:off x="13843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36847</xdr:rowOff>
    </xdr:from>
    <xdr:ext cx="762000" cy="259045"/>
    <xdr:sp macro="" textlink="">
      <xdr:nvSpPr>
        <xdr:cNvPr id="328" name="テキスト ボックス 327"/>
        <xdr:cNvSpPr txBox="1"/>
      </xdr:nvSpPr>
      <xdr:spPr>
        <a:xfrm>
          <a:off x="13512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147066</xdr:rowOff>
    </xdr:from>
    <xdr:to>
      <xdr:col>19</xdr:col>
      <xdr:colOff>6350</xdr:colOff>
      <xdr:row>36</xdr:row>
      <xdr:rowOff>77216</xdr:rowOff>
    </xdr:to>
    <xdr:sp macro="" textlink="">
      <xdr:nvSpPr>
        <xdr:cNvPr id="329" name="円/楕円 328"/>
        <xdr:cNvSpPr/>
      </xdr:nvSpPr>
      <xdr:spPr>
        <a:xfrm>
          <a:off x="12954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87393</xdr:rowOff>
    </xdr:from>
    <xdr:ext cx="762000" cy="259045"/>
    <xdr:sp macro="" textlink="">
      <xdr:nvSpPr>
        <xdr:cNvPr id="330" name="テキスト ボックス 329"/>
        <xdr:cNvSpPr txBox="1"/>
      </xdr:nvSpPr>
      <xdr:spPr>
        <a:xfrm>
          <a:off x="12623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交付税に算定される有利な地方債を活用し、財政構造の弾力化に向けた取り組みを積極的に行ってきたため、類似団体平均を大きく下回っている。しかしながら、臨時財政対策債及び退職手当債の増加により、地方債現在高は増加傾向にあるため、今後も、世代間の公平性の観点を重視しながら、基準財政需要額に算入される有利な地方債を活用し、一層の改善に向けた取組みを行う。</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5" name="直線コネクタ 354"/>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6"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7" name="直線コネクタ 356"/>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58"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59" name="直線コネクタ 358"/>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136144</xdr:rowOff>
    </xdr:from>
    <xdr:to>
      <xdr:col>7</xdr:col>
      <xdr:colOff>15875</xdr:colOff>
      <xdr:row>76</xdr:row>
      <xdr:rowOff>136144</xdr:rowOff>
    </xdr:to>
    <xdr:cxnSp macro="">
      <xdr:nvCxnSpPr>
        <xdr:cNvPr id="360" name="直線コネクタ 359"/>
        <xdr:cNvCxnSpPr/>
      </xdr:nvCxnSpPr>
      <xdr:spPr>
        <a:xfrm>
          <a:off x="3987800" y="1316634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1"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2" name="フローチャート : 判断 361"/>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136144</xdr:rowOff>
    </xdr:from>
    <xdr:to>
      <xdr:col>5</xdr:col>
      <xdr:colOff>549275</xdr:colOff>
      <xdr:row>77</xdr:row>
      <xdr:rowOff>10413</xdr:rowOff>
    </xdr:to>
    <xdr:cxnSp macro="">
      <xdr:nvCxnSpPr>
        <xdr:cNvPr id="363" name="直線コネクタ 362"/>
        <xdr:cNvCxnSpPr/>
      </xdr:nvCxnSpPr>
      <xdr:spPr>
        <a:xfrm flipV="1">
          <a:off x="3098800" y="13166344"/>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4" name="フローチャート : 判断 363"/>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61992</xdr:rowOff>
    </xdr:from>
    <xdr:ext cx="736600" cy="259045"/>
    <xdr:sp macro="" textlink="">
      <xdr:nvSpPr>
        <xdr:cNvPr id="365" name="テキスト ボックス 364"/>
        <xdr:cNvSpPr txBox="1"/>
      </xdr:nvSpPr>
      <xdr:spPr>
        <a:xfrm>
          <a:off x="3606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10413</xdr:rowOff>
    </xdr:from>
    <xdr:to>
      <xdr:col>4</xdr:col>
      <xdr:colOff>346075</xdr:colOff>
      <xdr:row>77</xdr:row>
      <xdr:rowOff>69850</xdr:rowOff>
    </xdr:to>
    <xdr:cxnSp macro="">
      <xdr:nvCxnSpPr>
        <xdr:cNvPr id="366" name="直線コネクタ 365"/>
        <xdr:cNvCxnSpPr/>
      </xdr:nvCxnSpPr>
      <xdr:spPr>
        <a:xfrm flipV="1">
          <a:off x="2209800" y="13212063"/>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7" name="フローチャート : 判断 366"/>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75709</xdr:rowOff>
    </xdr:from>
    <xdr:ext cx="762000" cy="259045"/>
    <xdr:sp macro="" textlink="">
      <xdr:nvSpPr>
        <xdr:cNvPr id="368" name="テキスト ボックス 367"/>
        <xdr:cNvSpPr txBox="1"/>
      </xdr:nvSpPr>
      <xdr:spPr>
        <a:xfrm>
          <a:off x="2717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69850</xdr:rowOff>
    </xdr:from>
    <xdr:to>
      <xdr:col>3</xdr:col>
      <xdr:colOff>142875</xdr:colOff>
      <xdr:row>77</xdr:row>
      <xdr:rowOff>124713</xdr:rowOff>
    </xdr:to>
    <xdr:cxnSp macro="">
      <xdr:nvCxnSpPr>
        <xdr:cNvPr id="369" name="直線コネクタ 368"/>
        <xdr:cNvCxnSpPr/>
      </xdr:nvCxnSpPr>
      <xdr:spPr>
        <a:xfrm flipV="1">
          <a:off x="1320800" y="13271500"/>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0" name="フローチャート : 判断 369"/>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98569</xdr:rowOff>
    </xdr:from>
    <xdr:ext cx="762000" cy="259045"/>
    <xdr:sp macro="" textlink="">
      <xdr:nvSpPr>
        <xdr:cNvPr id="371" name="テキスト ボックス 370"/>
        <xdr:cNvSpPr txBox="1"/>
      </xdr:nvSpPr>
      <xdr:spPr>
        <a:xfrm>
          <a:off x="1828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2" name="フローチャート : 判断 371"/>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162577</xdr:rowOff>
    </xdr:from>
    <xdr:ext cx="762000" cy="259045"/>
    <xdr:sp macro="" textlink="">
      <xdr:nvSpPr>
        <xdr:cNvPr id="373" name="テキスト ボックス 372"/>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85344</xdr:rowOff>
    </xdr:from>
    <xdr:to>
      <xdr:col>7</xdr:col>
      <xdr:colOff>66675</xdr:colOff>
      <xdr:row>77</xdr:row>
      <xdr:rowOff>15494</xdr:rowOff>
    </xdr:to>
    <xdr:sp macro="" textlink="">
      <xdr:nvSpPr>
        <xdr:cNvPr id="379" name="円/楕円 378"/>
        <xdr:cNvSpPr/>
      </xdr:nvSpPr>
      <xdr:spPr>
        <a:xfrm>
          <a:off x="47752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101871</xdr:rowOff>
    </xdr:from>
    <xdr:ext cx="762000" cy="259045"/>
    <xdr:sp macro="" textlink="">
      <xdr:nvSpPr>
        <xdr:cNvPr id="380" name="公債費該当値テキスト"/>
        <xdr:cNvSpPr txBox="1"/>
      </xdr:nvSpPr>
      <xdr:spPr>
        <a:xfrm>
          <a:off x="4914900" y="12960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85344</xdr:rowOff>
    </xdr:from>
    <xdr:to>
      <xdr:col>5</xdr:col>
      <xdr:colOff>600075</xdr:colOff>
      <xdr:row>77</xdr:row>
      <xdr:rowOff>15494</xdr:rowOff>
    </xdr:to>
    <xdr:sp macro="" textlink="">
      <xdr:nvSpPr>
        <xdr:cNvPr id="381" name="円/楕円 380"/>
        <xdr:cNvSpPr/>
      </xdr:nvSpPr>
      <xdr:spPr>
        <a:xfrm>
          <a:off x="3937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25671</xdr:rowOff>
    </xdr:from>
    <xdr:ext cx="736600" cy="259045"/>
    <xdr:sp macro="" textlink="">
      <xdr:nvSpPr>
        <xdr:cNvPr id="382" name="テキスト ボックス 381"/>
        <xdr:cNvSpPr txBox="1"/>
      </xdr:nvSpPr>
      <xdr:spPr>
        <a:xfrm>
          <a:off x="3606800" y="12884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131063</xdr:rowOff>
    </xdr:from>
    <xdr:to>
      <xdr:col>4</xdr:col>
      <xdr:colOff>396875</xdr:colOff>
      <xdr:row>77</xdr:row>
      <xdr:rowOff>61213</xdr:rowOff>
    </xdr:to>
    <xdr:sp macro="" textlink="">
      <xdr:nvSpPr>
        <xdr:cNvPr id="383" name="円/楕円 382"/>
        <xdr:cNvSpPr/>
      </xdr:nvSpPr>
      <xdr:spPr>
        <a:xfrm>
          <a:off x="3048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71391</xdr:rowOff>
    </xdr:from>
    <xdr:ext cx="762000" cy="259045"/>
    <xdr:sp macro="" textlink="">
      <xdr:nvSpPr>
        <xdr:cNvPr id="384" name="テキスト ボックス 383"/>
        <xdr:cNvSpPr txBox="1"/>
      </xdr:nvSpPr>
      <xdr:spPr>
        <a:xfrm>
          <a:off x="2717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19050</xdr:rowOff>
    </xdr:from>
    <xdr:to>
      <xdr:col>3</xdr:col>
      <xdr:colOff>193675</xdr:colOff>
      <xdr:row>77</xdr:row>
      <xdr:rowOff>120650</xdr:rowOff>
    </xdr:to>
    <xdr:sp macro="" textlink="">
      <xdr:nvSpPr>
        <xdr:cNvPr id="385" name="円/楕円 384"/>
        <xdr:cNvSpPr/>
      </xdr:nvSpPr>
      <xdr:spPr>
        <a:xfrm>
          <a:off x="2159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130827</xdr:rowOff>
    </xdr:from>
    <xdr:ext cx="762000" cy="259045"/>
    <xdr:sp macro="" textlink="">
      <xdr:nvSpPr>
        <xdr:cNvPr id="386" name="テキスト ボックス 385"/>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87" name="円/楕円 386"/>
        <xdr:cNvSpPr/>
      </xdr:nvSpPr>
      <xdr:spPr>
        <a:xfrm>
          <a:off x="1270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388" name="テキスト ボックス 387"/>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扶助費及び補助費等以外については、類似団体平均に比べて低い水準となっているものの、職員人件費及び生活保護率の高さに伴う扶助費が主因となって類似団体平均と比べて数値が高くなっている。今後も、義務的経費の削減を行い、財政健全化を図る。</a:t>
          </a: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3" name="直線コネクタ 40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4" name="テキスト ボックス 40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5" name="直線コネクタ 40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6" name="テキスト ボックス 40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7" name="直線コネクタ 40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8" name="テキスト ボックス 40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9" name="直線コネクタ 40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0" name="テキスト ボックス 40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1" name="直線コネクタ 41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2" name="テキスト ボックス 41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3" name="直線コネクタ 41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4" name="テキスト ボックス 41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6" name="直線コネクタ 415"/>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7"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18" name="直線コネクタ 417"/>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19"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0" name="直線コネクタ 419"/>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157480</xdr:rowOff>
    </xdr:from>
    <xdr:to>
      <xdr:col>24</xdr:col>
      <xdr:colOff>31750</xdr:colOff>
      <xdr:row>80</xdr:row>
      <xdr:rowOff>12700</xdr:rowOff>
    </xdr:to>
    <xdr:cxnSp macro="">
      <xdr:nvCxnSpPr>
        <xdr:cNvPr id="421" name="直線コネクタ 420"/>
        <xdr:cNvCxnSpPr/>
      </xdr:nvCxnSpPr>
      <xdr:spPr>
        <a:xfrm flipV="1">
          <a:off x="15671800" y="1370203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111777</xdr:rowOff>
    </xdr:from>
    <xdr:ext cx="762000" cy="259045"/>
    <xdr:sp macro="" textlink="">
      <xdr:nvSpPr>
        <xdr:cNvPr id="422" name="公債費以外平均値テキスト"/>
        <xdr:cNvSpPr txBox="1"/>
      </xdr:nvSpPr>
      <xdr:spPr>
        <a:xfrm>
          <a:off x="16598900" y="1314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3" name="フローチャート : 判断 422"/>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165100</xdr:rowOff>
    </xdr:from>
    <xdr:to>
      <xdr:col>22</xdr:col>
      <xdr:colOff>565150</xdr:colOff>
      <xdr:row>80</xdr:row>
      <xdr:rowOff>12700</xdr:rowOff>
    </xdr:to>
    <xdr:cxnSp macro="">
      <xdr:nvCxnSpPr>
        <xdr:cNvPr id="424" name="直線コネクタ 423"/>
        <xdr:cNvCxnSpPr/>
      </xdr:nvCxnSpPr>
      <xdr:spPr>
        <a:xfrm>
          <a:off x="14782800" y="137096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5" name="フローチャート : 判断 424"/>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50816</xdr:rowOff>
    </xdr:from>
    <xdr:ext cx="736600" cy="259045"/>
    <xdr:sp macro="" textlink="">
      <xdr:nvSpPr>
        <xdr:cNvPr id="426" name="テキスト ボックス 425"/>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138430</xdr:rowOff>
    </xdr:from>
    <xdr:to>
      <xdr:col>21</xdr:col>
      <xdr:colOff>361950</xdr:colOff>
      <xdr:row>79</xdr:row>
      <xdr:rowOff>165100</xdr:rowOff>
    </xdr:to>
    <xdr:cxnSp macro="">
      <xdr:nvCxnSpPr>
        <xdr:cNvPr id="427" name="直線コネクタ 426"/>
        <xdr:cNvCxnSpPr/>
      </xdr:nvCxnSpPr>
      <xdr:spPr>
        <a:xfrm>
          <a:off x="13893800" y="136829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28" name="フローチャート : 判断 427"/>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29" name="テキスト ボックス 428"/>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138430</xdr:rowOff>
    </xdr:from>
    <xdr:to>
      <xdr:col>20</xdr:col>
      <xdr:colOff>158750</xdr:colOff>
      <xdr:row>80</xdr:row>
      <xdr:rowOff>35561</xdr:rowOff>
    </xdr:to>
    <xdr:cxnSp macro="">
      <xdr:nvCxnSpPr>
        <xdr:cNvPr id="430" name="直線コネクタ 429"/>
        <xdr:cNvCxnSpPr/>
      </xdr:nvCxnSpPr>
      <xdr:spPr>
        <a:xfrm flipV="1">
          <a:off x="13004800" y="1368298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1" name="フローチャート : 判断 430"/>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104157</xdr:rowOff>
    </xdr:from>
    <xdr:ext cx="762000" cy="259045"/>
    <xdr:sp macro="" textlink="">
      <xdr:nvSpPr>
        <xdr:cNvPr id="432" name="テキスト ボックス 431"/>
        <xdr:cNvSpPr txBox="1"/>
      </xdr:nvSpPr>
      <xdr:spPr>
        <a:xfrm>
          <a:off x="13512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3" name="フローチャート : 判断 432"/>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27957</xdr:rowOff>
    </xdr:from>
    <xdr:ext cx="762000" cy="259045"/>
    <xdr:sp macro="" textlink="">
      <xdr:nvSpPr>
        <xdr:cNvPr id="434" name="テキスト ボックス 433"/>
        <xdr:cNvSpPr txBox="1"/>
      </xdr:nvSpPr>
      <xdr:spPr>
        <a:xfrm>
          <a:off x="12623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5" name="テキスト ボックス 43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6" name="テキスト ボックス 43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7" name="テキスト ボックス 43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8" name="テキスト ボックス 43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9" name="テキスト ボックス 43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106680</xdr:rowOff>
    </xdr:from>
    <xdr:to>
      <xdr:col>24</xdr:col>
      <xdr:colOff>82550</xdr:colOff>
      <xdr:row>80</xdr:row>
      <xdr:rowOff>36830</xdr:rowOff>
    </xdr:to>
    <xdr:sp macro="" textlink="">
      <xdr:nvSpPr>
        <xdr:cNvPr id="440" name="円/楕円 439"/>
        <xdr:cNvSpPr/>
      </xdr:nvSpPr>
      <xdr:spPr>
        <a:xfrm>
          <a:off x="16459200" y="1365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78757</xdr:rowOff>
    </xdr:from>
    <xdr:ext cx="762000" cy="259045"/>
    <xdr:sp macro="" textlink="">
      <xdr:nvSpPr>
        <xdr:cNvPr id="441" name="公債費以外該当値テキスト"/>
        <xdr:cNvSpPr txBox="1"/>
      </xdr:nvSpPr>
      <xdr:spPr>
        <a:xfrm>
          <a:off x="16598900" y="13623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133350</xdr:rowOff>
    </xdr:from>
    <xdr:to>
      <xdr:col>22</xdr:col>
      <xdr:colOff>615950</xdr:colOff>
      <xdr:row>80</xdr:row>
      <xdr:rowOff>63500</xdr:rowOff>
    </xdr:to>
    <xdr:sp macro="" textlink="">
      <xdr:nvSpPr>
        <xdr:cNvPr id="442" name="円/楕円 441"/>
        <xdr:cNvSpPr/>
      </xdr:nvSpPr>
      <xdr:spPr>
        <a:xfrm>
          <a:off x="15621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48277</xdr:rowOff>
    </xdr:from>
    <xdr:ext cx="736600" cy="259045"/>
    <xdr:sp macro="" textlink="">
      <xdr:nvSpPr>
        <xdr:cNvPr id="443" name="テキスト ボックス 442"/>
        <xdr:cNvSpPr txBox="1"/>
      </xdr:nvSpPr>
      <xdr:spPr>
        <a:xfrm>
          <a:off x="15290800" y="1376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114300</xdr:rowOff>
    </xdr:from>
    <xdr:to>
      <xdr:col>21</xdr:col>
      <xdr:colOff>412750</xdr:colOff>
      <xdr:row>80</xdr:row>
      <xdr:rowOff>44450</xdr:rowOff>
    </xdr:to>
    <xdr:sp macro="" textlink="">
      <xdr:nvSpPr>
        <xdr:cNvPr id="444" name="円/楕円 443"/>
        <xdr:cNvSpPr/>
      </xdr:nvSpPr>
      <xdr:spPr>
        <a:xfrm>
          <a:off x="14732000" y="1365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29227</xdr:rowOff>
    </xdr:from>
    <xdr:ext cx="762000" cy="259045"/>
    <xdr:sp macro="" textlink="">
      <xdr:nvSpPr>
        <xdr:cNvPr id="445" name="テキスト ボックス 444"/>
        <xdr:cNvSpPr txBox="1"/>
      </xdr:nvSpPr>
      <xdr:spPr>
        <a:xfrm>
          <a:off x="14401800" y="1374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87630</xdr:rowOff>
    </xdr:from>
    <xdr:to>
      <xdr:col>20</xdr:col>
      <xdr:colOff>209550</xdr:colOff>
      <xdr:row>80</xdr:row>
      <xdr:rowOff>17780</xdr:rowOff>
    </xdr:to>
    <xdr:sp macro="" textlink="">
      <xdr:nvSpPr>
        <xdr:cNvPr id="446" name="円/楕円 445"/>
        <xdr:cNvSpPr/>
      </xdr:nvSpPr>
      <xdr:spPr>
        <a:xfrm>
          <a:off x="13843000" y="1363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2557</xdr:rowOff>
    </xdr:from>
    <xdr:ext cx="762000" cy="259045"/>
    <xdr:sp macro="" textlink="">
      <xdr:nvSpPr>
        <xdr:cNvPr id="447" name="テキスト ボックス 446"/>
        <xdr:cNvSpPr txBox="1"/>
      </xdr:nvSpPr>
      <xdr:spPr>
        <a:xfrm>
          <a:off x="13512800" y="1371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156211</xdr:rowOff>
    </xdr:from>
    <xdr:to>
      <xdr:col>19</xdr:col>
      <xdr:colOff>6350</xdr:colOff>
      <xdr:row>80</xdr:row>
      <xdr:rowOff>86361</xdr:rowOff>
    </xdr:to>
    <xdr:sp macro="" textlink="">
      <xdr:nvSpPr>
        <xdr:cNvPr id="448" name="円/楕円 447"/>
        <xdr:cNvSpPr/>
      </xdr:nvSpPr>
      <xdr:spPr>
        <a:xfrm>
          <a:off x="12954000" y="1370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71138</xdr:rowOff>
    </xdr:from>
    <xdr:ext cx="762000" cy="259045"/>
    <xdr:sp macro="" textlink="">
      <xdr:nvSpPr>
        <xdr:cNvPr id="449" name="テキスト ボックス 448"/>
        <xdr:cNvSpPr txBox="1"/>
      </xdr:nvSpPr>
      <xdr:spPr>
        <a:xfrm>
          <a:off x="12623800" y="137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京都府八幡市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59220</xdr:rowOff>
    </xdr:from>
    <xdr:to>
      <xdr:col>4</xdr:col>
      <xdr:colOff>1117600</xdr:colOff>
      <xdr:row>16</xdr:row>
      <xdr:rowOff>119075</xdr:rowOff>
    </xdr:to>
    <xdr:cxnSp macro="">
      <xdr:nvCxnSpPr>
        <xdr:cNvPr id="50" name="直線コネクタ 49"/>
        <xdr:cNvCxnSpPr/>
      </xdr:nvCxnSpPr>
      <xdr:spPr bwMode="auto">
        <a:xfrm>
          <a:off x="5003800" y="2850045"/>
          <a:ext cx="647700" cy="598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103852</xdr:rowOff>
    </xdr:from>
    <xdr:ext cx="762000" cy="259045"/>
    <xdr:sp macro="" textlink="">
      <xdr:nvSpPr>
        <xdr:cNvPr id="51" name="人口1人当たり決算額の推移平均値テキスト130"/>
        <xdr:cNvSpPr txBox="1"/>
      </xdr:nvSpPr>
      <xdr:spPr>
        <a:xfrm>
          <a:off x="5740400" y="2894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154775</xdr:rowOff>
    </xdr:from>
    <xdr:to>
      <xdr:col>4</xdr:col>
      <xdr:colOff>469900</xdr:colOff>
      <xdr:row>16</xdr:row>
      <xdr:rowOff>59220</xdr:rowOff>
    </xdr:to>
    <xdr:cxnSp macro="">
      <xdr:nvCxnSpPr>
        <xdr:cNvPr id="53" name="直線コネクタ 52"/>
        <xdr:cNvCxnSpPr/>
      </xdr:nvCxnSpPr>
      <xdr:spPr bwMode="auto">
        <a:xfrm>
          <a:off x="4305300" y="2774150"/>
          <a:ext cx="698500" cy="758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154775</xdr:rowOff>
    </xdr:from>
    <xdr:to>
      <xdr:col>3</xdr:col>
      <xdr:colOff>904875</xdr:colOff>
      <xdr:row>16</xdr:row>
      <xdr:rowOff>39618</xdr:rowOff>
    </xdr:to>
    <xdr:cxnSp macro="">
      <xdr:nvCxnSpPr>
        <xdr:cNvPr id="56" name="直線コネクタ 55"/>
        <xdr:cNvCxnSpPr/>
      </xdr:nvCxnSpPr>
      <xdr:spPr bwMode="auto">
        <a:xfrm flipV="1">
          <a:off x="3606800" y="2774150"/>
          <a:ext cx="698500" cy="562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120847</xdr:rowOff>
    </xdr:from>
    <xdr:to>
      <xdr:col>3</xdr:col>
      <xdr:colOff>206375</xdr:colOff>
      <xdr:row>16</xdr:row>
      <xdr:rowOff>39618</xdr:rowOff>
    </xdr:to>
    <xdr:cxnSp macro="">
      <xdr:nvCxnSpPr>
        <xdr:cNvPr id="59" name="直線コネクタ 58"/>
        <xdr:cNvCxnSpPr/>
      </xdr:nvCxnSpPr>
      <xdr:spPr bwMode="auto">
        <a:xfrm>
          <a:off x="2908300" y="2740222"/>
          <a:ext cx="698500" cy="902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52817</xdr:rowOff>
    </xdr:from>
    <xdr:ext cx="762000" cy="259045"/>
    <xdr:sp macro="" textlink="">
      <xdr:nvSpPr>
        <xdr:cNvPr id="61" name="テキスト ボックス 60"/>
        <xdr:cNvSpPr txBox="1"/>
      </xdr:nvSpPr>
      <xdr:spPr>
        <a:xfrm>
          <a:off x="3225800" y="250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68275</xdr:rowOff>
    </xdr:from>
    <xdr:to>
      <xdr:col>5</xdr:col>
      <xdr:colOff>34925</xdr:colOff>
      <xdr:row>16</xdr:row>
      <xdr:rowOff>169875</xdr:rowOff>
    </xdr:to>
    <xdr:sp macro="" textlink="">
      <xdr:nvSpPr>
        <xdr:cNvPr id="69" name="円/楕円 68"/>
        <xdr:cNvSpPr/>
      </xdr:nvSpPr>
      <xdr:spPr bwMode="auto">
        <a:xfrm>
          <a:off x="5600700" y="28591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84802</xdr:rowOff>
    </xdr:from>
    <xdr:ext cx="762000" cy="259045"/>
    <xdr:sp macro="" textlink="">
      <xdr:nvSpPr>
        <xdr:cNvPr id="70" name="人口1人当たり決算額の推移該当値テキスト130"/>
        <xdr:cNvSpPr txBox="1"/>
      </xdr:nvSpPr>
      <xdr:spPr>
        <a:xfrm>
          <a:off x="5740400" y="270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73,916</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8420</xdr:rowOff>
    </xdr:from>
    <xdr:to>
      <xdr:col>4</xdr:col>
      <xdr:colOff>520700</xdr:colOff>
      <xdr:row>16</xdr:row>
      <xdr:rowOff>110020</xdr:rowOff>
    </xdr:to>
    <xdr:sp macro="" textlink="">
      <xdr:nvSpPr>
        <xdr:cNvPr id="71" name="円/楕円 70"/>
        <xdr:cNvSpPr/>
      </xdr:nvSpPr>
      <xdr:spPr bwMode="auto">
        <a:xfrm>
          <a:off x="4953000" y="2799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120197</xdr:rowOff>
    </xdr:from>
    <xdr:ext cx="736600" cy="259045"/>
    <xdr:sp macro="" textlink="">
      <xdr:nvSpPr>
        <xdr:cNvPr id="72" name="テキスト ボックス 71"/>
        <xdr:cNvSpPr txBox="1"/>
      </xdr:nvSpPr>
      <xdr:spPr>
        <a:xfrm>
          <a:off x="4622800" y="2568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77,058</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103975</xdr:rowOff>
    </xdr:from>
    <xdr:to>
      <xdr:col>3</xdr:col>
      <xdr:colOff>955675</xdr:colOff>
      <xdr:row>16</xdr:row>
      <xdr:rowOff>34125</xdr:rowOff>
    </xdr:to>
    <xdr:sp macro="" textlink="">
      <xdr:nvSpPr>
        <xdr:cNvPr id="73" name="円/楕円 72"/>
        <xdr:cNvSpPr/>
      </xdr:nvSpPr>
      <xdr:spPr bwMode="auto">
        <a:xfrm>
          <a:off x="4254500" y="27233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44302</xdr:rowOff>
    </xdr:from>
    <xdr:ext cx="762000" cy="259045"/>
    <xdr:sp macro="" textlink="">
      <xdr:nvSpPr>
        <xdr:cNvPr id="74" name="テキスト ボックス 73"/>
        <xdr:cNvSpPr txBox="1"/>
      </xdr:nvSpPr>
      <xdr:spPr>
        <a:xfrm>
          <a:off x="3924300" y="249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81,042</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160268</xdr:rowOff>
    </xdr:from>
    <xdr:to>
      <xdr:col>3</xdr:col>
      <xdr:colOff>257175</xdr:colOff>
      <xdr:row>16</xdr:row>
      <xdr:rowOff>90418</xdr:rowOff>
    </xdr:to>
    <xdr:sp macro="" textlink="">
      <xdr:nvSpPr>
        <xdr:cNvPr id="75" name="円/楕円 74"/>
        <xdr:cNvSpPr/>
      </xdr:nvSpPr>
      <xdr:spPr bwMode="auto">
        <a:xfrm>
          <a:off x="3556000" y="27796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75195</xdr:rowOff>
    </xdr:from>
    <xdr:ext cx="762000" cy="259045"/>
    <xdr:sp macro="" textlink="">
      <xdr:nvSpPr>
        <xdr:cNvPr id="76" name="テキスト ボックス 75"/>
        <xdr:cNvSpPr txBox="1"/>
      </xdr:nvSpPr>
      <xdr:spPr>
        <a:xfrm>
          <a:off x="3225800" y="286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78,087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70047</xdr:rowOff>
    </xdr:from>
    <xdr:to>
      <xdr:col>2</xdr:col>
      <xdr:colOff>692150</xdr:colOff>
      <xdr:row>16</xdr:row>
      <xdr:rowOff>197</xdr:rowOff>
    </xdr:to>
    <xdr:sp macro="" textlink="">
      <xdr:nvSpPr>
        <xdr:cNvPr id="77" name="円/楕円 76"/>
        <xdr:cNvSpPr/>
      </xdr:nvSpPr>
      <xdr:spPr bwMode="auto">
        <a:xfrm>
          <a:off x="2857500" y="2689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10374</xdr:rowOff>
    </xdr:from>
    <xdr:ext cx="762000" cy="259045"/>
    <xdr:sp macro="" textlink="">
      <xdr:nvSpPr>
        <xdr:cNvPr id="78" name="テキスト ボックス 77"/>
        <xdr:cNvSpPr txBox="1"/>
      </xdr:nvSpPr>
      <xdr:spPr>
        <a:xfrm>
          <a:off x="2527300" y="24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82,823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2596</xdr:rowOff>
    </xdr:from>
    <xdr:to>
      <xdr:col>4</xdr:col>
      <xdr:colOff>1117600</xdr:colOff>
      <xdr:row>38</xdr:row>
      <xdr:rowOff>9271</xdr:rowOff>
    </xdr:to>
    <xdr:cxnSp macro="">
      <xdr:nvCxnSpPr>
        <xdr:cNvPr id="110" name="直線コネクタ 109"/>
        <xdr:cNvCxnSpPr/>
      </xdr:nvCxnSpPr>
      <xdr:spPr bwMode="auto">
        <a:xfrm>
          <a:off x="5003800" y="7470196"/>
          <a:ext cx="647700" cy="66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255102</xdr:rowOff>
    </xdr:from>
    <xdr:ext cx="762000" cy="259045"/>
    <xdr:sp macro="" textlink="">
      <xdr:nvSpPr>
        <xdr:cNvPr id="111" name="人口1人当たり決算額の推移平均値テキスト445"/>
        <xdr:cNvSpPr txBox="1"/>
      </xdr:nvSpPr>
      <xdr:spPr>
        <a:xfrm>
          <a:off x="5740400" y="6865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304965</xdr:rowOff>
    </xdr:from>
    <xdr:to>
      <xdr:col>4</xdr:col>
      <xdr:colOff>469900</xdr:colOff>
      <xdr:row>38</xdr:row>
      <xdr:rowOff>2596</xdr:rowOff>
    </xdr:to>
    <xdr:cxnSp macro="">
      <xdr:nvCxnSpPr>
        <xdr:cNvPr id="113" name="直線コネクタ 112"/>
        <xdr:cNvCxnSpPr/>
      </xdr:nvCxnSpPr>
      <xdr:spPr bwMode="auto">
        <a:xfrm>
          <a:off x="4305300" y="7429665"/>
          <a:ext cx="698500" cy="405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144200</xdr:rowOff>
    </xdr:from>
    <xdr:ext cx="736600" cy="259045"/>
    <xdr:sp macro="" textlink="">
      <xdr:nvSpPr>
        <xdr:cNvPr id="115" name="テキスト ボックス 114"/>
        <xdr:cNvSpPr txBox="1"/>
      </xdr:nvSpPr>
      <xdr:spPr>
        <a:xfrm>
          <a:off x="4622800" y="6754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233985</xdr:rowOff>
    </xdr:from>
    <xdr:to>
      <xdr:col>3</xdr:col>
      <xdr:colOff>904875</xdr:colOff>
      <xdr:row>37</xdr:row>
      <xdr:rowOff>304965</xdr:rowOff>
    </xdr:to>
    <xdr:cxnSp macro="">
      <xdr:nvCxnSpPr>
        <xdr:cNvPr id="116" name="直線コネクタ 115"/>
        <xdr:cNvCxnSpPr/>
      </xdr:nvCxnSpPr>
      <xdr:spPr bwMode="auto">
        <a:xfrm>
          <a:off x="3606800" y="7358685"/>
          <a:ext cx="698500" cy="709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104446</xdr:rowOff>
    </xdr:from>
    <xdr:ext cx="762000" cy="259045"/>
    <xdr:sp macro="" textlink="">
      <xdr:nvSpPr>
        <xdr:cNvPr id="118" name="テキスト ボックス 117"/>
        <xdr:cNvSpPr txBox="1"/>
      </xdr:nvSpPr>
      <xdr:spPr>
        <a:xfrm>
          <a:off x="3924300" y="6714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216863</xdr:rowOff>
    </xdr:from>
    <xdr:to>
      <xdr:col>3</xdr:col>
      <xdr:colOff>206375</xdr:colOff>
      <xdr:row>37</xdr:row>
      <xdr:rowOff>233985</xdr:rowOff>
    </xdr:to>
    <xdr:cxnSp macro="">
      <xdr:nvCxnSpPr>
        <xdr:cNvPr id="119" name="直線コネクタ 118"/>
        <xdr:cNvCxnSpPr/>
      </xdr:nvCxnSpPr>
      <xdr:spPr bwMode="auto">
        <a:xfrm>
          <a:off x="2908300" y="7341563"/>
          <a:ext cx="698500" cy="171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341299</xdr:rowOff>
    </xdr:from>
    <xdr:ext cx="762000" cy="259045"/>
    <xdr:sp macro="" textlink="">
      <xdr:nvSpPr>
        <xdr:cNvPr id="121" name="テキスト ボックス 120"/>
        <xdr:cNvSpPr txBox="1"/>
      </xdr:nvSpPr>
      <xdr:spPr>
        <a:xfrm>
          <a:off x="3225800" y="660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317044</xdr:rowOff>
    </xdr:from>
    <xdr:ext cx="762000" cy="259045"/>
    <xdr:sp macro="" textlink="">
      <xdr:nvSpPr>
        <xdr:cNvPr id="123" name="テキスト ボックス 122"/>
        <xdr:cNvSpPr txBox="1"/>
      </xdr:nvSpPr>
      <xdr:spPr>
        <a:xfrm>
          <a:off x="2527300" y="6584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301371</xdr:rowOff>
    </xdr:from>
    <xdr:to>
      <xdr:col>5</xdr:col>
      <xdr:colOff>34925</xdr:colOff>
      <xdr:row>38</xdr:row>
      <xdr:rowOff>60071</xdr:rowOff>
    </xdr:to>
    <xdr:sp macro="" textlink="">
      <xdr:nvSpPr>
        <xdr:cNvPr id="129" name="円/楕円 128"/>
        <xdr:cNvSpPr/>
      </xdr:nvSpPr>
      <xdr:spPr bwMode="auto">
        <a:xfrm>
          <a:off x="5600700" y="7426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209948</xdr:rowOff>
    </xdr:from>
    <xdr:ext cx="762000" cy="259045"/>
    <xdr:sp macro="" textlink="">
      <xdr:nvSpPr>
        <xdr:cNvPr id="130" name="人口1人当たり決算額の推移該当値テキスト445"/>
        <xdr:cNvSpPr txBox="1"/>
      </xdr:nvSpPr>
      <xdr:spPr>
        <a:xfrm>
          <a:off x="5740400" y="7334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294696</xdr:rowOff>
    </xdr:from>
    <xdr:to>
      <xdr:col>4</xdr:col>
      <xdr:colOff>520700</xdr:colOff>
      <xdr:row>38</xdr:row>
      <xdr:rowOff>53396</xdr:rowOff>
    </xdr:to>
    <xdr:sp macro="" textlink="">
      <xdr:nvSpPr>
        <xdr:cNvPr id="131" name="円/楕円 130"/>
        <xdr:cNvSpPr/>
      </xdr:nvSpPr>
      <xdr:spPr bwMode="auto">
        <a:xfrm>
          <a:off x="4953000" y="74193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38173</xdr:rowOff>
    </xdr:from>
    <xdr:ext cx="736600" cy="259045"/>
    <xdr:sp macro="" textlink="">
      <xdr:nvSpPr>
        <xdr:cNvPr id="132" name="テキスト ボックス 131"/>
        <xdr:cNvSpPr txBox="1"/>
      </xdr:nvSpPr>
      <xdr:spPr>
        <a:xfrm>
          <a:off x="4622800" y="7505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442</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254165</xdr:rowOff>
    </xdr:from>
    <xdr:to>
      <xdr:col>3</xdr:col>
      <xdr:colOff>955675</xdr:colOff>
      <xdr:row>38</xdr:row>
      <xdr:rowOff>12865</xdr:rowOff>
    </xdr:to>
    <xdr:sp macro="" textlink="">
      <xdr:nvSpPr>
        <xdr:cNvPr id="133" name="円/楕円 132"/>
        <xdr:cNvSpPr/>
      </xdr:nvSpPr>
      <xdr:spPr bwMode="auto">
        <a:xfrm>
          <a:off x="4254500" y="73788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340542</xdr:rowOff>
    </xdr:from>
    <xdr:ext cx="762000" cy="259045"/>
    <xdr:sp macro="" textlink="">
      <xdr:nvSpPr>
        <xdr:cNvPr id="134" name="テキスト ボックス 133"/>
        <xdr:cNvSpPr txBox="1"/>
      </xdr:nvSpPr>
      <xdr:spPr>
        <a:xfrm>
          <a:off x="3924300" y="7465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183185</xdr:rowOff>
    </xdr:from>
    <xdr:to>
      <xdr:col>3</xdr:col>
      <xdr:colOff>257175</xdr:colOff>
      <xdr:row>37</xdr:row>
      <xdr:rowOff>284785</xdr:rowOff>
    </xdr:to>
    <xdr:sp macro="" textlink="">
      <xdr:nvSpPr>
        <xdr:cNvPr id="135" name="円/楕円 134"/>
        <xdr:cNvSpPr/>
      </xdr:nvSpPr>
      <xdr:spPr bwMode="auto">
        <a:xfrm>
          <a:off x="3556000" y="73078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269562</xdr:rowOff>
    </xdr:from>
    <xdr:ext cx="762000" cy="259045"/>
    <xdr:sp macro="" textlink="">
      <xdr:nvSpPr>
        <xdr:cNvPr id="136" name="テキスト ボックス 135"/>
        <xdr:cNvSpPr txBox="1"/>
      </xdr:nvSpPr>
      <xdr:spPr>
        <a:xfrm>
          <a:off x="3225800" y="7394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5,320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166063</xdr:rowOff>
    </xdr:from>
    <xdr:to>
      <xdr:col>2</xdr:col>
      <xdr:colOff>692150</xdr:colOff>
      <xdr:row>37</xdr:row>
      <xdr:rowOff>267663</xdr:rowOff>
    </xdr:to>
    <xdr:sp macro="" textlink="">
      <xdr:nvSpPr>
        <xdr:cNvPr id="137" name="円/楕円 136"/>
        <xdr:cNvSpPr/>
      </xdr:nvSpPr>
      <xdr:spPr bwMode="auto">
        <a:xfrm>
          <a:off x="2857500" y="72907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252440</xdr:rowOff>
    </xdr:from>
    <xdr:ext cx="762000" cy="259045"/>
    <xdr:sp macro="" textlink="">
      <xdr:nvSpPr>
        <xdr:cNvPr id="138" name="テキスト ボックス 137"/>
        <xdr:cNvSpPr txBox="1"/>
      </xdr:nvSpPr>
      <xdr:spPr>
        <a:xfrm>
          <a:off x="2527300" y="7377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京都府八幡市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kumimoji="1" lang="ja-JP" altLang="en-US" sz="1300">
              <a:solidFill>
                <a:schemeClr val="dk1"/>
              </a:solidFill>
              <a:effectLst/>
              <a:latin typeface="+mn-lt"/>
              <a:ea typeface="+mn-ea"/>
              <a:cs typeface="+mn-cs"/>
            </a:rPr>
            <a:t>職員</a:t>
          </a:r>
          <a:r>
            <a:rPr kumimoji="1" lang="ja-JP" altLang="ja-JP" sz="1300">
              <a:solidFill>
                <a:schemeClr val="dk1"/>
              </a:solidFill>
              <a:effectLst/>
              <a:latin typeface="+mn-lt"/>
              <a:ea typeface="+mn-ea"/>
              <a:cs typeface="+mn-cs"/>
            </a:rPr>
            <a:t>人件費が高く</a:t>
          </a:r>
          <a:r>
            <a:rPr kumimoji="1" lang="ja-JP" altLang="en-US" sz="1300">
              <a:solidFill>
                <a:schemeClr val="dk1"/>
              </a:solidFill>
              <a:effectLst/>
              <a:latin typeface="+mn-lt"/>
              <a:ea typeface="+mn-ea"/>
              <a:cs typeface="+mn-cs"/>
            </a:rPr>
            <a:t>、</a:t>
          </a:r>
          <a:r>
            <a:rPr lang="ja-JP" altLang="ja-JP" sz="1300" b="0" i="0" baseline="0">
              <a:solidFill>
                <a:schemeClr val="dk1"/>
              </a:solidFill>
              <a:effectLst/>
              <a:latin typeface="+mn-lt"/>
              <a:ea typeface="+mn-ea"/>
              <a:cs typeface="+mn-cs"/>
            </a:rPr>
            <a:t>社会保障給付の伸びにより扶助費が増加している</a:t>
          </a:r>
          <a:r>
            <a:rPr lang="ja-JP" altLang="en-US" sz="1300" b="0" i="0" baseline="0">
              <a:solidFill>
                <a:schemeClr val="dk1"/>
              </a:solidFill>
              <a:effectLst/>
              <a:latin typeface="+mn-lt"/>
              <a:ea typeface="+mn-ea"/>
              <a:cs typeface="+mn-cs"/>
            </a:rPr>
            <a:t>が、</a:t>
          </a:r>
          <a:r>
            <a:rPr lang="ja-JP" altLang="ja-JP" sz="1300" b="0" i="0" baseline="0">
              <a:solidFill>
                <a:schemeClr val="dk1"/>
              </a:solidFill>
              <a:effectLst/>
              <a:latin typeface="+mn-lt"/>
              <a:ea typeface="+mn-ea"/>
              <a:cs typeface="+mn-cs"/>
            </a:rPr>
            <a:t>退職手当債を発行することで財源措置を行っ</a:t>
          </a:r>
          <a:r>
            <a:rPr lang="ja-JP" altLang="en-US" sz="1300" b="0" i="0" baseline="0">
              <a:solidFill>
                <a:schemeClr val="dk1"/>
              </a:solidFill>
              <a:effectLst/>
              <a:latin typeface="+mn-lt"/>
              <a:ea typeface="+mn-ea"/>
              <a:cs typeface="+mn-cs"/>
            </a:rPr>
            <a:t>ているため、</a:t>
          </a:r>
          <a:r>
            <a:rPr lang="ja-JP" altLang="ja-JP" sz="1300" b="0" i="0" baseline="0">
              <a:solidFill>
                <a:schemeClr val="dk1"/>
              </a:solidFill>
              <a:effectLst/>
              <a:latin typeface="+mn-lt"/>
              <a:ea typeface="+mn-ea"/>
              <a:cs typeface="+mn-cs"/>
            </a:rPr>
            <a:t>財政調整基金は増加傾向にある。今後も、人件費等の義務的経費の削減を行い、収支改善を図ることによ</a:t>
          </a:r>
          <a:r>
            <a:rPr lang="ja-JP" altLang="en-US" sz="1300" b="0" i="0" baseline="0">
              <a:solidFill>
                <a:schemeClr val="dk1"/>
              </a:solidFill>
              <a:effectLst/>
              <a:latin typeface="+mn-lt"/>
              <a:ea typeface="+mn-ea"/>
              <a:cs typeface="+mn-cs"/>
            </a:rPr>
            <a:t>り</a:t>
          </a:r>
          <a:r>
            <a:rPr lang="ja-JP" altLang="ja-JP" sz="1300" b="0" i="0" baseline="0">
              <a:solidFill>
                <a:schemeClr val="dk1"/>
              </a:solidFill>
              <a:effectLst/>
              <a:latin typeface="+mn-lt"/>
              <a:ea typeface="+mn-ea"/>
              <a:cs typeface="+mn-cs"/>
            </a:rPr>
            <a:t>、財政</a:t>
          </a:r>
          <a:r>
            <a:rPr lang="ja-JP" altLang="en-US" sz="1300" b="0" i="0" baseline="0">
              <a:solidFill>
                <a:schemeClr val="dk1"/>
              </a:solidFill>
              <a:effectLst/>
              <a:latin typeface="+mn-lt"/>
              <a:ea typeface="+mn-ea"/>
              <a:cs typeface="+mn-cs"/>
            </a:rPr>
            <a:t>健全化を図る</a:t>
          </a:r>
          <a:r>
            <a:rPr lang="ja-JP" altLang="ja-JP" sz="1300" b="0" i="0" baseline="0">
              <a:solidFill>
                <a:schemeClr val="dk1"/>
              </a:solidFill>
              <a:effectLst/>
              <a:latin typeface="+mn-lt"/>
              <a:ea typeface="+mn-ea"/>
              <a:cs typeface="+mn-cs"/>
            </a:rPr>
            <a:t>。</a:t>
          </a:r>
          <a:endParaRPr lang="ja-JP" altLang="ja-JP" sz="13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京都府八幡市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上下水道事業において、経営の健全化が図られており、標準財政規模比で大きく黒字となっている。下水道事業については、平成２２年度から一部法適用とし、経営の明確化・健全化・効率化を図っており、一般会計からの基準外繰出も減少傾向にある。今後も住民サービスの向上を図りつつ、経営の健全化に努めていく。</a:t>
          </a:r>
        </a:p>
        <a:p>
          <a:r>
            <a:rPr kumimoji="1" lang="ja-JP" altLang="en-US" sz="1400">
              <a:latin typeface="ＭＳ ゴシック" pitchFamily="49" charset="-128"/>
              <a:ea typeface="ＭＳ ゴシック" pitchFamily="49" charset="-128"/>
            </a:rPr>
            <a:t>国民健康保険事業において、高齢化による歳出増及び不況による歳入減により平成</a:t>
          </a:r>
          <a:r>
            <a:rPr kumimoji="1" lang="en-US" altLang="ja-JP" sz="1400">
              <a:latin typeface="ＭＳ ゴシック" pitchFamily="49" charset="-128"/>
              <a:ea typeface="ＭＳ ゴシック" pitchFamily="49" charset="-128"/>
            </a:rPr>
            <a:t>16</a:t>
          </a:r>
          <a:r>
            <a:rPr kumimoji="1" lang="ja-JP" altLang="en-US" sz="1400">
              <a:latin typeface="ＭＳ ゴシック" pitchFamily="49" charset="-128"/>
              <a:ea typeface="ＭＳ ゴシック" pitchFamily="49" charset="-128"/>
            </a:rPr>
            <a:t>年度から累積した赤字が続いている。今後については、収納率の向上・給付等の適正化、健康推進事業の一層の充実を図っていくことで、国保財政の健全化・適正化に努めていく。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京都府八幡市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等については、公営住宅事業や学校施設整備事業に係る償還が終了してきたこと、下水道事業会計の元利償還金に対する繰出金の減少により、減少傾向にある。しかしながら、退職手当債の元金償還開始に伴う元利償還金の増加により、今後の財政悪化が予測される。今後も、世代間の公平性の観点を重視しつつ、有利な地方債を活用しながら計画的な発行を行い、公債費抑制と算入公債費増加を図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京都府八幡市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団塊世代の大量退職により退職手当負担見込額が減少傾向にあるが、その財源となる退職手当債の発行により地方債現在高は増加傾向にある。下水道事業繰出金の減少により、公営企業債等繰入見込額が改善し、城南衛生管理組合の起債償還が進んだことにより、組合等負担見込額についても改善が図られている。将来負担額は、全体として減少傾向にあり、充当可能財源等についても、減債基金への積立等により増加している。今後も、退職手当債発行等により地方債現在高が増加していくものと予測されることから、引き続き職員の大量退職による退職手当負担見込額の減少に加え、基金積立等の財政基盤強化を図ることで将来負担の減少を図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26750206</v>
      </c>
      <c r="BO4" s="349"/>
      <c r="BP4" s="349"/>
      <c r="BQ4" s="349"/>
      <c r="BR4" s="349"/>
      <c r="BS4" s="349"/>
      <c r="BT4" s="349"/>
      <c r="BU4" s="350"/>
      <c r="BV4" s="348">
        <v>25043824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3.1</v>
      </c>
      <c r="CU4" s="355"/>
      <c r="CV4" s="355"/>
      <c r="CW4" s="355"/>
      <c r="CX4" s="355"/>
      <c r="CY4" s="355"/>
      <c r="CZ4" s="355"/>
      <c r="DA4" s="356"/>
      <c r="DB4" s="354">
        <v>2.8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25640945</v>
      </c>
      <c r="BO5" s="386"/>
      <c r="BP5" s="386"/>
      <c r="BQ5" s="386"/>
      <c r="BR5" s="386"/>
      <c r="BS5" s="386"/>
      <c r="BT5" s="386"/>
      <c r="BU5" s="387"/>
      <c r="BV5" s="385">
        <v>24379182</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94</v>
      </c>
      <c r="CU5" s="383"/>
      <c r="CV5" s="383"/>
      <c r="CW5" s="383"/>
      <c r="CX5" s="383"/>
      <c r="CY5" s="383"/>
      <c r="CZ5" s="383"/>
      <c r="DA5" s="384"/>
      <c r="DB5" s="382">
        <v>94.7</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1109261</v>
      </c>
      <c r="BO6" s="386"/>
      <c r="BP6" s="386"/>
      <c r="BQ6" s="386"/>
      <c r="BR6" s="386"/>
      <c r="BS6" s="386"/>
      <c r="BT6" s="386"/>
      <c r="BU6" s="387"/>
      <c r="BV6" s="385">
        <v>664642</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103.2</v>
      </c>
      <c r="CU6" s="423"/>
      <c r="CV6" s="423"/>
      <c r="CW6" s="423"/>
      <c r="CX6" s="423"/>
      <c r="CY6" s="423"/>
      <c r="CZ6" s="423"/>
      <c r="DA6" s="424"/>
      <c r="DB6" s="422">
        <v>104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665871</v>
      </c>
      <c r="BO7" s="386"/>
      <c r="BP7" s="386"/>
      <c r="BQ7" s="386"/>
      <c r="BR7" s="386"/>
      <c r="BS7" s="386"/>
      <c r="BT7" s="386"/>
      <c r="BU7" s="387"/>
      <c r="BV7" s="385">
        <v>275478</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14314959</v>
      </c>
      <c r="CU7" s="386"/>
      <c r="CV7" s="386"/>
      <c r="CW7" s="386"/>
      <c r="CX7" s="386"/>
      <c r="CY7" s="386"/>
      <c r="CZ7" s="386"/>
      <c r="DA7" s="387"/>
      <c r="DB7" s="385">
        <v>14112675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443390</v>
      </c>
      <c r="BO8" s="386"/>
      <c r="BP8" s="386"/>
      <c r="BQ8" s="386"/>
      <c r="BR8" s="386"/>
      <c r="BS8" s="386"/>
      <c r="BT8" s="386"/>
      <c r="BU8" s="387"/>
      <c r="BV8" s="385">
        <v>389164</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0.67</v>
      </c>
      <c r="CU8" s="426"/>
      <c r="CV8" s="426"/>
      <c r="CW8" s="426"/>
      <c r="CX8" s="426"/>
      <c r="CY8" s="426"/>
      <c r="CZ8" s="426"/>
      <c r="DA8" s="427"/>
      <c r="DB8" s="425">
        <v>0.67</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74227</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54226</v>
      </c>
      <c r="BO9" s="386"/>
      <c r="BP9" s="386"/>
      <c r="BQ9" s="386"/>
      <c r="BR9" s="386"/>
      <c r="BS9" s="386"/>
      <c r="BT9" s="386"/>
      <c r="BU9" s="387"/>
      <c r="BV9" s="385">
        <v>12825</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10.5</v>
      </c>
      <c r="CU9" s="383"/>
      <c r="CV9" s="383"/>
      <c r="CW9" s="383"/>
      <c r="CX9" s="383"/>
      <c r="CY9" s="383"/>
      <c r="CZ9" s="383"/>
      <c r="DA9" s="384"/>
      <c r="DB9" s="382">
        <v>11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74252</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11276</v>
      </c>
      <c r="BO10" s="386"/>
      <c r="BP10" s="386"/>
      <c r="BQ10" s="386"/>
      <c r="BR10" s="386"/>
      <c r="BS10" s="386"/>
      <c r="BT10" s="386"/>
      <c r="BU10" s="387"/>
      <c r="BV10" s="385">
        <v>10869</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73400</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10354</v>
      </c>
      <c r="BO12" s="386"/>
      <c r="BP12" s="386"/>
      <c r="BQ12" s="386"/>
      <c r="BR12" s="386"/>
      <c r="BS12" s="386"/>
      <c r="BT12" s="386"/>
      <c r="BU12" s="387"/>
      <c r="BV12" s="385">
        <v>7763</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72583</v>
      </c>
      <c r="S13" s="467"/>
      <c r="T13" s="467"/>
      <c r="U13" s="467"/>
      <c r="V13" s="468"/>
      <c r="W13" s="401" t="s">
        <v>122</v>
      </c>
      <c r="X13" s="402"/>
      <c r="Y13" s="402"/>
      <c r="Z13" s="402"/>
      <c r="AA13" s="402"/>
      <c r="AB13" s="392"/>
      <c r="AC13" s="436">
        <v>599</v>
      </c>
      <c r="AD13" s="437"/>
      <c r="AE13" s="437"/>
      <c r="AF13" s="437"/>
      <c r="AG13" s="476"/>
      <c r="AH13" s="436">
        <v>730</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55148</v>
      </c>
      <c r="BO13" s="386"/>
      <c r="BP13" s="386"/>
      <c r="BQ13" s="386"/>
      <c r="BR13" s="386"/>
      <c r="BS13" s="386"/>
      <c r="BT13" s="386"/>
      <c r="BU13" s="387"/>
      <c r="BV13" s="385">
        <v>15931</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0.5</v>
      </c>
      <c r="CU13" s="383"/>
      <c r="CV13" s="383"/>
      <c r="CW13" s="383"/>
      <c r="CX13" s="383"/>
      <c r="CY13" s="383"/>
      <c r="CZ13" s="383"/>
      <c r="DA13" s="384"/>
      <c r="DB13" s="382">
        <v>1.7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73553</v>
      </c>
      <c r="S14" s="467"/>
      <c r="T14" s="467"/>
      <c r="U14" s="467"/>
      <c r="V14" s="468"/>
      <c r="W14" s="375"/>
      <c r="X14" s="376"/>
      <c r="Y14" s="376"/>
      <c r="Z14" s="376"/>
      <c r="AA14" s="376"/>
      <c r="AB14" s="365"/>
      <c r="AC14" s="469">
        <v>2</v>
      </c>
      <c r="AD14" s="470"/>
      <c r="AE14" s="470"/>
      <c r="AF14" s="470"/>
      <c r="AG14" s="471"/>
      <c r="AH14" s="469">
        <v>2.2000000000000002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17.899999999999999</v>
      </c>
      <c r="CU14" s="481"/>
      <c r="CV14" s="481"/>
      <c r="CW14" s="481"/>
      <c r="CX14" s="481"/>
      <c r="CY14" s="481"/>
      <c r="CZ14" s="481"/>
      <c r="DA14" s="482"/>
      <c r="DB14" s="480">
        <v>28.3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72774</v>
      </c>
      <c r="S15" s="467"/>
      <c r="T15" s="467"/>
      <c r="U15" s="467"/>
      <c r="V15" s="468"/>
      <c r="W15" s="401" t="s">
        <v>129</v>
      </c>
      <c r="X15" s="402"/>
      <c r="Y15" s="402"/>
      <c r="Z15" s="402"/>
      <c r="AA15" s="402"/>
      <c r="AB15" s="392"/>
      <c r="AC15" s="436">
        <v>7536</v>
      </c>
      <c r="AD15" s="437"/>
      <c r="AE15" s="437"/>
      <c r="AF15" s="437"/>
      <c r="AG15" s="476"/>
      <c r="AH15" s="436">
        <v>8201</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7492662</v>
      </c>
      <c r="BO15" s="349"/>
      <c r="BP15" s="349"/>
      <c r="BQ15" s="349"/>
      <c r="BR15" s="349"/>
      <c r="BS15" s="349"/>
      <c r="BT15" s="349"/>
      <c r="BU15" s="350"/>
      <c r="BV15" s="348">
        <v>7237631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24.7</v>
      </c>
      <c r="AD16" s="470"/>
      <c r="AE16" s="470"/>
      <c r="AF16" s="470"/>
      <c r="AG16" s="471"/>
      <c r="AH16" s="469">
        <v>24.7</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10813553</v>
      </c>
      <c r="BO16" s="386"/>
      <c r="BP16" s="386"/>
      <c r="BQ16" s="386"/>
      <c r="BR16" s="386"/>
      <c r="BS16" s="386"/>
      <c r="BT16" s="386"/>
      <c r="BU16" s="387"/>
      <c r="BV16" s="385">
        <v>10813739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22412</v>
      </c>
      <c r="AD17" s="437"/>
      <c r="AE17" s="437"/>
      <c r="AF17" s="437"/>
      <c r="AG17" s="476"/>
      <c r="AH17" s="436">
        <v>22123</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9702112</v>
      </c>
      <c r="BO17" s="386"/>
      <c r="BP17" s="386"/>
      <c r="BQ17" s="386"/>
      <c r="BR17" s="386"/>
      <c r="BS17" s="386"/>
      <c r="BT17" s="386"/>
      <c r="BU17" s="387"/>
      <c r="BV17" s="385">
        <v>9355292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24.37</v>
      </c>
      <c r="M18" s="498"/>
      <c r="N18" s="498"/>
      <c r="O18" s="498"/>
      <c r="P18" s="498"/>
      <c r="Q18" s="498"/>
      <c r="R18" s="499"/>
      <c r="S18" s="499"/>
      <c r="T18" s="499"/>
      <c r="U18" s="499"/>
      <c r="V18" s="500"/>
      <c r="W18" s="403"/>
      <c r="X18" s="404"/>
      <c r="Y18" s="404"/>
      <c r="Z18" s="404"/>
      <c r="AA18" s="404"/>
      <c r="AB18" s="395"/>
      <c r="AC18" s="501">
        <v>73.400000000000006</v>
      </c>
      <c r="AD18" s="502"/>
      <c r="AE18" s="502"/>
      <c r="AF18" s="502"/>
      <c r="AG18" s="503"/>
      <c r="AH18" s="501">
        <v>66.7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13655700</v>
      </c>
      <c r="BO18" s="386"/>
      <c r="BP18" s="386"/>
      <c r="BQ18" s="386"/>
      <c r="BR18" s="386"/>
      <c r="BS18" s="386"/>
      <c r="BT18" s="386"/>
      <c r="BU18" s="387"/>
      <c r="BV18" s="385">
        <v>13726581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3046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17518550</v>
      </c>
      <c r="BO19" s="386"/>
      <c r="BP19" s="386"/>
      <c r="BQ19" s="386"/>
      <c r="BR19" s="386"/>
      <c r="BS19" s="386"/>
      <c r="BT19" s="386"/>
      <c r="BU19" s="387"/>
      <c r="BV19" s="385">
        <v>16686048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28795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23992270</v>
      </c>
      <c r="BO23" s="386"/>
      <c r="BP23" s="386"/>
      <c r="BQ23" s="386"/>
      <c r="BR23" s="386"/>
      <c r="BS23" s="386"/>
      <c r="BT23" s="386"/>
      <c r="BU23" s="387"/>
      <c r="BV23" s="385">
        <v>22421403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8650</v>
      </c>
      <c r="R24" s="437"/>
      <c r="S24" s="437"/>
      <c r="T24" s="437"/>
      <c r="U24" s="437"/>
      <c r="V24" s="476"/>
      <c r="W24" s="531"/>
      <c r="X24" s="519"/>
      <c r="Y24" s="520"/>
      <c r="Z24" s="435" t="s">
        <v>153</v>
      </c>
      <c r="AA24" s="415"/>
      <c r="AB24" s="415"/>
      <c r="AC24" s="415"/>
      <c r="AD24" s="415"/>
      <c r="AE24" s="415"/>
      <c r="AF24" s="415"/>
      <c r="AG24" s="416"/>
      <c r="AH24" s="436">
        <v>507</v>
      </c>
      <c r="AI24" s="437"/>
      <c r="AJ24" s="437"/>
      <c r="AK24" s="437"/>
      <c r="AL24" s="476"/>
      <c r="AM24" s="436">
        <v>1565616</v>
      </c>
      <c r="AN24" s="437"/>
      <c r="AO24" s="437"/>
      <c r="AP24" s="437"/>
      <c r="AQ24" s="437"/>
      <c r="AR24" s="476"/>
      <c r="AS24" s="436">
        <v>3088</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5799922</v>
      </c>
      <c r="BO24" s="386"/>
      <c r="BP24" s="386"/>
      <c r="BQ24" s="386"/>
      <c r="BR24" s="386"/>
      <c r="BS24" s="386"/>
      <c r="BT24" s="386"/>
      <c r="BU24" s="387"/>
      <c r="BV24" s="385">
        <v>6395580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2</v>
      </c>
      <c r="M25" s="437"/>
      <c r="N25" s="437"/>
      <c r="O25" s="437"/>
      <c r="P25" s="476"/>
      <c r="Q25" s="436">
        <v>7350</v>
      </c>
      <c r="R25" s="437"/>
      <c r="S25" s="437"/>
      <c r="T25" s="437"/>
      <c r="U25" s="437"/>
      <c r="V25" s="476"/>
      <c r="W25" s="531"/>
      <c r="X25" s="519"/>
      <c r="Y25" s="520"/>
      <c r="Z25" s="435" t="s">
        <v>156</v>
      </c>
      <c r="AA25" s="415"/>
      <c r="AB25" s="415"/>
      <c r="AC25" s="415"/>
      <c r="AD25" s="415"/>
      <c r="AE25" s="415"/>
      <c r="AF25" s="415"/>
      <c r="AG25" s="416"/>
      <c r="AH25" s="436">
        <v>69</v>
      </c>
      <c r="AI25" s="437"/>
      <c r="AJ25" s="437"/>
      <c r="AK25" s="437"/>
      <c r="AL25" s="476"/>
      <c r="AM25" s="436">
        <v>215901</v>
      </c>
      <c r="AN25" s="437"/>
      <c r="AO25" s="437"/>
      <c r="AP25" s="437"/>
      <c r="AQ25" s="437"/>
      <c r="AR25" s="476"/>
      <c r="AS25" s="436">
        <v>3129</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1336606</v>
      </c>
      <c r="BO25" s="349"/>
      <c r="BP25" s="349"/>
      <c r="BQ25" s="349"/>
      <c r="BR25" s="349"/>
      <c r="BS25" s="349"/>
      <c r="BT25" s="349"/>
      <c r="BU25" s="350"/>
      <c r="BV25" s="348">
        <v>1740038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6670</v>
      </c>
      <c r="R26" s="437"/>
      <c r="S26" s="437"/>
      <c r="T26" s="437"/>
      <c r="U26" s="437"/>
      <c r="V26" s="476"/>
      <c r="W26" s="531"/>
      <c r="X26" s="519"/>
      <c r="Y26" s="520"/>
      <c r="Z26" s="435" t="s">
        <v>159</v>
      </c>
      <c r="AA26" s="539"/>
      <c r="AB26" s="539"/>
      <c r="AC26" s="539"/>
      <c r="AD26" s="539"/>
      <c r="AE26" s="539"/>
      <c r="AF26" s="539"/>
      <c r="AG26" s="540"/>
      <c r="AH26" s="436">
        <v>59</v>
      </c>
      <c r="AI26" s="437"/>
      <c r="AJ26" s="437"/>
      <c r="AK26" s="437"/>
      <c r="AL26" s="476"/>
      <c r="AM26" s="436">
        <v>196293</v>
      </c>
      <c r="AN26" s="437"/>
      <c r="AO26" s="437"/>
      <c r="AP26" s="437"/>
      <c r="AQ26" s="437"/>
      <c r="AR26" s="476"/>
      <c r="AS26" s="436">
        <v>3327</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5500</v>
      </c>
      <c r="R27" s="437"/>
      <c r="S27" s="437"/>
      <c r="T27" s="437"/>
      <c r="U27" s="437"/>
      <c r="V27" s="476"/>
      <c r="W27" s="531"/>
      <c r="X27" s="519"/>
      <c r="Y27" s="520"/>
      <c r="Z27" s="435" t="s">
        <v>162</v>
      </c>
      <c r="AA27" s="415"/>
      <c r="AB27" s="415"/>
      <c r="AC27" s="415"/>
      <c r="AD27" s="415"/>
      <c r="AE27" s="415"/>
      <c r="AF27" s="415"/>
      <c r="AG27" s="416"/>
      <c r="AH27" s="436">
        <v>28</v>
      </c>
      <c r="AI27" s="437"/>
      <c r="AJ27" s="437"/>
      <c r="AK27" s="437"/>
      <c r="AL27" s="476"/>
      <c r="AM27" s="436">
        <v>86364</v>
      </c>
      <c r="AN27" s="437"/>
      <c r="AO27" s="437"/>
      <c r="AP27" s="437"/>
      <c r="AQ27" s="437"/>
      <c r="AR27" s="476"/>
      <c r="AS27" s="436">
        <v>3084</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94000</v>
      </c>
      <c r="BO27" s="553"/>
      <c r="BP27" s="553"/>
      <c r="BQ27" s="553"/>
      <c r="BR27" s="553"/>
      <c r="BS27" s="553"/>
      <c r="BT27" s="553"/>
      <c r="BU27" s="554"/>
      <c r="BV27" s="552">
        <v>94000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5000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2230577</v>
      </c>
      <c r="BO28" s="349"/>
      <c r="BP28" s="349"/>
      <c r="BQ28" s="349"/>
      <c r="BR28" s="349"/>
      <c r="BS28" s="349"/>
      <c r="BT28" s="349"/>
      <c r="BU28" s="350"/>
      <c r="BV28" s="348">
        <v>2029655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20</v>
      </c>
      <c r="M29" s="437"/>
      <c r="N29" s="437"/>
      <c r="O29" s="437"/>
      <c r="P29" s="476"/>
      <c r="Q29" s="436">
        <v>4700</v>
      </c>
      <c r="R29" s="437"/>
      <c r="S29" s="437"/>
      <c r="T29" s="437"/>
      <c r="U29" s="437"/>
      <c r="V29" s="476"/>
      <c r="W29" s="531"/>
      <c r="X29" s="519"/>
      <c r="Y29" s="520"/>
      <c r="Z29" s="435" t="s">
        <v>169</v>
      </c>
      <c r="AA29" s="415"/>
      <c r="AB29" s="415"/>
      <c r="AC29" s="415"/>
      <c r="AD29" s="415"/>
      <c r="AE29" s="415"/>
      <c r="AF29" s="415"/>
      <c r="AG29" s="416"/>
      <c r="AH29" s="436">
        <v>535</v>
      </c>
      <c r="AI29" s="437"/>
      <c r="AJ29" s="437"/>
      <c r="AK29" s="437"/>
      <c r="AL29" s="476"/>
      <c r="AM29" s="436">
        <v>1651980</v>
      </c>
      <c r="AN29" s="437"/>
      <c r="AO29" s="437"/>
      <c r="AP29" s="437"/>
      <c r="AQ29" s="437"/>
      <c r="AR29" s="476"/>
      <c r="AS29" s="436">
        <v>3088</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367961</v>
      </c>
      <c r="BO29" s="386"/>
      <c r="BP29" s="386"/>
      <c r="BQ29" s="386"/>
      <c r="BR29" s="386"/>
      <c r="BS29" s="386"/>
      <c r="BT29" s="386"/>
      <c r="BU29" s="387"/>
      <c r="BV29" s="385">
        <v>354558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98.5</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3781888</v>
      </c>
      <c r="BO30" s="553"/>
      <c r="BP30" s="553"/>
      <c r="BQ30" s="553"/>
      <c r="BR30" s="553"/>
      <c r="BS30" s="553"/>
      <c r="BT30" s="553"/>
      <c r="BU30" s="554"/>
      <c r="BV30" s="552">
        <v>3846495</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t="str">
        <f>IF(BG34="","",MAX(C34:D43,U34:V43,AM34:AN43)+1)</f>
        <v/>
      </c>
      <c r="BF34" s="564"/>
      <c r="BG34" s="565"/>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城南衛生管理組合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やわた市民文化事業団</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休日応急診療所特別会計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介護保険特別会計（保険事業勘定）</v>
      </c>
      <c r="X35" s="565"/>
      <c r="Y35" s="565"/>
      <c r="Z35" s="565"/>
      <c r="AA35" s="565"/>
      <c r="AB35" s="565"/>
      <c r="AC35" s="565"/>
      <c r="AD35" s="565"/>
      <c r="AE35" s="565"/>
      <c r="AF35" s="565"/>
      <c r="AG35" s="565"/>
      <c r="AH35" s="565"/>
      <c r="AI35" s="565"/>
      <c r="AJ35" s="565"/>
      <c r="AK35" s="565"/>
      <c r="AL35" s="165"/>
      <c r="AM35" s="564">
        <f t="shared" ref="AM35:AM43" si="0">IF(AO35="","",AM34+1)</f>
        <v>8</v>
      </c>
      <c r="AN35" s="564"/>
      <c r="AO35" s="565" t="str">
        <f>IF('各会計、関係団体の財政状況及び健全化判断比率'!B33="","",'各会計、関係団体の財政状況及び健全化判断比率'!B33)</f>
        <v>下水道事業会計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澱川右岸水防事務組合</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八幡市公園施設事業団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淀川・木津川水防事務組合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駐車場特別会計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京都府自治会館管理組合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京都府住宅新築資金等貸付事業管理組合
（一般会計）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京都府住宅新築資金等貸付事業管理組合
（特別会計）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京都府後期高齢者医療広域連合
（一般会計）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京都府後期高齢者医療広域連合（特別会計）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京都地方税機構</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67" t="s">
        <v>24</v>
      </c>
      <c r="C41" s="1168"/>
      <c r="D41" s="81"/>
      <c r="E41" s="1173" t="s">
        <v>25</v>
      </c>
      <c r="F41" s="1173"/>
      <c r="G41" s="1173"/>
      <c r="H41" s="1174"/>
      <c r="I41" s="82">
        <v>19273</v>
      </c>
      <c r="J41" s="83">
        <v>20582</v>
      </c>
      <c r="K41" s="83">
        <v>21182</v>
      </c>
      <c r="L41" s="83">
        <v>22421</v>
      </c>
      <c r="M41" s="84">
        <v>23992</v>
      </c>
    </row>
    <row r="42" spans="2:13" ht="27.75" customHeight="1">
      <c r="B42" s="1169"/>
      <c r="C42" s="1170"/>
      <c r="D42" s="85"/>
      <c r="E42" s="1175" t="s">
        <v>26</v>
      </c>
      <c r="F42" s="1175"/>
      <c r="G42" s="1175"/>
      <c r="H42" s="1176"/>
      <c r="I42" s="86">
        <v>561</v>
      </c>
      <c r="J42" s="87">
        <v>148</v>
      </c>
      <c r="K42" s="87">
        <v>104</v>
      </c>
      <c r="L42" s="87">
        <v>84</v>
      </c>
      <c r="M42" s="88">
        <v>24</v>
      </c>
    </row>
    <row r="43" spans="2:13" ht="27.75" customHeight="1">
      <c r="B43" s="1169"/>
      <c r="C43" s="1170"/>
      <c r="D43" s="85"/>
      <c r="E43" s="1175" t="s">
        <v>27</v>
      </c>
      <c r="F43" s="1175"/>
      <c r="G43" s="1175"/>
      <c r="H43" s="1176"/>
      <c r="I43" s="86">
        <v>4497</v>
      </c>
      <c r="J43" s="87">
        <v>4548</v>
      </c>
      <c r="K43" s="87">
        <v>3875</v>
      </c>
      <c r="L43" s="87">
        <v>3160</v>
      </c>
      <c r="M43" s="88">
        <v>2274</v>
      </c>
    </row>
    <row r="44" spans="2:13" ht="27.75" customHeight="1">
      <c r="B44" s="1169"/>
      <c r="C44" s="1170"/>
      <c r="D44" s="85"/>
      <c r="E44" s="1175" t="s">
        <v>28</v>
      </c>
      <c r="F44" s="1175"/>
      <c r="G44" s="1175"/>
      <c r="H44" s="1176"/>
      <c r="I44" s="86">
        <v>1192</v>
      </c>
      <c r="J44" s="87">
        <v>1003</v>
      </c>
      <c r="K44" s="87">
        <v>867</v>
      </c>
      <c r="L44" s="87">
        <v>735</v>
      </c>
      <c r="M44" s="88">
        <v>656</v>
      </c>
    </row>
    <row r="45" spans="2:13" ht="27.75" customHeight="1">
      <c r="B45" s="1169"/>
      <c r="C45" s="1170"/>
      <c r="D45" s="85"/>
      <c r="E45" s="1175" t="s">
        <v>29</v>
      </c>
      <c r="F45" s="1175"/>
      <c r="G45" s="1175"/>
      <c r="H45" s="1176"/>
      <c r="I45" s="86">
        <v>6803</v>
      </c>
      <c r="J45" s="87">
        <v>6529</v>
      </c>
      <c r="K45" s="87">
        <v>5680</v>
      </c>
      <c r="L45" s="87">
        <v>5440</v>
      </c>
      <c r="M45" s="88">
        <v>4599</v>
      </c>
    </row>
    <row r="46" spans="2:13" ht="27.75" customHeight="1">
      <c r="B46" s="1169"/>
      <c r="C46" s="1170"/>
      <c r="D46" s="85"/>
      <c r="E46" s="1175" t="s">
        <v>30</v>
      </c>
      <c r="F46" s="1175"/>
      <c r="G46" s="1175"/>
      <c r="H46" s="1176"/>
      <c r="I46" s="86">
        <v>59</v>
      </c>
      <c r="J46" s="87" t="s">
        <v>475</v>
      </c>
      <c r="K46" s="87" t="s">
        <v>475</v>
      </c>
      <c r="L46" s="87" t="s">
        <v>475</v>
      </c>
      <c r="M46" s="88" t="s">
        <v>475</v>
      </c>
    </row>
    <row r="47" spans="2:13" ht="27.75" customHeight="1">
      <c r="B47" s="1169"/>
      <c r="C47" s="1170"/>
      <c r="D47" s="85"/>
      <c r="E47" s="1175" t="s">
        <v>31</v>
      </c>
      <c r="F47" s="1175"/>
      <c r="G47" s="1175"/>
      <c r="H47" s="1176"/>
      <c r="I47" s="86" t="s">
        <v>475</v>
      </c>
      <c r="J47" s="87" t="s">
        <v>475</v>
      </c>
      <c r="K47" s="87" t="s">
        <v>475</v>
      </c>
      <c r="L47" s="87" t="s">
        <v>475</v>
      </c>
      <c r="M47" s="88" t="s">
        <v>475</v>
      </c>
    </row>
    <row r="48" spans="2:13" ht="27.75" customHeight="1">
      <c r="B48" s="1171"/>
      <c r="C48" s="1172"/>
      <c r="D48" s="85"/>
      <c r="E48" s="1175" t="s">
        <v>32</v>
      </c>
      <c r="F48" s="1175"/>
      <c r="G48" s="1175"/>
      <c r="H48" s="1176"/>
      <c r="I48" s="86" t="s">
        <v>475</v>
      </c>
      <c r="J48" s="87" t="s">
        <v>475</v>
      </c>
      <c r="K48" s="87" t="s">
        <v>475</v>
      </c>
      <c r="L48" s="87" t="s">
        <v>475</v>
      </c>
      <c r="M48" s="88" t="s">
        <v>475</v>
      </c>
    </row>
    <row r="49" spans="2:13" ht="27.75" customHeight="1">
      <c r="B49" s="1177" t="s">
        <v>33</v>
      </c>
      <c r="C49" s="1178"/>
      <c r="D49" s="89"/>
      <c r="E49" s="1175" t="s">
        <v>34</v>
      </c>
      <c r="F49" s="1175"/>
      <c r="G49" s="1175"/>
      <c r="H49" s="1176"/>
      <c r="I49" s="86">
        <v>4017</v>
      </c>
      <c r="J49" s="87">
        <v>4772</v>
      </c>
      <c r="K49" s="87">
        <v>5618</v>
      </c>
      <c r="L49" s="87">
        <v>6283</v>
      </c>
      <c r="M49" s="88">
        <v>6448</v>
      </c>
    </row>
    <row r="50" spans="2:13" ht="27.75" customHeight="1">
      <c r="B50" s="1169"/>
      <c r="C50" s="1170"/>
      <c r="D50" s="85"/>
      <c r="E50" s="1175" t="s">
        <v>35</v>
      </c>
      <c r="F50" s="1175"/>
      <c r="G50" s="1175"/>
      <c r="H50" s="1176"/>
      <c r="I50" s="86">
        <v>4842</v>
      </c>
      <c r="J50" s="87">
        <v>5159</v>
      </c>
      <c r="K50" s="87">
        <v>5160</v>
      </c>
      <c r="L50" s="87">
        <v>4668</v>
      </c>
      <c r="M50" s="88">
        <v>4543</v>
      </c>
    </row>
    <row r="51" spans="2:13" ht="27.75" customHeight="1">
      <c r="B51" s="1171"/>
      <c r="C51" s="1172"/>
      <c r="D51" s="85"/>
      <c r="E51" s="1175" t="s">
        <v>36</v>
      </c>
      <c r="F51" s="1175"/>
      <c r="G51" s="1175"/>
      <c r="H51" s="1176"/>
      <c r="I51" s="86">
        <v>16517</v>
      </c>
      <c r="J51" s="87">
        <v>16986</v>
      </c>
      <c r="K51" s="87">
        <v>17080</v>
      </c>
      <c r="L51" s="87">
        <v>17377</v>
      </c>
      <c r="M51" s="88">
        <v>18286</v>
      </c>
    </row>
    <row r="52" spans="2:13" ht="27.75" customHeight="1" thickBot="1">
      <c r="B52" s="1179" t="s">
        <v>37</v>
      </c>
      <c r="C52" s="1180"/>
      <c r="D52" s="90"/>
      <c r="E52" s="1181" t="s">
        <v>38</v>
      </c>
      <c r="F52" s="1181"/>
      <c r="G52" s="1181"/>
      <c r="H52" s="1182"/>
      <c r="I52" s="91">
        <v>7008</v>
      </c>
      <c r="J52" s="92">
        <v>5894</v>
      </c>
      <c r="K52" s="92">
        <v>3849</v>
      </c>
      <c r="L52" s="92">
        <v>3512</v>
      </c>
      <c r="M52" s="93">
        <v>2270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23900</v>
      </c>
      <c r="E3" s="116"/>
      <c r="F3" s="117">
        <v>58009</v>
      </c>
      <c r="G3" s="118"/>
      <c r="H3" s="119"/>
    </row>
    <row r="4" spans="1:8">
      <c r="A4" s="120"/>
      <c r="B4" s="121"/>
      <c r="C4" s="122"/>
      <c r="D4" s="123">
        <v>10777</v>
      </c>
      <c r="E4" s="124"/>
      <c r="F4" s="125">
        <v>32190</v>
      </c>
      <c r="G4" s="126"/>
      <c r="H4" s="127"/>
    </row>
    <row r="5" spans="1:8">
      <c r="A5" s="108" t="s">
        <v>508</v>
      </c>
      <c r="B5" s="113"/>
      <c r="C5" s="114"/>
      <c r="D5" s="115">
        <v>35504</v>
      </c>
      <c r="E5" s="116"/>
      <c r="F5" s="117">
        <v>61882</v>
      </c>
      <c r="G5" s="118"/>
      <c r="H5" s="119"/>
    </row>
    <row r="6" spans="1:8">
      <c r="A6" s="120"/>
      <c r="B6" s="121"/>
      <c r="C6" s="122"/>
      <c r="D6" s="123">
        <v>17671</v>
      </c>
      <c r="E6" s="124"/>
      <c r="F6" s="125">
        <v>32175</v>
      </c>
      <c r="G6" s="126"/>
      <c r="H6" s="127"/>
    </row>
    <row r="7" spans="1:8">
      <c r="A7" s="108" t="s">
        <v>509</v>
      </c>
      <c r="B7" s="113"/>
      <c r="C7" s="114"/>
      <c r="D7" s="115">
        <v>21699</v>
      </c>
      <c r="E7" s="116"/>
      <c r="F7" s="117">
        <v>47569</v>
      </c>
      <c r="G7" s="118"/>
      <c r="H7" s="119"/>
    </row>
    <row r="8" spans="1:8">
      <c r="A8" s="120"/>
      <c r="B8" s="121"/>
      <c r="C8" s="122"/>
      <c r="D8" s="123">
        <v>12902</v>
      </c>
      <c r="E8" s="124"/>
      <c r="F8" s="125">
        <v>26255</v>
      </c>
      <c r="G8" s="126"/>
      <c r="H8" s="127"/>
    </row>
    <row r="9" spans="1:8">
      <c r="A9" s="108" t="s">
        <v>510</v>
      </c>
      <c r="B9" s="113"/>
      <c r="C9" s="114"/>
      <c r="D9" s="115">
        <v>27713</v>
      </c>
      <c r="E9" s="116"/>
      <c r="F9" s="117">
        <v>50880</v>
      </c>
      <c r="G9" s="118"/>
      <c r="H9" s="119"/>
    </row>
    <row r="10" spans="1:8">
      <c r="A10" s="120"/>
      <c r="B10" s="121"/>
      <c r="C10" s="122"/>
      <c r="D10" s="123">
        <v>14000</v>
      </c>
      <c r="E10" s="124"/>
      <c r="F10" s="125">
        <v>26879</v>
      </c>
      <c r="G10" s="126"/>
      <c r="H10" s="127"/>
    </row>
    <row r="11" spans="1:8">
      <c r="A11" s="108" t="s">
        <v>511</v>
      </c>
      <c r="B11" s="113"/>
      <c r="C11" s="114"/>
      <c r="D11" s="115">
        <v>49132</v>
      </c>
      <c r="E11" s="116"/>
      <c r="F11" s="117">
        <v>63956</v>
      </c>
      <c r="G11" s="118"/>
      <c r="H11" s="119"/>
    </row>
    <row r="12" spans="1:8">
      <c r="A12" s="120"/>
      <c r="B12" s="121"/>
      <c r="C12" s="128"/>
      <c r="D12" s="123">
        <v>30915</v>
      </c>
      <c r="E12" s="124"/>
      <c r="F12" s="125">
        <v>29239</v>
      </c>
      <c r="G12" s="126"/>
      <c r="H12" s="127"/>
    </row>
    <row r="13" spans="1:8">
      <c r="A13" s="108"/>
      <c r="B13" s="113"/>
      <c r="C13" s="129"/>
      <c r="D13" s="130">
        <v>31590</v>
      </c>
      <c r="E13" s="131"/>
      <c r="F13" s="132">
        <v>56459</v>
      </c>
      <c r="G13" s="133"/>
      <c r="H13" s="119"/>
    </row>
    <row r="14" spans="1:8">
      <c r="A14" s="120"/>
      <c r="B14" s="121"/>
      <c r="C14" s="122"/>
      <c r="D14" s="123">
        <v>17253</v>
      </c>
      <c r="E14" s="124"/>
      <c r="F14" s="125">
        <v>29348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2.64</v>
      </c>
      <c r="C19" s="134">
        <f>ROUND(VALUE(SUBSTITUTE(実質収支比率等に係る経年分析!G$48,"▲","-")),2)</f>
        <v>3.01</v>
      </c>
      <c r="D19" s="134">
        <f>ROUND(VALUE(SUBSTITUTE(実質収支比率等に係る経年分析!H$48,"▲","-")),2)</f>
        <v>2.65</v>
      </c>
      <c r="E19" s="134">
        <f>ROUND(VALUE(SUBSTITUTE(実質収支比率等に係る経年分析!I$48,"▲","-")),2)</f>
        <v>2.76</v>
      </c>
      <c r="F19" s="134">
        <f>ROUND(VALUE(SUBSTITUTE(実質収支比率等に係る経年分析!J$48,"▲","-")),2)</f>
        <v>3.1</v>
      </c>
    </row>
    <row r="20" spans="1:11">
      <c r="A20" s="134" t="s">
        <v>43</v>
      </c>
      <c r="B20" s="134">
        <f>ROUND(VALUE(SUBSTITUTE(実質収支比率等に係る経年分析!F$47,"▲","-")),2)</f>
        <v>9.92</v>
      </c>
      <c r="C20" s="134">
        <f>ROUND(VALUE(SUBSTITUTE(実質収支比率等に係る経年分析!G$47,"▲","-")),2)</f>
        <v>10.61</v>
      </c>
      <c r="D20" s="134">
        <f>ROUND(VALUE(SUBSTITUTE(実質収支比率等に係る経年分析!H$47,"▲","-")),2)</f>
        <v>12.93</v>
      </c>
      <c r="E20" s="134">
        <f>ROUND(VALUE(SUBSTITUTE(実質収支比率等に係る経年分析!I$47,"▲","-")),2)</f>
        <v>14.38</v>
      </c>
      <c r="F20" s="134">
        <f>ROUND(VALUE(SUBSTITUTE(実質収支比率等に係る経年分析!J$47,"▲","-")),2)</f>
        <v>15.58</v>
      </c>
    </row>
    <row r="21" spans="1:11">
      <c r="A21" s="134" t="s">
        <v>44</v>
      </c>
      <c r="B21" s="134">
        <f>IF(ISNUMBER(VALUE(SUBSTITUTE(実質収支比率等に係る経年分析!F$49,"▲","-"))),ROUND(VALUE(SUBSTITUTE(実質収支比率等に係る経年分析!F$49,"▲","-")),2),NA())</f>
        <v>0.44</v>
      </c>
      <c r="C21" s="134">
        <f>IF(ISNUMBER(VALUE(SUBSTITUTE(実質収支比率等に係る経年分析!G$49,"▲","-"))),ROUND(VALUE(SUBSTITUTE(実質収支比率等に係る経年分析!G$49,"▲","-")),2),NA())</f>
        <v>-0.13</v>
      </c>
      <c r="D21" s="134">
        <f>IF(ISNUMBER(VALUE(SUBSTITUTE(実質収支比率等に係る経年分析!H$49,"▲","-"))),ROUND(VALUE(SUBSTITUTE(実質収支比率等に係る経年分析!H$49,"▲","-")),2),NA())</f>
        <v>0.35</v>
      </c>
      <c r="E21" s="134">
        <f>IF(ISNUMBER(VALUE(SUBSTITUTE(実質収支比率等に係る経年分析!I$49,"▲","-"))),ROUND(VALUE(SUBSTITUTE(実質収支比率等に係る経年分析!I$49,"▲","-")),2),NA())</f>
        <v>0.11</v>
      </c>
      <c r="F21" s="134">
        <f>IF(ISNUMBER(VALUE(SUBSTITUTE(実質収支比率等に係る経年分析!J$49,"▲","-"))),ROUND(VALUE(SUBSTITUTE(実質収支比率等に係る経年分析!J$49,"▲","-")),2),NA())</f>
        <v>0.39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休日応急診療所特別会計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駐車場特別会計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f>IF(ROUND(VALUE(SUBSTITUTE(連結実質赤字比率に係る赤字・黒字の構成分析!G$40,"▲", "-")), 2) &lt; 0, ABS(ROUND(VALUE(SUBSTITUTE(連結実質赤字比率に係る赤字・黒字の構成分析!G$40,"▲", "-")), 2)), NA())</f>
        <v>0.49</v>
      </c>
      <c r="E30" s="135" t="e">
        <f>IF(ROUND(VALUE(SUBSTITUTE(連結実質赤字比率に係る赤字・黒字の構成分析!G$40,"▲", "-")), 2) &gt;= 0, ABS(ROUND(VALUE(SUBSTITUTE(連結実質赤字比率に係る赤字・黒字の構成分析!G$40,"▲", "-")), 2)), NA())</f>
        <v>#N/A</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介護保険特別会計（保険事業勘定）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0.28000000000000003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0.12</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0.14000000000000001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0.15</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2.64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2.65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2.76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3.1</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3.71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4.8899999999999997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4.95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4.83</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7.76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8.24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8.99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9.17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8.35</v>
      </c>
    </row>
    <row r="36" spans="1:16">
      <c r="A36" s="135" t="str">
        <f>IF(連結実質赤字比率に係る赤字・黒字の構成分析!C$34="",NA(),連結実質赤字比率に係る赤字・黒字の構成分析!C$34)</f>
        <v>国民健康保険特別会計</v>
      </c>
      <c r="B36" s="135">
        <f>IF(ROUND(VALUE(SUBSTITUTE(連結実質赤字比率に係る赤字・黒字の構成分析!F$34,"▲", "-")), 2) &lt; 0, ABS(ROUND(VALUE(SUBSTITUTE(連結実質赤字比率に係る赤字・黒字の構成分析!F$34,"▲", "-")), 2)), NA())</f>
        <v>3.13</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3.41</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2.09</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2.33</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2.21</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2546</v>
      </c>
      <c r="E42" s="136"/>
      <c r="F42" s="136"/>
      <c r="G42" s="136">
        <f>'実質公債費比率（分子）の構造'!L$52</f>
        <v>2566</v>
      </c>
      <c r="H42" s="136"/>
      <c r="I42" s="136"/>
      <c r="J42" s="136">
        <f>'実質公債費比率（分子）の構造'!M$52</f>
        <v>2425</v>
      </c>
      <c r="K42" s="136"/>
      <c r="L42" s="136"/>
      <c r="M42" s="136">
        <f>'実質公債費比率（分子）の構造'!N$52</f>
        <v>2264</v>
      </c>
      <c r="N42" s="136"/>
      <c r="O42" s="136"/>
      <c r="P42" s="136">
        <f>'実質公債費比率（分子）の構造'!O$52</f>
        <v>2287</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86</v>
      </c>
      <c r="C44" s="136"/>
      <c r="D44" s="136"/>
      <c r="E44" s="136">
        <f>'実質公債費比率（分子）の構造'!L$50</f>
        <v>64</v>
      </c>
      <c r="F44" s="136"/>
      <c r="G44" s="136"/>
      <c r="H44" s="136">
        <f>'実質公債費比率（分子）の構造'!M$50</f>
        <v>57</v>
      </c>
      <c r="I44" s="136"/>
      <c r="J44" s="136"/>
      <c r="K44" s="136">
        <f>'実質公債費比率（分子）の構造'!N$50</f>
        <v>45</v>
      </c>
      <c r="L44" s="136"/>
      <c r="M44" s="136"/>
      <c r="N44" s="136">
        <f>'実質公債費比率（分子）の構造'!O$50</f>
        <v>28</v>
      </c>
      <c r="O44" s="136"/>
      <c r="P44" s="136"/>
    </row>
    <row r="45" spans="1:16">
      <c r="A45" s="136" t="s">
        <v>54</v>
      </c>
      <c r="B45" s="136">
        <f>'実質公債費比率（分子）の構造'!K$49</f>
        <v>219</v>
      </c>
      <c r="C45" s="136"/>
      <c r="D45" s="136"/>
      <c r="E45" s="136">
        <f>'実質公債費比率（分子）の構造'!L$49</f>
        <v>184</v>
      </c>
      <c r="F45" s="136"/>
      <c r="G45" s="136"/>
      <c r="H45" s="136">
        <f>'実質公債費比率（分子）の構造'!M$49</f>
        <v>141</v>
      </c>
      <c r="I45" s="136"/>
      <c r="J45" s="136"/>
      <c r="K45" s="136">
        <f>'実質公債費比率（分子）の構造'!N$49</f>
        <v>113</v>
      </c>
      <c r="L45" s="136"/>
      <c r="M45" s="136"/>
      <c r="N45" s="136">
        <f>'実質公債費比率（分子）の構造'!O$49</f>
        <v>116</v>
      </c>
      <c r="O45" s="136"/>
      <c r="P45" s="136"/>
    </row>
    <row r="46" spans="1:16">
      <c r="A46" s="136" t="s">
        <v>55</v>
      </c>
      <c r="B46" s="136">
        <f>'実質公債費比率（分子）の構造'!K$48</f>
        <v>427</v>
      </c>
      <c r="C46" s="136"/>
      <c r="D46" s="136"/>
      <c r="E46" s="136">
        <f>'実質公債費比率（分子）の構造'!L$48</f>
        <v>505</v>
      </c>
      <c r="F46" s="136"/>
      <c r="G46" s="136"/>
      <c r="H46" s="136">
        <f>'実質公債費比率（分子）の構造'!M$48</f>
        <v>337</v>
      </c>
      <c r="I46" s="136"/>
      <c r="J46" s="136"/>
      <c r="K46" s="136">
        <f>'実質公債費比率（分子）の構造'!N$48</f>
        <v>251</v>
      </c>
      <c r="L46" s="136"/>
      <c r="M46" s="136"/>
      <c r="N46" s="136">
        <f>'実質公債費比率（分子）の構造'!O$48</f>
        <v>274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13</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2260</v>
      </c>
      <c r="C49" s="136"/>
      <c r="D49" s="136"/>
      <c r="E49" s="136">
        <f>'実質公債費比率（分子）の構造'!L$45</f>
        <v>2204</v>
      </c>
      <c r="F49" s="136"/>
      <c r="G49" s="136"/>
      <c r="H49" s="136">
        <f>'実質公債費比率（分子）の構造'!M$45</f>
        <v>2053</v>
      </c>
      <c r="I49" s="136"/>
      <c r="J49" s="136"/>
      <c r="K49" s="136">
        <f>'実質公債費比率（分子）の構造'!N$45</f>
        <v>1887</v>
      </c>
      <c r="L49" s="136"/>
      <c r="M49" s="136"/>
      <c r="N49" s="136">
        <f>'実質公債費比率（分子）の構造'!O$45</f>
        <v>1881</v>
      </c>
      <c r="O49" s="136"/>
      <c r="P49" s="136"/>
    </row>
    <row r="50" spans="1:16">
      <c r="A50" s="136" t="s">
        <v>58</v>
      </c>
      <c r="B50" s="136" t="e">
        <f>NA()</f>
        <v>#N/A</v>
      </c>
      <c r="C50" s="136">
        <f>IF(ISNUMBER('実質公債費比率（分子）の構造'!K$53),'実質公債費比率（分子）の構造'!K$53,NA())</f>
        <v>446</v>
      </c>
      <c r="D50" s="136" t="e">
        <f>NA()</f>
        <v>#N/A</v>
      </c>
      <c r="E50" s="136" t="e">
        <f>NA()</f>
        <v>#N/A</v>
      </c>
      <c r="F50" s="136">
        <f>IF(ISNUMBER('実質公債費比率（分子）の構造'!L$53),'実質公債費比率（分子）の構造'!L$53,NA())</f>
        <v>391</v>
      </c>
      <c r="G50" s="136" t="e">
        <f>NA()</f>
        <v>#N/A</v>
      </c>
      <c r="H50" s="136" t="e">
        <f>NA()</f>
        <v>#N/A</v>
      </c>
      <c r="I50" s="136">
        <f>IF(ISNUMBER('実質公債費比率（分子）の構造'!M$53),'実質公債費比率（分子）の構造'!M$53,NA())</f>
        <v>163</v>
      </c>
      <c r="J50" s="136" t="e">
        <f>NA()</f>
        <v>#N/A</v>
      </c>
      <c r="K50" s="136" t="e">
        <f>NA()</f>
        <v>#N/A</v>
      </c>
      <c r="L50" s="136">
        <f>IF(ISNUMBER('実質公債費比率（分子）の構造'!N$53),'実質公債費比率（分子）の構造'!N$53,NA())</f>
        <v>32</v>
      </c>
      <c r="M50" s="136" t="e">
        <f>NA()</f>
        <v>#N/A</v>
      </c>
      <c r="N50" s="136" t="e">
        <f>NA()</f>
        <v>#N/A</v>
      </c>
      <c r="O50" s="136">
        <f>IF(ISNUMBER('実質公債費比率（分子）の構造'!O$53),'実質公債費比率（分子）の構造'!O$53,NA())</f>
        <v>12</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16517</v>
      </c>
      <c r="E56" s="135"/>
      <c r="F56" s="135"/>
      <c r="G56" s="135">
        <f>'将来負担比率（分子）の構造'!J$51</f>
        <v>16986</v>
      </c>
      <c r="H56" s="135"/>
      <c r="I56" s="135"/>
      <c r="J56" s="135">
        <f>'将来負担比率（分子）の構造'!K$51</f>
        <v>17080</v>
      </c>
      <c r="K56" s="135"/>
      <c r="L56" s="135"/>
      <c r="M56" s="135">
        <f>'将来負担比率（分子）の構造'!L$51</f>
        <v>17377</v>
      </c>
      <c r="N56" s="135"/>
      <c r="O56" s="135"/>
      <c r="P56" s="135">
        <f>'将来負担比率（分子）の構造'!M$51</f>
        <v>18286</v>
      </c>
    </row>
    <row r="57" spans="1:16">
      <c r="A57" s="135" t="s">
        <v>35</v>
      </c>
      <c r="B57" s="135"/>
      <c r="C57" s="135"/>
      <c r="D57" s="135">
        <f>'将来負担比率（分子）の構造'!I$50</f>
        <v>4842</v>
      </c>
      <c r="E57" s="135"/>
      <c r="F57" s="135"/>
      <c r="G57" s="135">
        <f>'将来負担比率（分子）の構造'!J$50</f>
        <v>5159</v>
      </c>
      <c r="H57" s="135"/>
      <c r="I57" s="135"/>
      <c r="J57" s="135">
        <f>'将来負担比率（分子）の構造'!K$50</f>
        <v>5160</v>
      </c>
      <c r="K57" s="135"/>
      <c r="L57" s="135"/>
      <c r="M57" s="135">
        <f>'将来負担比率（分子）の構造'!L$50</f>
        <v>4668</v>
      </c>
      <c r="N57" s="135"/>
      <c r="O57" s="135"/>
      <c r="P57" s="135">
        <f>'将来負担比率（分子）の構造'!M$50</f>
        <v>4543</v>
      </c>
    </row>
    <row r="58" spans="1:16">
      <c r="A58" s="135" t="s">
        <v>34</v>
      </c>
      <c r="B58" s="135"/>
      <c r="C58" s="135"/>
      <c r="D58" s="135">
        <f>'将来負担比率（分子）の構造'!I$49</f>
        <v>4017</v>
      </c>
      <c r="E58" s="135"/>
      <c r="F58" s="135"/>
      <c r="G58" s="135">
        <f>'将来負担比率（分子）の構造'!J$49</f>
        <v>4772</v>
      </c>
      <c r="H58" s="135"/>
      <c r="I58" s="135"/>
      <c r="J58" s="135">
        <f>'将来負担比率（分子）の構造'!K$49</f>
        <v>5618</v>
      </c>
      <c r="K58" s="135"/>
      <c r="L58" s="135"/>
      <c r="M58" s="135">
        <f>'将来負担比率（分子）の構造'!L$49</f>
        <v>6283</v>
      </c>
      <c r="N58" s="135"/>
      <c r="O58" s="135"/>
      <c r="P58" s="135">
        <f>'将来負担比率（分子）の構造'!M$49</f>
        <v>6448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59</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6803</v>
      </c>
      <c r="C62" s="135"/>
      <c r="D62" s="135"/>
      <c r="E62" s="135">
        <f>'将来負担比率（分子）の構造'!J$45</f>
        <v>6529</v>
      </c>
      <c r="F62" s="135"/>
      <c r="G62" s="135"/>
      <c r="H62" s="135">
        <f>'将来負担比率（分子）の構造'!K$45</f>
        <v>5680</v>
      </c>
      <c r="I62" s="135"/>
      <c r="J62" s="135"/>
      <c r="K62" s="135">
        <f>'将来負担比率（分子）の構造'!L$45</f>
        <v>5440</v>
      </c>
      <c r="L62" s="135"/>
      <c r="M62" s="135"/>
      <c r="N62" s="135">
        <f>'将来負担比率（分子）の構造'!M$45</f>
        <v>4599</v>
      </c>
      <c r="O62" s="135"/>
      <c r="P62" s="135"/>
    </row>
    <row r="63" spans="1:16">
      <c r="A63" s="135" t="s">
        <v>28</v>
      </c>
      <c r="B63" s="135">
        <f>'将来負担比率（分子）の構造'!I$44</f>
        <v>1192</v>
      </c>
      <c r="C63" s="135"/>
      <c r="D63" s="135"/>
      <c r="E63" s="135">
        <f>'将来負担比率（分子）の構造'!J$44</f>
        <v>1003</v>
      </c>
      <c r="F63" s="135"/>
      <c r="G63" s="135"/>
      <c r="H63" s="135">
        <f>'将来負担比率（分子）の構造'!K$44</f>
        <v>867</v>
      </c>
      <c r="I63" s="135"/>
      <c r="J63" s="135"/>
      <c r="K63" s="135">
        <f>'将来負担比率（分子）の構造'!L$44</f>
        <v>735</v>
      </c>
      <c r="L63" s="135"/>
      <c r="M63" s="135"/>
      <c r="N63" s="135">
        <f>'将来負担比率（分子）の構造'!M$44</f>
        <v>656</v>
      </c>
      <c r="O63" s="135"/>
      <c r="P63" s="135"/>
    </row>
    <row r="64" spans="1:16">
      <c r="A64" s="135" t="s">
        <v>27</v>
      </c>
      <c r="B64" s="135">
        <f>'将来負担比率（分子）の構造'!I$43</f>
        <v>4497</v>
      </c>
      <c r="C64" s="135"/>
      <c r="D64" s="135"/>
      <c r="E64" s="135">
        <f>'将来負担比率（分子）の構造'!J$43</f>
        <v>4548</v>
      </c>
      <c r="F64" s="135"/>
      <c r="G64" s="135"/>
      <c r="H64" s="135">
        <f>'将来負担比率（分子）の構造'!K$43</f>
        <v>3875</v>
      </c>
      <c r="I64" s="135"/>
      <c r="J64" s="135"/>
      <c r="K64" s="135">
        <f>'将来負担比率（分子）の構造'!L$43</f>
        <v>3160</v>
      </c>
      <c r="L64" s="135"/>
      <c r="M64" s="135"/>
      <c r="N64" s="135">
        <f>'将来負担比率（分子）の構造'!M$43</f>
        <v>2274</v>
      </c>
      <c r="O64" s="135"/>
      <c r="P64" s="135"/>
    </row>
    <row r="65" spans="1:16">
      <c r="A65" s="135" t="s">
        <v>26</v>
      </c>
      <c r="B65" s="135">
        <f>'将来負担比率（分子）の構造'!I$42</f>
        <v>561</v>
      </c>
      <c r="C65" s="135"/>
      <c r="D65" s="135"/>
      <c r="E65" s="135">
        <f>'将来負担比率（分子）の構造'!J$42</f>
        <v>148</v>
      </c>
      <c r="F65" s="135"/>
      <c r="G65" s="135"/>
      <c r="H65" s="135">
        <f>'将来負担比率（分子）の構造'!K$42</f>
        <v>104</v>
      </c>
      <c r="I65" s="135"/>
      <c r="J65" s="135"/>
      <c r="K65" s="135">
        <f>'将来負担比率（分子）の構造'!L$42</f>
        <v>84</v>
      </c>
      <c r="L65" s="135"/>
      <c r="M65" s="135"/>
      <c r="N65" s="135">
        <f>'将来負担比率（分子）の構造'!M$42</f>
        <v>24</v>
      </c>
      <c r="O65" s="135"/>
      <c r="P65" s="135"/>
    </row>
    <row r="66" spans="1:16">
      <c r="A66" s="135" t="s">
        <v>25</v>
      </c>
      <c r="B66" s="135">
        <f>'将来負担比率（分子）の構造'!I$41</f>
        <v>19273</v>
      </c>
      <c r="C66" s="135"/>
      <c r="D66" s="135"/>
      <c r="E66" s="135">
        <f>'将来負担比率（分子）の構造'!J$41</f>
        <v>20582</v>
      </c>
      <c r="F66" s="135"/>
      <c r="G66" s="135"/>
      <c r="H66" s="135">
        <f>'将来負担比率（分子）の構造'!K$41</f>
        <v>21182</v>
      </c>
      <c r="I66" s="135"/>
      <c r="J66" s="135"/>
      <c r="K66" s="135">
        <f>'将来負担比率（分子）の構造'!L$41</f>
        <v>22421</v>
      </c>
      <c r="L66" s="135"/>
      <c r="M66" s="135"/>
      <c r="N66" s="135">
        <f>'将来負担比率（分子）の構造'!M$41</f>
        <v>23992</v>
      </c>
      <c r="O66" s="135"/>
      <c r="P66" s="135"/>
    </row>
    <row r="67" spans="1:16">
      <c r="A67" s="135" t="s">
        <v>62</v>
      </c>
      <c r="B67" s="135" t="e">
        <f>NA()</f>
        <v>#N/A</v>
      </c>
      <c r="C67" s="135">
        <f>IF(ISNUMBER('将来負担比率（分子）の構造'!I$52), IF('将来負担比率（分子）の構造'!I$52 &lt; 0, 0, '将来負担比率（分子）の構造'!I$52), NA())</f>
        <v>7008</v>
      </c>
      <c r="D67" s="135" t="e">
        <f>NA()</f>
        <v>#N/A</v>
      </c>
      <c r="E67" s="135" t="e">
        <f>NA()</f>
        <v>#N/A</v>
      </c>
      <c r="F67" s="135">
        <f>IF(ISNUMBER('将来負担比率（分子）の構造'!J$52), IF('将来負担比率（分子）の構造'!J$52 &lt; 0, 0, '将来負担比率（分子）の構造'!J$52), NA())</f>
        <v>5894</v>
      </c>
      <c r="G67" s="135" t="e">
        <f>NA()</f>
        <v>#N/A</v>
      </c>
      <c r="H67" s="135" t="e">
        <f>NA()</f>
        <v>#N/A</v>
      </c>
      <c r="I67" s="135">
        <f>IF(ISNUMBER('将来負担比率（分子）の構造'!K$52), IF('将来負担比率（分子）の構造'!K$52 &lt; 0, 0, '将来負担比率（分子）の構造'!K$52), NA())</f>
        <v>3849</v>
      </c>
      <c r="J67" s="135" t="e">
        <f>NA()</f>
        <v>#N/A</v>
      </c>
      <c r="K67" s="135" t="e">
        <f>NA()</f>
        <v>#N/A</v>
      </c>
      <c r="L67" s="135">
        <f>IF(ISNUMBER('将来負担比率（分子）の構造'!L$52), IF('将来負担比率（分子）の構造'!L$52 &lt; 0, 0, '将来負担比率（分子）の構造'!L$52), NA())</f>
        <v>3512</v>
      </c>
      <c r="M67" s="135" t="e">
        <f>NA()</f>
        <v>#N/A</v>
      </c>
      <c r="N67" s="135" t="e">
        <f>NA()</f>
        <v>#N/A</v>
      </c>
      <c r="O67" s="135">
        <f>IF(ISNUMBER('将来負担比率（分子）の構造'!M$52), IF('将来負担比率（分子）の構造'!M$52 &lt; 0, 0, '将来負担比率（分子）の構造'!M$52), NA())</f>
        <v>2270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9510320</v>
      </c>
      <c r="S5" s="581"/>
      <c r="T5" s="581"/>
      <c r="U5" s="581"/>
      <c r="V5" s="581"/>
      <c r="W5" s="581"/>
      <c r="X5" s="581"/>
      <c r="Y5" s="582"/>
      <c r="Z5" s="583">
        <v>35.6</v>
      </c>
      <c r="AA5" s="583"/>
      <c r="AB5" s="583"/>
      <c r="AC5" s="583"/>
      <c r="AD5" s="584">
        <v>8699917</v>
      </c>
      <c r="AE5" s="584"/>
      <c r="AF5" s="584"/>
      <c r="AG5" s="584"/>
      <c r="AH5" s="584"/>
      <c r="AI5" s="584"/>
      <c r="AJ5" s="584"/>
      <c r="AK5" s="584"/>
      <c r="AL5" s="585">
        <v>65.8</v>
      </c>
      <c r="AM5" s="586"/>
      <c r="AN5" s="586"/>
      <c r="AO5" s="587"/>
      <c r="AP5" s="577" t="s">
        <v>207</v>
      </c>
      <c r="AQ5" s="578"/>
      <c r="AR5" s="578"/>
      <c r="AS5" s="578"/>
      <c r="AT5" s="578"/>
      <c r="AU5" s="578"/>
      <c r="AV5" s="578"/>
      <c r="AW5" s="578"/>
      <c r="AX5" s="578"/>
      <c r="AY5" s="578"/>
      <c r="AZ5" s="578"/>
      <c r="BA5" s="578"/>
      <c r="BB5" s="578"/>
      <c r="BC5" s="578"/>
      <c r="BD5" s="578"/>
      <c r="BE5" s="578"/>
      <c r="BF5" s="579"/>
      <c r="BG5" s="591">
        <v>8699917</v>
      </c>
      <c r="BH5" s="592"/>
      <c r="BI5" s="592"/>
      <c r="BJ5" s="592"/>
      <c r="BK5" s="592"/>
      <c r="BL5" s="592"/>
      <c r="BM5" s="592"/>
      <c r="BN5" s="593"/>
      <c r="BO5" s="594">
        <v>91.5</v>
      </c>
      <c r="BP5" s="594"/>
      <c r="BQ5" s="594"/>
      <c r="BR5" s="594"/>
      <c r="BS5" s="595">
        <v>81496</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149560</v>
      </c>
      <c r="S6" s="592"/>
      <c r="T6" s="592"/>
      <c r="U6" s="592"/>
      <c r="V6" s="592"/>
      <c r="W6" s="592"/>
      <c r="X6" s="592"/>
      <c r="Y6" s="593"/>
      <c r="Z6" s="594">
        <v>0.6</v>
      </c>
      <c r="AA6" s="594"/>
      <c r="AB6" s="594"/>
      <c r="AC6" s="594"/>
      <c r="AD6" s="595">
        <v>149560</v>
      </c>
      <c r="AE6" s="595"/>
      <c r="AF6" s="595"/>
      <c r="AG6" s="595"/>
      <c r="AH6" s="595"/>
      <c r="AI6" s="595"/>
      <c r="AJ6" s="595"/>
      <c r="AK6" s="595"/>
      <c r="AL6" s="596">
        <v>1.1000000000000001</v>
      </c>
      <c r="AM6" s="597"/>
      <c r="AN6" s="597"/>
      <c r="AO6" s="598"/>
      <c r="AP6" s="588" t="s">
        <v>212</v>
      </c>
      <c r="AQ6" s="589"/>
      <c r="AR6" s="589"/>
      <c r="AS6" s="589"/>
      <c r="AT6" s="589"/>
      <c r="AU6" s="589"/>
      <c r="AV6" s="589"/>
      <c r="AW6" s="589"/>
      <c r="AX6" s="589"/>
      <c r="AY6" s="589"/>
      <c r="AZ6" s="589"/>
      <c r="BA6" s="589"/>
      <c r="BB6" s="589"/>
      <c r="BC6" s="589"/>
      <c r="BD6" s="589"/>
      <c r="BE6" s="589"/>
      <c r="BF6" s="590"/>
      <c r="BG6" s="591">
        <v>8699917</v>
      </c>
      <c r="BH6" s="592"/>
      <c r="BI6" s="592"/>
      <c r="BJ6" s="592"/>
      <c r="BK6" s="592"/>
      <c r="BL6" s="592"/>
      <c r="BM6" s="592"/>
      <c r="BN6" s="593"/>
      <c r="BO6" s="594">
        <v>91.5</v>
      </c>
      <c r="BP6" s="594"/>
      <c r="BQ6" s="594"/>
      <c r="BR6" s="594"/>
      <c r="BS6" s="595">
        <v>81496</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271076</v>
      </c>
      <c r="CS6" s="592"/>
      <c r="CT6" s="592"/>
      <c r="CU6" s="592"/>
      <c r="CV6" s="592"/>
      <c r="CW6" s="592"/>
      <c r="CX6" s="592"/>
      <c r="CY6" s="593"/>
      <c r="CZ6" s="594">
        <v>1.1000000000000001</v>
      </c>
      <c r="DA6" s="594"/>
      <c r="DB6" s="594"/>
      <c r="DC6" s="594"/>
      <c r="DD6" s="600" t="s">
        <v>214</v>
      </c>
      <c r="DE6" s="592"/>
      <c r="DF6" s="592"/>
      <c r="DG6" s="592"/>
      <c r="DH6" s="592"/>
      <c r="DI6" s="592"/>
      <c r="DJ6" s="592"/>
      <c r="DK6" s="592"/>
      <c r="DL6" s="592"/>
      <c r="DM6" s="592"/>
      <c r="DN6" s="592"/>
      <c r="DO6" s="592"/>
      <c r="DP6" s="593"/>
      <c r="DQ6" s="600">
        <v>271076</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31810</v>
      </c>
      <c r="S7" s="592"/>
      <c r="T7" s="592"/>
      <c r="U7" s="592"/>
      <c r="V7" s="592"/>
      <c r="W7" s="592"/>
      <c r="X7" s="592"/>
      <c r="Y7" s="593"/>
      <c r="Z7" s="594">
        <v>0.1</v>
      </c>
      <c r="AA7" s="594"/>
      <c r="AB7" s="594"/>
      <c r="AC7" s="594"/>
      <c r="AD7" s="595">
        <v>31810</v>
      </c>
      <c r="AE7" s="595"/>
      <c r="AF7" s="595"/>
      <c r="AG7" s="595"/>
      <c r="AH7" s="595"/>
      <c r="AI7" s="595"/>
      <c r="AJ7" s="595"/>
      <c r="AK7" s="595"/>
      <c r="AL7" s="596">
        <v>0.2</v>
      </c>
      <c r="AM7" s="597"/>
      <c r="AN7" s="597"/>
      <c r="AO7" s="598"/>
      <c r="AP7" s="588" t="s">
        <v>216</v>
      </c>
      <c r="AQ7" s="589"/>
      <c r="AR7" s="589"/>
      <c r="AS7" s="589"/>
      <c r="AT7" s="589"/>
      <c r="AU7" s="589"/>
      <c r="AV7" s="589"/>
      <c r="AW7" s="589"/>
      <c r="AX7" s="589"/>
      <c r="AY7" s="589"/>
      <c r="AZ7" s="589"/>
      <c r="BA7" s="589"/>
      <c r="BB7" s="589"/>
      <c r="BC7" s="589"/>
      <c r="BD7" s="589"/>
      <c r="BE7" s="589"/>
      <c r="BF7" s="590"/>
      <c r="BG7" s="591">
        <v>4224293</v>
      </c>
      <c r="BH7" s="592"/>
      <c r="BI7" s="592"/>
      <c r="BJ7" s="592"/>
      <c r="BK7" s="592"/>
      <c r="BL7" s="592"/>
      <c r="BM7" s="592"/>
      <c r="BN7" s="593"/>
      <c r="BO7" s="594">
        <v>44.4</v>
      </c>
      <c r="BP7" s="594"/>
      <c r="BQ7" s="594"/>
      <c r="BR7" s="594"/>
      <c r="BS7" s="595">
        <v>81496</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3837379</v>
      </c>
      <c r="CS7" s="592"/>
      <c r="CT7" s="592"/>
      <c r="CU7" s="592"/>
      <c r="CV7" s="592"/>
      <c r="CW7" s="592"/>
      <c r="CX7" s="592"/>
      <c r="CY7" s="593"/>
      <c r="CZ7" s="594">
        <v>15</v>
      </c>
      <c r="DA7" s="594"/>
      <c r="DB7" s="594"/>
      <c r="DC7" s="594"/>
      <c r="DD7" s="600">
        <v>465588</v>
      </c>
      <c r="DE7" s="592"/>
      <c r="DF7" s="592"/>
      <c r="DG7" s="592"/>
      <c r="DH7" s="592"/>
      <c r="DI7" s="592"/>
      <c r="DJ7" s="592"/>
      <c r="DK7" s="592"/>
      <c r="DL7" s="592"/>
      <c r="DM7" s="592"/>
      <c r="DN7" s="592"/>
      <c r="DO7" s="592"/>
      <c r="DP7" s="593"/>
      <c r="DQ7" s="600">
        <v>2980451</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49886</v>
      </c>
      <c r="S8" s="592"/>
      <c r="T8" s="592"/>
      <c r="U8" s="592"/>
      <c r="V8" s="592"/>
      <c r="W8" s="592"/>
      <c r="X8" s="592"/>
      <c r="Y8" s="593"/>
      <c r="Z8" s="594">
        <v>0.2</v>
      </c>
      <c r="AA8" s="594"/>
      <c r="AB8" s="594"/>
      <c r="AC8" s="594"/>
      <c r="AD8" s="595">
        <v>49886</v>
      </c>
      <c r="AE8" s="595"/>
      <c r="AF8" s="595"/>
      <c r="AG8" s="595"/>
      <c r="AH8" s="595"/>
      <c r="AI8" s="595"/>
      <c r="AJ8" s="595"/>
      <c r="AK8" s="595"/>
      <c r="AL8" s="596">
        <v>0.4</v>
      </c>
      <c r="AM8" s="597"/>
      <c r="AN8" s="597"/>
      <c r="AO8" s="598"/>
      <c r="AP8" s="588" t="s">
        <v>219</v>
      </c>
      <c r="AQ8" s="589"/>
      <c r="AR8" s="589"/>
      <c r="AS8" s="589"/>
      <c r="AT8" s="589"/>
      <c r="AU8" s="589"/>
      <c r="AV8" s="589"/>
      <c r="AW8" s="589"/>
      <c r="AX8" s="589"/>
      <c r="AY8" s="589"/>
      <c r="AZ8" s="589"/>
      <c r="BA8" s="589"/>
      <c r="BB8" s="589"/>
      <c r="BC8" s="589"/>
      <c r="BD8" s="589"/>
      <c r="BE8" s="589"/>
      <c r="BF8" s="590"/>
      <c r="BG8" s="591">
        <v>99533</v>
      </c>
      <c r="BH8" s="592"/>
      <c r="BI8" s="592"/>
      <c r="BJ8" s="592"/>
      <c r="BK8" s="592"/>
      <c r="BL8" s="592"/>
      <c r="BM8" s="592"/>
      <c r="BN8" s="593"/>
      <c r="BO8" s="594">
        <v>1</v>
      </c>
      <c r="BP8" s="594"/>
      <c r="BQ8" s="594"/>
      <c r="BR8" s="594"/>
      <c r="BS8" s="600" t="s">
        <v>110</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11677876</v>
      </c>
      <c r="CS8" s="592"/>
      <c r="CT8" s="592"/>
      <c r="CU8" s="592"/>
      <c r="CV8" s="592"/>
      <c r="CW8" s="592"/>
      <c r="CX8" s="592"/>
      <c r="CY8" s="593"/>
      <c r="CZ8" s="594">
        <v>45.5</v>
      </c>
      <c r="DA8" s="594"/>
      <c r="DB8" s="594"/>
      <c r="DC8" s="594"/>
      <c r="DD8" s="600">
        <v>956263</v>
      </c>
      <c r="DE8" s="592"/>
      <c r="DF8" s="592"/>
      <c r="DG8" s="592"/>
      <c r="DH8" s="592"/>
      <c r="DI8" s="592"/>
      <c r="DJ8" s="592"/>
      <c r="DK8" s="592"/>
      <c r="DL8" s="592"/>
      <c r="DM8" s="592"/>
      <c r="DN8" s="592"/>
      <c r="DO8" s="592"/>
      <c r="DP8" s="593"/>
      <c r="DQ8" s="600">
        <v>5649391</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78526</v>
      </c>
      <c r="S9" s="592"/>
      <c r="T9" s="592"/>
      <c r="U9" s="592"/>
      <c r="V9" s="592"/>
      <c r="W9" s="592"/>
      <c r="X9" s="592"/>
      <c r="Y9" s="593"/>
      <c r="Z9" s="594">
        <v>0.3</v>
      </c>
      <c r="AA9" s="594"/>
      <c r="AB9" s="594"/>
      <c r="AC9" s="594"/>
      <c r="AD9" s="595">
        <v>78526</v>
      </c>
      <c r="AE9" s="595"/>
      <c r="AF9" s="595"/>
      <c r="AG9" s="595"/>
      <c r="AH9" s="595"/>
      <c r="AI9" s="595"/>
      <c r="AJ9" s="595"/>
      <c r="AK9" s="595"/>
      <c r="AL9" s="596">
        <v>0.6</v>
      </c>
      <c r="AM9" s="597"/>
      <c r="AN9" s="597"/>
      <c r="AO9" s="598"/>
      <c r="AP9" s="588" t="s">
        <v>222</v>
      </c>
      <c r="AQ9" s="589"/>
      <c r="AR9" s="589"/>
      <c r="AS9" s="589"/>
      <c r="AT9" s="589"/>
      <c r="AU9" s="589"/>
      <c r="AV9" s="589"/>
      <c r="AW9" s="589"/>
      <c r="AX9" s="589"/>
      <c r="AY9" s="589"/>
      <c r="AZ9" s="589"/>
      <c r="BA9" s="589"/>
      <c r="BB9" s="589"/>
      <c r="BC9" s="589"/>
      <c r="BD9" s="589"/>
      <c r="BE9" s="589"/>
      <c r="BF9" s="590"/>
      <c r="BG9" s="591">
        <v>3470433</v>
      </c>
      <c r="BH9" s="592"/>
      <c r="BI9" s="592"/>
      <c r="BJ9" s="592"/>
      <c r="BK9" s="592"/>
      <c r="BL9" s="592"/>
      <c r="BM9" s="592"/>
      <c r="BN9" s="593"/>
      <c r="BO9" s="594">
        <v>36.5</v>
      </c>
      <c r="BP9" s="594"/>
      <c r="BQ9" s="594"/>
      <c r="BR9" s="594"/>
      <c r="BS9" s="600" t="s">
        <v>110</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1674934</v>
      </c>
      <c r="CS9" s="592"/>
      <c r="CT9" s="592"/>
      <c r="CU9" s="592"/>
      <c r="CV9" s="592"/>
      <c r="CW9" s="592"/>
      <c r="CX9" s="592"/>
      <c r="CY9" s="593"/>
      <c r="CZ9" s="594">
        <v>6.5</v>
      </c>
      <c r="DA9" s="594"/>
      <c r="DB9" s="594"/>
      <c r="DC9" s="594"/>
      <c r="DD9" s="600">
        <v>35490</v>
      </c>
      <c r="DE9" s="592"/>
      <c r="DF9" s="592"/>
      <c r="DG9" s="592"/>
      <c r="DH9" s="592"/>
      <c r="DI9" s="592"/>
      <c r="DJ9" s="592"/>
      <c r="DK9" s="592"/>
      <c r="DL9" s="592"/>
      <c r="DM9" s="592"/>
      <c r="DN9" s="592"/>
      <c r="DO9" s="592"/>
      <c r="DP9" s="593"/>
      <c r="DQ9" s="600">
        <v>1616717</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608080</v>
      </c>
      <c r="S10" s="592"/>
      <c r="T10" s="592"/>
      <c r="U10" s="592"/>
      <c r="V10" s="592"/>
      <c r="W10" s="592"/>
      <c r="X10" s="592"/>
      <c r="Y10" s="593"/>
      <c r="Z10" s="594">
        <v>2.2999999999999998</v>
      </c>
      <c r="AA10" s="594"/>
      <c r="AB10" s="594"/>
      <c r="AC10" s="594"/>
      <c r="AD10" s="595">
        <v>608080</v>
      </c>
      <c r="AE10" s="595"/>
      <c r="AF10" s="595"/>
      <c r="AG10" s="595"/>
      <c r="AH10" s="595"/>
      <c r="AI10" s="595"/>
      <c r="AJ10" s="595"/>
      <c r="AK10" s="595"/>
      <c r="AL10" s="596">
        <v>4.5999999999999996</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188798</v>
      </c>
      <c r="BH10" s="592"/>
      <c r="BI10" s="592"/>
      <c r="BJ10" s="592"/>
      <c r="BK10" s="592"/>
      <c r="BL10" s="592"/>
      <c r="BM10" s="592"/>
      <c r="BN10" s="593"/>
      <c r="BO10" s="594">
        <v>2</v>
      </c>
      <c r="BP10" s="594"/>
      <c r="BQ10" s="594"/>
      <c r="BR10" s="594"/>
      <c r="BS10" s="600">
        <v>31346</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62910</v>
      </c>
      <c r="CS10" s="592"/>
      <c r="CT10" s="592"/>
      <c r="CU10" s="592"/>
      <c r="CV10" s="592"/>
      <c r="CW10" s="592"/>
      <c r="CX10" s="592"/>
      <c r="CY10" s="593"/>
      <c r="CZ10" s="594">
        <v>0.2</v>
      </c>
      <c r="DA10" s="594"/>
      <c r="DB10" s="594"/>
      <c r="DC10" s="594"/>
      <c r="DD10" s="600" t="s">
        <v>110</v>
      </c>
      <c r="DE10" s="592"/>
      <c r="DF10" s="592"/>
      <c r="DG10" s="592"/>
      <c r="DH10" s="592"/>
      <c r="DI10" s="592"/>
      <c r="DJ10" s="592"/>
      <c r="DK10" s="592"/>
      <c r="DL10" s="592"/>
      <c r="DM10" s="592"/>
      <c r="DN10" s="592"/>
      <c r="DO10" s="592"/>
      <c r="DP10" s="593"/>
      <c r="DQ10" s="600">
        <v>16464</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3846</v>
      </c>
      <c r="S11" s="592"/>
      <c r="T11" s="592"/>
      <c r="U11" s="592"/>
      <c r="V11" s="592"/>
      <c r="W11" s="592"/>
      <c r="X11" s="592"/>
      <c r="Y11" s="593"/>
      <c r="Z11" s="594">
        <v>0</v>
      </c>
      <c r="AA11" s="594"/>
      <c r="AB11" s="594"/>
      <c r="AC11" s="594"/>
      <c r="AD11" s="595">
        <v>3846</v>
      </c>
      <c r="AE11" s="595"/>
      <c r="AF11" s="595"/>
      <c r="AG11" s="595"/>
      <c r="AH11" s="595"/>
      <c r="AI11" s="595"/>
      <c r="AJ11" s="595"/>
      <c r="AK11" s="595"/>
      <c r="AL11" s="596">
        <v>0</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465529</v>
      </c>
      <c r="BH11" s="592"/>
      <c r="BI11" s="592"/>
      <c r="BJ11" s="592"/>
      <c r="BK11" s="592"/>
      <c r="BL11" s="592"/>
      <c r="BM11" s="592"/>
      <c r="BN11" s="593"/>
      <c r="BO11" s="594">
        <v>4.9000000000000004</v>
      </c>
      <c r="BP11" s="594"/>
      <c r="BQ11" s="594"/>
      <c r="BR11" s="594"/>
      <c r="BS11" s="600">
        <v>50150</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159034</v>
      </c>
      <c r="CS11" s="592"/>
      <c r="CT11" s="592"/>
      <c r="CU11" s="592"/>
      <c r="CV11" s="592"/>
      <c r="CW11" s="592"/>
      <c r="CX11" s="592"/>
      <c r="CY11" s="593"/>
      <c r="CZ11" s="594">
        <v>0.6</v>
      </c>
      <c r="DA11" s="594"/>
      <c r="DB11" s="594"/>
      <c r="DC11" s="594"/>
      <c r="DD11" s="600">
        <v>27033</v>
      </c>
      <c r="DE11" s="592"/>
      <c r="DF11" s="592"/>
      <c r="DG11" s="592"/>
      <c r="DH11" s="592"/>
      <c r="DI11" s="592"/>
      <c r="DJ11" s="592"/>
      <c r="DK11" s="592"/>
      <c r="DL11" s="592"/>
      <c r="DM11" s="592"/>
      <c r="DN11" s="592"/>
      <c r="DO11" s="592"/>
      <c r="DP11" s="593"/>
      <c r="DQ11" s="600">
        <v>131598</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110</v>
      </c>
      <c r="S12" s="592"/>
      <c r="T12" s="592"/>
      <c r="U12" s="592"/>
      <c r="V12" s="592"/>
      <c r="W12" s="592"/>
      <c r="X12" s="592"/>
      <c r="Y12" s="593"/>
      <c r="Z12" s="594" t="s">
        <v>110</v>
      </c>
      <c r="AA12" s="594"/>
      <c r="AB12" s="594"/>
      <c r="AC12" s="594"/>
      <c r="AD12" s="595" t="s">
        <v>110</v>
      </c>
      <c r="AE12" s="595"/>
      <c r="AF12" s="595"/>
      <c r="AG12" s="595"/>
      <c r="AH12" s="595"/>
      <c r="AI12" s="595"/>
      <c r="AJ12" s="595"/>
      <c r="AK12" s="595"/>
      <c r="AL12" s="596" t="s">
        <v>110</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3686085</v>
      </c>
      <c r="BH12" s="592"/>
      <c r="BI12" s="592"/>
      <c r="BJ12" s="592"/>
      <c r="BK12" s="592"/>
      <c r="BL12" s="592"/>
      <c r="BM12" s="592"/>
      <c r="BN12" s="593"/>
      <c r="BO12" s="594">
        <v>38.799999999999997</v>
      </c>
      <c r="BP12" s="594"/>
      <c r="BQ12" s="594"/>
      <c r="BR12" s="594"/>
      <c r="BS12" s="600" t="s">
        <v>110</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105500</v>
      </c>
      <c r="CS12" s="592"/>
      <c r="CT12" s="592"/>
      <c r="CU12" s="592"/>
      <c r="CV12" s="592"/>
      <c r="CW12" s="592"/>
      <c r="CX12" s="592"/>
      <c r="CY12" s="593"/>
      <c r="CZ12" s="594">
        <v>0.4</v>
      </c>
      <c r="DA12" s="594"/>
      <c r="DB12" s="594"/>
      <c r="DC12" s="594"/>
      <c r="DD12" s="600" t="s">
        <v>110</v>
      </c>
      <c r="DE12" s="592"/>
      <c r="DF12" s="592"/>
      <c r="DG12" s="592"/>
      <c r="DH12" s="592"/>
      <c r="DI12" s="592"/>
      <c r="DJ12" s="592"/>
      <c r="DK12" s="592"/>
      <c r="DL12" s="592"/>
      <c r="DM12" s="592"/>
      <c r="DN12" s="592"/>
      <c r="DO12" s="592"/>
      <c r="DP12" s="593"/>
      <c r="DQ12" s="600">
        <v>99711</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55465</v>
      </c>
      <c r="S13" s="592"/>
      <c r="T13" s="592"/>
      <c r="U13" s="592"/>
      <c r="V13" s="592"/>
      <c r="W13" s="592"/>
      <c r="X13" s="592"/>
      <c r="Y13" s="593"/>
      <c r="Z13" s="594">
        <v>0.2</v>
      </c>
      <c r="AA13" s="594"/>
      <c r="AB13" s="594"/>
      <c r="AC13" s="594"/>
      <c r="AD13" s="595">
        <v>55465</v>
      </c>
      <c r="AE13" s="595"/>
      <c r="AF13" s="595"/>
      <c r="AG13" s="595"/>
      <c r="AH13" s="595"/>
      <c r="AI13" s="595"/>
      <c r="AJ13" s="595"/>
      <c r="AK13" s="595"/>
      <c r="AL13" s="596">
        <v>0.4</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3675346</v>
      </c>
      <c r="BH13" s="592"/>
      <c r="BI13" s="592"/>
      <c r="BJ13" s="592"/>
      <c r="BK13" s="592"/>
      <c r="BL13" s="592"/>
      <c r="BM13" s="592"/>
      <c r="BN13" s="593"/>
      <c r="BO13" s="594">
        <v>38.6</v>
      </c>
      <c r="BP13" s="594"/>
      <c r="BQ13" s="594"/>
      <c r="BR13" s="594"/>
      <c r="BS13" s="600" t="s">
        <v>110</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2481122</v>
      </c>
      <c r="CS13" s="592"/>
      <c r="CT13" s="592"/>
      <c r="CU13" s="592"/>
      <c r="CV13" s="592"/>
      <c r="CW13" s="592"/>
      <c r="CX13" s="592"/>
      <c r="CY13" s="593"/>
      <c r="CZ13" s="594">
        <v>9.6999999999999993</v>
      </c>
      <c r="DA13" s="594"/>
      <c r="DB13" s="594"/>
      <c r="DC13" s="594"/>
      <c r="DD13" s="600">
        <v>1275591</v>
      </c>
      <c r="DE13" s="592"/>
      <c r="DF13" s="592"/>
      <c r="DG13" s="592"/>
      <c r="DH13" s="592"/>
      <c r="DI13" s="592"/>
      <c r="DJ13" s="592"/>
      <c r="DK13" s="592"/>
      <c r="DL13" s="592"/>
      <c r="DM13" s="592"/>
      <c r="DN13" s="592"/>
      <c r="DO13" s="592"/>
      <c r="DP13" s="593"/>
      <c r="DQ13" s="600">
        <v>1343751</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110</v>
      </c>
      <c r="S14" s="592"/>
      <c r="T14" s="592"/>
      <c r="U14" s="592"/>
      <c r="V14" s="592"/>
      <c r="W14" s="592"/>
      <c r="X14" s="592"/>
      <c r="Y14" s="593"/>
      <c r="Z14" s="594" t="s">
        <v>110</v>
      </c>
      <c r="AA14" s="594"/>
      <c r="AB14" s="594"/>
      <c r="AC14" s="594"/>
      <c r="AD14" s="595" t="s">
        <v>110</v>
      </c>
      <c r="AE14" s="595"/>
      <c r="AF14" s="595"/>
      <c r="AG14" s="595"/>
      <c r="AH14" s="595"/>
      <c r="AI14" s="595"/>
      <c r="AJ14" s="595"/>
      <c r="AK14" s="595"/>
      <c r="AL14" s="596" t="s">
        <v>110</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99260</v>
      </c>
      <c r="BH14" s="592"/>
      <c r="BI14" s="592"/>
      <c r="BJ14" s="592"/>
      <c r="BK14" s="592"/>
      <c r="BL14" s="592"/>
      <c r="BM14" s="592"/>
      <c r="BN14" s="593"/>
      <c r="BO14" s="594">
        <v>1</v>
      </c>
      <c r="BP14" s="594"/>
      <c r="BQ14" s="594"/>
      <c r="BR14" s="594"/>
      <c r="BS14" s="600" t="s">
        <v>110</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743496</v>
      </c>
      <c r="CS14" s="592"/>
      <c r="CT14" s="592"/>
      <c r="CU14" s="592"/>
      <c r="CV14" s="592"/>
      <c r="CW14" s="592"/>
      <c r="CX14" s="592"/>
      <c r="CY14" s="593"/>
      <c r="CZ14" s="594">
        <v>2.9</v>
      </c>
      <c r="DA14" s="594"/>
      <c r="DB14" s="594"/>
      <c r="DC14" s="594"/>
      <c r="DD14" s="600">
        <v>102775</v>
      </c>
      <c r="DE14" s="592"/>
      <c r="DF14" s="592"/>
      <c r="DG14" s="592"/>
      <c r="DH14" s="592"/>
      <c r="DI14" s="592"/>
      <c r="DJ14" s="592"/>
      <c r="DK14" s="592"/>
      <c r="DL14" s="592"/>
      <c r="DM14" s="592"/>
      <c r="DN14" s="592"/>
      <c r="DO14" s="592"/>
      <c r="DP14" s="593"/>
      <c r="DQ14" s="600">
        <v>635683</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53602</v>
      </c>
      <c r="S15" s="592"/>
      <c r="T15" s="592"/>
      <c r="U15" s="592"/>
      <c r="V15" s="592"/>
      <c r="W15" s="592"/>
      <c r="X15" s="592"/>
      <c r="Y15" s="593"/>
      <c r="Z15" s="594">
        <v>0.2</v>
      </c>
      <c r="AA15" s="594"/>
      <c r="AB15" s="594"/>
      <c r="AC15" s="594"/>
      <c r="AD15" s="595">
        <v>53602</v>
      </c>
      <c r="AE15" s="595"/>
      <c r="AF15" s="595"/>
      <c r="AG15" s="595"/>
      <c r="AH15" s="595"/>
      <c r="AI15" s="595"/>
      <c r="AJ15" s="595"/>
      <c r="AK15" s="595"/>
      <c r="AL15" s="596">
        <v>0.4</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690274</v>
      </c>
      <c r="BH15" s="592"/>
      <c r="BI15" s="592"/>
      <c r="BJ15" s="592"/>
      <c r="BK15" s="592"/>
      <c r="BL15" s="592"/>
      <c r="BM15" s="592"/>
      <c r="BN15" s="593"/>
      <c r="BO15" s="594">
        <v>7.3</v>
      </c>
      <c r="BP15" s="594"/>
      <c r="BQ15" s="594"/>
      <c r="BR15" s="594"/>
      <c r="BS15" s="600" t="s">
        <v>110</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2728942</v>
      </c>
      <c r="CS15" s="592"/>
      <c r="CT15" s="592"/>
      <c r="CU15" s="592"/>
      <c r="CV15" s="592"/>
      <c r="CW15" s="592"/>
      <c r="CX15" s="592"/>
      <c r="CY15" s="593"/>
      <c r="CZ15" s="594">
        <v>10.6</v>
      </c>
      <c r="DA15" s="594"/>
      <c r="DB15" s="594"/>
      <c r="DC15" s="594"/>
      <c r="DD15" s="600">
        <v>743519</v>
      </c>
      <c r="DE15" s="592"/>
      <c r="DF15" s="592"/>
      <c r="DG15" s="592"/>
      <c r="DH15" s="592"/>
      <c r="DI15" s="592"/>
      <c r="DJ15" s="592"/>
      <c r="DK15" s="592"/>
      <c r="DL15" s="592"/>
      <c r="DM15" s="592"/>
      <c r="DN15" s="592"/>
      <c r="DO15" s="592"/>
      <c r="DP15" s="593"/>
      <c r="DQ15" s="600">
        <v>1809211</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3884951</v>
      </c>
      <c r="S16" s="592"/>
      <c r="T16" s="592"/>
      <c r="U16" s="592"/>
      <c r="V16" s="592"/>
      <c r="W16" s="592"/>
      <c r="X16" s="592"/>
      <c r="Y16" s="593"/>
      <c r="Z16" s="594">
        <v>14.5</v>
      </c>
      <c r="AA16" s="594"/>
      <c r="AB16" s="594"/>
      <c r="AC16" s="594"/>
      <c r="AD16" s="595">
        <v>3320891</v>
      </c>
      <c r="AE16" s="595"/>
      <c r="AF16" s="595"/>
      <c r="AG16" s="595"/>
      <c r="AH16" s="595"/>
      <c r="AI16" s="595"/>
      <c r="AJ16" s="595"/>
      <c r="AK16" s="595"/>
      <c r="AL16" s="596">
        <v>25.1</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v>5</v>
      </c>
      <c r="BH16" s="592"/>
      <c r="BI16" s="592"/>
      <c r="BJ16" s="592"/>
      <c r="BK16" s="592"/>
      <c r="BL16" s="592"/>
      <c r="BM16" s="592"/>
      <c r="BN16" s="593"/>
      <c r="BO16" s="594">
        <v>0</v>
      </c>
      <c r="BP16" s="594"/>
      <c r="BQ16" s="594"/>
      <c r="BR16" s="594"/>
      <c r="BS16" s="600" t="s">
        <v>110</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18006</v>
      </c>
      <c r="CS16" s="592"/>
      <c r="CT16" s="592"/>
      <c r="CU16" s="592"/>
      <c r="CV16" s="592"/>
      <c r="CW16" s="592"/>
      <c r="CX16" s="592"/>
      <c r="CY16" s="593"/>
      <c r="CZ16" s="594">
        <v>0.1</v>
      </c>
      <c r="DA16" s="594"/>
      <c r="DB16" s="594"/>
      <c r="DC16" s="594"/>
      <c r="DD16" s="600" t="s">
        <v>110</v>
      </c>
      <c r="DE16" s="592"/>
      <c r="DF16" s="592"/>
      <c r="DG16" s="592"/>
      <c r="DH16" s="592"/>
      <c r="DI16" s="592"/>
      <c r="DJ16" s="592"/>
      <c r="DK16" s="592"/>
      <c r="DL16" s="592"/>
      <c r="DM16" s="592"/>
      <c r="DN16" s="592"/>
      <c r="DO16" s="592"/>
      <c r="DP16" s="593"/>
      <c r="DQ16" s="600">
        <v>10157</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3320891</v>
      </c>
      <c r="S17" s="592"/>
      <c r="T17" s="592"/>
      <c r="U17" s="592"/>
      <c r="V17" s="592"/>
      <c r="W17" s="592"/>
      <c r="X17" s="592"/>
      <c r="Y17" s="593"/>
      <c r="Z17" s="594">
        <v>12.4</v>
      </c>
      <c r="AA17" s="594"/>
      <c r="AB17" s="594"/>
      <c r="AC17" s="594"/>
      <c r="AD17" s="595">
        <v>3320891</v>
      </c>
      <c r="AE17" s="595"/>
      <c r="AF17" s="595"/>
      <c r="AG17" s="595"/>
      <c r="AH17" s="595"/>
      <c r="AI17" s="595"/>
      <c r="AJ17" s="595"/>
      <c r="AK17" s="595"/>
      <c r="AL17" s="596">
        <v>25.1</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110</v>
      </c>
      <c r="BH17" s="592"/>
      <c r="BI17" s="592"/>
      <c r="BJ17" s="592"/>
      <c r="BK17" s="592"/>
      <c r="BL17" s="592"/>
      <c r="BM17" s="592"/>
      <c r="BN17" s="593"/>
      <c r="BO17" s="594" t="s">
        <v>110</v>
      </c>
      <c r="BP17" s="594"/>
      <c r="BQ17" s="594"/>
      <c r="BR17" s="594"/>
      <c r="BS17" s="600" t="s">
        <v>110</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1880670</v>
      </c>
      <c r="CS17" s="592"/>
      <c r="CT17" s="592"/>
      <c r="CU17" s="592"/>
      <c r="CV17" s="592"/>
      <c r="CW17" s="592"/>
      <c r="CX17" s="592"/>
      <c r="CY17" s="593"/>
      <c r="CZ17" s="594">
        <v>7.3</v>
      </c>
      <c r="DA17" s="594"/>
      <c r="DB17" s="594"/>
      <c r="DC17" s="594"/>
      <c r="DD17" s="600" t="s">
        <v>110</v>
      </c>
      <c r="DE17" s="592"/>
      <c r="DF17" s="592"/>
      <c r="DG17" s="592"/>
      <c r="DH17" s="592"/>
      <c r="DI17" s="592"/>
      <c r="DJ17" s="592"/>
      <c r="DK17" s="592"/>
      <c r="DL17" s="592"/>
      <c r="DM17" s="592"/>
      <c r="DN17" s="592"/>
      <c r="DO17" s="592"/>
      <c r="DP17" s="593"/>
      <c r="DQ17" s="600">
        <v>1845079</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564054</v>
      </c>
      <c r="S18" s="592"/>
      <c r="T18" s="592"/>
      <c r="U18" s="592"/>
      <c r="V18" s="592"/>
      <c r="W18" s="592"/>
      <c r="X18" s="592"/>
      <c r="Y18" s="593"/>
      <c r="Z18" s="594">
        <v>2.1</v>
      </c>
      <c r="AA18" s="594"/>
      <c r="AB18" s="594"/>
      <c r="AC18" s="594"/>
      <c r="AD18" s="595" t="s">
        <v>110</v>
      </c>
      <c r="AE18" s="595"/>
      <c r="AF18" s="595"/>
      <c r="AG18" s="595"/>
      <c r="AH18" s="595"/>
      <c r="AI18" s="595"/>
      <c r="AJ18" s="595"/>
      <c r="AK18" s="595"/>
      <c r="AL18" s="596" t="s">
        <v>110</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110</v>
      </c>
      <c r="BH18" s="592"/>
      <c r="BI18" s="592"/>
      <c r="BJ18" s="592"/>
      <c r="BK18" s="592"/>
      <c r="BL18" s="592"/>
      <c r="BM18" s="592"/>
      <c r="BN18" s="593"/>
      <c r="BO18" s="594" t="s">
        <v>110</v>
      </c>
      <c r="BP18" s="594"/>
      <c r="BQ18" s="594"/>
      <c r="BR18" s="594"/>
      <c r="BS18" s="600" t="s">
        <v>110</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110</v>
      </c>
      <c r="CS18" s="592"/>
      <c r="CT18" s="592"/>
      <c r="CU18" s="592"/>
      <c r="CV18" s="592"/>
      <c r="CW18" s="592"/>
      <c r="CX18" s="592"/>
      <c r="CY18" s="593"/>
      <c r="CZ18" s="594" t="s">
        <v>110</v>
      </c>
      <c r="DA18" s="594"/>
      <c r="DB18" s="594"/>
      <c r="DC18" s="594"/>
      <c r="DD18" s="600" t="s">
        <v>110</v>
      </c>
      <c r="DE18" s="592"/>
      <c r="DF18" s="592"/>
      <c r="DG18" s="592"/>
      <c r="DH18" s="592"/>
      <c r="DI18" s="592"/>
      <c r="DJ18" s="592"/>
      <c r="DK18" s="592"/>
      <c r="DL18" s="592"/>
      <c r="DM18" s="592"/>
      <c r="DN18" s="592"/>
      <c r="DO18" s="592"/>
      <c r="DP18" s="593"/>
      <c r="DQ18" s="600" t="s">
        <v>110</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6</v>
      </c>
      <c r="S19" s="592"/>
      <c r="T19" s="592"/>
      <c r="U19" s="592"/>
      <c r="V19" s="592"/>
      <c r="W19" s="592"/>
      <c r="X19" s="592"/>
      <c r="Y19" s="593"/>
      <c r="Z19" s="594">
        <v>0</v>
      </c>
      <c r="AA19" s="594"/>
      <c r="AB19" s="594"/>
      <c r="AC19" s="594"/>
      <c r="AD19" s="595" t="s">
        <v>110</v>
      </c>
      <c r="AE19" s="595"/>
      <c r="AF19" s="595"/>
      <c r="AG19" s="595"/>
      <c r="AH19" s="595"/>
      <c r="AI19" s="595"/>
      <c r="AJ19" s="595"/>
      <c r="AK19" s="595"/>
      <c r="AL19" s="596" t="s">
        <v>110</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810403</v>
      </c>
      <c r="BH19" s="592"/>
      <c r="BI19" s="592"/>
      <c r="BJ19" s="592"/>
      <c r="BK19" s="592"/>
      <c r="BL19" s="592"/>
      <c r="BM19" s="592"/>
      <c r="BN19" s="593"/>
      <c r="BO19" s="594">
        <v>8.5</v>
      </c>
      <c r="BP19" s="594"/>
      <c r="BQ19" s="594"/>
      <c r="BR19" s="594"/>
      <c r="BS19" s="600" t="s">
        <v>110</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110</v>
      </c>
      <c r="CS19" s="592"/>
      <c r="CT19" s="592"/>
      <c r="CU19" s="592"/>
      <c r="CV19" s="592"/>
      <c r="CW19" s="592"/>
      <c r="CX19" s="592"/>
      <c r="CY19" s="593"/>
      <c r="CZ19" s="594" t="s">
        <v>110</v>
      </c>
      <c r="DA19" s="594"/>
      <c r="DB19" s="594"/>
      <c r="DC19" s="594"/>
      <c r="DD19" s="600" t="s">
        <v>110</v>
      </c>
      <c r="DE19" s="592"/>
      <c r="DF19" s="592"/>
      <c r="DG19" s="592"/>
      <c r="DH19" s="592"/>
      <c r="DI19" s="592"/>
      <c r="DJ19" s="592"/>
      <c r="DK19" s="592"/>
      <c r="DL19" s="592"/>
      <c r="DM19" s="592"/>
      <c r="DN19" s="592"/>
      <c r="DO19" s="592"/>
      <c r="DP19" s="593"/>
      <c r="DQ19" s="600" t="s">
        <v>110</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14426046</v>
      </c>
      <c r="S20" s="592"/>
      <c r="T20" s="592"/>
      <c r="U20" s="592"/>
      <c r="V20" s="592"/>
      <c r="W20" s="592"/>
      <c r="X20" s="592"/>
      <c r="Y20" s="593"/>
      <c r="Z20" s="594">
        <v>53.9</v>
      </c>
      <c r="AA20" s="594"/>
      <c r="AB20" s="594"/>
      <c r="AC20" s="594"/>
      <c r="AD20" s="595">
        <v>13051583</v>
      </c>
      <c r="AE20" s="595"/>
      <c r="AF20" s="595"/>
      <c r="AG20" s="595"/>
      <c r="AH20" s="595"/>
      <c r="AI20" s="595"/>
      <c r="AJ20" s="595"/>
      <c r="AK20" s="595"/>
      <c r="AL20" s="596">
        <v>98.6</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810403</v>
      </c>
      <c r="BH20" s="592"/>
      <c r="BI20" s="592"/>
      <c r="BJ20" s="592"/>
      <c r="BK20" s="592"/>
      <c r="BL20" s="592"/>
      <c r="BM20" s="592"/>
      <c r="BN20" s="593"/>
      <c r="BO20" s="594">
        <v>8.5</v>
      </c>
      <c r="BP20" s="594"/>
      <c r="BQ20" s="594"/>
      <c r="BR20" s="594"/>
      <c r="BS20" s="600" t="s">
        <v>110</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25640945</v>
      </c>
      <c r="CS20" s="592"/>
      <c r="CT20" s="592"/>
      <c r="CU20" s="592"/>
      <c r="CV20" s="592"/>
      <c r="CW20" s="592"/>
      <c r="CX20" s="592"/>
      <c r="CY20" s="593"/>
      <c r="CZ20" s="594">
        <v>100</v>
      </c>
      <c r="DA20" s="594"/>
      <c r="DB20" s="594"/>
      <c r="DC20" s="594"/>
      <c r="DD20" s="600">
        <v>3606259</v>
      </c>
      <c r="DE20" s="592"/>
      <c r="DF20" s="592"/>
      <c r="DG20" s="592"/>
      <c r="DH20" s="592"/>
      <c r="DI20" s="592"/>
      <c r="DJ20" s="592"/>
      <c r="DK20" s="592"/>
      <c r="DL20" s="592"/>
      <c r="DM20" s="592"/>
      <c r="DN20" s="592"/>
      <c r="DO20" s="592"/>
      <c r="DP20" s="593"/>
      <c r="DQ20" s="600">
        <v>16409289</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13129</v>
      </c>
      <c r="S21" s="592"/>
      <c r="T21" s="592"/>
      <c r="U21" s="592"/>
      <c r="V21" s="592"/>
      <c r="W21" s="592"/>
      <c r="X21" s="592"/>
      <c r="Y21" s="593"/>
      <c r="Z21" s="594">
        <v>0</v>
      </c>
      <c r="AA21" s="594"/>
      <c r="AB21" s="594"/>
      <c r="AC21" s="594"/>
      <c r="AD21" s="595">
        <v>13129</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t="s">
        <v>110</v>
      </c>
      <c r="BH21" s="592"/>
      <c r="BI21" s="592"/>
      <c r="BJ21" s="592"/>
      <c r="BK21" s="592"/>
      <c r="BL21" s="592"/>
      <c r="BM21" s="592"/>
      <c r="BN21" s="593"/>
      <c r="BO21" s="594" t="s">
        <v>110</v>
      </c>
      <c r="BP21" s="594"/>
      <c r="BQ21" s="594"/>
      <c r="BR21" s="594"/>
      <c r="BS21" s="600" t="s">
        <v>110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255651</v>
      </c>
      <c r="S22" s="592"/>
      <c r="T22" s="592"/>
      <c r="U22" s="592"/>
      <c r="V22" s="592"/>
      <c r="W22" s="592"/>
      <c r="X22" s="592"/>
      <c r="Y22" s="593"/>
      <c r="Z22" s="594">
        <v>1</v>
      </c>
      <c r="AA22" s="594"/>
      <c r="AB22" s="594"/>
      <c r="AC22" s="594"/>
      <c r="AD22" s="595" t="s">
        <v>110</v>
      </c>
      <c r="AE22" s="595"/>
      <c r="AF22" s="595"/>
      <c r="AG22" s="595"/>
      <c r="AH22" s="595"/>
      <c r="AI22" s="595"/>
      <c r="AJ22" s="595"/>
      <c r="AK22" s="595"/>
      <c r="AL22" s="596" t="s">
        <v>110</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110</v>
      </c>
      <c r="BH22" s="592"/>
      <c r="BI22" s="592"/>
      <c r="BJ22" s="592"/>
      <c r="BK22" s="592"/>
      <c r="BL22" s="592"/>
      <c r="BM22" s="592"/>
      <c r="BN22" s="593"/>
      <c r="BO22" s="594" t="s">
        <v>110</v>
      </c>
      <c r="BP22" s="594"/>
      <c r="BQ22" s="594"/>
      <c r="BR22" s="594"/>
      <c r="BS22" s="600" t="s">
        <v>110</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464734</v>
      </c>
      <c r="S23" s="592"/>
      <c r="T23" s="592"/>
      <c r="U23" s="592"/>
      <c r="V23" s="592"/>
      <c r="W23" s="592"/>
      <c r="X23" s="592"/>
      <c r="Y23" s="593"/>
      <c r="Z23" s="594">
        <v>1.7</v>
      </c>
      <c r="AA23" s="594"/>
      <c r="AB23" s="594"/>
      <c r="AC23" s="594"/>
      <c r="AD23" s="595">
        <v>156938</v>
      </c>
      <c r="AE23" s="595"/>
      <c r="AF23" s="595"/>
      <c r="AG23" s="595"/>
      <c r="AH23" s="595"/>
      <c r="AI23" s="595"/>
      <c r="AJ23" s="595"/>
      <c r="AK23" s="595"/>
      <c r="AL23" s="596">
        <v>1.2</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v>810403</v>
      </c>
      <c r="BH23" s="592"/>
      <c r="BI23" s="592"/>
      <c r="BJ23" s="592"/>
      <c r="BK23" s="592"/>
      <c r="BL23" s="592"/>
      <c r="BM23" s="592"/>
      <c r="BN23" s="593"/>
      <c r="BO23" s="594">
        <v>8.5</v>
      </c>
      <c r="BP23" s="594"/>
      <c r="BQ23" s="594"/>
      <c r="BR23" s="594"/>
      <c r="BS23" s="600" t="s">
        <v>110</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39266</v>
      </c>
      <c r="S24" s="592"/>
      <c r="T24" s="592"/>
      <c r="U24" s="592"/>
      <c r="V24" s="592"/>
      <c r="W24" s="592"/>
      <c r="X24" s="592"/>
      <c r="Y24" s="593"/>
      <c r="Z24" s="594">
        <v>0.1</v>
      </c>
      <c r="AA24" s="594"/>
      <c r="AB24" s="594"/>
      <c r="AC24" s="594"/>
      <c r="AD24" s="595" t="s">
        <v>110</v>
      </c>
      <c r="AE24" s="595"/>
      <c r="AF24" s="595"/>
      <c r="AG24" s="595"/>
      <c r="AH24" s="595"/>
      <c r="AI24" s="595"/>
      <c r="AJ24" s="595"/>
      <c r="AK24" s="595"/>
      <c r="AL24" s="596" t="s">
        <v>110</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110</v>
      </c>
      <c r="BH24" s="592"/>
      <c r="BI24" s="592"/>
      <c r="BJ24" s="592"/>
      <c r="BK24" s="592"/>
      <c r="BL24" s="592"/>
      <c r="BM24" s="592"/>
      <c r="BN24" s="593"/>
      <c r="BO24" s="594" t="s">
        <v>110</v>
      </c>
      <c r="BP24" s="594"/>
      <c r="BQ24" s="594"/>
      <c r="BR24" s="594"/>
      <c r="BS24" s="600" t="s">
        <v>110</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14118854</v>
      </c>
      <c r="CS24" s="581"/>
      <c r="CT24" s="581"/>
      <c r="CU24" s="581"/>
      <c r="CV24" s="581"/>
      <c r="CW24" s="581"/>
      <c r="CX24" s="581"/>
      <c r="CY24" s="582"/>
      <c r="CZ24" s="618">
        <v>55.1</v>
      </c>
      <c r="DA24" s="619"/>
      <c r="DB24" s="619"/>
      <c r="DC24" s="620"/>
      <c r="DD24" s="617">
        <v>8561611</v>
      </c>
      <c r="DE24" s="581"/>
      <c r="DF24" s="581"/>
      <c r="DG24" s="581"/>
      <c r="DH24" s="581"/>
      <c r="DI24" s="581"/>
      <c r="DJ24" s="581"/>
      <c r="DK24" s="582"/>
      <c r="DL24" s="617">
        <v>8450416</v>
      </c>
      <c r="DM24" s="581"/>
      <c r="DN24" s="581"/>
      <c r="DO24" s="581"/>
      <c r="DP24" s="581"/>
      <c r="DQ24" s="581"/>
      <c r="DR24" s="581"/>
      <c r="DS24" s="581"/>
      <c r="DT24" s="581"/>
      <c r="DU24" s="581"/>
      <c r="DV24" s="582"/>
      <c r="DW24" s="585">
        <v>58.2</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4731262</v>
      </c>
      <c r="S25" s="592"/>
      <c r="T25" s="592"/>
      <c r="U25" s="592"/>
      <c r="V25" s="592"/>
      <c r="W25" s="592"/>
      <c r="X25" s="592"/>
      <c r="Y25" s="593"/>
      <c r="Z25" s="594">
        <v>17.7</v>
      </c>
      <c r="AA25" s="594"/>
      <c r="AB25" s="594"/>
      <c r="AC25" s="594"/>
      <c r="AD25" s="595" t="s">
        <v>110</v>
      </c>
      <c r="AE25" s="595"/>
      <c r="AF25" s="595"/>
      <c r="AG25" s="595"/>
      <c r="AH25" s="595"/>
      <c r="AI25" s="595"/>
      <c r="AJ25" s="595"/>
      <c r="AK25" s="595"/>
      <c r="AL25" s="596" t="s">
        <v>110</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110</v>
      </c>
      <c r="BH25" s="592"/>
      <c r="BI25" s="592"/>
      <c r="BJ25" s="592"/>
      <c r="BK25" s="592"/>
      <c r="BL25" s="592"/>
      <c r="BM25" s="592"/>
      <c r="BN25" s="593"/>
      <c r="BO25" s="594" t="s">
        <v>110</v>
      </c>
      <c r="BP25" s="594"/>
      <c r="BQ25" s="594"/>
      <c r="BR25" s="594"/>
      <c r="BS25" s="600" t="s">
        <v>110</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5367587</v>
      </c>
      <c r="CS25" s="623"/>
      <c r="CT25" s="623"/>
      <c r="CU25" s="623"/>
      <c r="CV25" s="623"/>
      <c r="CW25" s="623"/>
      <c r="CX25" s="623"/>
      <c r="CY25" s="624"/>
      <c r="CZ25" s="625">
        <v>20.9</v>
      </c>
      <c r="DA25" s="626"/>
      <c r="DB25" s="626"/>
      <c r="DC25" s="627"/>
      <c r="DD25" s="600">
        <v>4515555</v>
      </c>
      <c r="DE25" s="623"/>
      <c r="DF25" s="623"/>
      <c r="DG25" s="623"/>
      <c r="DH25" s="623"/>
      <c r="DI25" s="623"/>
      <c r="DJ25" s="623"/>
      <c r="DK25" s="624"/>
      <c r="DL25" s="600">
        <v>4405548</v>
      </c>
      <c r="DM25" s="623"/>
      <c r="DN25" s="623"/>
      <c r="DO25" s="623"/>
      <c r="DP25" s="623"/>
      <c r="DQ25" s="623"/>
      <c r="DR25" s="623"/>
      <c r="DS25" s="623"/>
      <c r="DT25" s="623"/>
      <c r="DU25" s="623"/>
      <c r="DV25" s="624"/>
      <c r="DW25" s="596">
        <v>30.3</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110</v>
      </c>
      <c r="S26" s="592"/>
      <c r="T26" s="592"/>
      <c r="U26" s="592"/>
      <c r="V26" s="592"/>
      <c r="W26" s="592"/>
      <c r="X26" s="592"/>
      <c r="Y26" s="593"/>
      <c r="Z26" s="594" t="s">
        <v>110</v>
      </c>
      <c r="AA26" s="594"/>
      <c r="AB26" s="594"/>
      <c r="AC26" s="594"/>
      <c r="AD26" s="595" t="s">
        <v>110</v>
      </c>
      <c r="AE26" s="595"/>
      <c r="AF26" s="595"/>
      <c r="AG26" s="595"/>
      <c r="AH26" s="595"/>
      <c r="AI26" s="595"/>
      <c r="AJ26" s="595"/>
      <c r="AK26" s="595"/>
      <c r="AL26" s="596" t="s">
        <v>110</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110</v>
      </c>
      <c r="BH26" s="592"/>
      <c r="BI26" s="592"/>
      <c r="BJ26" s="592"/>
      <c r="BK26" s="592"/>
      <c r="BL26" s="592"/>
      <c r="BM26" s="592"/>
      <c r="BN26" s="593"/>
      <c r="BO26" s="594" t="s">
        <v>110</v>
      </c>
      <c r="BP26" s="594"/>
      <c r="BQ26" s="594"/>
      <c r="BR26" s="594"/>
      <c r="BS26" s="600" t="s">
        <v>110</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3000317</v>
      </c>
      <c r="CS26" s="592"/>
      <c r="CT26" s="592"/>
      <c r="CU26" s="592"/>
      <c r="CV26" s="592"/>
      <c r="CW26" s="592"/>
      <c r="CX26" s="592"/>
      <c r="CY26" s="593"/>
      <c r="CZ26" s="625">
        <v>11.7</v>
      </c>
      <c r="DA26" s="626"/>
      <c r="DB26" s="626"/>
      <c r="DC26" s="627"/>
      <c r="DD26" s="600">
        <v>2741391</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1774560</v>
      </c>
      <c r="S27" s="592"/>
      <c r="T27" s="592"/>
      <c r="U27" s="592"/>
      <c r="V27" s="592"/>
      <c r="W27" s="592"/>
      <c r="X27" s="592"/>
      <c r="Y27" s="593"/>
      <c r="Z27" s="594">
        <v>6.6</v>
      </c>
      <c r="AA27" s="594"/>
      <c r="AB27" s="594"/>
      <c r="AC27" s="594"/>
      <c r="AD27" s="595" t="s">
        <v>110</v>
      </c>
      <c r="AE27" s="595"/>
      <c r="AF27" s="595"/>
      <c r="AG27" s="595"/>
      <c r="AH27" s="595"/>
      <c r="AI27" s="595"/>
      <c r="AJ27" s="595"/>
      <c r="AK27" s="595"/>
      <c r="AL27" s="596" t="s">
        <v>110</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9510320</v>
      </c>
      <c r="BH27" s="592"/>
      <c r="BI27" s="592"/>
      <c r="BJ27" s="592"/>
      <c r="BK27" s="592"/>
      <c r="BL27" s="592"/>
      <c r="BM27" s="592"/>
      <c r="BN27" s="593"/>
      <c r="BO27" s="594">
        <v>100</v>
      </c>
      <c r="BP27" s="594"/>
      <c r="BQ27" s="594"/>
      <c r="BR27" s="594"/>
      <c r="BS27" s="600">
        <v>81496</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6870597</v>
      </c>
      <c r="CS27" s="623"/>
      <c r="CT27" s="623"/>
      <c r="CU27" s="623"/>
      <c r="CV27" s="623"/>
      <c r="CW27" s="623"/>
      <c r="CX27" s="623"/>
      <c r="CY27" s="624"/>
      <c r="CZ27" s="625">
        <v>26.8</v>
      </c>
      <c r="DA27" s="626"/>
      <c r="DB27" s="626"/>
      <c r="DC27" s="627"/>
      <c r="DD27" s="600">
        <v>2200977</v>
      </c>
      <c r="DE27" s="623"/>
      <c r="DF27" s="623"/>
      <c r="DG27" s="623"/>
      <c r="DH27" s="623"/>
      <c r="DI27" s="623"/>
      <c r="DJ27" s="623"/>
      <c r="DK27" s="624"/>
      <c r="DL27" s="600">
        <v>2199789</v>
      </c>
      <c r="DM27" s="623"/>
      <c r="DN27" s="623"/>
      <c r="DO27" s="623"/>
      <c r="DP27" s="623"/>
      <c r="DQ27" s="623"/>
      <c r="DR27" s="623"/>
      <c r="DS27" s="623"/>
      <c r="DT27" s="623"/>
      <c r="DU27" s="623"/>
      <c r="DV27" s="624"/>
      <c r="DW27" s="596">
        <v>15.1</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35480</v>
      </c>
      <c r="S28" s="592"/>
      <c r="T28" s="592"/>
      <c r="U28" s="592"/>
      <c r="V28" s="592"/>
      <c r="W28" s="592"/>
      <c r="X28" s="592"/>
      <c r="Y28" s="593"/>
      <c r="Z28" s="594">
        <v>0.1</v>
      </c>
      <c r="AA28" s="594"/>
      <c r="AB28" s="594"/>
      <c r="AC28" s="594"/>
      <c r="AD28" s="595">
        <v>9040</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1880670</v>
      </c>
      <c r="CS28" s="592"/>
      <c r="CT28" s="592"/>
      <c r="CU28" s="592"/>
      <c r="CV28" s="592"/>
      <c r="CW28" s="592"/>
      <c r="CX28" s="592"/>
      <c r="CY28" s="593"/>
      <c r="CZ28" s="625">
        <v>7.3</v>
      </c>
      <c r="DA28" s="626"/>
      <c r="DB28" s="626"/>
      <c r="DC28" s="627"/>
      <c r="DD28" s="600">
        <v>1845079</v>
      </c>
      <c r="DE28" s="592"/>
      <c r="DF28" s="592"/>
      <c r="DG28" s="592"/>
      <c r="DH28" s="592"/>
      <c r="DI28" s="592"/>
      <c r="DJ28" s="592"/>
      <c r="DK28" s="593"/>
      <c r="DL28" s="600">
        <v>1845079</v>
      </c>
      <c r="DM28" s="592"/>
      <c r="DN28" s="592"/>
      <c r="DO28" s="592"/>
      <c r="DP28" s="592"/>
      <c r="DQ28" s="592"/>
      <c r="DR28" s="592"/>
      <c r="DS28" s="592"/>
      <c r="DT28" s="592"/>
      <c r="DU28" s="592"/>
      <c r="DV28" s="593"/>
      <c r="DW28" s="596">
        <v>12.7</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12081</v>
      </c>
      <c r="S29" s="592"/>
      <c r="T29" s="592"/>
      <c r="U29" s="592"/>
      <c r="V29" s="592"/>
      <c r="W29" s="592"/>
      <c r="X29" s="592"/>
      <c r="Y29" s="593"/>
      <c r="Z29" s="594">
        <v>0</v>
      </c>
      <c r="AA29" s="594"/>
      <c r="AB29" s="594"/>
      <c r="AC29" s="594"/>
      <c r="AD29" s="595" t="s">
        <v>110</v>
      </c>
      <c r="AE29" s="595"/>
      <c r="AF29" s="595"/>
      <c r="AG29" s="595"/>
      <c r="AH29" s="595"/>
      <c r="AI29" s="595"/>
      <c r="AJ29" s="595"/>
      <c r="AK29" s="595"/>
      <c r="AL29" s="596" t="s">
        <v>110</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1880670</v>
      </c>
      <c r="CS29" s="623"/>
      <c r="CT29" s="623"/>
      <c r="CU29" s="623"/>
      <c r="CV29" s="623"/>
      <c r="CW29" s="623"/>
      <c r="CX29" s="623"/>
      <c r="CY29" s="624"/>
      <c r="CZ29" s="625">
        <v>7.3</v>
      </c>
      <c r="DA29" s="626"/>
      <c r="DB29" s="626"/>
      <c r="DC29" s="627"/>
      <c r="DD29" s="600">
        <v>1845079</v>
      </c>
      <c r="DE29" s="623"/>
      <c r="DF29" s="623"/>
      <c r="DG29" s="623"/>
      <c r="DH29" s="623"/>
      <c r="DI29" s="623"/>
      <c r="DJ29" s="623"/>
      <c r="DK29" s="624"/>
      <c r="DL29" s="600">
        <v>1845079</v>
      </c>
      <c r="DM29" s="623"/>
      <c r="DN29" s="623"/>
      <c r="DO29" s="623"/>
      <c r="DP29" s="623"/>
      <c r="DQ29" s="623"/>
      <c r="DR29" s="623"/>
      <c r="DS29" s="623"/>
      <c r="DT29" s="623"/>
      <c r="DU29" s="623"/>
      <c r="DV29" s="624"/>
      <c r="DW29" s="596">
        <v>12.7</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1082347</v>
      </c>
      <c r="S30" s="592"/>
      <c r="T30" s="592"/>
      <c r="U30" s="592"/>
      <c r="V30" s="592"/>
      <c r="W30" s="592"/>
      <c r="X30" s="592"/>
      <c r="Y30" s="593"/>
      <c r="Z30" s="594">
        <v>4</v>
      </c>
      <c r="AA30" s="594"/>
      <c r="AB30" s="594"/>
      <c r="AC30" s="594"/>
      <c r="AD30" s="595" t="s">
        <v>110</v>
      </c>
      <c r="AE30" s="595"/>
      <c r="AF30" s="595"/>
      <c r="AG30" s="595"/>
      <c r="AH30" s="595"/>
      <c r="AI30" s="595"/>
      <c r="AJ30" s="595"/>
      <c r="AK30" s="595"/>
      <c r="AL30" s="596" t="s">
        <v>110</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98.7</v>
      </c>
      <c r="BH30" s="650"/>
      <c r="BI30" s="650"/>
      <c r="BJ30" s="650"/>
      <c r="BK30" s="650"/>
      <c r="BL30" s="650"/>
      <c r="BM30" s="586">
        <v>93.7</v>
      </c>
      <c r="BN30" s="650"/>
      <c r="BO30" s="650"/>
      <c r="BP30" s="650"/>
      <c r="BQ30" s="651"/>
      <c r="BR30" s="649">
        <v>98.5</v>
      </c>
      <c r="BS30" s="650"/>
      <c r="BT30" s="650"/>
      <c r="BU30" s="650"/>
      <c r="BV30" s="650"/>
      <c r="BW30" s="650"/>
      <c r="BX30" s="586">
        <v>92.8</v>
      </c>
      <c r="BY30" s="650"/>
      <c r="BZ30" s="650"/>
      <c r="CA30" s="650"/>
      <c r="CB30" s="651"/>
      <c r="CD30" s="654"/>
      <c r="CE30" s="655"/>
      <c r="CF30" s="605" t="s">
        <v>291</v>
      </c>
      <c r="CG30" s="606"/>
      <c r="CH30" s="606"/>
      <c r="CI30" s="606"/>
      <c r="CJ30" s="606"/>
      <c r="CK30" s="606"/>
      <c r="CL30" s="606"/>
      <c r="CM30" s="606"/>
      <c r="CN30" s="606"/>
      <c r="CO30" s="606"/>
      <c r="CP30" s="606"/>
      <c r="CQ30" s="607"/>
      <c r="CR30" s="591">
        <v>1615833</v>
      </c>
      <c r="CS30" s="592"/>
      <c r="CT30" s="592"/>
      <c r="CU30" s="592"/>
      <c r="CV30" s="592"/>
      <c r="CW30" s="592"/>
      <c r="CX30" s="592"/>
      <c r="CY30" s="593"/>
      <c r="CZ30" s="625">
        <v>6.3</v>
      </c>
      <c r="DA30" s="626"/>
      <c r="DB30" s="626"/>
      <c r="DC30" s="627"/>
      <c r="DD30" s="600">
        <v>1580242</v>
      </c>
      <c r="DE30" s="592"/>
      <c r="DF30" s="592"/>
      <c r="DG30" s="592"/>
      <c r="DH30" s="592"/>
      <c r="DI30" s="592"/>
      <c r="DJ30" s="592"/>
      <c r="DK30" s="593"/>
      <c r="DL30" s="600">
        <v>1580242</v>
      </c>
      <c r="DM30" s="592"/>
      <c r="DN30" s="592"/>
      <c r="DO30" s="592"/>
      <c r="DP30" s="592"/>
      <c r="DQ30" s="592"/>
      <c r="DR30" s="592"/>
      <c r="DS30" s="592"/>
      <c r="DT30" s="592"/>
      <c r="DU30" s="592"/>
      <c r="DV30" s="593"/>
      <c r="DW30" s="596">
        <v>10.9</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464642</v>
      </c>
      <c r="S31" s="592"/>
      <c r="T31" s="592"/>
      <c r="U31" s="592"/>
      <c r="V31" s="592"/>
      <c r="W31" s="592"/>
      <c r="X31" s="592"/>
      <c r="Y31" s="593"/>
      <c r="Z31" s="594">
        <v>1.7</v>
      </c>
      <c r="AA31" s="594"/>
      <c r="AB31" s="594"/>
      <c r="AC31" s="594"/>
      <c r="AD31" s="595" t="s">
        <v>110</v>
      </c>
      <c r="AE31" s="595"/>
      <c r="AF31" s="595"/>
      <c r="AG31" s="595"/>
      <c r="AH31" s="595"/>
      <c r="AI31" s="595"/>
      <c r="AJ31" s="595"/>
      <c r="AK31" s="595"/>
      <c r="AL31" s="596" t="s">
        <v>110</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98.5</v>
      </c>
      <c r="BH31" s="623"/>
      <c r="BI31" s="623"/>
      <c r="BJ31" s="623"/>
      <c r="BK31" s="623"/>
      <c r="BL31" s="623"/>
      <c r="BM31" s="597">
        <v>92.3</v>
      </c>
      <c r="BN31" s="647"/>
      <c r="BO31" s="647"/>
      <c r="BP31" s="647"/>
      <c r="BQ31" s="648"/>
      <c r="BR31" s="646">
        <v>98.5</v>
      </c>
      <c r="BS31" s="623"/>
      <c r="BT31" s="623"/>
      <c r="BU31" s="623"/>
      <c r="BV31" s="623"/>
      <c r="BW31" s="623"/>
      <c r="BX31" s="597">
        <v>91.8</v>
      </c>
      <c r="BY31" s="647"/>
      <c r="BZ31" s="647"/>
      <c r="CA31" s="647"/>
      <c r="CB31" s="648"/>
      <c r="CD31" s="654"/>
      <c r="CE31" s="655"/>
      <c r="CF31" s="605" t="s">
        <v>295</v>
      </c>
      <c r="CG31" s="606"/>
      <c r="CH31" s="606"/>
      <c r="CI31" s="606"/>
      <c r="CJ31" s="606"/>
      <c r="CK31" s="606"/>
      <c r="CL31" s="606"/>
      <c r="CM31" s="606"/>
      <c r="CN31" s="606"/>
      <c r="CO31" s="606"/>
      <c r="CP31" s="606"/>
      <c r="CQ31" s="607"/>
      <c r="CR31" s="591">
        <v>264837</v>
      </c>
      <c r="CS31" s="623"/>
      <c r="CT31" s="623"/>
      <c r="CU31" s="623"/>
      <c r="CV31" s="623"/>
      <c r="CW31" s="623"/>
      <c r="CX31" s="623"/>
      <c r="CY31" s="624"/>
      <c r="CZ31" s="625">
        <v>1</v>
      </c>
      <c r="DA31" s="626"/>
      <c r="DB31" s="626"/>
      <c r="DC31" s="627"/>
      <c r="DD31" s="600">
        <v>264837</v>
      </c>
      <c r="DE31" s="623"/>
      <c r="DF31" s="623"/>
      <c r="DG31" s="623"/>
      <c r="DH31" s="623"/>
      <c r="DI31" s="623"/>
      <c r="DJ31" s="623"/>
      <c r="DK31" s="624"/>
      <c r="DL31" s="600">
        <v>264837</v>
      </c>
      <c r="DM31" s="623"/>
      <c r="DN31" s="623"/>
      <c r="DO31" s="623"/>
      <c r="DP31" s="623"/>
      <c r="DQ31" s="623"/>
      <c r="DR31" s="623"/>
      <c r="DS31" s="623"/>
      <c r="DT31" s="623"/>
      <c r="DU31" s="623"/>
      <c r="DV31" s="624"/>
      <c r="DW31" s="596">
        <v>1.8</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264308</v>
      </c>
      <c r="S32" s="592"/>
      <c r="T32" s="592"/>
      <c r="U32" s="592"/>
      <c r="V32" s="592"/>
      <c r="W32" s="592"/>
      <c r="X32" s="592"/>
      <c r="Y32" s="593"/>
      <c r="Z32" s="594">
        <v>1</v>
      </c>
      <c r="AA32" s="594"/>
      <c r="AB32" s="594"/>
      <c r="AC32" s="594"/>
      <c r="AD32" s="595">
        <v>375</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98.8</v>
      </c>
      <c r="BH32" s="659"/>
      <c r="BI32" s="659"/>
      <c r="BJ32" s="659"/>
      <c r="BK32" s="659"/>
      <c r="BL32" s="659"/>
      <c r="BM32" s="660">
        <v>94.5</v>
      </c>
      <c r="BN32" s="659"/>
      <c r="BO32" s="659"/>
      <c r="BP32" s="659"/>
      <c r="BQ32" s="661"/>
      <c r="BR32" s="658">
        <v>98.4</v>
      </c>
      <c r="BS32" s="659"/>
      <c r="BT32" s="659"/>
      <c r="BU32" s="659"/>
      <c r="BV32" s="659"/>
      <c r="BW32" s="659"/>
      <c r="BX32" s="660">
        <v>93.3</v>
      </c>
      <c r="BY32" s="659"/>
      <c r="BZ32" s="659"/>
      <c r="CA32" s="659"/>
      <c r="CB32" s="661"/>
      <c r="CD32" s="656"/>
      <c r="CE32" s="657"/>
      <c r="CF32" s="605" t="s">
        <v>298</v>
      </c>
      <c r="CG32" s="606"/>
      <c r="CH32" s="606"/>
      <c r="CI32" s="606"/>
      <c r="CJ32" s="606"/>
      <c r="CK32" s="606"/>
      <c r="CL32" s="606"/>
      <c r="CM32" s="606"/>
      <c r="CN32" s="606"/>
      <c r="CO32" s="606"/>
      <c r="CP32" s="606"/>
      <c r="CQ32" s="607"/>
      <c r="CR32" s="591" t="s">
        <v>110</v>
      </c>
      <c r="CS32" s="592"/>
      <c r="CT32" s="592"/>
      <c r="CU32" s="592"/>
      <c r="CV32" s="592"/>
      <c r="CW32" s="592"/>
      <c r="CX32" s="592"/>
      <c r="CY32" s="593"/>
      <c r="CZ32" s="625" t="s">
        <v>110</v>
      </c>
      <c r="DA32" s="626"/>
      <c r="DB32" s="626"/>
      <c r="DC32" s="627"/>
      <c r="DD32" s="600" t="s">
        <v>110</v>
      </c>
      <c r="DE32" s="592"/>
      <c r="DF32" s="592"/>
      <c r="DG32" s="592"/>
      <c r="DH32" s="592"/>
      <c r="DI32" s="592"/>
      <c r="DJ32" s="592"/>
      <c r="DK32" s="593"/>
      <c r="DL32" s="600" t="s">
        <v>110</v>
      </c>
      <c r="DM32" s="592"/>
      <c r="DN32" s="592"/>
      <c r="DO32" s="592"/>
      <c r="DP32" s="592"/>
      <c r="DQ32" s="592"/>
      <c r="DR32" s="592"/>
      <c r="DS32" s="592"/>
      <c r="DT32" s="592"/>
      <c r="DU32" s="592"/>
      <c r="DV32" s="593"/>
      <c r="DW32" s="596" t="s">
        <v>110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3186700</v>
      </c>
      <c r="S33" s="592"/>
      <c r="T33" s="592"/>
      <c r="U33" s="592"/>
      <c r="V33" s="592"/>
      <c r="W33" s="592"/>
      <c r="X33" s="592"/>
      <c r="Y33" s="593"/>
      <c r="Z33" s="594">
        <v>11.9</v>
      </c>
      <c r="AA33" s="594"/>
      <c r="AB33" s="594"/>
      <c r="AC33" s="594"/>
      <c r="AD33" s="595" t="s">
        <v>110</v>
      </c>
      <c r="AE33" s="595"/>
      <c r="AF33" s="595"/>
      <c r="AG33" s="595"/>
      <c r="AH33" s="595"/>
      <c r="AI33" s="595"/>
      <c r="AJ33" s="595"/>
      <c r="AK33" s="595"/>
      <c r="AL33" s="596" t="s">
        <v>110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7897826</v>
      </c>
      <c r="CS33" s="623"/>
      <c r="CT33" s="623"/>
      <c r="CU33" s="623"/>
      <c r="CV33" s="623"/>
      <c r="CW33" s="623"/>
      <c r="CX33" s="623"/>
      <c r="CY33" s="624"/>
      <c r="CZ33" s="625">
        <v>30.8</v>
      </c>
      <c r="DA33" s="626"/>
      <c r="DB33" s="626"/>
      <c r="DC33" s="627"/>
      <c r="DD33" s="600">
        <v>6817692</v>
      </c>
      <c r="DE33" s="623"/>
      <c r="DF33" s="623"/>
      <c r="DG33" s="623"/>
      <c r="DH33" s="623"/>
      <c r="DI33" s="623"/>
      <c r="DJ33" s="623"/>
      <c r="DK33" s="624"/>
      <c r="DL33" s="600">
        <v>5205284</v>
      </c>
      <c r="DM33" s="623"/>
      <c r="DN33" s="623"/>
      <c r="DO33" s="623"/>
      <c r="DP33" s="623"/>
      <c r="DQ33" s="623"/>
      <c r="DR33" s="623"/>
      <c r="DS33" s="623"/>
      <c r="DT33" s="623"/>
      <c r="DU33" s="623"/>
      <c r="DV33" s="624"/>
      <c r="DW33" s="596">
        <v>35.799999999999997</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110</v>
      </c>
      <c r="S34" s="592"/>
      <c r="T34" s="592"/>
      <c r="U34" s="592"/>
      <c r="V34" s="592"/>
      <c r="W34" s="592"/>
      <c r="X34" s="592"/>
      <c r="Y34" s="593"/>
      <c r="Z34" s="594" t="s">
        <v>110</v>
      </c>
      <c r="AA34" s="594"/>
      <c r="AB34" s="594"/>
      <c r="AC34" s="594"/>
      <c r="AD34" s="595" t="s">
        <v>110</v>
      </c>
      <c r="AE34" s="595"/>
      <c r="AF34" s="595"/>
      <c r="AG34" s="595"/>
      <c r="AH34" s="595"/>
      <c r="AI34" s="595"/>
      <c r="AJ34" s="595"/>
      <c r="AK34" s="595"/>
      <c r="AL34" s="596" t="s">
        <v>110</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2282658</v>
      </c>
      <c r="CS34" s="592"/>
      <c r="CT34" s="592"/>
      <c r="CU34" s="592"/>
      <c r="CV34" s="592"/>
      <c r="CW34" s="592"/>
      <c r="CX34" s="592"/>
      <c r="CY34" s="593"/>
      <c r="CZ34" s="625">
        <v>8.9</v>
      </c>
      <c r="DA34" s="626"/>
      <c r="DB34" s="626"/>
      <c r="DC34" s="627"/>
      <c r="DD34" s="600">
        <v>1912615</v>
      </c>
      <c r="DE34" s="592"/>
      <c r="DF34" s="592"/>
      <c r="DG34" s="592"/>
      <c r="DH34" s="592"/>
      <c r="DI34" s="592"/>
      <c r="DJ34" s="592"/>
      <c r="DK34" s="593"/>
      <c r="DL34" s="600">
        <v>1787543</v>
      </c>
      <c r="DM34" s="592"/>
      <c r="DN34" s="592"/>
      <c r="DO34" s="592"/>
      <c r="DP34" s="592"/>
      <c r="DQ34" s="592"/>
      <c r="DR34" s="592"/>
      <c r="DS34" s="592"/>
      <c r="DT34" s="592"/>
      <c r="DU34" s="592"/>
      <c r="DV34" s="593"/>
      <c r="DW34" s="596">
        <v>12.3</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1291900</v>
      </c>
      <c r="S35" s="592"/>
      <c r="T35" s="592"/>
      <c r="U35" s="592"/>
      <c r="V35" s="592"/>
      <c r="W35" s="592"/>
      <c r="X35" s="592"/>
      <c r="Y35" s="593"/>
      <c r="Z35" s="594">
        <v>4.8</v>
      </c>
      <c r="AA35" s="594"/>
      <c r="AB35" s="594"/>
      <c r="AC35" s="594"/>
      <c r="AD35" s="595" t="s">
        <v>110</v>
      </c>
      <c r="AE35" s="595"/>
      <c r="AF35" s="595"/>
      <c r="AG35" s="595"/>
      <c r="AH35" s="595"/>
      <c r="AI35" s="595"/>
      <c r="AJ35" s="595"/>
      <c r="AK35" s="595"/>
      <c r="AL35" s="596" t="s">
        <v>110</v>
      </c>
      <c r="AM35" s="597"/>
      <c r="AN35" s="597"/>
      <c r="AO35" s="598"/>
      <c r="AP35" s="186"/>
      <c r="AQ35" s="602" t="s">
        <v>306</v>
      </c>
      <c r="AR35" s="603"/>
      <c r="AS35" s="603"/>
      <c r="AT35" s="603"/>
      <c r="AU35" s="603"/>
      <c r="AV35" s="603"/>
      <c r="AW35" s="603"/>
      <c r="AX35" s="603"/>
      <c r="AY35" s="604"/>
      <c r="AZ35" s="580">
        <v>2662024</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-316883</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215091</v>
      </c>
      <c r="CS35" s="623"/>
      <c r="CT35" s="623"/>
      <c r="CU35" s="623"/>
      <c r="CV35" s="623"/>
      <c r="CW35" s="623"/>
      <c r="CX35" s="623"/>
      <c r="CY35" s="624"/>
      <c r="CZ35" s="625">
        <v>0.8</v>
      </c>
      <c r="DA35" s="626"/>
      <c r="DB35" s="626"/>
      <c r="DC35" s="627"/>
      <c r="DD35" s="600">
        <v>189662</v>
      </c>
      <c r="DE35" s="623"/>
      <c r="DF35" s="623"/>
      <c r="DG35" s="623"/>
      <c r="DH35" s="623"/>
      <c r="DI35" s="623"/>
      <c r="DJ35" s="623"/>
      <c r="DK35" s="624"/>
      <c r="DL35" s="600">
        <v>189662</v>
      </c>
      <c r="DM35" s="623"/>
      <c r="DN35" s="623"/>
      <c r="DO35" s="623"/>
      <c r="DP35" s="623"/>
      <c r="DQ35" s="623"/>
      <c r="DR35" s="623"/>
      <c r="DS35" s="623"/>
      <c r="DT35" s="623"/>
      <c r="DU35" s="623"/>
      <c r="DV35" s="624"/>
      <c r="DW35" s="596">
        <v>1.3</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26750206</v>
      </c>
      <c r="S36" s="664"/>
      <c r="T36" s="664"/>
      <c r="U36" s="664"/>
      <c r="V36" s="664"/>
      <c r="W36" s="664"/>
      <c r="X36" s="664"/>
      <c r="Y36" s="665"/>
      <c r="Z36" s="666">
        <v>100</v>
      </c>
      <c r="AA36" s="666"/>
      <c r="AB36" s="666"/>
      <c r="AC36" s="666"/>
      <c r="AD36" s="667">
        <v>13231065</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468670</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-448962</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2251784</v>
      </c>
      <c r="CS36" s="592"/>
      <c r="CT36" s="592"/>
      <c r="CU36" s="592"/>
      <c r="CV36" s="592"/>
      <c r="CW36" s="592"/>
      <c r="CX36" s="592"/>
      <c r="CY36" s="593"/>
      <c r="CZ36" s="625">
        <v>8.8000000000000007</v>
      </c>
      <c r="DA36" s="626"/>
      <c r="DB36" s="626"/>
      <c r="DC36" s="627"/>
      <c r="DD36" s="600">
        <v>2062730</v>
      </c>
      <c r="DE36" s="592"/>
      <c r="DF36" s="592"/>
      <c r="DG36" s="592"/>
      <c r="DH36" s="592"/>
      <c r="DI36" s="592"/>
      <c r="DJ36" s="592"/>
      <c r="DK36" s="593"/>
      <c r="DL36" s="600">
        <v>1633403</v>
      </c>
      <c r="DM36" s="592"/>
      <c r="DN36" s="592"/>
      <c r="DO36" s="592"/>
      <c r="DP36" s="592"/>
      <c r="DQ36" s="592"/>
      <c r="DR36" s="592"/>
      <c r="DS36" s="592"/>
      <c r="DT36" s="592"/>
      <c r="DU36" s="592"/>
      <c r="DV36" s="593"/>
      <c r="DW36" s="596">
        <v>11.2</v>
      </c>
      <c r="DX36" s="621"/>
      <c r="DY36" s="621"/>
      <c r="DZ36" s="621"/>
      <c r="EA36" s="621"/>
      <c r="EB36" s="621"/>
      <c r="EC36" s="622"/>
    </row>
    <row r="37" spans="2:133" ht="11.25" customHeight="1">
      <c r="AQ37" s="670" t="s">
        <v>313</v>
      </c>
      <c r="AR37" s="671"/>
      <c r="AS37" s="671"/>
      <c r="AT37" s="671"/>
      <c r="AU37" s="671"/>
      <c r="AV37" s="671"/>
      <c r="AW37" s="671"/>
      <c r="AX37" s="671"/>
      <c r="AY37" s="672"/>
      <c r="AZ37" s="591">
        <v>55856</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12160</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625048</v>
      </c>
      <c r="CS37" s="623"/>
      <c r="CT37" s="623"/>
      <c r="CU37" s="623"/>
      <c r="CV37" s="623"/>
      <c r="CW37" s="623"/>
      <c r="CX37" s="623"/>
      <c r="CY37" s="624"/>
      <c r="CZ37" s="625">
        <v>2.4</v>
      </c>
      <c r="DA37" s="626"/>
      <c r="DB37" s="626"/>
      <c r="DC37" s="627"/>
      <c r="DD37" s="600">
        <v>625048</v>
      </c>
      <c r="DE37" s="623"/>
      <c r="DF37" s="623"/>
      <c r="DG37" s="623"/>
      <c r="DH37" s="623"/>
      <c r="DI37" s="623"/>
      <c r="DJ37" s="623"/>
      <c r="DK37" s="624"/>
      <c r="DL37" s="600">
        <v>466198</v>
      </c>
      <c r="DM37" s="623"/>
      <c r="DN37" s="623"/>
      <c r="DO37" s="623"/>
      <c r="DP37" s="623"/>
      <c r="DQ37" s="623"/>
      <c r="DR37" s="623"/>
      <c r="DS37" s="623"/>
      <c r="DT37" s="623"/>
      <c r="DU37" s="623"/>
      <c r="DV37" s="624"/>
      <c r="DW37" s="596">
        <v>3.2</v>
      </c>
      <c r="DX37" s="621"/>
      <c r="DY37" s="621"/>
      <c r="DZ37" s="621"/>
      <c r="EA37" s="621"/>
      <c r="EB37" s="621"/>
      <c r="EC37" s="622"/>
    </row>
    <row r="38" spans="2:133" ht="11.25" customHeight="1">
      <c r="AQ38" s="670" t="s">
        <v>316</v>
      </c>
      <c r="AR38" s="671"/>
      <c r="AS38" s="671"/>
      <c r="AT38" s="671"/>
      <c r="AU38" s="671"/>
      <c r="AV38" s="671"/>
      <c r="AW38" s="671"/>
      <c r="AX38" s="671"/>
      <c r="AY38" s="672"/>
      <c r="AZ38" s="591" t="s">
        <v>317</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20906</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2137498</v>
      </c>
      <c r="CS38" s="592"/>
      <c r="CT38" s="592"/>
      <c r="CU38" s="592"/>
      <c r="CV38" s="592"/>
      <c r="CW38" s="592"/>
      <c r="CX38" s="592"/>
      <c r="CY38" s="593"/>
      <c r="CZ38" s="625">
        <v>8.3000000000000007</v>
      </c>
      <c r="DA38" s="626"/>
      <c r="DB38" s="626"/>
      <c r="DC38" s="627"/>
      <c r="DD38" s="600">
        <v>1812214</v>
      </c>
      <c r="DE38" s="592"/>
      <c r="DF38" s="592"/>
      <c r="DG38" s="592"/>
      <c r="DH38" s="592"/>
      <c r="DI38" s="592"/>
      <c r="DJ38" s="592"/>
      <c r="DK38" s="593"/>
      <c r="DL38" s="600">
        <v>1594612</v>
      </c>
      <c r="DM38" s="592"/>
      <c r="DN38" s="592"/>
      <c r="DO38" s="592"/>
      <c r="DP38" s="592"/>
      <c r="DQ38" s="592"/>
      <c r="DR38" s="592"/>
      <c r="DS38" s="592"/>
      <c r="DT38" s="592"/>
      <c r="DU38" s="592"/>
      <c r="DV38" s="593"/>
      <c r="DW38" s="596">
        <v>11</v>
      </c>
      <c r="DX38" s="621"/>
      <c r="DY38" s="621"/>
      <c r="DZ38" s="621"/>
      <c r="EA38" s="621"/>
      <c r="EB38" s="621"/>
      <c r="EC38" s="622"/>
    </row>
    <row r="39" spans="2:133" ht="11.25" customHeight="1">
      <c r="AQ39" s="670" t="s">
        <v>320</v>
      </c>
      <c r="AR39" s="671"/>
      <c r="AS39" s="671"/>
      <c r="AT39" s="671"/>
      <c r="AU39" s="671"/>
      <c r="AV39" s="671"/>
      <c r="AW39" s="671"/>
      <c r="AX39" s="671"/>
      <c r="AY39" s="672"/>
      <c r="AZ39" s="591" t="s">
        <v>317</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88</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1005372</v>
      </c>
      <c r="CS39" s="623"/>
      <c r="CT39" s="623"/>
      <c r="CU39" s="623"/>
      <c r="CV39" s="623"/>
      <c r="CW39" s="623"/>
      <c r="CX39" s="623"/>
      <c r="CY39" s="624"/>
      <c r="CZ39" s="625">
        <v>3.9</v>
      </c>
      <c r="DA39" s="626"/>
      <c r="DB39" s="626"/>
      <c r="DC39" s="627"/>
      <c r="DD39" s="600">
        <v>840407</v>
      </c>
      <c r="DE39" s="623"/>
      <c r="DF39" s="623"/>
      <c r="DG39" s="623"/>
      <c r="DH39" s="623"/>
      <c r="DI39" s="623"/>
      <c r="DJ39" s="623"/>
      <c r="DK39" s="624"/>
      <c r="DL39" s="600" t="s">
        <v>317</v>
      </c>
      <c r="DM39" s="623"/>
      <c r="DN39" s="623"/>
      <c r="DO39" s="623"/>
      <c r="DP39" s="623"/>
      <c r="DQ39" s="623"/>
      <c r="DR39" s="623"/>
      <c r="DS39" s="623"/>
      <c r="DT39" s="623"/>
      <c r="DU39" s="623"/>
      <c r="DV39" s="624"/>
      <c r="DW39" s="596" t="s">
        <v>317</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783239</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87</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5423</v>
      </c>
      <c r="CS40" s="592"/>
      <c r="CT40" s="592"/>
      <c r="CU40" s="592"/>
      <c r="CV40" s="592"/>
      <c r="CW40" s="592"/>
      <c r="CX40" s="592"/>
      <c r="CY40" s="593"/>
      <c r="CZ40" s="625">
        <v>0</v>
      </c>
      <c r="DA40" s="626"/>
      <c r="DB40" s="626"/>
      <c r="DC40" s="627"/>
      <c r="DD40" s="600">
        <v>64</v>
      </c>
      <c r="DE40" s="592"/>
      <c r="DF40" s="592"/>
      <c r="DG40" s="592"/>
      <c r="DH40" s="592"/>
      <c r="DI40" s="592"/>
      <c r="DJ40" s="592"/>
      <c r="DK40" s="593"/>
      <c r="DL40" s="600">
        <v>64</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1354259</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268</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3624265</v>
      </c>
      <c r="CS42" s="592"/>
      <c r="CT42" s="592"/>
      <c r="CU42" s="592"/>
      <c r="CV42" s="592"/>
      <c r="CW42" s="592"/>
      <c r="CX42" s="592"/>
      <c r="CY42" s="593"/>
      <c r="CZ42" s="625">
        <v>14.1</v>
      </c>
      <c r="DA42" s="674"/>
      <c r="DB42" s="674"/>
      <c r="DC42" s="675"/>
      <c r="DD42" s="600">
        <v>1029986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57272</v>
      </c>
      <c r="CS43" s="623"/>
      <c r="CT43" s="623"/>
      <c r="CU43" s="623"/>
      <c r="CV43" s="623"/>
      <c r="CW43" s="623"/>
      <c r="CX43" s="623"/>
      <c r="CY43" s="624"/>
      <c r="CZ43" s="625">
        <v>0.2</v>
      </c>
      <c r="DA43" s="626"/>
      <c r="DB43" s="626"/>
      <c r="DC43" s="627"/>
      <c r="DD43" s="600">
        <v>48039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286</v>
      </c>
      <c r="CE44" s="698"/>
      <c r="CF44" s="588" t="s">
        <v>336</v>
      </c>
      <c r="CG44" s="589"/>
      <c r="CH44" s="589"/>
      <c r="CI44" s="589"/>
      <c r="CJ44" s="589"/>
      <c r="CK44" s="589"/>
      <c r="CL44" s="589"/>
      <c r="CM44" s="589"/>
      <c r="CN44" s="589"/>
      <c r="CO44" s="589"/>
      <c r="CP44" s="589"/>
      <c r="CQ44" s="590"/>
      <c r="CR44" s="591">
        <v>3606259</v>
      </c>
      <c r="CS44" s="592"/>
      <c r="CT44" s="592"/>
      <c r="CU44" s="592"/>
      <c r="CV44" s="592"/>
      <c r="CW44" s="592"/>
      <c r="CX44" s="592"/>
      <c r="CY44" s="593"/>
      <c r="CZ44" s="625">
        <v>14.1</v>
      </c>
      <c r="DA44" s="674"/>
      <c r="DB44" s="674"/>
      <c r="DC44" s="675"/>
      <c r="DD44" s="600">
        <v>1019829</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1316269</v>
      </c>
      <c r="CS45" s="623"/>
      <c r="CT45" s="623"/>
      <c r="CU45" s="623"/>
      <c r="CV45" s="623"/>
      <c r="CW45" s="623"/>
      <c r="CX45" s="623"/>
      <c r="CY45" s="624"/>
      <c r="CZ45" s="625">
        <v>5.0999999999999996</v>
      </c>
      <c r="DA45" s="626"/>
      <c r="DB45" s="626"/>
      <c r="DC45" s="627"/>
      <c r="DD45" s="600">
        <v>81036</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2269167</v>
      </c>
      <c r="CS46" s="592"/>
      <c r="CT46" s="592"/>
      <c r="CU46" s="592"/>
      <c r="CV46" s="592"/>
      <c r="CW46" s="592"/>
      <c r="CX46" s="592"/>
      <c r="CY46" s="593"/>
      <c r="CZ46" s="625">
        <v>8.8000000000000007</v>
      </c>
      <c r="DA46" s="674"/>
      <c r="DB46" s="674"/>
      <c r="DC46" s="675"/>
      <c r="DD46" s="600">
        <v>935770</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18006</v>
      </c>
      <c r="CS47" s="623"/>
      <c r="CT47" s="623"/>
      <c r="CU47" s="623"/>
      <c r="CV47" s="623"/>
      <c r="CW47" s="623"/>
      <c r="CX47" s="623"/>
      <c r="CY47" s="624"/>
      <c r="CZ47" s="625">
        <v>0.1</v>
      </c>
      <c r="DA47" s="626"/>
      <c r="DB47" s="626"/>
      <c r="DC47" s="627"/>
      <c r="DD47" s="600">
        <v>10157</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317</v>
      </c>
      <c r="CS48" s="592"/>
      <c r="CT48" s="592"/>
      <c r="CU48" s="592"/>
      <c r="CV48" s="592"/>
      <c r="CW48" s="592"/>
      <c r="CX48" s="592"/>
      <c r="CY48" s="593"/>
      <c r="CZ48" s="625" t="s">
        <v>317</v>
      </c>
      <c r="DA48" s="674"/>
      <c r="DB48" s="674"/>
      <c r="DC48" s="675"/>
      <c r="DD48" s="600" t="s">
        <v>317</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25640945</v>
      </c>
      <c r="CS49" s="659"/>
      <c r="CT49" s="659"/>
      <c r="CU49" s="659"/>
      <c r="CV49" s="659"/>
      <c r="CW49" s="659"/>
      <c r="CX49" s="659"/>
      <c r="CY49" s="686"/>
      <c r="CZ49" s="687">
        <v>100</v>
      </c>
      <c r="DA49" s="688"/>
      <c r="DB49" s="688"/>
      <c r="DC49" s="689"/>
      <c r="DD49" s="690">
        <v>16409289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61" zoomScale="70" zoomScaleNormal="25" zoomScaleSheetLayoutView="70" workbookViewId="0">
      <selection activeCell="AK72" sqref="AK72:AO7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27153</v>
      </c>
      <c r="R7" s="721"/>
      <c r="S7" s="721"/>
      <c r="T7" s="721"/>
      <c r="U7" s="721"/>
      <c r="V7" s="721">
        <v>26043</v>
      </c>
      <c r="W7" s="721"/>
      <c r="X7" s="721"/>
      <c r="Y7" s="721"/>
      <c r="Z7" s="721"/>
      <c r="AA7" s="721">
        <v>1109</v>
      </c>
      <c r="AB7" s="721"/>
      <c r="AC7" s="721"/>
      <c r="AD7" s="721"/>
      <c r="AE7" s="722"/>
      <c r="AF7" s="723">
        <v>443</v>
      </c>
      <c r="AG7" s="724"/>
      <c r="AH7" s="724"/>
      <c r="AI7" s="724"/>
      <c r="AJ7" s="725"/>
      <c r="AK7" s="760">
        <v>1082</v>
      </c>
      <c r="AL7" s="761"/>
      <c r="AM7" s="761"/>
      <c r="AN7" s="761"/>
      <c r="AO7" s="761"/>
      <c r="AP7" s="761">
        <v>23992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537</v>
      </c>
      <c r="BT7" s="765"/>
      <c r="BU7" s="765"/>
      <c r="BV7" s="765"/>
      <c r="BW7" s="765"/>
      <c r="BX7" s="765"/>
      <c r="BY7" s="765"/>
      <c r="BZ7" s="765"/>
      <c r="CA7" s="765"/>
      <c r="CB7" s="765"/>
      <c r="CC7" s="765"/>
      <c r="CD7" s="765"/>
      <c r="CE7" s="765"/>
      <c r="CF7" s="765"/>
      <c r="CG7" s="766"/>
      <c r="CH7" s="757">
        <v>1</v>
      </c>
      <c r="CI7" s="758"/>
      <c r="CJ7" s="758"/>
      <c r="CK7" s="758"/>
      <c r="CL7" s="759"/>
      <c r="CM7" s="757">
        <v>28</v>
      </c>
      <c r="CN7" s="758"/>
      <c r="CO7" s="758"/>
      <c r="CP7" s="758"/>
      <c r="CQ7" s="759"/>
      <c r="CR7" s="757">
        <v>10</v>
      </c>
      <c r="CS7" s="758"/>
      <c r="CT7" s="758"/>
      <c r="CU7" s="758"/>
      <c r="CV7" s="759"/>
      <c r="CW7" s="757">
        <v>142</v>
      </c>
      <c r="CX7" s="758"/>
      <c r="CY7" s="758"/>
      <c r="CZ7" s="758"/>
      <c r="DA7" s="759"/>
      <c r="DB7" s="757" t="s">
        <v>536</v>
      </c>
      <c r="DC7" s="758"/>
      <c r="DD7" s="758"/>
      <c r="DE7" s="758"/>
      <c r="DF7" s="759"/>
      <c r="DG7" s="757" t="s">
        <v>539</v>
      </c>
      <c r="DH7" s="758"/>
      <c r="DI7" s="758"/>
      <c r="DJ7" s="758"/>
      <c r="DK7" s="759"/>
      <c r="DL7" s="757" t="s">
        <v>536</v>
      </c>
      <c r="DM7" s="758"/>
      <c r="DN7" s="758"/>
      <c r="DO7" s="758"/>
      <c r="DP7" s="759"/>
      <c r="DQ7" s="757" t="s">
        <v>536</v>
      </c>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36</v>
      </c>
      <c r="R8" s="745"/>
      <c r="S8" s="745"/>
      <c r="T8" s="745"/>
      <c r="U8" s="745"/>
      <c r="V8" s="745">
        <v>36</v>
      </c>
      <c r="W8" s="745"/>
      <c r="X8" s="745"/>
      <c r="Y8" s="745"/>
      <c r="Z8" s="745"/>
      <c r="AA8" s="745">
        <v>0</v>
      </c>
      <c r="AB8" s="745"/>
      <c r="AC8" s="745"/>
      <c r="AD8" s="745"/>
      <c r="AE8" s="746"/>
      <c r="AF8" s="747">
        <v>0</v>
      </c>
      <c r="AG8" s="748"/>
      <c r="AH8" s="748"/>
      <c r="AI8" s="748"/>
      <c r="AJ8" s="749"/>
      <c r="AK8" s="750">
        <v>23</v>
      </c>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538</v>
      </c>
      <c r="BT8" s="755"/>
      <c r="BU8" s="755"/>
      <c r="BV8" s="755"/>
      <c r="BW8" s="755"/>
      <c r="BX8" s="755"/>
      <c r="BY8" s="755"/>
      <c r="BZ8" s="755"/>
      <c r="CA8" s="755"/>
      <c r="CB8" s="755"/>
      <c r="CC8" s="755"/>
      <c r="CD8" s="755"/>
      <c r="CE8" s="755"/>
      <c r="CF8" s="755"/>
      <c r="CG8" s="756"/>
      <c r="CH8" s="767">
        <v>-5</v>
      </c>
      <c r="CI8" s="768"/>
      <c r="CJ8" s="768"/>
      <c r="CK8" s="768"/>
      <c r="CL8" s="769"/>
      <c r="CM8" s="767">
        <v>13</v>
      </c>
      <c r="CN8" s="768"/>
      <c r="CO8" s="768"/>
      <c r="CP8" s="768"/>
      <c r="CQ8" s="769"/>
      <c r="CR8" s="767">
        <v>10</v>
      </c>
      <c r="CS8" s="768"/>
      <c r="CT8" s="768"/>
      <c r="CU8" s="768"/>
      <c r="CV8" s="769"/>
      <c r="CW8" s="767">
        <v>73</v>
      </c>
      <c r="CX8" s="768"/>
      <c r="CY8" s="768"/>
      <c r="CZ8" s="768"/>
      <c r="DA8" s="769"/>
      <c r="DB8" s="767" t="s">
        <v>536</v>
      </c>
      <c r="DC8" s="768"/>
      <c r="DD8" s="768"/>
      <c r="DE8" s="768"/>
      <c r="DF8" s="769"/>
      <c r="DG8" s="767" t="s">
        <v>536</v>
      </c>
      <c r="DH8" s="768"/>
      <c r="DI8" s="768"/>
      <c r="DJ8" s="768"/>
      <c r="DK8" s="769"/>
      <c r="DL8" s="767" t="s">
        <v>536</v>
      </c>
      <c r="DM8" s="768"/>
      <c r="DN8" s="768"/>
      <c r="DO8" s="768"/>
      <c r="DP8" s="769"/>
      <c r="DQ8" s="767" t="s">
        <v>536</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v>26750</v>
      </c>
      <c r="R23" s="780"/>
      <c r="S23" s="780"/>
      <c r="T23" s="780"/>
      <c r="U23" s="780"/>
      <c r="V23" s="780">
        <v>25641</v>
      </c>
      <c r="W23" s="780"/>
      <c r="X23" s="780"/>
      <c r="Y23" s="780"/>
      <c r="Z23" s="780"/>
      <c r="AA23" s="780">
        <v>1109</v>
      </c>
      <c r="AB23" s="780"/>
      <c r="AC23" s="780"/>
      <c r="AD23" s="780"/>
      <c r="AE23" s="781"/>
      <c r="AF23" s="782">
        <v>443</v>
      </c>
      <c r="AG23" s="780"/>
      <c r="AH23" s="780"/>
      <c r="AI23" s="780"/>
      <c r="AJ23" s="783"/>
      <c r="AK23" s="784"/>
      <c r="AL23" s="785"/>
      <c r="AM23" s="785"/>
      <c r="AN23" s="785"/>
      <c r="AO23" s="785"/>
      <c r="AP23" s="780">
        <v>23992</v>
      </c>
      <c r="AQ23" s="780"/>
      <c r="AR23" s="780"/>
      <c r="AS23" s="780"/>
      <c r="AT23" s="780"/>
      <c r="AU23" s="786"/>
      <c r="AV23" s="786"/>
      <c r="AW23" s="786"/>
      <c r="AX23" s="786"/>
      <c r="AY23" s="787"/>
      <c r="AZ23" s="795" t="s">
        <v>110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8383</v>
      </c>
      <c r="R28" s="809"/>
      <c r="S28" s="809"/>
      <c r="T28" s="809"/>
      <c r="U28" s="809"/>
      <c r="V28" s="809">
        <v>8700</v>
      </c>
      <c r="W28" s="809"/>
      <c r="X28" s="809"/>
      <c r="Y28" s="809"/>
      <c r="Z28" s="809"/>
      <c r="AA28" s="809">
        <v>-317</v>
      </c>
      <c r="AB28" s="809"/>
      <c r="AC28" s="809"/>
      <c r="AD28" s="809"/>
      <c r="AE28" s="810"/>
      <c r="AF28" s="811">
        <v>-317</v>
      </c>
      <c r="AG28" s="809"/>
      <c r="AH28" s="809"/>
      <c r="AI28" s="809"/>
      <c r="AJ28" s="812"/>
      <c r="AK28" s="813">
        <v>783</v>
      </c>
      <c r="AL28" s="804"/>
      <c r="AM28" s="804"/>
      <c r="AN28" s="804"/>
      <c r="AO28" s="804"/>
      <c r="AP28" s="804" t="s">
        <v>552</v>
      </c>
      <c r="AQ28" s="804"/>
      <c r="AR28" s="804"/>
      <c r="AS28" s="804"/>
      <c r="AT28" s="804"/>
      <c r="AU28" s="804" t="s">
        <v>552</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4341</v>
      </c>
      <c r="R29" s="745"/>
      <c r="S29" s="745"/>
      <c r="T29" s="745"/>
      <c r="U29" s="745"/>
      <c r="V29" s="745">
        <v>4324</v>
      </c>
      <c r="W29" s="745"/>
      <c r="X29" s="745"/>
      <c r="Y29" s="745"/>
      <c r="Z29" s="745"/>
      <c r="AA29" s="745">
        <v>17</v>
      </c>
      <c r="AB29" s="745"/>
      <c r="AC29" s="745"/>
      <c r="AD29" s="745"/>
      <c r="AE29" s="746"/>
      <c r="AF29" s="747">
        <v>17</v>
      </c>
      <c r="AG29" s="748"/>
      <c r="AH29" s="748"/>
      <c r="AI29" s="748"/>
      <c r="AJ29" s="749"/>
      <c r="AK29" s="816">
        <v>645</v>
      </c>
      <c r="AL29" s="817"/>
      <c r="AM29" s="817"/>
      <c r="AN29" s="817"/>
      <c r="AO29" s="817"/>
      <c r="AP29" s="817" t="s">
        <v>553</v>
      </c>
      <c r="AQ29" s="817"/>
      <c r="AR29" s="817"/>
      <c r="AS29" s="817"/>
      <c r="AT29" s="817"/>
      <c r="AU29" s="817" t="s">
        <v>553</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1321</v>
      </c>
      <c r="R30" s="745"/>
      <c r="S30" s="745"/>
      <c r="T30" s="745"/>
      <c r="U30" s="745"/>
      <c r="V30" s="745">
        <v>1300</v>
      </c>
      <c r="W30" s="745"/>
      <c r="X30" s="745"/>
      <c r="Y30" s="745"/>
      <c r="Z30" s="745"/>
      <c r="AA30" s="745">
        <v>21</v>
      </c>
      <c r="AB30" s="745"/>
      <c r="AC30" s="745"/>
      <c r="AD30" s="745"/>
      <c r="AE30" s="746"/>
      <c r="AF30" s="747">
        <v>21</v>
      </c>
      <c r="AG30" s="748"/>
      <c r="AH30" s="748"/>
      <c r="AI30" s="748"/>
      <c r="AJ30" s="749"/>
      <c r="AK30" s="816">
        <v>709</v>
      </c>
      <c r="AL30" s="817"/>
      <c r="AM30" s="817"/>
      <c r="AN30" s="817"/>
      <c r="AO30" s="817"/>
      <c r="AP30" s="817" t="s">
        <v>554</v>
      </c>
      <c r="AQ30" s="817"/>
      <c r="AR30" s="817"/>
      <c r="AS30" s="817"/>
      <c r="AT30" s="817"/>
      <c r="AU30" s="817" t="s">
        <v>554</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382</v>
      </c>
      <c r="C31" s="742"/>
      <c r="D31" s="742"/>
      <c r="E31" s="742"/>
      <c r="F31" s="742"/>
      <c r="G31" s="742"/>
      <c r="H31" s="742"/>
      <c r="I31" s="742"/>
      <c r="J31" s="742"/>
      <c r="K31" s="742"/>
      <c r="L31" s="742"/>
      <c r="M31" s="742"/>
      <c r="N31" s="742"/>
      <c r="O31" s="742"/>
      <c r="P31" s="743"/>
      <c r="Q31" s="744">
        <v>16</v>
      </c>
      <c r="R31" s="745"/>
      <c r="S31" s="745"/>
      <c r="T31" s="745"/>
      <c r="U31" s="745"/>
      <c r="V31" s="745">
        <v>15</v>
      </c>
      <c r="W31" s="745"/>
      <c r="X31" s="745"/>
      <c r="Y31" s="745"/>
      <c r="Z31" s="745"/>
      <c r="AA31" s="745">
        <v>1</v>
      </c>
      <c r="AB31" s="745"/>
      <c r="AC31" s="745"/>
      <c r="AD31" s="745"/>
      <c r="AE31" s="746"/>
      <c r="AF31" s="747">
        <v>1</v>
      </c>
      <c r="AG31" s="748"/>
      <c r="AH31" s="748"/>
      <c r="AI31" s="748"/>
      <c r="AJ31" s="749"/>
      <c r="AK31" s="816" t="s">
        <v>475</v>
      </c>
      <c r="AL31" s="817"/>
      <c r="AM31" s="817"/>
      <c r="AN31" s="817"/>
      <c r="AO31" s="817"/>
      <c r="AP31" s="817" t="s">
        <v>553</v>
      </c>
      <c r="AQ31" s="817"/>
      <c r="AR31" s="817"/>
      <c r="AS31" s="817"/>
      <c r="AT31" s="817"/>
      <c r="AU31" s="817" t="s">
        <v>552</v>
      </c>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1229</v>
      </c>
      <c r="R32" s="745"/>
      <c r="S32" s="745"/>
      <c r="T32" s="745"/>
      <c r="U32" s="745"/>
      <c r="V32" s="745">
        <v>1256</v>
      </c>
      <c r="W32" s="745"/>
      <c r="X32" s="745"/>
      <c r="Y32" s="745"/>
      <c r="Z32" s="745"/>
      <c r="AA32" s="745">
        <v>-27</v>
      </c>
      <c r="AB32" s="745"/>
      <c r="AC32" s="745"/>
      <c r="AD32" s="745"/>
      <c r="AE32" s="746"/>
      <c r="AF32" s="747">
        <v>1196</v>
      </c>
      <c r="AG32" s="748"/>
      <c r="AH32" s="748"/>
      <c r="AI32" s="748"/>
      <c r="AJ32" s="749"/>
      <c r="AK32" s="816">
        <v>56</v>
      </c>
      <c r="AL32" s="817"/>
      <c r="AM32" s="817"/>
      <c r="AN32" s="817"/>
      <c r="AO32" s="817"/>
      <c r="AP32" s="817">
        <v>4068</v>
      </c>
      <c r="AQ32" s="817"/>
      <c r="AR32" s="817"/>
      <c r="AS32" s="817"/>
      <c r="AT32" s="817"/>
      <c r="AU32" s="817">
        <v>69</v>
      </c>
      <c r="AV32" s="817"/>
      <c r="AW32" s="817"/>
      <c r="AX32" s="817"/>
      <c r="AY32" s="817"/>
      <c r="AZ32" s="818" t="s">
        <v>536</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1346</v>
      </c>
      <c r="R33" s="745"/>
      <c r="S33" s="745"/>
      <c r="T33" s="745"/>
      <c r="U33" s="745"/>
      <c r="V33" s="745">
        <v>1325</v>
      </c>
      <c r="W33" s="745"/>
      <c r="X33" s="745"/>
      <c r="Y33" s="745"/>
      <c r="Z33" s="745"/>
      <c r="AA33" s="745">
        <v>21</v>
      </c>
      <c r="AB33" s="745"/>
      <c r="AC33" s="745"/>
      <c r="AD33" s="745"/>
      <c r="AE33" s="746"/>
      <c r="AF33" s="747">
        <v>692</v>
      </c>
      <c r="AG33" s="748"/>
      <c r="AH33" s="748"/>
      <c r="AI33" s="748"/>
      <c r="AJ33" s="749"/>
      <c r="AK33" s="816">
        <v>469</v>
      </c>
      <c r="AL33" s="817"/>
      <c r="AM33" s="817"/>
      <c r="AN33" s="817"/>
      <c r="AO33" s="817"/>
      <c r="AP33" s="817">
        <v>6467</v>
      </c>
      <c r="AQ33" s="817"/>
      <c r="AR33" s="817"/>
      <c r="AS33" s="817"/>
      <c r="AT33" s="817"/>
      <c r="AU33" s="817">
        <v>2205</v>
      </c>
      <c r="AV33" s="817"/>
      <c r="AW33" s="817"/>
      <c r="AX33" s="817"/>
      <c r="AY33" s="817"/>
      <c r="AZ33" s="818" t="s">
        <v>536</v>
      </c>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1610</v>
      </c>
      <c r="AG63" s="828"/>
      <c r="AH63" s="828"/>
      <c r="AI63" s="828"/>
      <c r="AJ63" s="829"/>
      <c r="AK63" s="830"/>
      <c r="AL63" s="825"/>
      <c r="AM63" s="825"/>
      <c r="AN63" s="825"/>
      <c r="AO63" s="825"/>
      <c r="AP63" s="828">
        <v>10535</v>
      </c>
      <c r="AQ63" s="828"/>
      <c r="AR63" s="828"/>
      <c r="AS63" s="828"/>
      <c r="AT63" s="828"/>
      <c r="AU63" s="828">
        <v>2274</v>
      </c>
      <c r="AV63" s="828"/>
      <c r="AW63" s="828"/>
      <c r="AX63" s="828"/>
      <c r="AY63" s="828"/>
      <c r="AZ63" s="832"/>
      <c r="BA63" s="832"/>
      <c r="BB63" s="832"/>
      <c r="BC63" s="832"/>
      <c r="BD63" s="832"/>
      <c r="BE63" s="833"/>
      <c r="BF63" s="833"/>
      <c r="BG63" s="833"/>
      <c r="BH63" s="833"/>
      <c r="BI63" s="834"/>
      <c r="BJ63" s="835" t="s">
        <v>110</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389</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390</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540</v>
      </c>
      <c r="C68" s="856"/>
      <c r="D68" s="856"/>
      <c r="E68" s="856"/>
      <c r="F68" s="856"/>
      <c r="G68" s="856"/>
      <c r="H68" s="856"/>
      <c r="I68" s="856"/>
      <c r="J68" s="856"/>
      <c r="K68" s="856"/>
      <c r="L68" s="856"/>
      <c r="M68" s="856"/>
      <c r="N68" s="856"/>
      <c r="O68" s="856"/>
      <c r="P68" s="857"/>
      <c r="Q68" s="858">
        <v>4676</v>
      </c>
      <c r="R68" s="852"/>
      <c r="S68" s="852"/>
      <c r="T68" s="852"/>
      <c r="U68" s="852"/>
      <c r="V68" s="852">
        <v>4590</v>
      </c>
      <c r="W68" s="852"/>
      <c r="X68" s="852"/>
      <c r="Y68" s="852"/>
      <c r="Z68" s="852"/>
      <c r="AA68" s="852">
        <v>86</v>
      </c>
      <c r="AB68" s="852"/>
      <c r="AC68" s="852"/>
      <c r="AD68" s="852"/>
      <c r="AE68" s="852"/>
      <c r="AF68" s="852">
        <v>82</v>
      </c>
      <c r="AG68" s="852"/>
      <c r="AH68" s="852"/>
      <c r="AI68" s="852"/>
      <c r="AJ68" s="852"/>
      <c r="AK68" s="852">
        <v>113</v>
      </c>
      <c r="AL68" s="852"/>
      <c r="AM68" s="852"/>
      <c r="AN68" s="852"/>
      <c r="AO68" s="852"/>
      <c r="AP68" s="852">
        <v>3117</v>
      </c>
      <c r="AQ68" s="852"/>
      <c r="AR68" s="852"/>
      <c r="AS68" s="852"/>
      <c r="AT68" s="852"/>
      <c r="AU68" s="852">
        <v>606</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541</v>
      </c>
      <c r="C69" s="860" t="s">
        <v>541</v>
      </c>
      <c r="D69" s="860" t="s">
        <v>541</v>
      </c>
      <c r="E69" s="860" t="s">
        <v>541</v>
      </c>
      <c r="F69" s="860" t="s">
        <v>541</v>
      </c>
      <c r="G69" s="860" t="s">
        <v>541</v>
      </c>
      <c r="H69" s="860" t="s">
        <v>541</v>
      </c>
      <c r="I69" s="860" t="s">
        <v>541</v>
      </c>
      <c r="J69" s="860" t="s">
        <v>541</v>
      </c>
      <c r="K69" s="860" t="s">
        <v>541</v>
      </c>
      <c r="L69" s="860" t="s">
        <v>541</v>
      </c>
      <c r="M69" s="860" t="s">
        <v>541</v>
      </c>
      <c r="N69" s="860" t="s">
        <v>541</v>
      </c>
      <c r="O69" s="860" t="s">
        <v>541</v>
      </c>
      <c r="P69" s="861" t="s">
        <v>541</v>
      </c>
      <c r="Q69" s="862">
        <v>27</v>
      </c>
      <c r="R69" s="817"/>
      <c r="S69" s="817"/>
      <c r="T69" s="817"/>
      <c r="U69" s="817"/>
      <c r="V69" s="817">
        <v>11</v>
      </c>
      <c r="W69" s="817"/>
      <c r="X69" s="817"/>
      <c r="Y69" s="817"/>
      <c r="Z69" s="817"/>
      <c r="AA69" s="817">
        <v>16</v>
      </c>
      <c r="AB69" s="817"/>
      <c r="AC69" s="817"/>
      <c r="AD69" s="817"/>
      <c r="AE69" s="817"/>
      <c r="AF69" s="817">
        <v>16</v>
      </c>
      <c r="AG69" s="817"/>
      <c r="AH69" s="817"/>
      <c r="AI69" s="817"/>
      <c r="AJ69" s="817"/>
      <c r="AK69" s="817" t="s">
        <v>550</v>
      </c>
      <c r="AL69" s="817"/>
      <c r="AM69" s="817"/>
      <c r="AN69" s="817"/>
      <c r="AO69" s="817"/>
      <c r="AP69" s="817" t="s">
        <v>550</v>
      </c>
      <c r="AQ69" s="817"/>
      <c r="AR69" s="817"/>
      <c r="AS69" s="817"/>
      <c r="AT69" s="817"/>
      <c r="AU69" s="817" t="s">
        <v>550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542</v>
      </c>
      <c r="C70" s="860" t="s">
        <v>542</v>
      </c>
      <c r="D70" s="860" t="s">
        <v>542</v>
      </c>
      <c r="E70" s="860" t="s">
        <v>542</v>
      </c>
      <c r="F70" s="860" t="s">
        <v>542</v>
      </c>
      <c r="G70" s="860" t="s">
        <v>542</v>
      </c>
      <c r="H70" s="860" t="s">
        <v>542</v>
      </c>
      <c r="I70" s="860" t="s">
        <v>542</v>
      </c>
      <c r="J70" s="860" t="s">
        <v>542</v>
      </c>
      <c r="K70" s="860" t="s">
        <v>542</v>
      </c>
      <c r="L70" s="860" t="s">
        <v>542</v>
      </c>
      <c r="M70" s="860" t="s">
        <v>542</v>
      </c>
      <c r="N70" s="860" t="s">
        <v>542</v>
      </c>
      <c r="O70" s="860" t="s">
        <v>542</v>
      </c>
      <c r="P70" s="861" t="s">
        <v>542</v>
      </c>
      <c r="Q70" s="862">
        <v>13</v>
      </c>
      <c r="R70" s="817"/>
      <c r="S70" s="817"/>
      <c r="T70" s="817"/>
      <c r="U70" s="817"/>
      <c r="V70" s="817">
        <v>11</v>
      </c>
      <c r="W70" s="817"/>
      <c r="X70" s="817"/>
      <c r="Y70" s="817"/>
      <c r="Z70" s="817"/>
      <c r="AA70" s="817">
        <v>2</v>
      </c>
      <c r="AB70" s="817"/>
      <c r="AC70" s="817"/>
      <c r="AD70" s="817"/>
      <c r="AE70" s="817"/>
      <c r="AF70" s="817">
        <v>2</v>
      </c>
      <c r="AG70" s="817"/>
      <c r="AH70" s="817"/>
      <c r="AI70" s="817"/>
      <c r="AJ70" s="817"/>
      <c r="AK70" s="817" t="s">
        <v>550</v>
      </c>
      <c r="AL70" s="817"/>
      <c r="AM70" s="817"/>
      <c r="AN70" s="817"/>
      <c r="AO70" s="817"/>
      <c r="AP70" s="817" t="s">
        <v>550</v>
      </c>
      <c r="AQ70" s="817"/>
      <c r="AR70" s="817"/>
      <c r="AS70" s="817"/>
      <c r="AT70" s="817"/>
      <c r="AU70" s="817" t="s">
        <v>551</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543</v>
      </c>
      <c r="C71" s="860" t="s">
        <v>543</v>
      </c>
      <c r="D71" s="860" t="s">
        <v>543</v>
      </c>
      <c r="E71" s="860" t="s">
        <v>543</v>
      </c>
      <c r="F71" s="860" t="s">
        <v>543</v>
      </c>
      <c r="G71" s="860" t="s">
        <v>543</v>
      </c>
      <c r="H71" s="860" t="s">
        <v>543</v>
      </c>
      <c r="I71" s="860" t="s">
        <v>543</v>
      </c>
      <c r="J71" s="860" t="s">
        <v>543</v>
      </c>
      <c r="K71" s="860" t="s">
        <v>543</v>
      </c>
      <c r="L71" s="860" t="s">
        <v>543</v>
      </c>
      <c r="M71" s="860" t="s">
        <v>543</v>
      </c>
      <c r="N71" s="860" t="s">
        <v>543</v>
      </c>
      <c r="O71" s="860" t="s">
        <v>543</v>
      </c>
      <c r="P71" s="861" t="s">
        <v>543</v>
      </c>
      <c r="Q71" s="862">
        <v>109</v>
      </c>
      <c r="R71" s="817"/>
      <c r="S71" s="817"/>
      <c r="T71" s="817"/>
      <c r="U71" s="817"/>
      <c r="V71" s="817">
        <v>99</v>
      </c>
      <c r="W71" s="817"/>
      <c r="X71" s="817"/>
      <c r="Y71" s="817"/>
      <c r="Z71" s="817"/>
      <c r="AA71" s="817">
        <v>10</v>
      </c>
      <c r="AB71" s="817"/>
      <c r="AC71" s="817"/>
      <c r="AD71" s="817"/>
      <c r="AE71" s="817"/>
      <c r="AF71" s="817">
        <v>10</v>
      </c>
      <c r="AG71" s="817"/>
      <c r="AH71" s="817"/>
      <c r="AI71" s="817"/>
      <c r="AJ71" s="817"/>
      <c r="AK71" s="817">
        <v>0</v>
      </c>
      <c r="AL71" s="817"/>
      <c r="AM71" s="817"/>
      <c r="AN71" s="817"/>
      <c r="AO71" s="817"/>
      <c r="AP71" s="817" t="s">
        <v>550</v>
      </c>
      <c r="AQ71" s="817"/>
      <c r="AR71" s="817"/>
      <c r="AS71" s="817"/>
      <c r="AT71" s="817"/>
      <c r="AU71" s="817" t="s">
        <v>550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544</v>
      </c>
      <c r="C72" s="860" t="s">
        <v>544</v>
      </c>
      <c r="D72" s="860" t="s">
        <v>544</v>
      </c>
      <c r="E72" s="860" t="s">
        <v>544</v>
      </c>
      <c r="F72" s="860" t="s">
        <v>544</v>
      </c>
      <c r="G72" s="860" t="s">
        <v>544</v>
      </c>
      <c r="H72" s="860" t="s">
        <v>544</v>
      </c>
      <c r="I72" s="860" t="s">
        <v>544</v>
      </c>
      <c r="J72" s="860" t="s">
        <v>544</v>
      </c>
      <c r="K72" s="860" t="s">
        <v>544</v>
      </c>
      <c r="L72" s="860" t="s">
        <v>544</v>
      </c>
      <c r="M72" s="860" t="s">
        <v>544</v>
      </c>
      <c r="N72" s="860" t="s">
        <v>544</v>
      </c>
      <c r="O72" s="860" t="s">
        <v>544</v>
      </c>
      <c r="P72" s="861" t="s">
        <v>544</v>
      </c>
      <c r="Q72" s="862">
        <v>35</v>
      </c>
      <c r="R72" s="817"/>
      <c r="S72" s="817"/>
      <c r="T72" s="817"/>
      <c r="U72" s="817"/>
      <c r="V72" s="817">
        <v>55</v>
      </c>
      <c r="W72" s="817"/>
      <c r="X72" s="817"/>
      <c r="Y72" s="817"/>
      <c r="Z72" s="817"/>
      <c r="AA72" s="817">
        <v>-20</v>
      </c>
      <c r="AB72" s="817"/>
      <c r="AC72" s="817"/>
      <c r="AD72" s="817"/>
      <c r="AE72" s="817"/>
      <c r="AF72" s="817">
        <v>5</v>
      </c>
      <c r="AG72" s="817"/>
      <c r="AH72" s="817"/>
      <c r="AI72" s="817"/>
      <c r="AJ72" s="817"/>
      <c r="AK72" s="817" t="s">
        <v>550</v>
      </c>
      <c r="AL72" s="817"/>
      <c r="AM72" s="817"/>
      <c r="AN72" s="817"/>
      <c r="AO72" s="817"/>
      <c r="AP72" s="817" t="s">
        <v>550</v>
      </c>
      <c r="AQ72" s="817"/>
      <c r="AR72" s="817"/>
      <c r="AS72" s="817"/>
      <c r="AT72" s="817"/>
      <c r="AU72" s="817" t="s">
        <v>551</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545</v>
      </c>
      <c r="C73" s="860" t="s">
        <v>545</v>
      </c>
      <c r="D73" s="860" t="s">
        <v>545</v>
      </c>
      <c r="E73" s="860" t="s">
        <v>545</v>
      </c>
      <c r="F73" s="860" t="s">
        <v>545</v>
      </c>
      <c r="G73" s="860" t="s">
        <v>545</v>
      </c>
      <c r="H73" s="860" t="s">
        <v>545</v>
      </c>
      <c r="I73" s="860" t="s">
        <v>545</v>
      </c>
      <c r="J73" s="860" t="s">
        <v>545</v>
      </c>
      <c r="K73" s="860" t="s">
        <v>545</v>
      </c>
      <c r="L73" s="860" t="s">
        <v>545</v>
      </c>
      <c r="M73" s="860" t="s">
        <v>545</v>
      </c>
      <c r="N73" s="860" t="s">
        <v>545</v>
      </c>
      <c r="O73" s="860" t="s">
        <v>545</v>
      </c>
      <c r="P73" s="861" t="s">
        <v>545</v>
      </c>
      <c r="Q73" s="862">
        <v>745</v>
      </c>
      <c r="R73" s="817"/>
      <c r="S73" s="817"/>
      <c r="T73" s="817"/>
      <c r="U73" s="817"/>
      <c r="V73" s="817">
        <v>125</v>
      </c>
      <c r="W73" s="817"/>
      <c r="X73" s="817"/>
      <c r="Y73" s="817"/>
      <c r="Z73" s="817"/>
      <c r="AA73" s="817">
        <v>620</v>
      </c>
      <c r="AB73" s="817"/>
      <c r="AC73" s="817"/>
      <c r="AD73" s="817"/>
      <c r="AE73" s="817"/>
      <c r="AF73" s="817">
        <v>595</v>
      </c>
      <c r="AG73" s="817"/>
      <c r="AH73" s="817"/>
      <c r="AI73" s="817"/>
      <c r="AJ73" s="817"/>
      <c r="AK73" s="817">
        <v>6</v>
      </c>
      <c r="AL73" s="817"/>
      <c r="AM73" s="817"/>
      <c r="AN73" s="817"/>
      <c r="AO73" s="817"/>
      <c r="AP73" s="817">
        <v>280</v>
      </c>
      <c r="AQ73" s="817"/>
      <c r="AR73" s="817"/>
      <c r="AS73" s="817"/>
      <c r="AT73" s="817"/>
      <c r="AU73" s="817">
        <v>50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546</v>
      </c>
      <c r="C74" s="860" t="s">
        <v>546</v>
      </c>
      <c r="D74" s="860" t="s">
        <v>546</v>
      </c>
      <c r="E74" s="860" t="s">
        <v>546</v>
      </c>
      <c r="F74" s="860" t="s">
        <v>546</v>
      </c>
      <c r="G74" s="860" t="s">
        <v>546</v>
      </c>
      <c r="H74" s="860" t="s">
        <v>546</v>
      </c>
      <c r="I74" s="860" t="s">
        <v>546</v>
      </c>
      <c r="J74" s="860" t="s">
        <v>546</v>
      </c>
      <c r="K74" s="860" t="s">
        <v>546</v>
      </c>
      <c r="L74" s="860" t="s">
        <v>546</v>
      </c>
      <c r="M74" s="860" t="s">
        <v>546</v>
      </c>
      <c r="N74" s="860" t="s">
        <v>546</v>
      </c>
      <c r="O74" s="860" t="s">
        <v>546</v>
      </c>
      <c r="P74" s="861" t="s">
        <v>546</v>
      </c>
      <c r="Q74" s="862">
        <v>977</v>
      </c>
      <c r="R74" s="817"/>
      <c r="S74" s="817"/>
      <c r="T74" s="817"/>
      <c r="U74" s="817"/>
      <c r="V74" s="817">
        <v>928</v>
      </c>
      <c r="W74" s="817"/>
      <c r="X74" s="817"/>
      <c r="Y74" s="817"/>
      <c r="Z74" s="817"/>
      <c r="AA74" s="817">
        <v>50</v>
      </c>
      <c r="AB74" s="817"/>
      <c r="AC74" s="817"/>
      <c r="AD74" s="817"/>
      <c r="AE74" s="817"/>
      <c r="AF74" s="817">
        <v>50</v>
      </c>
      <c r="AG74" s="817"/>
      <c r="AH74" s="817"/>
      <c r="AI74" s="817"/>
      <c r="AJ74" s="817"/>
      <c r="AK74" s="817">
        <v>13</v>
      </c>
      <c r="AL74" s="817"/>
      <c r="AM74" s="817"/>
      <c r="AN74" s="817"/>
      <c r="AO74" s="817"/>
      <c r="AP74" s="817" t="s">
        <v>550</v>
      </c>
      <c r="AQ74" s="817"/>
      <c r="AR74" s="817"/>
      <c r="AS74" s="817"/>
      <c r="AT74" s="817"/>
      <c r="AU74" s="817" t="s">
        <v>550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547</v>
      </c>
      <c r="C75" s="860" t="s">
        <v>548</v>
      </c>
      <c r="D75" s="860" t="s">
        <v>548</v>
      </c>
      <c r="E75" s="860" t="s">
        <v>548</v>
      </c>
      <c r="F75" s="860" t="s">
        <v>548</v>
      </c>
      <c r="G75" s="860" t="s">
        <v>548</v>
      </c>
      <c r="H75" s="860" t="s">
        <v>548</v>
      </c>
      <c r="I75" s="860" t="s">
        <v>548</v>
      </c>
      <c r="J75" s="860" t="s">
        <v>548</v>
      </c>
      <c r="K75" s="860" t="s">
        <v>548</v>
      </c>
      <c r="L75" s="860" t="s">
        <v>548</v>
      </c>
      <c r="M75" s="860" t="s">
        <v>548</v>
      </c>
      <c r="N75" s="860" t="s">
        <v>548</v>
      </c>
      <c r="O75" s="860" t="s">
        <v>548</v>
      </c>
      <c r="P75" s="861" t="s">
        <v>548</v>
      </c>
      <c r="Q75" s="865">
        <v>313568</v>
      </c>
      <c r="R75" s="866"/>
      <c r="S75" s="866"/>
      <c r="T75" s="866"/>
      <c r="U75" s="816"/>
      <c r="V75" s="867">
        <v>297527</v>
      </c>
      <c r="W75" s="866"/>
      <c r="X75" s="866"/>
      <c r="Y75" s="866"/>
      <c r="Z75" s="816"/>
      <c r="AA75" s="867">
        <v>16041</v>
      </c>
      <c r="AB75" s="866"/>
      <c r="AC75" s="866"/>
      <c r="AD75" s="866"/>
      <c r="AE75" s="816"/>
      <c r="AF75" s="867">
        <v>16041</v>
      </c>
      <c r="AG75" s="866"/>
      <c r="AH75" s="866"/>
      <c r="AI75" s="866"/>
      <c r="AJ75" s="816"/>
      <c r="AK75" s="867">
        <v>1820</v>
      </c>
      <c r="AL75" s="866"/>
      <c r="AM75" s="866"/>
      <c r="AN75" s="866"/>
      <c r="AO75" s="816"/>
      <c r="AP75" s="867" t="s">
        <v>550</v>
      </c>
      <c r="AQ75" s="866"/>
      <c r="AR75" s="866"/>
      <c r="AS75" s="866"/>
      <c r="AT75" s="816"/>
      <c r="AU75" s="867" t="s">
        <v>551</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549</v>
      </c>
      <c r="C76" s="860"/>
      <c r="D76" s="860"/>
      <c r="E76" s="860"/>
      <c r="F76" s="860"/>
      <c r="G76" s="860"/>
      <c r="H76" s="860"/>
      <c r="I76" s="860"/>
      <c r="J76" s="860"/>
      <c r="K76" s="860"/>
      <c r="L76" s="860"/>
      <c r="M76" s="860"/>
      <c r="N76" s="860"/>
      <c r="O76" s="860"/>
      <c r="P76" s="861"/>
      <c r="Q76" s="865">
        <v>2265</v>
      </c>
      <c r="R76" s="866"/>
      <c r="S76" s="866"/>
      <c r="T76" s="866"/>
      <c r="U76" s="816"/>
      <c r="V76" s="867">
        <v>2259</v>
      </c>
      <c r="W76" s="866"/>
      <c r="X76" s="866"/>
      <c r="Y76" s="866"/>
      <c r="Z76" s="816"/>
      <c r="AA76" s="867">
        <v>6</v>
      </c>
      <c r="AB76" s="866"/>
      <c r="AC76" s="866"/>
      <c r="AD76" s="866"/>
      <c r="AE76" s="816"/>
      <c r="AF76" s="867">
        <v>6</v>
      </c>
      <c r="AG76" s="866"/>
      <c r="AH76" s="866"/>
      <c r="AI76" s="866"/>
      <c r="AJ76" s="816"/>
      <c r="AK76" s="867" t="s">
        <v>550</v>
      </c>
      <c r="AL76" s="866"/>
      <c r="AM76" s="866"/>
      <c r="AN76" s="866"/>
      <c r="AO76" s="816"/>
      <c r="AP76" s="867" t="s">
        <v>551</v>
      </c>
      <c r="AQ76" s="866"/>
      <c r="AR76" s="866"/>
      <c r="AS76" s="866"/>
      <c r="AT76" s="816"/>
      <c r="AU76" s="867" t="s">
        <v>551</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16806</v>
      </c>
      <c r="AG88" s="828"/>
      <c r="AH88" s="828"/>
      <c r="AI88" s="828"/>
      <c r="AJ88" s="828"/>
      <c r="AK88" s="825"/>
      <c r="AL88" s="825"/>
      <c r="AM88" s="825"/>
      <c r="AN88" s="825"/>
      <c r="AO88" s="825"/>
      <c r="AP88" s="828">
        <v>3397</v>
      </c>
      <c r="AQ88" s="828"/>
      <c r="AR88" s="828"/>
      <c r="AS88" s="828"/>
      <c r="AT88" s="828"/>
      <c r="AU88" s="828">
        <v>656</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20</v>
      </c>
      <c r="CS102" s="836"/>
      <c r="CT102" s="836"/>
      <c r="CU102" s="836"/>
      <c r="CV102" s="879"/>
      <c r="CW102" s="878">
        <v>216</v>
      </c>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400</v>
      </c>
      <c r="AB109" s="881"/>
      <c r="AC109" s="881"/>
      <c r="AD109" s="881"/>
      <c r="AE109" s="882"/>
      <c r="AF109" s="880" t="s">
        <v>285</v>
      </c>
      <c r="AG109" s="881"/>
      <c r="AH109" s="881"/>
      <c r="AI109" s="881"/>
      <c r="AJ109" s="882"/>
      <c r="AK109" s="880" t="s">
        <v>284</v>
      </c>
      <c r="AL109" s="881"/>
      <c r="AM109" s="881"/>
      <c r="AN109" s="881"/>
      <c r="AO109" s="882"/>
      <c r="AP109" s="880" t="s">
        <v>401</v>
      </c>
      <c r="AQ109" s="881"/>
      <c r="AR109" s="881"/>
      <c r="AS109" s="881"/>
      <c r="AT109" s="883"/>
      <c r="AU109" s="902" t="s">
        <v>399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400</v>
      </c>
      <c r="BR109" s="881"/>
      <c r="BS109" s="881"/>
      <c r="BT109" s="881"/>
      <c r="BU109" s="882"/>
      <c r="BV109" s="880" t="s">
        <v>285</v>
      </c>
      <c r="BW109" s="881"/>
      <c r="BX109" s="881"/>
      <c r="BY109" s="881"/>
      <c r="BZ109" s="882"/>
      <c r="CA109" s="880" t="s">
        <v>284</v>
      </c>
      <c r="CB109" s="881"/>
      <c r="CC109" s="881"/>
      <c r="CD109" s="881"/>
      <c r="CE109" s="882"/>
      <c r="CF109" s="903" t="s">
        <v>401</v>
      </c>
      <c r="CG109" s="903"/>
      <c r="CH109" s="903"/>
      <c r="CI109" s="903"/>
      <c r="CJ109" s="903"/>
      <c r="CK109" s="880" t="s">
        <v>402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400</v>
      </c>
      <c r="DH109" s="881"/>
      <c r="DI109" s="881"/>
      <c r="DJ109" s="881"/>
      <c r="DK109" s="882"/>
      <c r="DL109" s="880" t="s">
        <v>285</v>
      </c>
      <c r="DM109" s="881"/>
      <c r="DN109" s="881"/>
      <c r="DO109" s="881"/>
      <c r="DP109" s="882"/>
      <c r="DQ109" s="880" t="s">
        <v>284</v>
      </c>
      <c r="DR109" s="881"/>
      <c r="DS109" s="881"/>
      <c r="DT109" s="881"/>
      <c r="DU109" s="882"/>
      <c r="DV109" s="880" t="s">
        <v>401</v>
      </c>
      <c r="DW109" s="881"/>
      <c r="DX109" s="881"/>
      <c r="DY109" s="881"/>
      <c r="DZ109" s="883"/>
    </row>
    <row r="110" spans="1:131" s="197" customFormat="1" ht="26.25" customHeight="1">
      <c r="A110" s="884" t="s">
        <v>403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2053110</v>
      </c>
      <c r="AB110" s="888"/>
      <c r="AC110" s="888"/>
      <c r="AD110" s="888"/>
      <c r="AE110" s="889"/>
      <c r="AF110" s="890">
        <v>1886991</v>
      </c>
      <c r="AG110" s="888"/>
      <c r="AH110" s="888"/>
      <c r="AI110" s="888"/>
      <c r="AJ110" s="889"/>
      <c r="AK110" s="890">
        <v>1880670</v>
      </c>
      <c r="AL110" s="888"/>
      <c r="AM110" s="888"/>
      <c r="AN110" s="888"/>
      <c r="AO110" s="889"/>
      <c r="AP110" s="891">
        <v>14.9</v>
      </c>
      <c r="AQ110" s="892"/>
      <c r="AR110" s="892"/>
      <c r="AS110" s="892"/>
      <c r="AT110" s="893"/>
      <c r="AU110" s="894" t="s">
        <v>60</v>
      </c>
      <c r="AV110" s="895"/>
      <c r="AW110" s="895"/>
      <c r="AX110" s="895"/>
      <c r="AY110" s="896"/>
      <c r="AZ110" s="938" t="s">
        <v>404</v>
      </c>
      <c r="BA110" s="885"/>
      <c r="BB110" s="885"/>
      <c r="BC110" s="885"/>
      <c r="BD110" s="885"/>
      <c r="BE110" s="885"/>
      <c r="BF110" s="885"/>
      <c r="BG110" s="885"/>
      <c r="BH110" s="885"/>
      <c r="BI110" s="885"/>
      <c r="BJ110" s="885"/>
      <c r="BK110" s="885"/>
      <c r="BL110" s="885"/>
      <c r="BM110" s="885"/>
      <c r="BN110" s="885"/>
      <c r="BO110" s="885"/>
      <c r="BP110" s="886"/>
      <c r="BQ110" s="924">
        <v>21181570</v>
      </c>
      <c r="BR110" s="925"/>
      <c r="BS110" s="925"/>
      <c r="BT110" s="925"/>
      <c r="BU110" s="925"/>
      <c r="BV110" s="925">
        <v>22421403</v>
      </c>
      <c r="BW110" s="925"/>
      <c r="BX110" s="925"/>
      <c r="BY110" s="925"/>
      <c r="BZ110" s="925"/>
      <c r="CA110" s="925">
        <v>23992270</v>
      </c>
      <c r="CB110" s="925"/>
      <c r="CC110" s="925"/>
      <c r="CD110" s="925"/>
      <c r="CE110" s="925"/>
      <c r="CF110" s="939">
        <v>190.3</v>
      </c>
      <c r="CG110" s="940"/>
      <c r="CH110" s="940"/>
      <c r="CI110" s="940"/>
      <c r="CJ110" s="940"/>
      <c r="CK110" s="941" t="s">
        <v>405</v>
      </c>
      <c r="CL110" s="942"/>
      <c r="CM110" s="921" t="s">
        <v>406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110</v>
      </c>
      <c r="DH110" s="925"/>
      <c r="DI110" s="925"/>
      <c r="DJ110" s="925"/>
      <c r="DK110" s="925"/>
      <c r="DL110" s="925" t="s">
        <v>110</v>
      </c>
      <c r="DM110" s="925"/>
      <c r="DN110" s="925"/>
      <c r="DO110" s="925"/>
      <c r="DP110" s="925"/>
      <c r="DQ110" s="925" t="s">
        <v>110</v>
      </c>
      <c r="DR110" s="925"/>
      <c r="DS110" s="925"/>
      <c r="DT110" s="925"/>
      <c r="DU110" s="925"/>
      <c r="DV110" s="926" t="s">
        <v>110</v>
      </c>
      <c r="DW110" s="926"/>
      <c r="DX110" s="926"/>
      <c r="DY110" s="926"/>
      <c r="DZ110" s="927"/>
    </row>
    <row r="111" spans="1:131" s="197" customFormat="1" ht="26.25" customHeight="1">
      <c r="A111" s="928" t="s">
        <v>407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110</v>
      </c>
      <c r="AB111" s="932"/>
      <c r="AC111" s="932"/>
      <c r="AD111" s="932"/>
      <c r="AE111" s="933"/>
      <c r="AF111" s="934" t="s">
        <v>110</v>
      </c>
      <c r="AG111" s="932"/>
      <c r="AH111" s="932"/>
      <c r="AI111" s="932"/>
      <c r="AJ111" s="933"/>
      <c r="AK111" s="934" t="s">
        <v>110</v>
      </c>
      <c r="AL111" s="932"/>
      <c r="AM111" s="932"/>
      <c r="AN111" s="932"/>
      <c r="AO111" s="933"/>
      <c r="AP111" s="935" t="s">
        <v>110</v>
      </c>
      <c r="AQ111" s="936"/>
      <c r="AR111" s="936"/>
      <c r="AS111" s="936"/>
      <c r="AT111" s="937"/>
      <c r="AU111" s="897"/>
      <c r="AV111" s="898"/>
      <c r="AW111" s="898"/>
      <c r="AX111" s="898"/>
      <c r="AY111" s="899"/>
      <c r="AZ111" s="947" t="s">
        <v>408</v>
      </c>
      <c r="BA111" s="948"/>
      <c r="BB111" s="948"/>
      <c r="BC111" s="948"/>
      <c r="BD111" s="948"/>
      <c r="BE111" s="948"/>
      <c r="BF111" s="948"/>
      <c r="BG111" s="948"/>
      <c r="BH111" s="948"/>
      <c r="BI111" s="948"/>
      <c r="BJ111" s="948"/>
      <c r="BK111" s="948"/>
      <c r="BL111" s="948"/>
      <c r="BM111" s="948"/>
      <c r="BN111" s="948"/>
      <c r="BO111" s="948"/>
      <c r="BP111" s="949"/>
      <c r="BQ111" s="917">
        <v>103910</v>
      </c>
      <c r="BR111" s="918"/>
      <c r="BS111" s="918"/>
      <c r="BT111" s="918"/>
      <c r="BU111" s="918"/>
      <c r="BV111" s="918">
        <v>83792</v>
      </c>
      <c r="BW111" s="918"/>
      <c r="BX111" s="918"/>
      <c r="BY111" s="918"/>
      <c r="BZ111" s="918"/>
      <c r="CA111" s="918">
        <v>24397</v>
      </c>
      <c r="CB111" s="918"/>
      <c r="CC111" s="918"/>
      <c r="CD111" s="918"/>
      <c r="CE111" s="918"/>
      <c r="CF111" s="912">
        <v>0.2</v>
      </c>
      <c r="CG111" s="913"/>
      <c r="CH111" s="913"/>
      <c r="CI111" s="913"/>
      <c r="CJ111" s="913"/>
      <c r="CK111" s="943"/>
      <c r="CL111" s="944"/>
      <c r="CM111" s="914" t="s">
        <v>409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v>35659</v>
      </c>
      <c r="DH111" s="918"/>
      <c r="DI111" s="918"/>
      <c r="DJ111" s="918"/>
      <c r="DK111" s="918"/>
      <c r="DL111" s="918">
        <v>13861</v>
      </c>
      <c r="DM111" s="918"/>
      <c r="DN111" s="918"/>
      <c r="DO111" s="918"/>
      <c r="DP111" s="918"/>
      <c r="DQ111" s="918">
        <v>2452</v>
      </c>
      <c r="DR111" s="918"/>
      <c r="DS111" s="918"/>
      <c r="DT111" s="918"/>
      <c r="DU111" s="918"/>
      <c r="DV111" s="919">
        <v>0</v>
      </c>
      <c r="DW111" s="919"/>
      <c r="DX111" s="919"/>
      <c r="DY111" s="919"/>
      <c r="DZ111" s="920"/>
    </row>
    <row r="112" spans="1:131" s="197" customFormat="1" ht="26.25" customHeight="1">
      <c r="A112" s="950" t="s">
        <v>410</v>
      </c>
      <c r="B112" s="951"/>
      <c r="C112" s="948" t="s">
        <v>411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110</v>
      </c>
      <c r="AB112" s="957"/>
      <c r="AC112" s="957"/>
      <c r="AD112" s="957"/>
      <c r="AE112" s="958"/>
      <c r="AF112" s="959" t="s">
        <v>110</v>
      </c>
      <c r="AG112" s="957"/>
      <c r="AH112" s="957"/>
      <c r="AI112" s="957"/>
      <c r="AJ112" s="958"/>
      <c r="AK112" s="959" t="s">
        <v>110</v>
      </c>
      <c r="AL112" s="957"/>
      <c r="AM112" s="957"/>
      <c r="AN112" s="957"/>
      <c r="AO112" s="958"/>
      <c r="AP112" s="960" t="s">
        <v>110</v>
      </c>
      <c r="AQ112" s="961"/>
      <c r="AR112" s="961"/>
      <c r="AS112" s="961"/>
      <c r="AT112" s="962"/>
      <c r="AU112" s="897"/>
      <c r="AV112" s="898"/>
      <c r="AW112" s="898"/>
      <c r="AX112" s="898"/>
      <c r="AY112" s="899"/>
      <c r="AZ112" s="947" t="s">
        <v>412</v>
      </c>
      <c r="BA112" s="948"/>
      <c r="BB112" s="948"/>
      <c r="BC112" s="948"/>
      <c r="BD112" s="948"/>
      <c r="BE112" s="948"/>
      <c r="BF112" s="948"/>
      <c r="BG112" s="948"/>
      <c r="BH112" s="948"/>
      <c r="BI112" s="948"/>
      <c r="BJ112" s="948"/>
      <c r="BK112" s="948"/>
      <c r="BL112" s="948"/>
      <c r="BM112" s="948"/>
      <c r="BN112" s="948"/>
      <c r="BO112" s="948"/>
      <c r="BP112" s="949"/>
      <c r="BQ112" s="917">
        <v>3874797</v>
      </c>
      <c r="BR112" s="918"/>
      <c r="BS112" s="918"/>
      <c r="BT112" s="918"/>
      <c r="BU112" s="918"/>
      <c r="BV112" s="918">
        <v>3160134</v>
      </c>
      <c r="BW112" s="918"/>
      <c r="BX112" s="918"/>
      <c r="BY112" s="918"/>
      <c r="BZ112" s="918"/>
      <c r="CA112" s="918">
        <v>2274460</v>
      </c>
      <c r="CB112" s="918"/>
      <c r="CC112" s="918"/>
      <c r="CD112" s="918"/>
      <c r="CE112" s="918"/>
      <c r="CF112" s="912">
        <v>18</v>
      </c>
      <c r="CG112" s="913"/>
      <c r="CH112" s="913"/>
      <c r="CI112" s="913"/>
      <c r="CJ112" s="913"/>
      <c r="CK112" s="943"/>
      <c r="CL112" s="944"/>
      <c r="CM112" s="914" t="s">
        <v>413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110</v>
      </c>
      <c r="DH112" s="918"/>
      <c r="DI112" s="918"/>
      <c r="DJ112" s="918"/>
      <c r="DK112" s="918"/>
      <c r="DL112" s="918" t="s">
        <v>110</v>
      </c>
      <c r="DM112" s="918"/>
      <c r="DN112" s="918"/>
      <c r="DO112" s="918"/>
      <c r="DP112" s="918"/>
      <c r="DQ112" s="918" t="s">
        <v>110</v>
      </c>
      <c r="DR112" s="918"/>
      <c r="DS112" s="918"/>
      <c r="DT112" s="918"/>
      <c r="DU112" s="918"/>
      <c r="DV112" s="919" t="s">
        <v>110</v>
      </c>
      <c r="DW112" s="919"/>
      <c r="DX112" s="919"/>
      <c r="DY112" s="919"/>
      <c r="DZ112" s="920"/>
    </row>
    <row r="113" spans="1:130" s="197" customFormat="1" ht="26.25" customHeight="1">
      <c r="A113" s="952"/>
      <c r="B113" s="953"/>
      <c r="C113" s="948" t="s">
        <v>414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336895</v>
      </c>
      <c r="AB113" s="932"/>
      <c r="AC113" s="932"/>
      <c r="AD113" s="932"/>
      <c r="AE113" s="933"/>
      <c r="AF113" s="934">
        <v>250653</v>
      </c>
      <c r="AG113" s="932"/>
      <c r="AH113" s="932"/>
      <c r="AI113" s="932"/>
      <c r="AJ113" s="933"/>
      <c r="AK113" s="934">
        <v>273661</v>
      </c>
      <c r="AL113" s="932"/>
      <c r="AM113" s="932"/>
      <c r="AN113" s="932"/>
      <c r="AO113" s="933"/>
      <c r="AP113" s="935">
        <v>2.2000000000000002</v>
      </c>
      <c r="AQ113" s="936"/>
      <c r="AR113" s="936"/>
      <c r="AS113" s="936"/>
      <c r="AT113" s="937"/>
      <c r="AU113" s="897"/>
      <c r="AV113" s="898"/>
      <c r="AW113" s="898"/>
      <c r="AX113" s="898"/>
      <c r="AY113" s="899"/>
      <c r="AZ113" s="947" t="s">
        <v>415</v>
      </c>
      <c r="BA113" s="948"/>
      <c r="BB113" s="948"/>
      <c r="BC113" s="948"/>
      <c r="BD113" s="948"/>
      <c r="BE113" s="948"/>
      <c r="BF113" s="948"/>
      <c r="BG113" s="948"/>
      <c r="BH113" s="948"/>
      <c r="BI113" s="948"/>
      <c r="BJ113" s="948"/>
      <c r="BK113" s="948"/>
      <c r="BL113" s="948"/>
      <c r="BM113" s="948"/>
      <c r="BN113" s="948"/>
      <c r="BO113" s="948"/>
      <c r="BP113" s="949"/>
      <c r="BQ113" s="917">
        <v>867265</v>
      </c>
      <c r="BR113" s="918"/>
      <c r="BS113" s="918"/>
      <c r="BT113" s="918"/>
      <c r="BU113" s="918"/>
      <c r="BV113" s="918">
        <v>734704</v>
      </c>
      <c r="BW113" s="918"/>
      <c r="BX113" s="918"/>
      <c r="BY113" s="918"/>
      <c r="BZ113" s="918"/>
      <c r="CA113" s="918">
        <v>656462</v>
      </c>
      <c r="CB113" s="918"/>
      <c r="CC113" s="918"/>
      <c r="CD113" s="918"/>
      <c r="CE113" s="918"/>
      <c r="CF113" s="912">
        <v>5.2</v>
      </c>
      <c r="CG113" s="913"/>
      <c r="CH113" s="913"/>
      <c r="CI113" s="913"/>
      <c r="CJ113" s="913"/>
      <c r="CK113" s="943"/>
      <c r="CL113" s="944"/>
      <c r="CM113" s="914" t="s">
        <v>416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110</v>
      </c>
      <c r="DH113" s="957"/>
      <c r="DI113" s="957"/>
      <c r="DJ113" s="957"/>
      <c r="DK113" s="958"/>
      <c r="DL113" s="959" t="s">
        <v>110</v>
      </c>
      <c r="DM113" s="957"/>
      <c r="DN113" s="957"/>
      <c r="DO113" s="957"/>
      <c r="DP113" s="958"/>
      <c r="DQ113" s="959" t="s">
        <v>110</v>
      </c>
      <c r="DR113" s="957"/>
      <c r="DS113" s="957"/>
      <c r="DT113" s="957"/>
      <c r="DU113" s="958"/>
      <c r="DV113" s="960" t="s">
        <v>110</v>
      </c>
      <c r="DW113" s="961"/>
      <c r="DX113" s="961"/>
      <c r="DY113" s="961"/>
      <c r="DZ113" s="962"/>
    </row>
    <row r="114" spans="1:130" s="197" customFormat="1" ht="26.25" customHeight="1">
      <c r="A114" s="952"/>
      <c r="B114" s="953"/>
      <c r="C114" s="948" t="s">
        <v>417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140762</v>
      </c>
      <c r="AB114" s="957"/>
      <c r="AC114" s="957"/>
      <c r="AD114" s="957"/>
      <c r="AE114" s="958"/>
      <c r="AF114" s="959">
        <v>113363</v>
      </c>
      <c r="AG114" s="957"/>
      <c r="AH114" s="957"/>
      <c r="AI114" s="957"/>
      <c r="AJ114" s="958"/>
      <c r="AK114" s="959">
        <v>116067</v>
      </c>
      <c r="AL114" s="957"/>
      <c r="AM114" s="957"/>
      <c r="AN114" s="957"/>
      <c r="AO114" s="958"/>
      <c r="AP114" s="960">
        <v>0.9</v>
      </c>
      <c r="AQ114" s="961"/>
      <c r="AR114" s="961"/>
      <c r="AS114" s="961"/>
      <c r="AT114" s="962"/>
      <c r="AU114" s="897"/>
      <c r="AV114" s="898"/>
      <c r="AW114" s="898"/>
      <c r="AX114" s="898"/>
      <c r="AY114" s="899"/>
      <c r="AZ114" s="947" t="s">
        <v>418</v>
      </c>
      <c r="BA114" s="948"/>
      <c r="BB114" s="948"/>
      <c r="BC114" s="948"/>
      <c r="BD114" s="948"/>
      <c r="BE114" s="948"/>
      <c r="BF114" s="948"/>
      <c r="BG114" s="948"/>
      <c r="BH114" s="948"/>
      <c r="BI114" s="948"/>
      <c r="BJ114" s="948"/>
      <c r="BK114" s="948"/>
      <c r="BL114" s="948"/>
      <c r="BM114" s="948"/>
      <c r="BN114" s="948"/>
      <c r="BO114" s="948"/>
      <c r="BP114" s="949"/>
      <c r="BQ114" s="917">
        <v>5679957</v>
      </c>
      <c r="BR114" s="918"/>
      <c r="BS114" s="918"/>
      <c r="BT114" s="918"/>
      <c r="BU114" s="918"/>
      <c r="BV114" s="918">
        <v>5440387</v>
      </c>
      <c r="BW114" s="918"/>
      <c r="BX114" s="918"/>
      <c r="BY114" s="918"/>
      <c r="BZ114" s="918"/>
      <c r="CA114" s="918">
        <v>4599079</v>
      </c>
      <c r="CB114" s="918"/>
      <c r="CC114" s="918"/>
      <c r="CD114" s="918"/>
      <c r="CE114" s="918"/>
      <c r="CF114" s="912">
        <v>36.5</v>
      </c>
      <c r="CG114" s="913"/>
      <c r="CH114" s="913"/>
      <c r="CI114" s="913"/>
      <c r="CJ114" s="913"/>
      <c r="CK114" s="943"/>
      <c r="CL114" s="944"/>
      <c r="CM114" s="914" t="s">
        <v>419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110</v>
      </c>
      <c r="DH114" s="957"/>
      <c r="DI114" s="957"/>
      <c r="DJ114" s="957"/>
      <c r="DK114" s="958"/>
      <c r="DL114" s="959" t="s">
        <v>110</v>
      </c>
      <c r="DM114" s="957"/>
      <c r="DN114" s="957"/>
      <c r="DO114" s="957"/>
      <c r="DP114" s="958"/>
      <c r="DQ114" s="959" t="s">
        <v>110</v>
      </c>
      <c r="DR114" s="957"/>
      <c r="DS114" s="957"/>
      <c r="DT114" s="957"/>
      <c r="DU114" s="958"/>
      <c r="DV114" s="960" t="s">
        <v>110</v>
      </c>
      <c r="DW114" s="961"/>
      <c r="DX114" s="961"/>
      <c r="DY114" s="961"/>
      <c r="DZ114" s="962"/>
    </row>
    <row r="115" spans="1:130" s="197" customFormat="1" ht="26.25" customHeight="1">
      <c r="A115" s="952"/>
      <c r="B115" s="953"/>
      <c r="C115" s="948" t="s">
        <v>420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57134</v>
      </c>
      <c r="AB115" s="932"/>
      <c r="AC115" s="932"/>
      <c r="AD115" s="932"/>
      <c r="AE115" s="933"/>
      <c r="AF115" s="934">
        <v>45466</v>
      </c>
      <c r="AG115" s="932"/>
      <c r="AH115" s="932"/>
      <c r="AI115" s="932"/>
      <c r="AJ115" s="933"/>
      <c r="AK115" s="934">
        <v>28320</v>
      </c>
      <c r="AL115" s="932"/>
      <c r="AM115" s="932"/>
      <c r="AN115" s="932"/>
      <c r="AO115" s="933"/>
      <c r="AP115" s="935">
        <v>0.2</v>
      </c>
      <c r="AQ115" s="936"/>
      <c r="AR115" s="936"/>
      <c r="AS115" s="936"/>
      <c r="AT115" s="937"/>
      <c r="AU115" s="897"/>
      <c r="AV115" s="898"/>
      <c r="AW115" s="898"/>
      <c r="AX115" s="898"/>
      <c r="AY115" s="899"/>
      <c r="AZ115" s="947" t="s">
        <v>421</v>
      </c>
      <c r="BA115" s="948"/>
      <c r="BB115" s="948"/>
      <c r="BC115" s="948"/>
      <c r="BD115" s="948"/>
      <c r="BE115" s="948"/>
      <c r="BF115" s="948"/>
      <c r="BG115" s="948"/>
      <c r="BH115" s="948"/>
      <c r="BI115" s="948"/>
      <c r="BJ115" s="948"/>
      <c r="BK115" s="948"/>
      <c r="BL115" s="948"/>
      <c r="BM115" s="948"/>
      <c r="BN115" s="948"/>
      <c r="BO115" s="948"/>
      <c r="BP115" s="949"/>
      <c r="BQ115" s="917" t="s">
        <v>110</v>
      </c>
      <c r="BR115" s="918"/>
      <c r="BS115" s="918"/>
      <c r="BT115" s="918"/>
      <c r="BU115" s="918"/>
      <c r="BV115" s="918" t="s">
        <v>110</v>
      </c>
      <c r="BW115" s="918"/>
      <c r="BX115" s="918"/>
      <c r="BY115" s="918"/>
      <c r="BZ115" s="918"/>
      <c r="CA115" s="918" t="s">
        <v>110</v>
      </c>
      <c r="CB115" s="918"/>
      <c r="CC115" s="918"/>
      <c r="CD115" s="918"/>
      <c r="CE115" s="918"/>
      <c r="CF115" s="912" t="s">
        <v>110</v>
      </c>
      <c r="CG115" s="913"/>
      <c r="CH115" s="913"/>
      <c r="CI115" s="913"/>
      <c r="CJ115" s="913"/>
      <c r="CK115" s="943"/>
      <c r="CL115" s="944"/>
      <c r="CM115" s="947" t="s">
        <v>422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110</v>
      </c>
      <c r="DH115" s="957"/>
      <c r="DI115" s="957"/>
      <c r="DJ115" s="957"/>
      <c r="DK115" s="958"/>
      <c r="DL115" s="959" t="s">
        <v>110</v>
      </c>
      <c r="DM115" s="957"/>
      <c r="DN115" s="957"/>
      <c r="DO115" s="957"/>
      <c r="DP115" s="958"/>
      <c r="DQ115" s="959" t="s">
        <v>110</v>
      </c>
      <c r="DR115" s="957"/>
      <c r="DS115" s="957"/>
      <c r="DT115" s="957"/>
      <c r="DU115" s="958"/>
      <c r="DV115" s="960" t="s">
        <v>110</v>
      </c>
      <c r="DW115" s="961"/>
      <c r="DX115" s="961"/>
      <c r="DY115" s="961"/>
      <c r="DZ115" s="962"/>
    </row>
    <row r="116" spans="1:130" s="197" customFormat="1" ht="26.25" customHeight="1">
      <c r="A116" s="954"/>
      <c r="B116" s="955"/>
      <c r="C116" s="969" t="s">
        <v>423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110</v>
      </c>
      <c r="AB116" s="957"/>
      <c r="AC116" s="957"/>
      <c r="AD116" s="957"/>
      <c r="AE116" s="958"/>
      <c r="AF116" s="959" t="s">
        <v>110</v>
      </c>
      <c r="AG116" s="957"/>
      <c r="AH116" s="957"/>
      <c r="AI116" s="957"/>
      <c r="AJ116" s="958"/>
      <c r="AK116" s="959" t="s">
        <v>110</v>
      </c>
      <c r="AL116" s="957"/>
      <c r="AM116" s="957"/>
      <c r="AN116" s="957"/>
      <c r="AO116" s="958"/>
      <c r="AP116" s="960" t="s">
        <v>110</v>
      </c>
      <c r="AQ116" s="961"/>
      <c r="AR116" s="961"/>
      <c r="AS116" s="961"/>
      <c r="AT116" s="962"/>
      <c r="AU116" s="897"/>
      <c r="AV116" s="898"/>
      <c r="AW116" s="898"/>
      <c r="AX116" s="898"/>
      <c r="AY116" s="899"/>
      <c r="AZ116" s="947" t="s">
        <v>424</v>
      </c>
      <c r="BA116" s="948"/>
      <c r="BB116" s="948"/>
      <c r="BC116" s="948"/>
      <c r="BD116" s="948"/>
      <c r="BE116" s="948"/>
      <c r="BF116" s="948"/>
      <c r="BG116" s="948"/>
      <c r="BH116" s="948"/>
      <c r="BI116" s="948"/>
      <c r="BJ116" s="948"/>
      <c r="BK116" s="948"/>
      <c r="BL116" s="948"/>
      <c r="BM116" s="948"/>
      <c r="BN116" s="948"/>
      <c r="BO116" s="948"/>
      <c r="BP116" s="949"/>
      <c r="BQ116" s="917" t="s">
        <v>110</v>
      </c>
      <c r="BR116" s="918"/>
      <c r="BS116" s="918"/>
      <c r="BT116" s="918"/>
      <c r="BU116" s="918"/>
      <c r="BV116" s="918" t="s">
        <v>110</v>
      </c>
      <c r="BW116" s="918"/>
      <c r="BX116" s="918"/>
      <c r="BY116" s="918"/>
      <c r="BZ116" s="918"/>
      <c r="CA116" s="918" t="s">
        <v>110</v>
      </c>
      <c r="CB116" s="918"/>
      <c r="CC116" s="918"/>
      <c r="CD116" s="918"/>
      <c r="CE116" s="918"/>
      <c r="CF116" s="912" t="s">
        <v>110</v>
      </c>
      <c r="CG116" s="913"/>
      <c r="CH116" s="913"/>
      <c r="CI116" s="913"/>
      <c r="CJ116" s="913"/>
      <c r="CK116" s="943"/>
      <c r="CL116" s="944"/>
      <c r="CM116" s="914" t="s">
        <v>425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37500</v>
      </c>
      <c r="DH116" s="957"/>
      <c r="DI116" s="957"/>
      <c r="DJ116" s="957"/>
      <c r="DK116" s="958"/>
      <c r="DL116" s="959">
        <v>17250</v>
      </c>
      <c r="DM116" s="957"/>
      <c r="DN116" s="957"/>
      <c r="DO116" s="957"/>
      <c r="DP116" s="958"/>
      <c r="DQ116" s="959">
        <v>11500</v>
      </c>
      <c r="DR116" s="957"/>
      <c r="DS116" s="957"/>
      <c r="DT116" s="957"/>
      <c r="DU116" s="958"/>
      <c r="DV116" s="960">
        <v>0.1</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426</v>
      </c>
      <c r="Z117" s="882"/>
      <c r="AA117" s="994">
        <v>2587901</v>
      </c>
      <c r="AB117" s="964"/>
      <c r="AC117" s="964"/>
      <c r="AD117" s="964"/>
      <c r="AE117" s="965"/>
      <c r="AF117" s="963">
        <v>2296473</v>
      </c>
      <c r="AG117" s="964"/>
      <c r="AH117" s="964"/>
      <c r="AI117" s="964"/>
      <c r="AJ117" s="965"/>
      <c r="AK117" s="963">
        <v>2298718</v>
      </c>
      <c r="AL117" s="964"/>
      <c r="AM117" s="964"/>
      <c r="AN117" s="964"/>
      <c r="AO117" s="965"/>
      <c r="AP117" s="966"/>
      <c r="AQ117" s="967"/>
      <c r="AR117" s="967"/>
      <c r="AS117" s="967"/>
      <c r="AT117" s="968"/>
      <c r="AU117" s="897"/>
      <c r="AV117" s="898"/>
      <c r="AW117" s="898"/>
      <c r="AX117" s="898"/>
      <c r="AY117" s="899"/>
      <c r="AZ117" s="993" t="s">
        <v>427</v>
      </c>
      <c r="BA117" s="969"/>
      <c r="BB117" s="969"/>
      <c r="BC117" s="969"/>
      <c r="BD117" s="969"/>
      <c r="BE117" s="969"/>
      <c r="BF117" s="969"/>
      <c r="BG117" s="969"/>
      <c r="BH117" s="969"/>
      <c r="BI117" s="969"/>
      <c r="BJ117" s="969"/>
      <c r="BK117" s="969"/>
      <c r="BL117" s="969"/>
      <c r="BM117" s="969"/>
      <c r="BN117" s="969"/>
      <c r="BO117" s="969"/>
      <c r="BP117" s="970"/>
      <c r="BQ117" s="983" t="s">
        <v>110</v>
      </c>
      <c r="BR117" s="984"/>
      <c r="BS117" s="984"/>
      <c r="BT117" s="984"/>
      <c r="BU117" s="984"/>
      <c r="BV117" s="984" t="s">
        <v>110</v>
      </c>
      <c r="BW117" s="984"/>
      <c r="BX117" s="984"/>
      <c r="BY117" s="984"/>
      <c r="BZ117" s="984"/>
      <c r="CA117" s="984" t="s">
        <v>110</v>
      </c>
      <c r="CB117" s="984"/>
      <c r="CC117" s="984"/>
      <c r="CD117" s="984"/>
      <c r="CE117" s="984"/>
      <c r="CF117" s="912" t="s">
        <v>110</v>
      </c>
      <c r="CG117" s="913"/>
      <c r="CH117" s="913"/>
      <c r="CI117" s="913"/>
      <c r="CJ117" s="913"/>
      <c r="CK117" s="943"/>
      <c r="CL117" s="944"/>
      <c r="CM117" s="914" t="s">
        <v>428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110</v>
      </c>
      <c r="DH117" s="957"/>
      <c r="DI117" s="957"/>
      <c r="DJ117" s="957"/>
      <c r="DK117" s="958"/>
      <c r="DL117" s="959" t="s">
        <v>110</v>
      </c>
      <c r="DM117" s="957"/>
      <c r="DN117" s="957"/>
      <c r="DO117" s="957"/>
      <c r="DP117" s="958"/>
      <c r="DQ117" s="959" t="s">
        <v>110</v>
      </c>
      <c r="DR117" s="957"/>
      <c r="DS117" s="957"/>
      <c r="DT117" s="957"/>
      <c r="DU117" s="958"/>
      <c r="DV117" s="960" t="s">
        <v>110</v>
      </c>
      <c r="DW117" s="961"/>
      <c r="DX117" s="961"/>
      <c r="DY117" s="961"/>
      <c r="DZ117" s="962"/>
    </row>
    <row r="118" spans="1:130" s="197" customFormat="1" ht="26.25" customHeight="1">
      <c r="A118" s="902" t="s">
        <v>402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400</v>
      </c>
      <c r="AB118" s="881"/>
      <c r="AC118" s="881"/>
      <c r="AD118" s="881"/>
      <c r="AE118" s="882"/>
      <c r="AF118" s="880" t="s">
        <v>285</v>
      </c>
      <c r="AG118" s="881"/>
      <c r="AH118" s="881"/>
      <c r="AI118" s="881"/>
      <c r="AJ118" s="882"/>
      <c r="AK118" s="880" t="s">
        <v>284</v>
      </c>
      <c r="AL118" s="881"/>
      <c r="AM118" s="881"/>
      <c r="AN118" s="881"/>
      <c r="AO118" s="882"/>
      <c r="AP118" s="988" t="s">
        <v>401</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429</v>
      </c>
      <c r="BP118" s="992"/>
      <c r="BQ118" s="983">
        <v>31707499</v>
      </c>
      <c r="BR118" s="984"/>
      <c r="BS118" s="984"/>
      <c r="BT118" s="984"/>
      <c r="BU118" s="984"/>
      <c r="BV118" s="984">
        <v>31840420</v>
      </c>
      <c r="BW118" s="984"/>
      <c r="BX118" s="984"/>
      <c r="BY118" s="984"/>
      <c r="BZ118" s="984"/>
      <c r="CA118" s="984">
        <v>31546668</v>
      </c>
      <c r="CB118" s="984"/>
      <c r="CC118" s="984"/>
      <c r="CD118" s="984"/>
      <c r="CE118" s="984"/>
      <c r="CF118" s="985"/>
      <c r="CG118" s="986"/>
      <c r="CH118" s="986"/>
      <c r="CI118" s="986"/>
      <c r="CJ118" s="987"/>
      <c r="CK118" s="943"/>
      <c r="CL118" s="944"/>
      <c r="CM118" s="914" t="s">
        <v>430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110</v>
      </c>
      <c r="DH118" s="957"/>
      <c r="DI118" s="957"/>
      <c r="DJ118" s="957"/>
      <c r="DK118" s="958"/>
      <c r="DL118" s="959" t="s">
        <v>110</v>
      </c>
      <c r="DM118" s="957"/>
      <c r="DN118" s="957"/>
      <c r="DO118" s="957"/>
      <c r="DP118" s="958"/>
      <c r="DQ118" s="959" t="s">
        <v>110</v>
      </c>
      <c r="DR118" s="957"/>
      <c r="DS118" s="957"/>
      <c r="DT118" s="957"/>
      <c r="DU118" s="958"/>
      <c r="DV118" s="960" t="s">
        <v>110</v>
      </c>
      <c r="DW118" s="961"/>
      <c r="DX118" s="961"/>
      <c r="DY118" s="961"/>
      <c r="DZ118" s="962"/>
    </row>
    <row r="119" spans="1:130" s="197" customFormat="1" ht="26.25" customHeight="1">
      <c r="A119" s="972" t="s">
        <v>405</v>
      </c>
      <c r="B119" s="942"/>
      <c r="C119" s="921" t="s">
        <v>406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110</v>
      </c>
      <c r="AB119" s="888"/>
      <c r="AC119" s="888"/>
      <c r="AD119" s="888"/>
      <c r="AE119" s="889"/>
      <c r="AF119" s="890" t="s">
        <v>110</v>
      </c>
      <c r="AG119" s="888"/>
      <c r="AH119" s="888"/>
      <c r="AI119" s="888"/>
      <c r="AJ119" s="889"/>
      <c r="AK119" s="890" t="s">
        <v>110</v>
      </c>
      <c r="AL119" s="888"/>
      <c r="AM119" s="888"/>
      <c r="AN119" s="888"/>
      <c r="AO119" s="889"/>
      <c r="AP119" s="891" t="s">
        <v>110</v>
      </c>
      <c r="AQ119" s="892"/>
      <c r="AR119" s="892"/>
      <c r="AS119" s="892"/>
      <c r="AT119" s="893"/>
      <c r="AU119" s="975" t="s">
        <v>431</v>
      </c>
      <c r="AV119" s="976"/>
      <c r="AW119" s="976"/>
      <c r="AX119" s="976"/>
      <c r="AY119" s="977"/>
      <c r="AZ119" s="938" t="s">
        <v>432</v>
      </c>
      <c r="BA119" s="885"/>
      <c r="BB119" s="885"/>
      <c r="BC119" s="885"/>
      <c r="BD119" s="885"/>
      <c r="BE119" s="885"/>
      <c r="BF119" s="885"/>
      <c r="BG119" s="885"/>
      <c r="BH119" s="885"/>
      <c r="BI119" s="885"/>
      <c r="BJ119" s="885"/>
      <c r="BK119" s="885"/>
      <c r="BL119" s="885"/>
      <c r="BM119" s="885"/>
      <c r="BN119" s="885"/>
      <c r="BO119" s="885"/>
      <c r="BP119" s="886"/>
      <c r="BQ119" s="924">
        <v>5618192</v>
      </c>
      <c r="BR119" s="925"/>
      <c r="BS119" s="925"/>
      <c r="BT119" s="925"/>
      <c r="BU119" s="925"/>
      <c r="BV119" s="925">
        <v>6283142</v>
      </c>
      <c r="BW119" s="925"/>
      <c r="BX119" s="925"/>
      <c r="BY119" s="925"/>
      <c r="BZ119" s="925"/>
      <c r="CA119" s="925">
        <v>6447967</v>
      </c>
      <c r="CB119" s="925"/>
      <c r="CC119" s="925"/>
      <c r="CD119" s="925"/>
      <c r="CE119" s="925"/>
      <c r="CF119" s="939">
        <v>51.1</v>
      </c>
      <c r="CG119" s="940"/>
      <c r="CH119" s="940"/>
      <c r="CI119" s="940"/>
      <c r="CJ119" s="940"/>
      <c r="CK119" s="945"/>
      <c r="CL119" s="946"/>
      <c r="CM119" s="1002" t="s">
        <v>433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30751</v>
      </c>
      <c r="DH119" s="996"/>
      <c r="DI119" s="996"/>
      <c r="DJ119" s="996"/>
      <c r="DK119" s="997"/>
      <c r="DL119" s="998">
        <v>52681</v>
      </c>
      <c r="DM119" s="996"/>
      <c r="DN119" s="996"/>
      <c r="DO119" s="996"/>
      <c r="DP119" s="997"/>
      <c r="DQ119" s="998">
        <v>10445</v>
      </c>
      <c r="DR119" s="996"/>
      <c r="DS119" s="996"/>
      <c r="DT119" s="996"/>
      <c r="DU119" s="997"/>
      <c r="DV119" s="999">
        <v>0.1</v>
      </c>
      <c r="DW119" s="1000"/>
      <c r="DX119" s="1000"/>
      <c r="DY119" s="1000"/>
      <c r="DZ119" s="1001"/>
    </row>
    <row r="120" spans="1:130" s="197" customFormat="1" ht="26.25" customHeight="1">
      <c r="A120" s="973"/>
      <c r="B120" s="944"/>
      <c r="C120" s="914" t="s">
        <v>409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v>35386</v>
      </c>
      <c r="AB120" s="957"/>
      <c r="AC120" s="957"/>
      <c r="AD120" s="957"/>
      <c r="AE120" s="958"/>
      <c r="AF120" s="959">
        <v>23763</v>
      </c>
      <c r="AG120" s="957"/>
      <c r="AH120" s="957"/>
      <c r="AI120" s="957"/>
      <c r="AJ120" s="958"/>
      <c r="AK120" s="959">
        <v>12125</v>
      </c>
      <c r="AL120" s="957"/>
      <c r="AM120" s="957"/>
      <c r="AN120" s="957"/>
      <c r="AO120" s="958"/>
      <c r="AP120" s="960">
        <v>0.1</v>
      </c>
      <c r="AQ120" s="961"/>
      <c r="AR120" s="961"/>
      <c r="AS120" s="961"/>
      <c r="AT120" s="962"/>
      <c r="AU120" s="978"/>
      <c r="AV120" s="979"/>
      <c r="AW120" s="979"/>
      <c r="AX120" s="979"/>
      <c r="AY120" s="980"/>
      <c r="AZ120" s="947" t="s">
        <v>434</v>
      </c>
      <c r="BA120" s="948"/>
      <c r="BB120" s="948"/>
      <c r="BC120" s="948"/>
      <c r="BD120" s="948"/>
      <c r="BE120" s="948"/>
      <c r="BF120" s="948"/>
      <c r="BG120" s="948"/>
      <c r="BH120" s="948"/>
      <c r="BI120" s="948"/>
      <c r="BJ120" s="948"/>
      <c r="BK120" s="948"/>
      <c r="BL120" s="948"/>
      <c r="BM120" s="948"/>
      <c r="BN120" s="948"/>
      <c r="BO120" s="948"/>
      <c r="BP120" s="949"/>
      <c r="BQ120" s="917">
        <v>5159957</v>
      </c>
      <c r="BR120" s="918"/>
      <c r="BS120" s="918"/>
      <c r="BT120" s="918"/>
      <c r="BU120" s="918"/>
      <c r="BV120" s="918">
        <v>4667767</v>
      </c>
      <c r="BW120" s="918"/>
      <c r="BX120" s="918"/>
      <c r="BY120" s="918"/>
      <c r="BZ120" s="918"/>
      <c r="CA120" s="918">
        <v>4543398</v>
      </c>
      <c r="CB120" s="918"/>
      <c r="CC120" s="918"/>
      <c r="CD120" s="918"/>
      <c r="CE120" s="918"/>
      <c r="CF120" s="912">
        <v>36</v>
      </c>
      <c r="CG120" s="913"/>
      <c r="CH120" s="913"/>
      <c r="CI120" s="913"/>
      <c r="CJ120" s="913"/>
      <c r="CK120" s="1011" t="s">
        <v>435</v>
      </c>
      <c r="CL120" s="1012"/>
      <c r="CM120" s="1012"/>
      <c r="CN120" s="1012"/>
      <c r="CO120" s="1013"/>
      <c r="CP120" s="1019" t="s">
        <v>385</v>
      </c>
      <c r="CQ120" s="1020"/>
      <c r="CR120" s="1020"/>
      <c r="CS120" s="1020"/>
      <c r="CT120" s="1020"/>
      <c r="CU120" s="1020"/>
      <c r="CV120" s="1020"/>
      <c r="CW120" s="1020"/>
      <c r="CX120" s="1020"/>
      <c r="CY120" s="1020"/>
      <c r="CZ120" s="1020"/>
      <c r="DA120" s="1020"/>
      <c r="DB120" s="1020"/>
      <c r="DC120" s="1020"/>
      <c r="DD120" s="1020"/>
      <c r="DE120" s="1020"/>
      <c r="DF120" s="1021"/>
      <c r="DG120" s="924">
        <v>3666654</v>
      </c>
      <c r="DH120" s="925"/>
      <c r="DI120" s="925"/>
      <c r="DJ120" s="925"/>
      <c r="DK120" s="925"/>
      <c r="DL120" s="925">
        <v>3031271</v>
      </c>
      <c r="DM120" s="925"/>
      <c r="DN120" s="925"/>
      <c r="DO120" s="925"/>
      <c r="DP120" s="925"/>
      <c r="DQ120" s="925">
        <v>2205303</v>
      </c>
      <c r="DR120" s="925"/>
      <c r="DS120" s="925"/>
      <c r="DT120" s="925"/>
      <c r="DU120" s="925"/>
      <c r="DV120" s="926">
        <v>17.5</v>
      </c>
      <c r="DW120" s="926"/>
      <c r="DX120" s="926"/>
      <c r="DY120" s="926"/>
      <c r="DZ120" s="927"/>
    </row>
    <row r="121" spans="1:130" s="197" customFormat="1" ht="26.25" customHeight="1">
      <c r="A121" s="973"/>
      <c r="B121" s="944"/>
      <c r="C121" s="1008" t="s">
        <v>436</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110</v>
      </c>
      <c r="AB121" s="957"/>
      <c r="AC121" s="957"/>
      <c r="AD121" s="957"/>
      <c r="AE121" s="958"/>
      <c r="AF121" s="959" t="s">
        <v>110</v>
      </c>
      <c r="AG121" s="957"/>
      <c r="AH121" s="957"/>
      <c r="AI121" s="957"/>
      <c r="AJ121" s="958"/>
      <c r="AK121" s="959" t="s">
        <v>110</v>
      </c>
      <c r="AL121" s="957"/>
      <c r="AM121" s="957"/>
      <c r="AN121" s="957"/>
      <c r="AO121" s="958"/>
      <c r="AP121" s="960" t="s">
        <v>110</v>
      </c>
      <c r="AQ121" s="961"/>
      <c r="AR121" s="961"/>
      <c r="AS121" s="961"/>
      <c r="AT121" s="962"/>
      <c r="AU121" s="978"/>
      <c r="AV121" s="979"/>
      <c r="AW121" s="979"/>
      <c r="AX121" s="979"/>
      <c r="AY121" s="980"/>
      <c r="AZ121" s="993" t="s">
        <v>437</v>
      </c>
      <c r="BA121" s="969"/>
      <c r="BB121" s="969"/>
      <c r="BC121" s="969"/>
      <c r="BD121" s="969"/>
      <c r="BE121" s="969"/>
      <c r="BF121" s="969"/>
      <c r="BG121" s="969"/>
      <c r="BH121" s="969"/>
      <c r="BI121" s="969"/>
      <c r="BJ121" s="969"/>
      <c r="BK121" s="969"/>
      <c r="BL121" s="969"/>
      <c r="BM121" s="969"/>
      <c r="BN121" s="969"/>
      <c r="BO121" s="969"/>
      <c r="BP121" s="970"/>
      <c r="BQ121" s="983">
        <v>17080283</v>
      </c>
      <c r="BR121" s="984"/>
      <c r="BS121" s="984"/>
      <c r="BT121" s="984"/>
      <c r="BU121" s="984"/>
      <c r="BV121" s="984">
        <v>17377299</v>
      </c>
      <c r="BW121" s="984"/>
      <c r="BX121" s="984"/>
      <c r="BY121" s="984"/>
      <c r="BZ121" s="984"/>
      <c r="CA121" s="984">
        <v>18285774</v>
      </c>
      <c r="CB121" s="984"/>
      <c r="CC121" s="984"/>
      <c r="CD121" s="984"/>
      <c r="CE121" s="984"/>
      <c r="CF121" s="1022">
        <v>145</v>
      </c>
      <c r="CG121" s="1023"/>
      <c r="CH121" s="1023"/>
      <c r="CI121" s="1023"/>
      <c r="CJ121" s="1023"/>
      <c r="CK121" s="1014"/>
      <c r="CL121" s="1015"/>
      <c r="CM121" s="1015"/>
      <c r="CN121" s="1015"/>
      <c r="CO121" s="1016"/>
      <c r="CP121" s="1005" t="s">
        <v>383</v>
      </c>
      <c r="CQ121" s="1006"/>
      <c r="CR121" s="1006"/>
      <c r="CS121" s="1006"/>
      <c r="CT121" s="1006"/>
      <c r="CU121" s="1006"/>
      <c r="CV121" s="1006"/>
      <c r="CW121" s="1006"/>
      <c r="CX121" s="1006"/>
      <c r="CY121" s="1006"/>
      <c r="CZ121" s="1006"/>
      <c r="DA121" s="1006"/>
      <c r="DB121" s="1006"/>
      <c r="DC121" s="1006"/>
      <c r="DD121" s="1006"/>
      <c r="DE121" s="1006"/>
      <c r="DF121" s="1007"/>
      <c r="DG121" s="917">
        <v>208143</v>
      </c>
      <c r="DH121" s="918"/>
      <c r="DI121" s="918"/>
      <c r="DJ121" s="918"/>
      <c r="DK121" s="918"/>
      <c r="DL121" s="918">
        <v>128863</v>
      </c>
      <c r="DM121" s="918"/>
      <c r="DN121" s="918"/>
      <c r="DO121" s="918"/>
      <c r="DP121" s="918"/>
      <c r="DQ121" s="918">
        <v>69157</v>
      </c>
      <c r="DR121" s="918"/>
      <c r="DS121" s="918"/>
      <c r="DT121" s="918"/>
      <c r="DU121" s="918"/>
      <c r="DV121" s="919">
        <v>0.5</v>
      </c>
      <c r="DW121" s="919"/>
      <c r="DX121" s="919"/>
      <c r="DY121" s="919"/>
      <c r="DZ121" s="920"/>
    </row>
    <row r="122" spans="1:130" s="197" customFormat="1" ht="26.25" customHeight="1">
      <c r="A122" s="973"/>
      <c r="B122" s="944"/>
      <c r="C122" s="914" t="s">
        <v>419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110</v>
      </c>
      <c r="AB122" s="957"/>
      <c r="AC122" s="957"/>
      <c r="AD122" s="957"/>
      <c r="AE122" s="958"/>
      <c r="AF122" s="959" t="s">
        <v>110</v>
      </c>
      <c r="AG122" s="957"/>
      <c r="AH122" s="957"/>
      <c r="AI122" s="957"/>
      <c r="AJ122" s="958"/>
      <c r="AK122" s="959" t="s">
        <v>110</v>
      </c>
      <c r="AL122" s="957"/>
      <c r="AM122" s="957"/>
      <c r="AN122" s="957"/>
      <c r="AO122" s="958"/>
      <c r="AP122" s="960" t="s">
        <v>110</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438</v>
      </c>
      <c r="BP122" s="992"/>
      <c r="BQ122" s="1032">
        <v>27858432</v>
      </c>
      <c r="BR122" s="1033"/>
      <c r="BS122" s="1033"/>
      <c r="BT122" s="1033"/>
      <c r="BU122" s="1033"/>
      <c r="BV122" s="1033">
        <v>28328208</v>
      </c>
      <c r="BW122" s="1033"/>
      <c r="BX122" s="1033"/>
      <c r="BY122" s="1033"/>
      <c r="BZ122" s="1033"/>
      <c r="CA122" s="1033">
        <v>29277139</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11250</v>
      </c>
      <c r="AB123" s="957"/>
      <c r="AC123" s="957"/>
      <c r="AD123" s="957"/>
      <c r="AE123" s="958"/>
      <c r="AF123" s="959">
        <v>11250</v>
      </c>
      <c r="AG123" s="957"/>
      <c r="AH123" s="957"/>
      <c r="AI123" s="957"/>
      <c r="AJ123" s="958"/>
      <c r="AK123" s="959">
        <v>5750</v>
      </c>
      <c r="AL123" s="957"/>
      <c r="AM123" s="957"/>
      <c r="AN123" s="957"/>
      <c r="AO123" s="958"/>
      <c r="AP123" s="960">
        <v>0</v>
      </c>
      <c r="AQ123" s="961"/>
      <c r="AR123" s="961"/>
      <c r="AS123" s="961"/>
      <c r="AT123" s="962"/>
      <c r="AU123" s="1029" t="s">
        <v>439</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30.9</v>
      </c>
      <c r="BR123" s="1025"/>
      <c r="BS123" s="1025"/>
      <c r="BT123" s="1025"/>
      <c r="BU123" s="1025"/>
      <c r="BV123" s="1025">
        <v>28.3</v>
      </c>
      <c r="BW123" s="1025"/>
      <c r="BX123" s="1025"/>
      <c r="BY123" s="1025"/>
      <c r="BZ123" s="1025"/>
      <c r="CA123" s="1025">
        <v>17.899999999999999</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110</v>
      </c>
      <c r="AB124" s="957"/>
      <c r="AC124" s="957"/>
      <c r="AD124" s="957"/>
      <c r="AE124" s="958"/>
      <c r="AF124" s="959" t="s">
        <v>110</v>
      </c>
      <c r="AG124" s="957"/>
      <c r="AH124" s="957"/>
      <c r="AI124" s="957"/>
      <c r="AJ124" s="958"/>
      <c r="AK124" s="959" t="s">
        <v>110</v>
      </c>
      <c r="AL124" s="957"/>
      <c r="AM124" s="957"/>
      <c r="AN124" s="957"/>
      <c r="AO124" s="958"/>
      <c r="AP124" s="960" t="s">
        <v>110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440</v>
      </c>
      <c r="CQ124" s="1006"/>
      <c r="CR124" s="1006"/>
      <c r="CS124" s="1006"/>
      <c r="CT124" s="1006"/>
      <c r="CU124" s="1006"/>
      <c r="CV124" s="1006"/>
      <c r="CW124" s="1006"/>
      <c r="CX124" s="1006"/>
      <c r="CY124" s="1006"/>
      <c r="CZ124" s="1006"/>
      <c r="DA124" s="1006"/>
      <c r="DB124" s="1006"/>
      <c r="DC124" s="1006"/>
      <c r="DD124" s="1006"/>
      <c r="DE124" s="1006"/>
      <c r="DF124" s="1007"/>
      <c r="DG124" s="995" t="s">
        <v>110</v>
      </c>
      <c r="DH124" s="996"/>
      <c r="DI124" s="996"/>
      <c r="DJ124" s="996"/>
      <c r="DK124" s="997"/>
      <c r="DL124" s="998" t="s">
        <v>110</v>
      </c>
      <c r="DM124" s="996"/>
      <c r="DN124" s="996"/>
      <c r="DO124" s="996"/>
      <c r="DP124" s="997"/>
      <c r="DQ124" s="998" t="s">
        <v>110</v>
      </c>
      <c r="DR124" s="996"/>
      <c r="DS124" s="996"/>
      <c r="DT124" s="996"/>
      <c r="DU124" s="997"/>
      <c r="DV124" s="999" t="s">
        <v>110</v>
      </c>
      <c r="DW124" s="1000"/>
      <c r="DX124" s="1000"/>
      <c r="DY124" s="1000"/>
      <c r="DZ124" s="1001"/>
    </row>
    <row r="125" spans="1:130" s="197" customFormat="1" ht="26.25" customHeight="1" thickBot="1">
      <c r="A125" s="973"/>
      <c r="B125" s="944"/>
      <c r="C125" s="914" t="s">
        <v>430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110</v>
      </c>
      <c r="AB125" s="957"/>
      <c r="AC125" s="957"/>
      <c r="AD125" s="957"/>
      <c r="AE125" s="958"/>
      <c r="AF125" s="959" t="s">
        <v>110</v>
      </c>
      <c r="AG125" s="957"/>
      <c r="AH125" s="957"/>
      <c r="AI125" s="957"/>
      <c r="AJ125" s="958"/>
      <c r="AK125" s="959" t="s">
        <v>110</v>
      </c>
      <c r="AL125" s="957"/>
      <c r="AM125" s="957"/>
      <c r="AN125" s="957"/>
      <c r="AO125" s="958"/>
      <c r="AP125" s="960" t="s">
        <v>110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441</v>
      </c>
      <c r="CL125" s="1012"/>
      <c r="CM125" s="1012"/>
      <c r="CN125" s="1012"/>
      <c r="CO125" s="1013"/>
      <c r="CP125" s="938" t="s">
        <v>442</v>
      </c>
      <c r="CQ125" s="885"/>
      <c r="CR125" s="885"/>
      <c r="CS125" s="885"/>
      <c r="CT125" s="885"/>
      <c r="CU125" s="885"/>
      <c r="CV125" s="885"/>
      <c r="CW125" s="885"/>
      <c r="CX125" s="885"/>
      <c r="CY125" s="885"/>
      <c r="CZ125" s="885"/>
      <c r="DA125" s="885"/>
      <c r="DB125" s="885"/>
      <c r="DC125" s="885"/>
      <c r="DD125" s="885"/>
      <c r="DE125" s="885"/>
      <c r="DF125" s="886"/>
      <c r="DG125" s="924" t="s">
        <v>110</v>
      </c>
      <c r="DH125" s="925"/>
      <c r="DI125" s="925"/>
      <c r="DJ125" s="925"/>
      <c r="DK125" s="925"/>
      <c r="DL125" s="925" t="s">
        <v>110</v>
      </c>
      <c r="DM125" s="925"/>
      <c r="DN125" s="925"/>
      <c r="DO125" s="925"/>
      <c r="DP125" s="925"/>
      <c r="DQ125" s="925" t="s">
        <v>110</v>
      </c>
      <c r="DR125" s="925"/>
      <c r="DS125" s="925"/>
      <c r="DT125" s="925"/>
      <c r="DU125" s="925"/>
      <c r="DV125" s="926" t="s">
        <v>110</v>
      </c>
      <c r="DW125" s="926"/>
      <c r="DX125" s="926"/>
      <c r="DY125" s="926"/>
      <c r="DZ125" s="927"/>
    </row>
    <row r="126" spans="1:130" s="197" customFormat="1" ht="26.25" customHeight="1">
      <c r="A126" s="973"/>
      <c r="B126" s="944"/>
      <c r="C126" s="914" t="s">
        <v>433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110</v>
      </c>
      <c r="AB126" s="957"/>
      <c r="AC126" s="957"/>
      <c r="AD126" s="957"/>
      <c r="AE126" s="958"/>
      <c r="AF126" s="959" t="s">
        <v>110</v>
      </c>
      <c r="AG126" s="957"/>
      <c r="AH126" s="957"/>
      <c r="AI126" s="957"/>
      <c r="AJ126" s="958"/>
      <c r="AK126" s="959" t="s">
        <v>110</v>
      </c>
      <c r="AL126" s="957"/>
      <c r="AM126" s="957"/>
      <c r="AN126" s="957"/>
      <c r="AO126" s="958"/>
      <c r="AP126" s="960" t="s">
        <v>110</v>
      </c>
      <c r="AQ126" s="961"/>
      <c r="AR126" s="961"/>
      <c r="AS126" s="961"/>
      <c r="AT126" s="962"/>
      <c r="AU126" s="233"/>
      <c r="AV126" s="233"/>
      <c r="AW126" s="233"/>
      <c r="AX126" s="1034" t="s">
        <v>443</v>
      </c>
      <c r="AY126" s="1035"/>
      <c r="AZ126" s="1035"/>
      <c r="BA126" s="1035"/>
      <c r="BB126" s="1035"/>
      <c r="BC126" s="1035"/>
      <c r="BD126" s="1035"/>
      <c r="BE126" s="1036"/>
      <c r="BF126" s="1050" t="s">
        <v>444</v>
      </c>
      <c r="BG126" s="1035"/>
      <c r="BH126" s="1035"/>
      <c r="BI126" s="1035"/>
      <c r="BJ126" s="1035"/>
      <c r="BK126" s="1035"/>
      <c r="BL126" s="1036"/>
      <c r="BM126" s="1050" t="s">
        <v>445</v>
      </c>
      <c r="BN126" s="1035"/>
      <c r="BO126" s="1035"/>
      <c r="BP126" s="1035"/>
      <c r="BQ126" s="1035"/>
      <c r="BR126" s="1035"/>
      <c r="BS126" s="1036"/>
      <c r="BT126" s="1050" t="s">
        <v>446</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447</v>
      </c>
      <c r="CQ126" s="948"/>
      <c r="CR126" s="948"/>
      <c r="CS126" s="948"/>
      <c r="CT126" s="948"/>
      <c r="CU126" s="948"/>
      <c r="CV126" s="948"/>
      <c r="CW126" s="948"/>
      <c r="CX126" s="948"/>
      <c r="CY126" s="948"/>
      <c r="CZ126" s="948"/>
      <c r="DA126" s="948"/>
      <c r="DB126" s="948"/>
      <c r="DC126" s="948"/>
      <c r="DD126" s="948"/>
      <c r="DE126" s="948"/>
      <c r="DF126" s="949"/>
      <c r="DG126" s="917" t="s">
        <v>110</v>
      </c>
      <c r="DH126" s="918"/>
      <c r="DI126" s="918"/>
      <c r="DJ126" s="918"/>
      <c r="DK126" s="918"/>
      <c r="DL126" s="918" t="s">
        <v>110</v>
      </c>
      <c r="DM126" s="918"/>
      <c r="DN126" s="918"/>
      <c r="DO126" s="918"/>
      <c r="DP126" s="918"/>
      <c r="DQ126" s="918" t="s">
        <v>110</v>
      </c>
      <c r="DR126" s="918"/>
      <c r="DS126" s="918"/>
      <c r="DT126" s="918"/>
      <c r="DU126" s="918"/>
      <c r="DV126" s="919" t="s">
        <v>110</v>
      </c>
      <c r="DW126" s="919"/>
      <c r="DX126" s="919"/>
      <c r="DY126" s="919"/>
      <c r="DZ126" s="920"/>
    </row>
    <row r="127" spans="1:130" s="197" customFormat="1" ht="26.25" customHeight="1" thickBot="1">
      <c r="A127" s="974"/>
      <c r="B127" s="946"/>
      <c r="C127" s="1002" t="s">
        <v>448</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10498</v>
      </c>
      <c r="AB127" s="957"/>
      <c r="AC127" s="957"/>
      <c r="AD127" s="957"/>
      <c r="AE127" s="958"/>
      <c r="AF127" s="959">
        <v>10453</v>
      </c>
      <c r="AG127" s="957"/>
      <c r="AH127" s="957"/>
      <c r="AI127" s="957"/>
      <c r="AJ127" s="958"/>
      <c r="AK127" s="959">
        <v>10445</v>
      </c>
      <c r="AL127" s="957"/>
      <c r="AM127" s="957"/>
      <c r="AN127" s="957"/>
      <c r="AO127" s="958"/>
      <c r="AP127" s="960">
        <v>0.1</v>
      </c>
      <c r="AQ127" s="961"/>
      <c r="AR127" s="961"/>
      <c r="AS127" s="961"/>
      <c r="AT127" s="962"/>
      <c r="AU127" s="233"/>
      <c r="AV127" s="233"/>
      <c r="AW127" s="233"/>
      <c r="AX127" s="884" t="s">
        <v>449</v>
      </c>
      <c r="AY127" s="885"/>
      <c r="AZ127" s="885"/>
      <c r="BA127" s="885"/>
      <c r="BB127" s="885"/>
      <c r="BC127" s="885"/>
      <c r="BD127" s="885"/>
      <c r="BE127" s="886"/>
      <c r="BF127" s="1039" t="s">
        <v>110</v>
      </c>
      <c r="BG127" s="1040"/>
      <c r="BH127" s="1040"/>
      <c r="BI127" s="1040"/>
      <c r="BJ127" s="1040"/>
      <c r="BK127" s="1040"/>
      <c r="BL127" s="1049"/>
      <c r="BM127" s="1039">
        <v>12.83</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450</v>
      </c>
      <c r="CQ127" s="1043"/>
      <c r="CR127" s="1043"/>
      <c r="CS127" s="1043"/>
      <c r="CT127" s="1043"/>
      <c r="CU127" s="1043"/>
      <c r="CV127" s="1043"/>
      <c r="CW127" s="1043"/>
      <c r="CX127" s="1043"/>
      <c r="CY127" s="1043"/>
      <c r="CZ127" s="1043"/>
      <c r="DA127" s="1043"/>
      <c r="DB127" s="1043"/>
      <c r="DC127" s="1043"/>
      <c r="DD127" s="1043"/>
      <c r="DE127" s="1043"/>
      <c r="DF127" s="1044"/>
      <c r="DG127" s="1045" t="s">
        <v>110</v>
      </c>
      <c r="DH127" s="1046"/>
      <c r="DI127" s="1046"/>
      <c r="DJ127" s="1046"/>
      <c r="DK127" s="1046"/>
      <c r="DL127" s="1046" t="s">
        <v>110</v>
      </c>
      <c r="DM127" s="1046"/>
      <c r="DN127" s="1046"/>
      <c r="DO127" s="1046"/>
      <c r="DP127" s="1046"/>
      <c r="DQ127" s="1046" t="s">
        <v>110</v>
      </c>
      <c r="DR127" s="1046"/>
      <c r="DS127" s="1046"/>
      <c r="DT127" s="1046"/>
      <c r="DU127" s="1046"/>
      <c r="DV127" s="1047" t="s">
        <v>110</v>
      </c>
      <c r="DW127" s="1047"/>
      <c r="DX127" s="1047"/>
      <c r="DY127" s="1047"/>
      <c r="DZ127" s="1048"/>
    </row>
    <row r="128" spans="1:130" s="197" customFormat="1" ht="26.25" customHeight="1">
      <c r="A128" s="1069" t="s">
        <v>451</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452</v>
      </c>
      <c r="X128" s="1071"/>
      <c r="Y128" s="1071"/>
      <c r="Z128" s="1072"/>
      <c r="AA128" s="1087">
        <v>643390</v>
      </c>
      <c r="AB128" s="1088"/>
      <c r="AC128" s="1088"/>
      <c r="AD128" s="1088"/>
      <c r="AE128" s="1089"/>
      <c r="AF128" s="1090">
        <v>546064</v>
      </c>
      <c r="AG128" s="1088"/>
      <c r="AH128" s="1088"/>
      <c r="AI128" s="1088"/>
      <c r="AJ128" s="1089"/>
      <c r="AK128" s="1090">
        <v>582434</v>
      </c>
      <c r="AL128" s="1088"/>
      <c r="AM128" s="1088"/>
      <c r="AN128" s="1088"/>
      <c r="AO128" s="1089"/>
      <c r="AP128" s="1091"/>
      <c r="AQ128" s="1092"/>
      <c r="AR128" s="1092"/>
      <c r="AS128" s="1092"/>
      <c r="AT128" s="1093"/>
      <c r="AU128" s="235"/>
      <c r="AV128" s="235"/>
      <c r="AW128" s="235"/>
      <c r="AX128" s="1052" t="s">
        <v>453</v>
      </c>
      <c r="AY128" s="948"/>
      <c r="AZ128" s="948"/>
      <c r="BA128" s="948"/>
      <c r="BB128" s="948"/>
      <c r="BC128" s="948"/>
      <c r="BD128" s="948"/>
      <c r="BE128" s="949"/>
      <c r="BF128" s="1064" t="s">
        <v>110</v>
      </c>
      <c r="BG128" s="1065"/>
      <c r="BH128" s="1065"/>
      <c r="BI128" s="1065"/>
      <c r="BJ128" s="1065"/>
      <c r="BK128" s="1065"/>
      <c r="BL128" s="1066"/>
      <c r="BM128" s="1064">
        <v>17.829999999999998</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454</v>
      </c>
      <c r="X129" s="1059"/>
      <c r="Y129" s="1059"/>
      <c r="Z129" s="1060"/>
      <c r="AA129" s="956">
        <v>14204232</v>
      </c>
      <c r="AB129" s="957"/>
      <c r="AC129" s="957"/>
      <c r="AD129" s="957"/>
      <c r="AE129" s="958"/>
      <c r="AF129" s="959">
        <v>14112675</v>
      </c>
      <c r="AG129" s="957"/>
      <c r="AH129" s="957"/>
      <c r="AI129" s="957"/>
      <c r="AJ129" s="958"/>
      <c r="AK129" s="959">
        <v>14314959</v>
      </c>
      <c r="AL129" s="957"/>
      <c r="AM129" s="957"/>
      <c r="AN129" s="957"/>
      <c r="AO129" s="958"/>
      <c r="AP129" s="1061"/>
      <c r="AQ129" s="1062"/>
      <c r="AR129" s="1062"/>
      <c r="AS129" s="1062"/>
      <c r="AT129" s="1063"/>
      <c r="AU129" s="235"/>
      <c r="AV129" s="235"/>
      <c r="AW129" s="235"/>
      <c r="AX129" s="1052" t="s">
        <v>455</v>
      </c>
      <c r="AY129" s="948"/>
      <c r="AZ129" s="948"/>
      <c r="BA129" s="948"/>
      <c r="BB129" s="948"/>
      <c r="BC129" s="948"/>
      <c r="BD129" s="948"/>
      <c r="BE129" s="949"/>
      <c r="BF129" s="1053">
        <v>0.5</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456</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457</v>
      </c>
      <c r="X130" s="1059"/>
      <c r="Y130" s="1059"/>
      <c r="Z130" s="1060"/>
      <c r="AA130" s="956">
        <v>1782444</v>
      </c>
      <c r="AB130" s="957"/>
      <c r="AC130" s="957"/>
      <c r="AD130" s="957"/>
      <c r="AE130" s="958"/>
      <c r="AF130" s="959">
        <v>1717878</v>
      </c>
      <c r="AG130" s="957"/>
      <c r="AH130" s="957"/>
      <c r="AI130" s="957"/>
      <c r="AJ130" s="958"/>
      <c r="AK130" s="959">
        <v>1705283</v>
      </c>
      <c r="AL130" s="957"/>
      <c r="AM130" s="957"/>
      <c r="AN130" s="957"/>
      <c r="AO130" s="958"/>
      <c r="AP130" s="1061"/>
      <c r="AQ130" s="1062"/>
      <c r="AR130" s="1062"/>
      <c r="AS130" s="1062"/>
      <c r="AT130" s="1063"/>
      <c r="AU130" s="235"/>
      <c r="AV130" s="235"/>
      <c r="AW130" s="235"/>
      <c r="AX130" s="1111" t="s">
        <v>458</v>
      </c>
      <c r="AY130" s="1043"/>
      <c r="AZ130" s="1043"/>
      <c r="BA130" s="1043"/>
      <c r="BB130" s="1043"/>
      <c r="BC130" s="1043"/>
      <c r="BD130" s="1043"/>
      <c r="BE130" s="1044"/>
      <c r="BF130" s="1073">
        <v>17.899999999999999</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459</v>
      </c>
      <c r="X131" s="1082"/>
      <c r="Y131" s="1082"/>
      <c r="Z131" s="1083"/>
      <c r="AA131" s="995">
        <v>12421788</v>
      </c>
      <c r="AB131" s="996"/>
      <c r="AC131" s="996"/>
      <c r="AD131" s="996"/>
      <c r="AE131" s="997"/>
      <c r="AF131" s="998">
        <v>12394797</v>
      </c>
      <c r="AG131" s="996"/>
      <c r="AH131" s="996"/>
      <c r="AI131" s="996"/>
      <c r="AJ131" s="997"/>
      <c r="AK131" s="998">
        <v>12609676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460</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461</v>
      </c>
      <c r="W132" s="1099"/>
      <c r="X132" s="1099"/>
      <c r="Y132" s="1099"/>
      <c r="Z132" s="1100"/>
      <c r="AA132" s="1101">
        <v>1.3046994519999999</v>
      </c>
      <c r="AB132" s="1102"/>
      <c r="AC132" s="1102"/>
      <c r="AD132" s="1102"/>
      <c r="AE132" s="1103"/>
      <c r="AF132" s="1104">
        <v>0.26245689999999999</v>
      </c>
      <c r="AG132" s="1102"/>
      <c r="AH132" s="1102"/>
      <c r="AI132" s="1102"/>
      <c r="AJ132" s="1103"/>
      <c r="AK132" s="1104">
        <v>8.7242527E-2</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462</v>
      </c>
      <c r="W133" s="1106"/>
      <c r="X133" s="1106"/>
      <c r="Y133" s="1106"/>
      <c r="Z133" s="1107"/>
      <c r="AA133" s="1108">
        <v>2.6</v>
      </c>
      <c r="AB133" s="1109"/>
      <c r="AC133" s="1109"/>
      <c r="AD133" s="1109"/>
      <c r="AE133" s="1110"/>
      <c r="AF133" s="1108">
        <v>1.7</v>
      </c>
      <c r="AG133" s="1109"/>
      <c r="AH133" s="1109"/>
      <c r="AI133" s="1109"/>
      <c r="AJ133" s="1110"/>
      <c r="AK133" s="1108">
        <v>0.5</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5" t="s">
        <v>465</v>
      </c>
      <c r="L7" s="254"/>
      <c r="M7" s="255" t="s">
        <v>466</v>
      </c>
      <c r="N7" s="256"/>
    </row>
    <row r="8" spans="1:16">
      <c r="A8" s="248"/>
      <c r="B8" s="244"/>
      <c r="C8" s="244"/>
      <c r="D8" s="244"/>
      <c r="E8" s="244"/>
      <c r="F8" s="244"/>
      <c r="G8" s="257"/>
      <c r="H8" s="258"/>
      <c r="I8" s="258"/>
      <c r="J8" s="259"/>
      <c r="K8" s="1116"/>
      <c r="L8" s="260" t="s">
        <v>467</v>
      </c>
      <c r="M8" s="261" t="s">
        <v>468</v>
      </c>
      <c r="N8" s="262" t="s">
        <v>469</v>
      </c>
    </row>
    <row r="9" spans="1:16">
      <c r="A9" s="248"/>
      <c r="B9" s="244"/>
      <c r="C9" s="244"/>
      <c r="D9" s="244"/>
      <c r="E9" s="244"/>
      <c r="F9" s="244"/>
      <c r="G9" s="1117" t="s">
        <v>470</v>
      </c>
      <c r="H9" s="1118"/>
      <c r="I9" s="1118"/>
      <c r="J9" s="1119"/>
      <c r="K9" s="263">
        <v>5367587</v>
      </c>
      <c r="L9" s="264">
        <v>73128</v>
      </c>
      <c r="M9" s="265">
        <v>64737</v>
      </c>
      <c r="N9" s="266">
        <v>13</v>
      </c>
    </row>
    <row r="10" spans="1:16">
      <c r="A10" s="248"/>
      <c r="B10" s="244"/>
      <c r="C10" s="244"/>
      <c r="D10" s="244"/>
      <c r="E10" s="244"/>
      <c r="F10" s="244"/>
      <c r="G10" s="1117" t="s">
        <v>471</v>
      </c>
      <c r="H10" s="1118"/>
      <c r="I10" s="1118"/>
      <c r="J10" s="1119"/>
      <c r="K10" s="267">
        <v>383525</v>
      </c>
      <c r="L10" s="268">
        <v>5225</v>
      </c>
      <c r="M10" s="269">
        <v>4418</v>
      </c>
      <c r="N10" s="270">
        <v>18.3</v>
      </c>
    </row>
    <row r="11" spans="1:16" ht="13.5" customHeight="1">
      <c r="A11" s="248"/>
      <c r="B11" s="244"/>
      <c r="C11" s="244"/>
      <c r="D11" s="244"/>
      <c r="E11" s="244"/>
      <c r="F11" s="244"/>
      <c r="G11" s="1117" t="s">
        <v>472</v>
      </c>
      <c r="H11" s="1118"/>
      <c r="I11" s="1118"/>
      <c r="J11" s="1119"/>
      <c r="K11" s="267">
        <v>105317</v>
      </c>
      <c r="L11" s="268">
        <v>1435</v>
      </c>
      <c r="M11" s="269">
        <v>5597</v>
      </c>
      <c r="N11" s="270">
        <v>-74.400000000000006</v>
      </c>
    </row>
    <row r="12" spans="1:16" ht="13.5" customHeight="1">
      <c r="A12" s="248"/>
      <c r="B12" s="244"/>
      <c r="C12" s="244"/>
      <c r="D12" s="244"/>
      <c r="E12" s="244"/>
      <c r="F12" s="244"/>
      <c r="G12" s="1117" t="s">
        <v>473</v>
      </c>
      <c r="H12" s="1118"/>
      <c r="I12" s="1118"/>
      <c r="J12" s="1119"/>
      <c r="K12" s="267">
        <v>49748</v>
      </c>
      <c r="L12" s="268">
        <v>678</v>
      </c>
      <c r="M12" s="269">
        <v>967</v>
      </c>
      <c r="N12" s="270">
        <v>-29.9</v>
      </c>
    </row>
    <row r="13" spans="1:16" ht="13.5" customHeight="1">
      <c r="A13" s="248"/>
      <c r="B13" s="244"/>
      <c r="C13" s="244"/>
      <c r="D13" s="244"/>
      <c r="E13" s="244"/>
      <c r="F13" s="244"/>
      <c r="G13" s="1117" t="s">
        <v>474</v>
      </c>
      <c r="H13" s="1118"/>
      <c r="I13" s="1118"/>
      <c r="J13" s="1119"/>
      <c r="K13" s="267" t="s">
        <v>475</v>
      </c>
      <c r="L13" s="268" t="s">
        <v>475</v>
      </c>
      <c r="M13" s="269">
        <v>2</v>
      </c>
      <c r="N13" s="270" t="s">
        <v>475</v>
      </c>
    </row>
    <row r="14" spans="1:16" ht="13.5" customHeight="1">
      <c r="A14" s="248"/>
      <c r="B14" s="244"/>
      <c r="C14" s="244"/>
      <c r="D14" s="244"/>
      <c r="E14" s="244"/>
      <c r="F14" s="244"/>
      <c r="G14" s="1117" t="s">
        <v>476</v>
      </c>
      <c r="H14" s="1118"/>
      <c r="I14" s="1118"/>
      <c r="J14" s="1119"/>
      <c r="K14" s="267">
        <v>250293</v>
      </c>
      <c r="L14" s="268">
        <v>3410</v>
      </c>
      <c r="M14" s="269">
        <v>2800</v>
      </c>
      <c r="N14" s="270">
        <v>21.8</v>
      </c>
    </row>
    <row r="15" spans="1:16" ht="13.5" customHeight="1">
      <c r="A15" s="248"/>
      <c r="B15" s="244"/>
      <c r="C15" s="244"/>
      <c r="D15" s="244"/>
      <c r="E15" s="244"/>
      <c r="F15" s="244"/>
      <c r="G15" s="1117" t="s">
        <v>477</v>
      </c>
      <c r="H15" s="1118"/>
      <c r="I15" s="1118"/>
      <c r="J15" s="1119"/>
      <c r="K15" s="267">
        <v>57272</v>
      </c>
      <c r="L15" s="268">
        <v>780</v>
      </c>
      <c r="M15" s="269">
        <v>1482</v>
      </c>
      <c r="N15" s="270">
        <v>-47.4</v>
      </c>
    </row>
    <row r="16" spans="1:16">
      <c r="A16" s="248"/>
      <c r="B16" s="244"/>
      <c r="C16" s="244"/>
      <c r="D16" s="244"/>
      <c r="E16" s="244"/>
      <c r="F16" s="244"/>
      <c r="G16" s="1120" t="s">
        <v>478</v>
      </c>
      <c r="H16" s="1121"/>
      <c r="I16" s="1121"/>
      <c r="J16" s="1122"/>
      <c r="K16" s="268">
        <v>-788285</v>
      </c>
      <c r="L16" s="268">
        <v>-10740</v>
      </c>
      <c r="M16" s="269">
        <v>-7690</v>
      </c>
      <c r="N16" s="270">
        <v>39.700000000000003</v>
      </c>
    </row>
    <row r="17" spans="1:16">
      <c r="A17" s="248"/>
      <c r="B17" s="244"/>
      <c r="C17" s="244"/>
      <c r="D17" s="244"/>
      <c r="E17" s="244"/>
      <c r="F17" s="244"/>
      <c r="G17" s="1120" t="s">
        <v>169</v>
      </c>
      <c r="H17" s="1121"/>
      <c r="I17" s="1121"/>
      <c r="J17" s="1122"/>
      <c r="K17" s="268">
        <v>5425457</v>
      </c>
      <c r="L17" s="268">
        <v>73916</v>
      </c>
      <c r="M17" s="269">
        <v>72313</v>
      </c>
      <c r="N17" s="270">
        <v>2.2000000000000002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2" t="s">
        <v>483</v>
      </c>
      <c r="H21" s="1113"/>
      <c r="I21" s="1113"/>
      <c r="J21" s="1114"/>
      <c r="K21" s="280">
        <v>7.29</v>
      </c>
      <c r="L21" s="281">
        <v>7.17</v>
      </c>
      <c r="M21" s="282">
        <v>0.12</v>
      </c>
      <c r="N21" s="249"/>
      <c r="O21" s="283"/>
      <c r="P21" s="279"/>
    </row>
    <row r="22" spans="1:16" s="284" customFormat="1">
      <c r="A22" s="279"/>
      <c r="B22" s="249"/>
      <c r="C22" s="249"/>
      <c r="D22" s="249"/>
      <c r="E22" s="249"/>
      <c r="F22" s="249"/>
      <c r="G22" s="1112" t="s">
        <v>484</v>
      </c>
      <c r="H22" s="1113"/>
      <c r="I22" s="1113"/>
      <c r="J22" s="1114"/>
      <c r="K22" s="285">
        <v>98.5</v>
      </c>
      <c r="L22" s="286">
        <v>98.1</v>
      </c>
      <c r="M22" s="287">
        <v>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5" t="s">
        <v>465</v>
      </c>
      <c r="L30" s="254"/>
      <c r="M30" s="255" t="s">
        <v>466</v>
      </c>
      <c r="N30" s="256"/>
    </row>
    <row r="31" spans="1:16">
      <c r="A31" s="248"/>
      <c r="B31" s="244"/>
      <c r="C31" s="244"/>
      <c r="D31" s="244"/>
      <c r="E31" s="244"/>
      <c r="F31" s="244"/>
      <c r="G31" s="257"/>
      <c r="H31" s="258"/>
      <c r="I31" s="258"/>
      <c r="J31" s="259"/>
      <c r="K31" s="1116"/>
      <c r="L31" s="260" t="s">
        <v>467</v>
      </c>
      <c r="M31" s="261" t="s">
        <v>468</v>
      </c>
      <c r="N31" s="262" t="s">
        <v>469</v>
      </c>
    </row>
    <row r="32" spans="1:16" ht="27" customHeight="1">
      <c r="A32" s="248"/>
      <c r="B32" s="244"/>
      <c r="C32" s="244"/>
      <c r="D32" s="244"/>
      <c r="E32" s="244"/>
      <c r="F32" s="244"/>
      <c r="G32" s="1128" t="s">
        <v>488</v>
      </c>
      <c r="H32" s="1129"/>
      <c r="I32" s="1129"/>
      <c r="J32" s="1130"/>
      <c r="K32" s="294">
        <v>1880670</v>
      </c>
      <c r="L32" s="294">
        <v>25622</v>
      </c>
      <c r="M32" s="295">
        <v>43357</v>
      </c>
      <c r="N32" s="296">
        <v>-40.9</v>
      </c>
    </row>
    <row r="33" spans="1:16" ht="13.5" customHeight="1">
      <c r="A33" s="248"/>
      <c r="B33" s="244"/>
      <c r="C33" s="244"/>
      <c r="D33" s="244"/>
      <c r="E33" s="244"/>
      <c r="F33" s="244"/>
      <c r="G33" s="1128" t="s">
        <v>489</v>
      </c>
      <c r="H33" s="1129"/>
      <c r="I33" s="1129"/>
      <c r="J33" s="1130"/>
      <c r="K33" s="294" t="s">
        <v>475</v>
      </c>
      <c r="L33" s="294" t="s">
        <v>475</v>
      </c>
      <c r="M33" s="295">
        <v>5</v>
      </c>
      <c r="N33" s="296" t="s">
        <v>475</v>
      </c>
    </row>
    <row r="34" spans="1:16" ht="27" customHeight="1">
      <c r="A34" s="248"/>
      <c r="B34" s="244"/>
      <c r="C34" s="244"/>
      <c r="D34" s="244"/>
      <c r="E34" s="244"/>
      <c r="F34" s="244"/>
      <c r="G34" s="1128" t="s">
        <v>490</v>
      </c>
      <c r="H34" s="1129"/>
      <c r="I34" s="1129"/>
      <c r="J34" s="1130"/>
      <c r="K34" s="294" t="s">
        <v>475</v>
      </c>
      <c r="L34" s="294" t="s">
        <v>475</v>
      </c>
      <c r="M34" s="295">
        <v>40</v>
      </c>
      <c r="N34" s="296" t="s">
        <v>475</v>
      </c>
    </row>
    <row r="35" spans="1:16" ht="27" customHeight="1">
      <c r="A35" s="248"/>
      <c r="B35" s="244"/>
      <c r="C35" s="244"/>
      <c r="D35" s="244"/>
      <c r="E35" s="244"/>
      <c r="F35" s="244"/>
      <c r="G35" s="1128" t="s">
        <v>491</v>
      </c>
      <c r="H35" s="1129"/>
      <c r="I35" s="1129"/>
      <c r="J35" s="1130"/>
      <c r="K35" s="294">
        <v>273661</v>
      </c>
      <c r="L35" s="294">
        <v>3728</v>
      </c>
      <c r="M35" s="295">
        <v>11850</v>
      </c>
      <c r="N35" s="296">
        <v>-68.5</v>
      </c>
    </row>
    <row r="36" spans="1:16" ht="27" customHeight="1">
      <c r="A36" s="248"/>
      <c r="B36" s="244"/>
      <c r="C36" s="244"/>
      <c r="D36" s="244"/>
      <c r="E36" s="244"/>
      <c r="F36" s="244"/>
      <c r="G36" s="1128" t="s">
        <v>492</v>
      </c>
      <c r="H36" s="1129"/>
      <c r="I36" s="1129"/>
      <c r="J36" s="1130"/>
      <c r="K36" s="294">
        <v>116067</v>
      </c>
      <c r="L36" s="294">
        <v>1581</v>
      </c>
      <c r="M36" s="295">
        <v>2171</v>
      </c>
      <c r="N36" s="296">
        <v>-27.2</v>
      </c>
    </row>
    <row r="37" spans="1:16" ht="13.5" customHeight="1">
      <c r="A37" s="248"/>
      <c r="B37" s="244"/>
      <c r="C37" s="244"/>
      <c r="D37" s="244"/>
      <c r="E37" s="244"/>
      <c r="F37" s="244"/>
      <c r="G37" s="1128" t="s">
        <v>493</v>
      </c>
      <c r="H37" s="1129"/>
      <c r="I37" s="1129"/>
      <c r="J37" s="1130"/>
      <c r="K37" s="294">
        <v>28320</v>
      </c>
      <c r="L37" s="294">
        <v>386</v>
      </c>
      <c r="M37" s="295">
        <v>1425</v>
      </c>
      <c r="N37" s="296">
        <v>-72.900000000000006</v>
      </c>
    </row>
    <row r="38" spans="1:16" ht="27" customHeight="1">
      <c r="A38" s="248"/>
      <c r="B38" s="244"/>
      <c r="C38" s="244"/>
      <c r="D38" s="244"/>
      <c r="E38" s="244"/>
      <c r="F38" s="244"/>
      <c r="G38" s="1131" t="s">
        <v>494</v>
      </c>
      <c r="H38" s="1132"/>
      <c r="I38" s="1132"/>
      <c r="J38" s="1133"/>
      <c r="K38" s="297" t="s">
        <v>475</v>
      </c>
      <c r="L38" s="297" t="s">
        <v>475</v>
      </c>
      <c r="M38" s="298">
        <v>6</v>
      </c>
      <c r="N38" s="299" t="s">
        <v>475</v>
      </c>
      <c r="O38" s="293"/>
    </row>
    <row r="39" spans="1:16">
      <c r="A39" s="248"/>
      <c r="B39" s="244"/>
      <c r="C39" s="244"/>
      <c r="D39" s="244"/>
      <c r="E39" s="244"/>
      <c r="F39" s="244"/>
      <c r="G39" s="1131" t="s">
        <v>495</v>
      </c>
      <c r="H39" s="1132"/>
      <c r="I39" s="1132"/>
      <c r="J39" s="1133"/>
      <c r="K39" s="300">
        <v>-582434</v>
      </c>
      <c r="L39" s="300">
        <v>-7935</v>
      </c>
      <c r="M39" s="301">
        <v>-5332</v>
      </c>
      <c r="N39" s="302">
        <v>48.8</v>
      </c>
      <c r="O39" s="293"/>
    </row>
    <row r="40" spans="1:16" ht="27" customHeight="1">
      <c r="A40" s="248"/>
      <c r="B40" s="244"/>
      <c r="C40" s="244"/>
      <c r="D40" s="244"/>
      <c r="E40" s="244"/>
      <c r="F40" s="244"/>
      <c r="G40" s="1128" t="s">
        <v>496</v>
      </c>
      <c r="H40" s="1129"/>
      <c r="I40" s="1129"/>
      <c r="J40" s="1130"/>
      <c r="K40" s="300">
        <v>-1705283</v>
      </c>
      <c r="L40" s="300">
        <v>-23233</v>
      </c>
      <c r="M40" s="301">
        <v>-35626</v>
      </c>
      <c r="N40" s="302">
        <v>-34.799999999999997</v>
      </c>
      <c r="O40" s="293"/>
    </row>
    <row r="41" spans="1:16">
      <c r="A41" s="248"/>
      <c r="B41" s="244"/>
      <c r="C41" s="244"/>
      <c r="D41" s="244"/>
      <c r="E41" s="244"/>
      <c r="F41" s="244"/>
      <c r="G41" s="1134" t="s">
        <v>279</v>
      </c>
      <c r="H41" s="1135"/>
      <c r="I41" s="1135"/>
      <c r="J41" s="1136"/>
      <c r="K41" s="294">
        <v>11001</v>
      </c>
      <c r="L41" s="300">
        <v>150</v>
      </c>
      <c r="M41" s="301">
        <v>17897</v>
      </c>
      <c r="N41" s="302">
        <v>-99.2</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23" t="s">
        <v>465</v>
      </c>
      <c r="J49" s="1125" t="s">
        <v>500</v>
      </c>
      <c r="K49" s="1126"/>
      <c r="L49" s="1126"/>
      <c r="M49" s="1126"/>
      <c r="N49" s="1127"/>
    </row>
    <row r="50" spans="1:14">
      <c r="A50" s="248"/>
      <c r="B50" s="244"/>
      <c r="C50" s="244"/>
      <c r="D50" s="244"/>
      <c r="E50" s="244"/>
      <c r="F50" s="244"/>
      <c r="G50" s="312"/>
      <c r="H50" s="313"/>
      <c r="I50" s="1124"/>
      <c r="J50" s="314" t="s">
        <v>501</v>
      </c>
      <c r="K50" s="315" t="s">
        <v>502</v>
      </c>
      <c r="L50" s="316" t="s">
        <v>503</v>
      </c>
      <c r="M50" s="317" t="s">
        <v>504</v>
      </c>
      <c r="N50" s="318" t="s">
        <v>505</v>
      </c>
    </row>
    <row r="51" spans="1:14">
      <c r="A51" s="248"/>
      <c r="B51" s="244"/>
      <c r="C51" s="244"/>
      <c r="D51" s="244"/>
      <c r="E51" s="244"/>
      <c r="F51" s="244"/>
      <c r="G51" s="310" t="s">
        <v>506</v>
      </c>
      <c r="H51" s="311"/>
      <c r="I51" s="319">
        <v>1754037</v>
      </c>
      <c r="J51" s="320">
        <v>23900</v>
      </c>
      <c r="K51" s="321">
        <v>74.7</v>
      </c>
      <c r="L51" s="322">
        <v>58009</v>
      </c>
      <c r="M51" s="323">
        <v>16.5</v>
      </c>
      <c r="N51" s="324">
        <v>58.2</v>
      </c>
    </row>
    <row r="52" spans="1:14">
      <c r="A52" s="248"/>
      <c r="B52" s="244"/>
      <c r="C52" s="244"/>
      <c r="D52" s="244"/>
      <c r="E52" s="244"/>
      <c r="F52" s="244"/>
      <c r="G52" s="325"/>
      <c r="H52" s="326" t="s">
        <v>507</v>
      </c>
      <c r="I52" s="327">
        <v>790910</v>
      </c>
      <c r="J52" s="328">
        <v>10777</v>
      </c>
      <c r="K52" s="329">
        <v>20.2</v>
      </c>
      <c r="L52" s="330">
        <v>32190</v>
      </c>
      <c r="M52" s="331">
        <v>20.399999999999999</v>
      </c>
      <c r="N52" s="332">
        <v>-0.2</v>
      </c>
    </row>
    <row r="53" spans="1:14">
      <c r="A53" s="248"/>
      <c r="B53" s="244"/>
      <c r="C53" s="244"/>
      <c r="D53" s="244"/>
      <c r="E53" s="244"/>
      <c r="F53" s="244"/>
      <c r="G53" s="310" t="s">
        <v>508</v>
      </c>
      <c r="H53" s="311"/>
      <c r="I53" s="319">
        <v>2606504</v>
      </c>
      <c r="J53" s="320">
        <v>35504</v>
      </c>
      <c r="K53" s="321">
        <v>48.6</v>
      </c>
      <c r="L53" s="322">
        <v>61882</v>
      </c>
      <c r="M53" s="323">
        <v>6.7</v>
      </c>
      <c r="N53" s="324">
        <v>41.9</v>
      </c>
    </row>
    <row r="54" spans="1:14">
      <c r="A54" s="248"/>
      <c r="B54" s="244"/>
      <c r="C54" s="244"/>
      <c r="D54" s="244"/>
      <c r="E54" s="244"/>
      <c r="F54" s="244"/>
      <c r="G54" s="325"/>
      <c r="H54" s="326" t="s">
        <v>507</v>
      </c>
      <c r="I54" s="327">
        <v>1297274</v>
      </c>
      <c r="J54" s="328">
        <v>17671</v>
      </c>
      <c r="K54" s="329">
        <v>64</v>
      </c>
      <c r="L54" s="330">
        <v>32175</v>
      </c>
      <c r="M54" s="331">
        <v>0</v>
      </c>
      <c r="N54" s="332">
        <v>64</v>
      </c>
    </row>
    <row r="55" spans="1:14">
      <c r="A55" s="248"/>
      <c r="B55" s="244"/>
      <c r="C55" s="244"/>
      <c r="D55" s="244"/>
      <c r="E55" s="244"/>
      <c r="F55" s="244"/>
      <c r="G55" s="310" t="s">
        <v>509</v>
      </c>
      <c r="H55" s="311"/>
      <c r="I55" s="319">
        <v>1587308</v>
      </c>
      <c r="J55" s="320">
        <v>21699</v>
      </c>
      <c r="K55" s="321">
        <v>-38.9</v>
      </c>
      <c r="L55" s="322">
        <v>47569</v>
      </c>
      <c r="M55" s="323">
        <v>-23.1</v>
      </c>
      <c r="N55" s="324">
        <v>-15.8</v>
      </c>
    </row>
    <row r="56" spans="1:14">
      <c r="A56" s="248"/>
      <c r="B56" s="244"/>
      <c r="C56" s="244"/>
      <c r="D56" s="244"/>
      <c r="E56" s="244"/>
      <c r="F56" s="244"/>
      <c r="G56" s="325"/>
      <c r="H56" s="326" t="s">
        <v>507</v>
      </c>
      <c r="I56" s="327">
        <v>943815</v>
      </c>
      <c r="J56" s="328">
        <v>12902</v>
      </c>
      <c r="K56" s="329">
        <v>-27</v>
      </c>
      <c r="L56" s="330">
        <v>26255</v>
      </c>
      <c r="M56" s="331">
        <v>-18.399999999999999</v>
      </c>
      <c r="N56" s="332">
        <v>-8.6</v>
      </c>
    </row>
    <row r="57" spans="1:14">
      <c r="A57" s="248"/>
      <c r="B57" s="244"/>
      <c r="C57" s="244"/>
      <c r="D57" s="244"/>
      <c r="E57" s="244"/>
      <c r="F57" s="244"/>
      <c r="G57" s="310" t="s">
        <v>510</v>
      </c>
      <c r="H57" s="311"/>
      <c r="I57" s="319">
        <v>2038380</v>
      </c>
      <c r="J57" s="320">
        <v>27713</v>
      </c>
      <c r="K57" s="321">
        <v>27.7</v>
      </c>
      <c r="L57" s="322">
        <v>50880</v>
      </c>
      <c r="M57" s="323">
        <v>7</v>
      </c>
      <c r="N57" s="324">
        <v>20.7</v>
      </c>
    </row>
    <row r="58" spans="1:14">
      <c r="A58" s="248"/>
      <c r="B58" s="244"/>
      <c r="C58" s="244"/>
      <c r="D58" s="244"/>
      <c r="E58" s="244"/>
      <c r="F58" s="244"/>
      <c r="G58" s="325"/>
      <c r="H58" s="326" t="s">
        <v>507</v>
      </c>
      <c r="I58" s="327">
        <v>1029768</v>
      </c>
      <c r="J58" s="328">
        <v>14000</v>
      </c>
      <c r="K58" s="329">
        <v>8.5</v>
      </c>
      <c r="L58" s="330">
        <v>26879</v>
      </c>
      <c r="M58" s="331">
        <v>2.4</v>
      </c>
      <c r="N58" s="332">
        <v>6.1</v>
      </c>
    </row>
    <row r="59" spans="1:14">
      <c r="A59" s="248"/>
      <c r="B59" s="244"/>
      <c r="C59" s="244"/>
      <c r="D59" s="244"/>
      <c r="E59" s="244"/>
      <c r="F59" s="244"/>
      <c r="G59" s="310" t="s">
        <v>511</v>
      </c>
      <c r="H59" s="311"/>
      <c r="I59" s="319">
        <v>3606259</v>
      </c>
      <c r="J59" s="320">
        <v>49132</v>
      </c>
      <c r="K59" s="321">
        <v>77.3</v>
      </c>
      <c r="L59" s="322">
        <v>63956</v>
      </c>
      <c r="M59" s="323">
        <v>25.7</v>
      </c>
      <c r="N59" s="324">
        <v>51.6</v>
      </c>
    </row>
    <row r="60" spans="1:14">
      <c r="A60" s="248"/>
      <c r="B60" s="244"/>
      <c r="C60" s="244"/>
      <c r="D60" s="244"/>
      <c r="E60" s="244"/>
      <c r="F60" s="244"/>
      <c r="G60" s="325"/>
      <c r="H60" s="326" t="s">
        <v>507</v>
      </c>
      <c r="I60" s="333">
        <v>2269167</v>
      </c>
      <c r="J60" s="328">
        <v>30915</v>
      </c>
      <c r="K60" s="329">
        <v>120.8</v>
      </c>
      <c r="L60" s="330">
        <v>29239</v>
      </c>
      <c r="M60" s="331">
        <v>8.8000000000000007</v>
      </c>
      <c r="N60" s="332">
        <v>112</v>
      </c>
    </row>
    <row r="61" spans="1:14">
      <c r="A61" s="248"/>
      <c r="B61" s="244"/>
      <c r="C61" s="244"/>
      <c r="D61" s="244"/>
      <c r="E61" s="244"/>
      <c r="F61" s="244"/>
      <c r="G61" s="310" t="s">
        <v>512</v>
      </c>
      <c r="H61" s="334"/>
      <c r="I61" s="335">
        <v>2318498</v>
      </c>
      <c r="J61" s="336">
        <v>31590</v>
      </c>
      <c r="K61" s="337">
        <v>37.9</v>
      </c>
      <c r="L61" s="338">
        <v>56459</v>
      </c>
      <c r="M61" s="339">
        <v>6.6</v>
      </c>
      <c r="N61" s="324">
        <v>31.3</v>
      </c>
    </row>
    <row r="62" spans="1:14">
      <c r="A62" s="248"/>
      <c r="B62" s="244"/>
      <c r="C62" s="244"/>
      <c r="D62" s="244"/>
      <c r="E62" s="244"/>
      <c r="F62" s="244"/>
      <c r="G62" s="325"/>
      <c r="H62" s="326" t="s">
        <v>507</v>
      </c>
      <c r="I62" s="327">
        <v>1266187</v>
      </c>
      <c r="J62" s="328">
        <v>17253</v>
      </c>
      <c r="K62" s="329">
        <v>37.299999999999997</v>
      </c>
      <c r="L62" s="330">
        <v>29348</v>
      </c>
      <c r="M62" s="331">
        <v>2.6</v>
      </c>
      <c r="N62" s="332">
        <v>34.700000000000003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7" t="s">
        <v>3</v>
      </c>
      <c r="D47" s="1137"/>
      <c r="E47" s="1138"/>
      <c r="F47" s="11">
        <v>9.92</v>
      </c>
      <c r="G47" s="12">
        <v>10.61</v>
      </c>
      <c r="H47" s="12">
        <v>12.93</v>
      </c>
      <c r="I47" s="12">
        <v>14.38</v>
      </c>
      <c r="J47" s="13">
        <v>15.58</v>
      </c>
    </row>
    <row r="48" spans="2:10" ht="57.75" customHeight="1">
      <c r="B48" s="14"/>
      <c r="C48" s="1139" t="s">
        <v>4</v>
      </c>
      <c r="D48" s="1139"/>
      <c r="E48" s="1140"/>
      <c r="F48" s="15">
        <v>2.64</v>
      </c>
      <c r="G48" s="16">
        <v>3.01</v>
      </c>
      <c r="H48" s="16">
        <v>2.65</v>
      </c>
      <c r="I48" s="16">
        <v>2.76</v>
      </c>
      <c r="J48" s="17">
        <v>3.1</v>
      </c>
    </row>
    <row r="49" spans="2:10" ht="57.75" customHeight="1" thickBot="1">
      <c r="B49" s="18"/>
      <c r="C49" s="1141" t="s">
        <v>5</v>
      </c>
      <c r="D49" s="1141"/>
      <c r="E49" s="1142"/>
      <c r="F49" s="19">
        <v>0.44</v>
      </c>
      <c r="G49" s="20" t="s">
        <v>519</v>
      </c>
      <c r="H49" s="20">
        <v>0.35</v>
      </c>
      <c r="I49" s="20">
        <v>0.11</v>
      </c>
      <c r="J49" s="21">
        <v>0.39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9" t="s">
        <v>520</v>
      </c>
      <c r="D34" s="1149"/>
      <c r="E34" s="1150"/>
      <c r="F34" s="32" t="s">
        <v>521</v>
      </c>
      <c r="G34" s="33" t="s">
        <v>522</v>
      </c>
      <c r="H34" s="33" t="s">
        <v>523</v>
      </c>
      <c r="I34" s="33" t="s">
        <v>524</v>
      </c>
      <c r="J34" s="34" t="s">
        <v>525</v>
      </c>
      <c r="K34" s="22"/>
      <c r="L34" s="22"/>
      <c r="M34" s="22"/>
      <c r="N34" s="22"/>
      <c r="O34" s="22"/>
      <c r="P34" s="22"/>
    </row>
    <row r="35" spans="1:16" ht="39" customHeight="1">
      <c r="A35" s="22"/>
      <c r="B35" s="35"/>
      <c r="C35" s="1143" t="s">
        <v>526</v>
      </c>
      <c r="D35" s="1144"/>
      <c r="E35" s="1145"/>
      <c r="F35" s="36">
        <v>7.76</v>
      </c>
      <c r="G35" s="37">
        <v>8.24</v>
      </c>
      <c r="H35" s="37">
        <v>8.99</v>
      </c>
      <c r="I35" s="37">
        <v>9.17</v>
      </c>
      <c r="J35" s="38">
        <v>8.35</v>
      </c>
      <c r="K35" s="22"/>
      <c r="L35" s="22"/>
      <c r="M35" s="22"/>
      <c r="N35" s="22"/>
      <c r="O35" s="22"/>
      <c r="P35" s="22"/>
    </row>
    <row r="36" spans="1:16" ht="39" customHeight="1">
      <c r="A36" s="22"/>
      <c r="B36" s="35"/>
      <c r="C36" s="1143" t="s">
        <v>527</v>
      </c>
      <c r="D36" s="1144"/>
      <c r="E36" s="1145"/>
      <c r="F36" s="36">
        <v>1.6</v>
      </c>
      <c r="G36" s="37">
        <v>3.71</v>
      </c>
      <c r="H36" s="37">
        <v>4.8899999999999997</v>
      </c>
      <c r="I36" s="37">
        <v>4.95</v>
      </c>
      <c r="J36" s="38">
        <v>4.83</v>
      </c>
      <c r="K36" s="22"/>
      <c r="L36" s="22"/>
      <c r="M36" s="22"/>
      <c r="N36" s="22"/>
      <c r="O36" s="22"/>
      <c r="P36" s="22"/>
    </row>
    <row r="37" spans="1:16" ht="39" customHeight="1">
      <c r="A37" s="22"/>
      <c r="B37" s="35"/>
      <c r="C37" s="1143" t="s">
        <v>528</v>
      </c>
      <c r="D37" s="1144"/>
      <c r="E37" s="1145"/>
      <c r="F37" s="36">
        <v>2.64</v>
      </c>
      <c r="G37" s="37">
        <v>3.01</v>
      </c>
      <c r="H37" s="37">
        <v>2.65</v>
      </c>
      <c r="I37" s="37">
        <v>2.76</v>
      </c>
      <c r="J37" s="38">
        <v>3.1</v>
      </c>
      <c r="K37" s="22"/>
      <c r="L37" s="22"/>
      <c r="M37" s="22"/>
      <c r="N37" s="22"/>
      <c r="O37" s="22"/>
      <c r="P37" s="22"/>
    </row>
    <row r="38" spans="1:16" ht="39" customHeight="1">
      <c r="A38" s="22"/>
      <c r="B38" s="35"/>
      <c r="C38" s="1143" t="s">
        <v>529</v>
      </c>
      <c r="D38" s="1144"/>
      <c r="E38" s="1145"/>
      <c r="F38" s="36">
        <v>0.12</v>
      </c>
      <c r="G38" s="37">
        <v>0.13</v>
      </c>
      <c r="H38" s="37">
        <v>0.14000000000000001</v>
      </c>
      <c r="I38" s="37">
        <v>0.02</v>
      </c>
      <c r="J38" s="38">
        <v>0.15</v>
      </c>
      <c r="K38" s="22"/>
      <c r="L38" s="22"/>
      <c r="M38" s="22"/>
      <c r="N38" s="22"/>
      <c r="O38" s="22"/>
      <c r="P38" s="22"/>
    </row>
    <row r="39" spans="1:16" ht="39" customHeight="1">
      <c r="A39" s="22"/>
      <c r="B39" s="35"/>
      <c r="C39" s="1143" t="s">
        <v>530</v>
      </c>
      <c r="D39" s="1144"/>
      <c r="E39" s="1145"/>
      <c r="F39" s="36">
        <v>0.04</v>
      </c>
      <c r="G39" s="37">
        <v>0.16</v>
      </c>
      <c r="H39" s="37">
        <v>0.28000000000000003</v>
      </c>
      <c r="I39" s="37">
        <v>0.41</v>
      </c>
      <c r="J39" s="38">
        <v>0.12</v>
      </c>
      <c r="K39" s="22"/>
      <c r="L39" s="22"/>
      <c r="M39" s="22"/>
      <c r="N39" s="22"/>
      <c r="O39" s="22"/>
      <c r="P39" s="22"/>
    </row>
    <row r="40" spans="1:16" ht="39" customHeight="1">
      <c r="A40" s="22"/>
      <c r="B40" s="35"/>
      <c r="C40" s="1143" t="s">
        <v>531</v>
      </c>
      <c r="D40" s="1144"/>
      <c r="E40" s="1145"/>
      <c r="F40" s="36">
        <v>0.01</v>
      </c>
      <c r="G40" s="37" t="s">
        <v>532</v>
      </c>
      <c r="H40" s="37">
        <v>0.01</v>
      </c>
      <c r="I40" s="37">
        <v>0.01</v>
      </c>
      <c r="J40" s="38">
        <v>0.01</v>
      </c>
      <c r="K40" s="22"/>
      <c r="L40" s="22"/>
      <c r="M40" s="22"/>
      <c r="N40" s="22"/>
      <c r="O40" s="22"/>
      <c r="P40" s="22"/>
    </row>
    <row r="41" spans="1:16" ht="39" customHeight="1">
      <c r="A41" s="22"/>
      <c r="B41" s="35"/>
      <c r="C41" s="1143" t="s">
        <v>533</v>
      </c>
      <c r="D41" s="1144"/>
      <c r="E41" s="1145"/>
      <c r="F41" s="36">
        <v>0</v>
      </c>
      <c r="G41" s="37">
        <v>0</v>
      </c>
      <c r="H41" s="37">
        <v>0</v>
      </c>
      <c r="I41" s="37">
        <v>0</v>
      </c>
      <c r="J41" s="38">
        <v>0</v>
      </c>
      <c r="K41" s="22"/>
      <c r="L41" s="22"/>
      <c r="M41" s="22"/>
      <c r="N41" s="22"/>
      <c r="O41" s="22"/>
      <c r="P41" s="22"/>
    </row>
    <row r="42" spans="1:16" ht="39" customHeight="1">
      <c r="A42" s="22"/>
      <c r="B42" s="39"/>
      <c r="C42" s="1143" t="s">
        <v>534</v>
      </c>
      <c r="D42" s="1144"/>
      <c r="E42" s="1145"/>
      <c r="F42" s="36" t="s">
        <v>475</v>
      </c>
      <c r="G42" s="37" t="s">
        <v>475</v>
      </c>
      <c r="H42" s="37" t="s">
        <v>475</v>
      </c>
      <c r="I42" s="37" t="s">
        <v>475</v>
      </c>
      <c r="J42" s="38" t="s">
        <v>475</v>
      </c>
      <c r="K42" s="22"/>
      <c r="L42" s="22"/>
      <c r="M42" s="22"/>
      <c r="N42" s="22"/>
      <c r="O42" s="22"/>
      <c r="P42" s="22"/>
    </row>
    <row r="43" spans="1:16" ht="39" customHeight="1" thickBot="1">
      <c r="A43" s="22"/>
      <c r="B43" s="40"/>
      <c r="C43" s="1146" t="s">
        <v>535</v>
      </c>
      <c r="D43" s="1147"/>
      <c r="E43" s="1148"/>
      <c r="F43" s="41">
        <v>0.02</v>
      </c>
      <c r="G43" s="42">
        <v>0</v>
      </c>
      <c r="H43" s="42">
        <v>0</v>
      </c>
      <c r="I43" s="42">
        <v>0</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9" t="s">
        <v>11</v>
      </c>
      <c r="C45" s="1160"/>
      <c r="D45" s="58"/>
      <c r="E45" s="1165" t="s">
        <v>12</v>
      </c>
      <c r="F45" s="1165"/>
      <c r="G45" s="1165"/>
      <c r="H45" s="1165"/>
      <c r="I45" s="1165"/>
      <c r="J45" s="1166"/>
      <c r="K45" s="59">
        <v>2260</v>
      </c>
      <c r="L45" s="60">
        <v>2204</v>
      </c>
      <c r="M45" s="60">
        <v>2053</v>
      </c>
      <c r="N45" s="60">
        <v>1887</v>
      </c>
      <c r="O45" s="61">
        <v>1881</v>
      </c>
      <c r="P45" s="48"/>
      <c r="Q45" s="48"/>
      <c r="R45" s="48"/>
      <c r="S45" s="48"/>
      <c r="T45" s="48"/>
      <c r="U45" s="48"/>
    </row>
    <row r="46" spans="1:21" ht="30.75" customHeight="1">
      <c r="A46" s="48"/>
      <c r="B46" s="1161"/>
      <c r="C46" s="1162"/>
      <c r="D46" s="62"/>
      <c r="E46" s="1153" t="s">
        <v>13</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c r="A47" s="48"/>
      <c r="B47" s="1161"/>
      <c r="C47" s="1162"/>
      <c r="D47" s="62"/>
      <c r="E47" s="1153" t="s">
        <v>14</v>
      </c>
      <c r="F47" s="1153"/>
      <c r="G47" s="1153"/>
      <c r="H47" s="1153"/>
      <c r="I47" s="1153"/>
      <c r="J47" s="1154"/>
      <c r="K47" s="63" t="s">
        <v>475</v>
      </c>
      <c r="L47" s="64" t="s">
        <v>475</v>
      </c>
      <c r="M47" s="64" t="s">
        <v>475</v>
      </c>
      <c r="N47" s="64" t="s">
        <v>475</v>
      </c>
      <c r="O47" s="65" t="s">
        <v>475</v>
      </c>
      <c r="P47" s="48"/>
      <c r="Q47" s="48"/>
      <c r="R47" s="48"/>
      <c r="S47" s="48"/>
      <c r="T47" s="48"/>
      <c r="U47" s="48"/>
    </row>
    <row r="48" spans="1:21" ht="30.75" customHeight="1">
      <c r="A48" s="48"/>
      <c r="B48" s="1161"/>
      <c r="C48" s="1162"/>
      <c r="D48" s="62"/>
      <c r="E48" s="1153" t="s">
        <v>15</v>
      </c>
      <c r="F48" s="1153"/>
      <c r="G48" s="1153"/>
      <c r="H48" s="1153"/>
      <c r="I48" s="1153"/>
      <c r="J48" s="1154"/>
      <c r="K48" s="63">
        <v>427</v>
      </c>
      <c r="L48" s="64">
        <v>505</v>
      </c>
      <c r="M48" s="64">
        <v>337</v>
      </c>
      <c r="N48" s="64">
        <v>251</v>
      </c>
      <c r="O48" s="65">
        <v>274</v>
      </c>
      <c r="P48" s="48"/>
      <c r="Q48" s="48"/>
      <c r="R48" s="48"/>
      <c r="S48" s="48"/>
      <c r="T48" s="48"/>
      <c r="U48" s="48"/>
    </row>
    <row r="49" spans="1:21" ht="30.75" customHeight="1">
      <c r="A49" s="48"/>
      <c r="B49" s="1161"/>
      <c r="C49" s="1162"/>
      <c r="D49" s="62"/>
      <c r="E49" s="1153" t="s">
        <v>16</v>
      </c>
      <c r="F49" s="1153"/>
      <c r="G49" s="1153"/>
      <c r="H49" s="1153"/>
      <c r="I49" s="1153"/>
      <c r="J49" s="1154"/>
      <c r="K49" s="63">
        <v>219</v>
      </c>
      <c r="L49" s="64">
        <v>184</v>
      </c>
      <c r="M49" s="64">
        <v>141</v>
      </c>
      <c r="N49" s="64">
        <v>113</v>
      </c>
      <c r="O49" s="65">
        <v>116</v>
      </c>
      <c r="P49" s="48"/>
      <c r="Q49" s="48"/>
      <c r="R49" s="48"/>
      <c r="S49" s="48"/>
      <c r="T49" s="48"/>
      <c r="U49" s="48"/>
    </row>
    <row r="50" spans="1:21" ht="30.75" customHeight="1">
      <c r="A50" s="48"/>
      <c r="B50" s="1161"/>
      <c r="C50" s="1162"/>
      <c r="D50" s="62"/>
      <c r="E50" s="1153" t="s">
        <v>17</v>
      </c>
      <c r="F50" s="1153"/>
      <c r="G50" s="1153"/>
      <c r="H50" s="1153"/>
      <c r="I50" s="1153"/>
      <c r="J50" s="1154"/>
      <c r="K50" s="63">
        <v>86</v>
      </c>
      <c r="L50" s="64">
        <v>64</v>
      </c>
      <c r="M50" s="64">
        <v>57</v>
      </c>
      <c r="N50" s="64">
        <v>45</v>
      </c>
      <c r="O50" s="65">
        <v>28</v>
      </c>
      <c r="P50" s="48"/>
      <c r="Q50" s="48"/>
      <c r="R50" s="48"/>
      <c r="S50" s="48"/>
      <c r="T50" s="48"/>
      <c r="U50" s="48"/>
    </row>
    <row r="51" spans="1:21" ht="30.75" customHeight="1">
      <c r="A51" s="48"/>
      <c r="B51" s="1163"/>
      <c r="C51" s="1164"/>
      <c r="D51" s="66"/>
      <c r="E51" s="1153" t="s">
        <v>18</v>
      </c>
      <c r="F51" s="1153"/>
      <c r="G51" s="1153"/>
      <c r="H51" s="1153"/>
      <c r="I51" s="1153"/>
      <c r="J51" s="1154"/>
      <c r="K51" s="63" t="s">
        <v>475</v>
      </c>
      <c r="L51" s="64" t="s">
        <v>475</v>
      </c>
      <c r="M51" s="64" t="s">
        <v>475</v>
      </c>
      <c r="N51" s="64" t="s">
        <v>475</v>
      </c>
      <c r="O51" s="65" t="s">
        <v>475</v>
      </c>
      <c r="P51" s="48"/>
      <c r="Q51" s="48"/>
      <c r="R51" s="48"/>
      <c r="S51" s="48"/>
      <c r="T51" s="48"/>
      <c r="U51" s="48"/>
    </row>
    <row r="52" spans="1:21" ht="30.75" customHeight="1">
      <c r="A52" s="48"/>
      <c r="B52" s="1151" t="s">
        <v>19</v>
      </c>
      <c r="C52" s="1152"/>
      <c r="D52" s="66"/>
      <c r="E52" s="1153" t="s">
        <v>20</v>
      </c>
      <c r="F52" s="1153"/>
      <c r="G52" s="1153"/>
      <c r="H52" s="1153"/>
      <c r="I52" s="1153"/>
      <c r="J52" s="1154"/>
      <c r="K52" s="63">
        <v>2546</v>
      </c>
      <c r="L52" s="64">
        <v>2566</v>
      </c>
      <c r="M52" s="64">
        <v>2425</v>
      </c>
      <c r="N52" s="64">
        <v>2264</v>
      </c>
      <c r="O52" s="65">
        <v>2287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446</v>
      </c>
      <c r="L53" s="69">
        <v>391</v>
      </c>
      <c r="M53" s="69">
        <v>163</v>
      </c>
      <c r="N53" s="69">
        <v>32</v>
      </c>
      <c r="O53" s="70">
        <v>12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cp:lastModifiedBy>
  <cp:lastPrinted>2015-04-21T07:23:19Z</cp:lastPrinted>
  <dcterms:created xsi:type="dcterms:W3CDTF">2015-02-17T07:08:59Z</dcterms:created>
  <dcterms:modified xsi:type="dcterms:W3CDTF">2015-04-30T02:54:36Z</dcterms:modified>
</cp:coreProperties>
</file>