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75" windowWidth="14940" windowHeight="7860" tabRatio="862"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Z16" i="11" l="1"/>
  <c r="CY16" i="11" s="1"/>
  <c r="CX16" i="11" s="1"/>
  <c r="DA16" i="11"/>
  <c r="DA12" i="11" l="1"/>
  <c r="CZ12" i="11" s="1"/>
  <c r="CY12" i="11" s="1"/>
  <c r="CX12" i="11" s="1"/>
  <c r="DA13" i="11"/>
  <c r="CZ13" i="11" s="1"/>
  <c r="CY13" i="11" s="1"/>
  <c r="CX13" i="11" s="1"/>
  <c r="DA14" i="11"/>
  <c r="CZ14" i="11" s="1"/>
  <c r="CY14" i="11" s="1"/>
  <c r="CX14" i="11" s="1"/>
  <c r="DA7" i="11"/>
  <c r="CZ7" i="11" s="1"/>
  <c r="CY7" i="11" s="1"/>
  <c r="CX7" i="11" s="1"/>
  <c r="DA8" i="11"/>
  <c r="CZ8" i="11" s="1"/>
  <c r="CY8" i="11" s="1"/>
  <c r="CX8" i="11" s="1"/>
  <c r="DA9" i="11"/>
  <c r="CZ9" i="11" s="1"/>
  <c r="CY9" i="11" s="1"/>
  <c r="CX9" i="11" s="1"/>
  <c r="DA10" i="11"/>
  <c r="CZ10" i="11" s="1"/>
  <c r="CY10" i="11" s="1"/>
  <c r="CX10" i="11" s="1"/>
  <c r="DA11" i="11"/>
  <c r="CZ11" i="11" s="1"/>
  <c r="CY11" i="11" s="1"/>
  <c r="CX11" i="11" s="1"/>
  <c r="DA15" i="11"/>
  <c r="CZ15" i="11" s="1"/>
  <c r="CY15" i="11" s="1"/>
  <c r="CX15" i="11" s="1"/>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E43" i="9" l="1"/>
  <c r="AM43" i="9"/>
  <c r="U43" i="9"/>
  <c r="C43" i="9"/>
  <c r="BE42" i="9"/>
  <c r="AM42" i="9"/>
  <c r="U42" i="9"/>
  <c r="C42" i="9"/>
  <c r="BE41" i="9"/>
  <c r="AM41" i="9"/>
  <c r="U41" i="9"/>
  <c r="C41" i="9"/>
  <c r="BE40" i="9"/>
  <c r="AM40" i="9"/>
  <c r="U40" i="9"/>
  <c r="C40" i="9"/>
  <c r="BE39" i="9"/>
  <c r="AM39" i="9"/>
  <c r="U39" i="9"/>
  <c r="C39" i="9"/>
  <c r="BE38" i="9"/>
  <c r="AM38" i="9"/>
  <c r="U38" i="9"/>
  <c r="C38" i="9"/>
  <c r="BE37" i="9"/>
  <c r="AM37" i="9"/>
  <c r="U37" i="9"/>
  <c r="C37" i="9"/>
  <c r="BE36" i="9"/>
  <c r="AM36" i="9"/>
  <c r="AM35" i="9"/>
  <c r="BW34" i="9"/>
  <c r="BW35" i="9" s="1"/>
  <c r="BW36" i="9" s="1"/>
  <c r="BW37" i="9" s="1"/>
  <c r="BW38" i="9" s="1"/>
  <c r="BW39" i="9" s="1"/>
  <c r="BW40" i="9" s="1"/>
  <c r="BW41" i="9" s="1"/>
  <c r="BW42" i="9" s="1"/>
  <c r="BW43" i="9" s="1"/>
  <c r="C34" i="9"/>
  <c r="C35" i="9" s="1"/>
  <c r="C36" i="9" s="1"/>
  <c r="CO34" i="9" l="1"/>
  <c r="CO35" i="9" s="1"/>
  <c r="CO36" i="9" s="1"/>
  <c r="CO37" i="9" s="1"/>
  <c r="CO38" i="9" s="1"/>
  <c r="CO39" i="9" s="1"/>
  <c r="CO40" i="9" s="1"/>
  <c r="CO41" i="9" s="1"/>
  <c r="CO42" i="9" s="1"/>
  <c r="CO43" i="9" s="1"/>
  <c r="U34" i="9"/>
  <c r="U35" i="9" s="1"/>
  <c r="U36" i="9" s="1"/>
  <c r="AM34" i="9"/>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<sst xmlns="http://schemas.openxmlformats.org/spreadsheetml/2006/main" count="1209" uniqueCount="561">
  <si>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</si>
  <si>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</si>
  <si>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</si>
  <si>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</si>
  <si>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</si>
  <si>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</si>
  <si>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</si>
  <si>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</si>
  <si>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</si>
  <si>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</si>
  <si>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</si>
  <si>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</si>
  <si>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</si>
  <si>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</si>
  <si>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</si>
  <si>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</si>
  <si>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</si>
  <si>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</si>
  <si>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</si>
  <si>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</si>
  <si>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</si>
  <si>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</si>
  <si>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</si>
  <si>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</si>
  <si>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</si>
  <si>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</si>
  <si>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</si>
  <si>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</si>
  <si>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</si>
  <si>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</si>
  <si>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</si>
  <si>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</si>
  <si>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</si>
  <si>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</si>
  <si>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</si>
  <si>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</si>
  <si>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</si>
  <si>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</si>
  <si>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</si>
  <si>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</si>
  <si>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</si>
  <si>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</si>
  <si>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</si>
  <si>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</si>
  <si>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</si>
  <si>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</si>
  <si>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</si>
  <si>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</si>
  <si>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</si>
  <si>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</si>
  <si>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</si>
  <si>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</si>
  <si>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</si>
  <si>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</si>
  <si>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</si>
  <si>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</si>
  <si>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</si>
  <si>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</si>
  <si>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</si>
  <si>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</si>
  <si>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</si>
  <si>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</si>
  <si>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</si>
  <si>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</si>
  <si>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</si>
  <si>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</si>
  <si>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</si>
  <si>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</si>
  <si>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</si>
  <si>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</si>
  <si>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</si>
  <si>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</si>
  <si>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</si>
  <si>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</si>
  <si>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</si>
  <si>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</si>
  <si>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</si>
  <si>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</si>
  <si>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</si>
  <si>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</si>
  <si>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</si>
  <si>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</si>
  <si>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南丹市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</si>
  <si>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</si>
  <si>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</si>
  <si>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</si>
  <si>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</si>
  <si>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</si>
  <si>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</si>
  <si>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</si>
  <si>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</si>
  <si>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</si>
  <si>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</si>
  <si>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</si>
  <si>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</si>
  <si>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</si>
  <si>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</si>
  <si>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</si>
  <si>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</si>
  <si>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</si>
  <si>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</si>
  <si>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</si>
  <si>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</si>
  <si>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</si>
  <si>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</si>
  <si>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</si>
  <si>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</si>
  <si>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</si>
  <si>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</si>
  <si>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</si>
  <si>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</si>
  <si>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</si>
  <si>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</si>
  <si>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</si>
  <si>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</si>
  <si>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</si>
  <si>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</si>
  <si>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</si>
  <si>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</si>
  <si>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</si>
  <si>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</si>
  <si>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</si>
  <si>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</si>
  <si>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</si>
  <si>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</si>
  <si>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</si>
  <si>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</si>
  <si>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</si>
  <si>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</si>
  <si>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</si>
  <si>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</si>
  <si>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</si>
  <si>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</si>
  <si>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</si>
  <si>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</si>
  <si>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</si>
  <si>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</si>
  <si>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</si>
  <si>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</si>
  <si>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</si>
  <si>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</si>
  <si>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</si>
  <si>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</si>
  <si>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</si>
  <si>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</si>
  <si>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</si>
  <si>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</si>
  <si>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</si>
  <si>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</si>
  <si>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</si>
  <si>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</si>
  <si>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</si>
  <si>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</si>
  <si>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</si>
  <si>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</si>
  <si>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</si>
  <si>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</si>
  <si>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</si>
  <si>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</si>
  <si>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</si>
  <si>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</si>
  <si>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</si>
  <si>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</si>
  <si>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</si>
  <si>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</si>
  <si>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</si>
  <si>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</si>
  <si>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</si>
  <si>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</si>
  <si>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</si>
  <si>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</si>
  <si>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</si>
  <si>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</si>
  <si>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</si>
  <si>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</si>
  <si>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</si>
  <si>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</si>
  <si>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</si>
  <si>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</si>
  <si>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</si>
  <si>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</si>
  <si>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</si>
  <si>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</si>
  <si>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</si>
  <si>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</si>
  <si>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</si>
  <si>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</si>
  <si>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</si>
  <si>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</si>
  <si>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</si>
  <si>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</si>
  <si>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</si>
  <si>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</si>
  <si>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</si>
  <si>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</si>
  <si>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京都府南丹市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</si>
  <si>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</si>
  <si>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</si>
  <si>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</si>
  <si>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</si>
  <si>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</si>
  <si>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</si>
  <si>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</si>
  <si>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</si>
  <si>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</si>
  <si>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</si>
  <si>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</si>
  <si>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</si>
  <si>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</si>
  <si>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</si>
  <si>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</si>
  <si>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</si>
  <si>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</si>
  <si>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</si>
  <si>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</si>
  <si>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</si>
  <si>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</si>
  <si>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</si>
  <si>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</si>
  <si>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</si>
  <si>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</si>
  <si>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</si>
  <si>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</si>
  <si>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</si>
  <si>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</si>
  <si>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</si>
  <si>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</si>
  <si>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</si>
  <si>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</si>
  <si>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</si>
  <si>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</si>
  <si>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</si>
  <si>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</si>
  <si>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</si>
  <si>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</si>
  <si>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</si>
  <si>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</si>
  <si>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</si>
  <si>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</si>
  <si>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</si>
  <si>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</si>
  <si>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</si>
  <si>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</si>
  <si>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</si>
  <si>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</si>
  <si>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</si>
  <si>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</si>
  <si>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</si>
  <si>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</si>
  <si>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</si>
  <si>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</si>
  <si>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</si>
  <si>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</si>
  <si>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</si>
  <si>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</si>
  <si>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</si>
  <si>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</si>
  <si>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</si>
  <si>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</si>
  <si>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</si>
  <si>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</si>
  <si>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</si>
  <si>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</si>
  <si>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</si>
  <si>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</si>
  <si>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</si>
  <si>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</si>
  <si>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</si>
  <si>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</si>
  <si>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</si>
  <si>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</si>
  <si>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</si>
  <si>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</si>
  <si>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</si>
  <si>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</si>
  <si>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</si>
  <si>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</si>
  <si>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</si>
  <si>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</si>
  <si>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</si>
  <si>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</si>
  <si>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</si>
  <si>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</si>
  <si>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</si>
  <si>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</si>
  <si>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</si>
  <si>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</si>
  <si>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</si>
  <si>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</si>
  <si>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</si>
  <si>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</si>
  <si>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</si>
  <si>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</si>
  <si>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</si>
  <si>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</si>
  <si>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</si>
  <si>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</si>
  <si>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</si>
  <si>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</si>
  <si>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</si>
  <si>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</si>
  <si>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</si>
  <si>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</si>
  <si>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</si>
  <si>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</si>
  <si>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</si>
  <si>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</si>
  <si>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</si>
  <si>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</si>
  <si>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</si>
  <si>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</si>
  <si>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</si>
  <si>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</si>
  <si>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</si>
  <si>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</si>
  <si>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</si>
  <si>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</si>
  <si>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</si>
  <si>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</si>
  <si>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</si>
  <si>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</si>
  <si>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</si>
  <si>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</si>
  <si>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</si>
  <si>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</si>
  <si>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</si>
  <si>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</si>
  <si>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</si>
  <si>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</si>
  <si>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</si>
  <si>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</si>
  <si>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</si>
  <si>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</si>
  <si>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</si>
  <si>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</si>
  <si>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</si>
  <si>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</si>
  <si>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</si>
  <si>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</si>
  <si>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</si>
  <si>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</si>
  <si>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</si>
  <si>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</si>
  <si>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</si>
  <si>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</si>
  <si>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</si>
  <si>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京都府南丹市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</si>
  <si>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</si>
  <si>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</si>
  <si>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</si>
  <si>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</si>
  <si>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</si>
  <si>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</si>
  <si>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</si>
  <si>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</si>
  <si>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</si>
  <si>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</si>
  <si>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</si>
  <si>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</si>
  <si>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</si>
  <si>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</si>
  <si>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</si>
  <si>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</si>
  <si>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</si>
  <si>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</si>
  <si>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</si>
  <si>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</si>
  <si>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市営バス運行事業特別会計</t>
    <phoneticPr fontId="5"/>
  </si>
  <si>
    <t>土地取得事業特別会計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</si>
  <si>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</si>
  <si>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</si>
  <si>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</si>
  <si>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</si>
  <si>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</si>
  <si>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</si>
  <si>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</si>
  <si>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</si>
  <si>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</si>
  <si>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</si>
  <si>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</si>
  <si>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</si>
  <si>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</si>
  <si>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</si>
  <si>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</si>
  <si>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</si>
  <si>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上水道事業会計</t>
    <phoneticPr fontId="5"/>
  </si>
  <si>
    <t>法適用企業</t>
    <phoneticPr fontId="5"/>
  </si>
  <si>
    <t>簡易水道事業特別会計</t>
    <phoneticPr fontId="5"/>
  </si>
  <si>
    <t>法非適用企業</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</si>
  <si>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</si>
  <si>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</si>
  <si>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</si>
  <si>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</si>
  <si>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</si>
  <si>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</si>
  <si>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</si>
  <si>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</si>
  <si>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</si>
  <si>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</si>
  <si>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</si>
  <si>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</si>
  <si>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</si>
  <si>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</si>
  <si>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</si>
  <si>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</si>
  <si>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</si>
  <si>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</si>
  <si>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</si>
  <si>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</si>
  <si>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</si>
  <si>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</si>
  <si>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</si>
  <si>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</si>
  <si>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</si>
  <si>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</si>
  <si>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</si>
  <si>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</si>
  <si>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</si>
  <si>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</si>
  <si>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</si>
  <si>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</si>
  <si>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</si>
  <si>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</si>
  <si>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</si>
  <si>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</si>
  <si>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</si>
  <si>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</si>
  <si>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</si>
  <si>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</si>
  <si>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</si>
  <si>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</si>
  <si>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</si>
  <si>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</si>
  <si>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</si>
  <si>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</si>
  <si>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</si>
  <si>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</si>
  <si>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</si>
  <si>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</si>
  <si>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</si>
  <si>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</si>
  <si>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</si>
  <si>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</si>
  <si>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</si>
  <si>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</si>
  <si>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</si>
  <si>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</si>
  <si>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</si>
  <si>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</si>
  <si>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</si>
  <si>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</si>
  <si>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</si>
  <si>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</si>
  <si>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</si>
  <si>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</si>
  <si>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</si>
  <si>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</si>
  <si>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</si>
  <si>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</si>
  <si>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</si>
  <si>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</si>
  <si>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</si>
  <si>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</si>
  <si>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</si>
  <si>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</si>
  <si>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</si>
  <si>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</si>
  <si>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</si>
  <si>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</si>
  <si>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</si>
  <si>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</si>
  <si>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</si>
  <si>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</si>
  <si>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</si>
  <si>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</si>
  <si>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</si>
  <si>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</si>
  <si>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</si>
  <si>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</si>
  <si>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</si>
  <si>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</si>
  <si>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</si>
  <si>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</si>
  <si>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</si>
  <si>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</si>
  <si>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</si>
  <si>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</si>
  <si>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</si>
  <si>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</si>
  <si>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</si>
  <si>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</si>
  <si>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</si>
  <si>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</si>
  <si>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</si>
  <si>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</si>
  <si>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</si>
  <si>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</si>
  <si>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</si>
  <si>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</si>
  <si>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</si>
  <si>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</si>
  <si>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</si>
  <si>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</si>
  <si>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</si>
  <si>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</si>
  <si>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</si>
  <si>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</si>
  <si>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</si>
  <si>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</si>
  <si>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</si>
  <si>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</si>
  <si>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</si>
  <si>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</si>
  <si>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</si>
  <si>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</si>
  <si>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</si>
  <si>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</si>
  <si>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</si>
  <si>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</si>
  <si>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</si>
  <si>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</si>
  <si>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</si>
  <si>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</si>
  <si>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上水道事業会計</t>
  </si>
  <si>
    <t>一般会計</t>
  </si>
  <si>
    <t>介護保険事業特別会計</t>
  </si>
  <si>
    <t>下水道事業特別会計</t>
  </si>
  <si>
    <t>国民健康保険事業特別会計</t>
  </si>
  <si>
    <t>簡易水道事業特別会計</t>
  </si>
  <si>
    <t>後期高齢者医療事業特別会計</t>
  </si>
  <si>
    <t>市営バス運行事業特別会計</t>
  </si>
  <si>
    <t>その他会計（赤字）</t>
  </si>
  <si>
    <t>その他会計（黒字）</t>
  </si>
  <si>
    <t>-</t>
    <phoneticPr fontId="2"/>
  </si>
  <si>
    <t>-</t>
    <phoneticPr fontId="2"/>
  </si>
  <si>
    <t>-</t>
    <phoneticPr fontId="2"/>
  </si>
  <si>
    <t>－</t>
    <phoneticPr fontId="2"/>
  </si>
  <si>
    <t>－</t>
    <phoneticPr fontId="2"/>
  </si>
  <si>
    <t>南丹市福祉シルバー人材センター</t>
  </si>
  <si>
    <t>南丹市情報センター</t>
  </si>
  <si>
    <t>園部町振興公社</t>
  </si>
  <si>
    <t>園部町農業公社</t>
  </si>
  <si>
    <t>そのべまちづくり工房</t>
  </si>
  <si>
    <t>南丹・京丹波地区土地開発公社</t>
  </si>
  <si>
    <t>八木町農業公社</t>
  </si>
  <si>
    <t>日吉ふるさと</t>
  </si>
  <si>
    <t>美山ふるさと</t>
  </si>
  <si>
    <t>美山健康会</t>
  </si>
  <si>
    <t>－</t>
    <phoneticPr fontId="2"/>
  </si>
  <si>
    <t>国民健康保険南丹病院組合(病院事業会計)</t>
    <phoneticPr fontId="2"/>
  </si>
  <si>
    <t>京都中部広域消防組合(一般会計)</t>
    <phoneticPr fontId="2"/>
  </si>
  <si>
    <t>京都府市町村議会議員公務災害補償等組合(一般会計)</t>
    <phoneticPr fontId="2"/>
  </si>
  <si>
    <t>京都府市町村職員退職手当組合（一般会計）</t>
    <phoneticPr fontId="2"/>
  </si>
  <si>
    <t>京都府自治会館管理組合(一般会計)</t>
    <phoneticPr fontId="2"/>
  </si>
  <si>
    <t>京都府後期高齢者医療連合組合(一般会計)</t>
    <phoneticPr fontId="2"/>
  </si>
  <si>
    <t>京都府後期高齢者医療連合組合(後期高齢者医療特別会計)</t>
    <phoneticPr fontId="2"/>
  </si>
  <si>
    <t>京都府住宅新築資金貸付事業管理組合(一般会計)</t>
    <phoneticPr fontId="2"/>
  </si>
  <si>
    <t>京都府住宅新築資金貸付事業管理組合(特別会計)</t>
    <phoneticPr fontId="2"/>
  </si>
  <si>
    <t>京都地方税機構(一般会計)</t>
    <phoneticPr fontId="2"/>
  </si>
  <si>
    <t>亀岡市及び南丹市財産区組合</t>
    <phoneticPr fontId="2"/>
  </si>
  <si>
    <t>船井郡衛生管理組合(一般会計)</t>
    <rPh sb="10" eb="12">
      <t>イッパン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</si>
</sst>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111975</c:v>
                </c:pt>
                <c:pt idx="1">
                  <c:v>87148</c:v>
                </c:pt>
                <c:pt idx="2">
                  <c:v>87047</c:v>
                </c:pt>
                <c:pt idx="3">
                  <c:v>100231</c:v>
                </c:pt>
                <c:pt idx="4">
                  <c:v>92920</c:v>
                </c:pt>
              </c:numCache>
            </c:numRef>
          </c:val>
          <c:smooth val="0"/>
        </c:ser>
        <c:dLbls>
          <c:showLegendKey val="0"/>
          <c:showVal val="0"/>
          <c:showCatName val="0"/>
          <c:showSerName val="0"/>
          <c:showPercent val="0"/>
          <c:showBubbleSize val="0"/>
        </c:dLbls>
        <c:marker val="1"/>
        <c:smooth val="0"/>
        <c:axId val="99865344"/>
        <c:axId val="99867264"/>
      </c:lineChart>
      <c:catAx>
        <c:axId val="998653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867264"/>
        <c:crosses val="autoZero"/>
        <c:auto val="1"/>
        <c:lblAlgn val="ctr"/>
        <c:lblOffset val="100"/>
        <c:tickLblSkip val="1"/>
        <c:tickMarkSkip val="1"/>
        <c:noMultiLvlLbl val="0"/>
      </c:catAx>
      <c:valAx>
        <c:axId val="9986726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8653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2.89</c:v>
                </c:pt>
                <c:pt idx="1">
                  <c:v>2.78</c:v>
                </c:pt>
                <c:pt idx="2">
                  <c:v>2.44</c:v>
                </c:pt>
                <c:pt idx="3">
                  <c:v>2.38</c:v>
                </c:pt>
                <c:pt idx="4">
                  <c:v>4.0199999999999996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12.7</c:v>
                </c:pt>
                <c:pt idx="1">
                  <c:v>16.440000000000001</c:v>
                </c:pt>
                <c:pt idx="2">
                  <c:v>21.05</c:v>
                </c:pt>
                <c:pt idx="3">
                  <c:v>22.53</c:v>
                </c:pt>
                <c:pt idx="4">
                  <c:v>22.19</c:v>
                </c:pt>
              </c:numCache>
            </c:numRef>
          </c:val>
        </c:ser>
        <c:dLbls>
          <c:showLegendKey val="0"/>
          <c:showVal val="0"/>
          <c:showCatName val="0"/>
          <c:showSerName val="0"/>
          <c:showPercent val="0"/>
          <c:showBubbleSize val="0"/>
        </c:dLbls>
        <c:gapWidth val="250"/>
        <c:overlap val="100"/>
        <c:axId val="112734592"/>
        <c:axId val="1127365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2.93</c:v>
                </c:pt>
                <c:pt idx="1">
                  <c:v>4.09</c:v>
                </c:pt>
                <c:pt idx="2">
                  <c:v>3.96</c:v>
                </c:pt>
                <c:pt idx="3">
                  <c:v>4.8099999999999996</c:v>
                </c:pt>
                <c:pt idx="4">
                  <c:v>2.42</c:v>
                </c:pt>
              </c:numCache>
            </c:numRef>
          </c:val>
          <c:smooth val="0"/>
        </c:ser>
        <c:dLbls>
          <c:showLegendKey val="0"/>
          <c:showVal val="0"/>
          <c:showCatName val="0"/>
          <c:showSerName val="0"/>
          <c:showPercent val="0"/>
          <c:showBubbleSize val="0"/>
        </c:dLbls>
        <c:marker val="1"/>
        <c:smooth val="0"/>
        <c:axId val="112734592"/>
        <c:axId val="112736512"/>
      </c:lineChart>
      <c:catAx>
        <c:axId val="112734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2736512"/>
        <c:crosses val="autoZero"/>
        <c:auto val="1"/>
        <c:lblAlgn val="ctr"/>
        <c:lblOffset val="100"/>
        <c:tickLblSkip val="1"/>
        <c:tickMarkSkip val="1"/>
        <c:noMultiLvlLbl val="0"/>
      </c:catAx>
      <c:valAx>
        <c:axId val="1127365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734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0.15</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市営バス運行事業特別会計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0.03</c:v>
                </c:pt>
                <c:pt idx="2">
                  <c:v>#N/A</c:v>
                </c:pt>
                <c:pt idx="3">
                  <c:v>0.01</c:v>
                </c:pt>
                <c:pt idx="4">
                  <c:v>#N/A</c:v>
                </c:pt>
                <c:pt idx="5">
                  <c:v>0.02</c:v>
                </c:pt>
                <c:pt idx="6">
                  <c:v>#N/A</c:v>
                </c:pt>
                <c:pt idx="7">
                  <c:v>0.03</c:v>
                </c:pt>
                <c:pt idx="8">
                  <c:v>#N/A</c:v>
                </c:pt>
                <c:pt idx="9">
                  <c:v>0.03</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0.03</c:v>
                </c:pt>
                <c:pt idx="4">
                  <c:v>#N/A</c:v>
                </c:pt>
                <c:pt idx="5">
                  <c:v>7.0000000000000007E-2</c:v>
                </c:pt>
                <c:pt idx="6">
                  <c:v>#N/A</c:v>
                </c:pt>
                <c:pt idx="7">
                  <c:v>0.05</c:v>
                </c:pt>
                <c:pt idx="8">
                  <c:v>#N/A</c:v>
                </c:pt>
                <c:pt idx="9">
                  <c:v>0.05</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0.13</c:v>
                </c:pt>
                <c:pt idx="2">
                  <c:v>#N/A</c:v>
                </c:pt>
                <c:pt idx="3">
                  <c:v>0.11</c:v>
                </c:pt>
                <c:pt idx="4">
                  <c:v>#N/A</c:v>
                </c:pt>
                <c:pt idx="5">
                  <c:v>7.0000000000000007E-2</c:v>
                </c:pt>
                <c:pt idx="6">
                  <c:v>#N/A</c:v>
                </c:pt>
                <c:pt idx="7">
                  <c:v>7.0000000000000007E-2</c:v>
                </c:pt>
                <c:pt idx="8">
                  <c:v>#N/A</c:v>
                </c:pt>
                <c:pt idx="9">
                  <c:v>0.06</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0.46</c:v>
                </c:pt>
                <c:pt idx="2">
                  <c:v>#N/A</c:v>
                </c:pt>
                <c:pt idx="3">
                  <c:v>0.2</c:v>
                </c:pt>
                <c:pt idx="4">
                  <c:v>#N/A</c:v>
                </c:pt>
                <c:pt idx="5">
                  <c:v>0.61</c:v>
                </c:pt>
                <c:pt idx="6">
                  <c:v>#N/A</c:v>
                </c:pt>
                <c:pt idx="7">
                  <c:v>0.79</c:v>
                </c:pt>
                <c:pt idx="8">
                  <c:v>#N/A</c:v>
                </c:pt>
                <c:pt idx="9">
                  <c:v>0.23</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0.28999999999999998</c:v>
                </c:pt>
                <c:pt idx="2">
                  <c:v>#N/A</c:v>
                </c:pt>
                <c:pt idx="3">
                  <c:v>0.38</c:v>
                </c:pt>
                <c:pt idx="4">
                  <c:v>#N/A</c:v>
                </c:pt>
                <c:pt idx="5">
                  <c:v>0.39</c:v>
                </c:pt>
                <c:pt idx="6">
                  <c:v>#N/A</c:v>
                </c:pt>
                <c:pt idx="7">
                  <c:v>0.32</c:v>
                </c:pt>
                <c:pt idx="8">
                  <c:v>#N/A</c:v>
                </c:pt>
                <c:pt idx="9">
                  <c:v>0.31</c:v>
                </c:pt>
              </c:numCache>
            </c:numRef>
          </c:val>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0.39</c:v>
                </c:pt>
                <c:pt idx="2">
                  <c:v>#N/A</c:v>
                </c:pt>
                <c:pt idx="3">
                  <c:v>0.46</c:v>
                </c:pt>
                <c:pt idx="4">
                  <c:v>#N/A</c:v>
                </c:pt>
                <c:pt idx="5">
                  <c:v>0.4</c:v>
                </c:pt>
                <c:pt idx="6">
                  <c:v>#N/A</c:v>
                </c:pt>
                <c:pt idx="7">
                  <c:v>0.61</c:v>
                </c:pt>
                <c:pt idx="8">
                  <c:v>#N/A</c:v>
                </c:pt>
                <c:pt idx="9">
                  <c:v>0.51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2.87</c:v>
                </c:pt>
                <c:pt idx="2">
                  <c:v>#N/A</c:v>
                </c:pt>
                <c:pt idx="3">
                  <c:v>2.77</c:v>
                </c:pt>
                <c:pt idx="4">
                  <c:v>#N/A</c:v>
                </c:pt>
                <c:pt idx="5">
                  <c:v>2.42</c:v>
                </c:pt>
                <c:pt idx="6">
                  <c:v>#N/A</c:v>
                </c:pt>
                <c:pt idx="7">
                  <c:v>2.35</c:v>
                </c:pt>
                <c:pt idx="8">
                  <c:v>#N/A</c:v>
                </c:pt>
                <c:pt idx="9">
                  <c:v>3.99</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12.04</c:v>
                </c:pt>
                <c:pt idx="2">
                  <c:v>#N/A</c:v>
                </c:pt>
                <c:pt idx="3">
                  <c:v>12.5</c:v>
                </c:pt>
                <c:pt idx="4">
                  <c:v>#N/A</c:v>
                </c:pt>
                <c:pt idx="5">
                  <c:v>13.78</c:v>
                </c:pt>
                <c:pt idx="6">
                  <c:v>#N/A</c:v>
                </c:pt>
                <c:pt idx="7">
                  <c:v>14.04</c:v>
                </c:pt>
                <c:pt idx="8">
                  <c:v>#N/A</c:v>
                </c:pt>
                <c:pt idx="9">
                  <c:v>14.34</c:v>
                </c:pt>
              </c:numCache>
            </c:numRef>
          </c:val>
        </c:ser>
        <c:dLbls>
          <c:showLegendKey val="0"/>
          <c:showVal val="0"/>
          <c:showCatName val="0"/>
          <c:showSerName val="0"/>
          <c:showPercent val="0"/>
          <c:showBubbleSize val="0"/>
        </c:dLbls>
        <c:gapWidth val="150"/>
        <c:overlap val="100"/>
        <c:axId val="113219840"/>
        <c:axId val="112852992"/>
      </c:barChart>
      <c:catAx>
        <c:axId val="113219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852992"/>
        <c:crosses val="autoZero"/>
        <c:auto val="1"/>
        <c:lblAlgn val="ctr"/>
        <c:lblOffset val="100"/>
        <c:tickLblSkip val="1"/>
        <c:tickMarkSkip val="1"/>
        <c:noMultiLvlLbl val="0"/>
      </c:catAx>
      <c:valAx>
        <c:axId val="112852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2198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3896</c:v>
                </c:pt>
                <c:pt idx="5">
                  <c:v>3751</c:v>
                </c:pt>
                <c:pt idx="8">
                  <c:v>3693</c:v>
                </c:pt>
                <c:pt idx="11">
                  <c:v>3490</c:v>
                </c:pt>
                <c:pt idx="14">
                  <c:v>3481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439</c:v>
                </c:pt>
                <c:pt idx="3">
                  <c:v>405</c:v>
                </c:pt>
                <c:pt idx="6">
                  <c:v>350</c:v>
                </c:pt>
                <c:pt idx="9">
                  <c:v>219</c:v>
                </c:pt>
                <c:pt idx="12">
                  <c:v>166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1571</c:v>
                </c:pt>
                <c:pt idx="3">
                  <c:v>1725</c:v>
                </c:pt>
                <c:pt idx="6">
                  <c:v>1529</c:v>
                </c:pt>
                <c:pt idx="9">
                  <c:v>1415</c:v>
                </c:pt>
                <c:pt idx="12">
                  <c:v>1361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4064</c:v>
                </c:pt>
                <c:pt idx="3">
                  <c:v>3788</c:v>
                </c:pt>
                <c:pt idx="6">
                  <c:v>3809</c:v>
                </c:pt>
                <c:pt idx="9">
                  <c:v>3511</c:v>
                </c:pt>
                <c:pt idx="12">
                  <c:v>3474</c:v>
                </c:pt>
              </c:numCache>
            </c:numRef>
          </c:val>
        </c:ser>
        <c:dLbls>
          <c:showLegendKey val="0"/>
          <c:showVal val="0"/>
          <c:showCatName val="0"/>
          <c:showSerName val="0"/>
          <c:showPercent val="0"/>
          <c:showBubbleSize val="0"/>
        </c:dLbls>
        <c:gapWidth val="100"/>
        <c:overlap val="100"/>
        <c:axId val="111830528"/>
        <c:axId val="1118324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2178</c:v>
                </c:pt>
                <c:pt idx="2">
                  <c:v>#N/A</c:v>
                </c:pt>
                <c:pt idx="3">
                  <c:v>#N/A</c:v>
                </c:pt>
                <c:pt idx="4">
                  <c:v>2167</c:v>
                </c:pt>
                <c:pt idx="5">
                  <c:v>#N/A</c:v>
                </c:pt>
                <c:pt idx="6">
                  <c:v>#N/A</c:v>
                </c:pt>
                <c:pt idx="7">
                  <c:v>1995</c:v>
                </c:pt>
                <c:pt idx="8">
                  <c:v>#N/A</c:v>
                </c:pt>
                <c:pt idx="9">
                  <c:v>#N/A</c:v>
                </c:pt>
                <c:pt idx="10">
                  <c:v>1655</c:v>
                </c:pt>
                <c:pt idx="11">
                  <c:v>#N/A</c:v>
                </c:pt>
                <c:pt idx="12">
                  <c:v>#N/A</c:v>
                </c:pt>
                <c:pt idx="13">
                  <c:v>1520</c:v>
                </c:pt>
                <c:pt idx="14">
                  <c:v>#N/A</c:v>
                </c:pt>
              </c:numCache>
            </c:numRef>
          </c:val>
          <c:smooth val="0"/>
        </c:ser>
        <c:dLbls>
          <c:showLegendKey val="0"/>
          <c:showVal val="0"/>
          <c:showCatName val="0"/>
          <c:showSerName val="0"/>
          <c:showPercent val="0"/>
          <c:showBubbleSize val="0"/>
        </c:dLbls>
        <c:marker val="1"/>
        <c:smooth val="0"/>
        <c:axId val="111830528"/>
        <c:axId val="111832448"/>
      </c:lineChart>
      <c:catAx>
        <c:axId val="111830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832448"/>
        <c:crosses val="autoZero"/>
        <c:auto val="1"/>
        <c:lblAlgn val="ctr"/>
        <c:lblOffset val="100"/>
        <c:tickLblSkip val="1"/>
        <c:tickMarkSkip val="1"/>
        <c:noMultiLvlLbl val="0"/>
      </c:catAx>
      <c:valAx>
        <c:axId val="111832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8305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36261</c:v>
                </c:pt>
                <c:pt idx="5">
                  <c:v>35475</c:v>
                </c:pt>
                <c:pt idx="8">
                  <c:v>34530</c:v>
                </c:pt>
                <c:pt idx="11">
                  <c:v>34006</c:v>
                </c:pt>
                <c:pt idx="14">
                  <c:v>33437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1425</c:v>
                </c:pt>
                <c:pt idx="5">
                  <c:v>1294</c:v>
                </c:pt>
                <c:pt idx="8">
                  <c:v>1563</c:v>
                </c:pt>
                <c:pt idx="11">
                  <c:v>1433</c:v>
                </c:pt>
                <c:pt idx="14">
                  <c:v>1569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6338</c:v>
                </c:pt>
                <c:pt idx="5">
                  <c:v>7079</c:v>
                </c:pt>
                <c:pt idx="8">
                  <c:v>7664</c:v>
                </c:pt>
                <c:pt idx="11">
                  <c:v>7318</c:v>
                </c:pt>
                <c:pt idx="14">
                  <c:v>7033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2416</c:v>
                </c:pt>
                <c:pt idx="3">
                  <c:v>2688</c:v>
                </c:pt>
                <c:pt idx="6">
                  <c:v>2864</c:v>
                </c:pt>
                <c:pt idx="9">
                  <c:v>2927</c:v>
                </c:pt>
                <c:pt idx="12">
                  <c:v>2953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3733</c:v>
                </c:pt>
                <c:pt idx="3">
                  <c:v>3255</c:v>
                </c:pt>
                <c:pt idx="6">
                  <c:v>2932</c:v>
                </c:pt>
                <c:pt idx="9">
                  <c:v>2753</c:v>
                </c:pt>
                <c:pt idx="12">
                  <c:v>2802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22638</c:v>
                </c:pt>
                <c:pt idx="3">
                  <c:v>22941</c:v>
                </c:pt>
                <c:pt idx="6">
                  <c:v>22059</c:v>
                </c:pt>
                <c:pt idx="9">
                  <c:v>21705</c:v>
                </c:pt>
                <c:pt idx="12">
                  <c:v>20631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3603</c:v>
                </c:pt>
                <c:pt idx="3">
                  <c:v>3329</c:v>
                </c:pt>
                <c:pt idx="6">
                  <c:v>2800</c:v>
                </c:pt>
                <c:pt idx="9">
                  <c:v>2388</c:v>
                </c:pt>
                <c:pt idx="12">
                  <c:v>1883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31650</c:v>
                </c:pt>
                <c:pt idx="3">
                  <c:v>30690</c:v>
                </c:pt>
                <c:pt idx="6">
                  <c:v>29543</c:v>
                </c:pt>
                <c:pt idx="9">
                  <c:v>28223</c:v>
                </c:pt>
                <c:pt idx="12">
                  <c:v>27615</c:v>
                </c:pt>
              </c:numCache>
            </c:numRef>
          </c:val>
        </c:ser>
        <c:dLbls>
          <c:showLegendKey val="0"/>
          <c:showVal val="0"/>
          <c:showCatName val="0"/>
          <c:showSerName val="0"/>
          <c:showPercent val="0"/>
          <c:showBubbleSize val="0"/>
        </c:dLbls>
        <c:gapWidth val="100"/>
        <c:overlap val="100"/>
        <c:axId val="98539008"/>
        <c:axId val="985409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20017</c:v>
                </c:pt>
                <c:pt idx="2">
                  <c:v>#N/A</c:v>
                </c:pt>
                <c:pt idx="3">
                  <c:v>#N/A</c:v>
                </c:pt>
                <c:pt idx="4">
                  <c:v>19055</c:v>
                </c:pt>
                <c:pt idx="5">
                  <c:v>#N/A</c:v>
                </c:pt>
                <c:pt idx="6">
                  <c:v>#N/A</c:v>
                </c:pt>
                <c:pt idx="7">
                  <c:v>16441</c:v>
                </c:pt>
                <c:pt idx="8">
                  <c:v>#N/A</c:v>
                </c:pt>
                <c:pt idx="9">
                  <c:v>#N/A</c:v>
                </c:pt>
                <c:pt idx="10">
                  <c:v>15239</c:v>
                </c:pt>
                <c:pt idx="11">
                  <c:v>#N/A</c:v>
                </c:pt>
                <c:pt idx="12">
                  <c:v>#N/A</c:v>
                </c:pt>
                <c:pt idx="13">
                  <c:v>13846</c:v>
                </c:pt>
                <c:pt idx="14">
                  <c:v>#N/A</c:v>
                </c:pt>
              </c:numCache>
            </c:numRef>
          </c:val>
          <c:smooth val="0"/>
        </c:ser>
        <c:dLbls>
          <c:showLegendKey val="0"/>
          <c:showVal val="0"/>
          <c:showCatName val="0"/>
          <c:showSerName val="0"/>
          <c:showPercent val="0"/>
          <c:showBubbleSize val="0"/>
        </c:dLbls>
        <c:marker val="1"/>
        <c:smooth val="0"/>
        <c:axId val="98539008"/>
        <c:axId val="98540928"/>
      </c:lineChart>
      <c:catAx>
        <c:axId val="98539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540928"/>
        <c:crosses val="autoZero"/>
        <c:auto val="1"/>
        <c:lblAlgn val="ctr"/>
        <c:lblOffset val="100"/>
        <c:tickLblSkip val="1"/>
        <c:tickMarkSkip val="1"/>
        <c:noMultiLvlLbl val="0"/>
      </c:catAx>
      <c:valAx>
        <c:axId val="985409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539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京都府南丹市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33,877
33,630
616.31
23,657,846
22,720,882
590,489
14,703,488
27,626,206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121.2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京都府内で２番目に広大な面積を有するが、山林等が多く可住面積が少ないため税収等の財政基盤が弱く、類似団体平均を下回っている。合併以降連続して伸びを見せていたが、平成22年度決算から下降した。</a:t>
          </a:r>
          <a:endParaRPr lang="ja-JP" altLang="ja-JP" sz="1400">
            <a:effectLst/>
          </a:endParaRPr>
        </a:p>
        <a:p>
          <a:pPr rtl="0"/>
          <a:r>
            <a:rPr lang="ja-JP" altLang="ja-JP" sz="1100" b="0" i="0" baseline="0">
              <a:solidFill>
                <a:schemeClr val="dk1"/>
              </a:solidFill>
              <a:effectLst/>
              <a:latin typeface="+mn-lt"/>
              <a:ea typeface="+mn-ea"/>
              <a:cs typeface="+mn-cs"/>
            </a:rPr>
            <a:t>今後も引き続き、税の徴収率の向上を中心とする歳入確保に努めるとともに、施策の見直しにより行政の効率化に努め、財政の健全化を図る。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8" name="直線コネクタ 67"/>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115358</xdr:rowOff>
    </xdr:from>
    <xdr:to>
      <xdr:col>6</xdr:col>
      <xdr:colOff>0</xdr:colOff>
      <xdr:row>43</xdr:row>
      <xdr:rowOff>135467</xdr:rowOff>
    </xdr:to>
    <xdr:cxnSp macro="">
      <xdr:nvCxnSpPr>
        <xdr:cNvPr id="71" name="直線コネクタ 70"/>
        <xdr:cNvCxnSpPr/>
      </xdr:nvCxnSpPr>
      <xdr:spPr>
        <a:xfrm>
          <a:off x="3225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115358</xdr:rowOff>
    </xdr:to>
    <xdr:cxnSp macro="">
      <xdr:nvCxnSpPr>
        <xdr:cNvPr id="74" name="直線コネクタ 73"/>
        <xdr:cNvCxnSpPr/>
      </xdr:nvCxnSpPr>
      <xdr:spPr>
        <a:xfrm>
          <a:off x="2336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75142</xdr:rowOff>
    </xdr:from>
    <xdr:to>
      <xdr:col>3</xdr:col>
      <xdr:colOff>279400</xdr:colOff>
      <xdr:row>43</xdr:row>
      <xdr:rowOff>95250</xdr:rowOff>
    </xdr:to>
    <xdr:cxnSp macro="">
      <xdr:nvCxnSpPr>
        <xdr:cNvPr id="77" name="直線コネクタ 76"/>
        <xdr:cNvCxnSpPr/>
      </xdr:nvCxnSpPr>
      <xdr:spPr>
        <a:xfrm>
          <a:off x="1447800" y="74474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7" name="円/楕円 86"/>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8"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9" name="円/楕円 88"/>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90" name="テキスト ボックス 89"/>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64558</xdr:rowOff>
    </xdr:from>
    <xdr:to>
      <xdr:col>4</xdr:col>
      <xdr:colOff>533400</xdr:colOff>
      <xdr:row>43</xdr:row>
      <xdr:rowOff>166158</xdr:rowOff>
    </xdr:to>
    <xdr:sp macro="" textlink="">
      <xdr:nvSpPr>
        <xdr:cNvPr id="91" name="円/楕円 90"/>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150935</xdr:rowOff>
    </xdr:from>
    <xdr:ext cx="762000" cy="259045"/>
    <xdr:sp macro="" textlink="">
      <xdr:nvSpPr>
        <xdr:cNvPr id="92" name="テキスト ボックス 91"/>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3" name="円/楕円 92"/>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4" name="テキスト ボックス 93"/>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24342</xdr:rowOff>
    </xdr:from>
    <xdr:to>
      <xdr:col>2</xdr:col>
      <xdr:colOff>127000</xdr:colOff>
      <xdr:row>43</xdr:row>
      <xdr:rowOff>125942</xdr:rowOff>
    </xdr:to>
    <xdr:sp macro="" textlink="">
      <xdr:nvSpPr>
        <xdr:cNvPr id="95" name="円/楕円 94"/>
        <xdr:cNvSpPr/>
      </xdr:nvSpPr>
      <xdr:spPr>
        <a:xfrm>
          <a:off x="1397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110719</xdr:rowOff>
    </xdr:from>
    <xdr:ext cx="762000" cy="259045"/>
    <xdr:sp macro="" textlink="">
      <xdr:nvSpPr>
        <xdr:cNvPr id="96" name="テキスト ボックス 95"/>
        <xdr:cNvSpPr txBox="1"/>
      </xdr:nvSpPr>
      <xdr:spPr>
        <a:xfrm>
          <a:off x="1066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対前年度比</a:t>
          </a:r>
          <a:r>
            <a:rPr lang="ja-JP" altLang="en-US" sz="1100" b="0" i="0" baseline="0">
              <a:solidFill>
                <a:schemeClr val="dk1"/>
              </a:solidFill>
              <a:effectLst/>
              <a:latin typeface="+mn-lt"/>
              <a:ea typeface="+mn-ea"/>
              <a:cs typeface="+mn-cs"/>
            </a:rPr>
            <a:t>で増減はなく</a:t>
          </a:r>
          <a:r>
            <a:rPr lang="ja-JP" altLang="ja-JP" sz="1100" b="0" i="0" baseline="0">
              <a:solidFill>
                <a:schemeClr val="dk1"/>
              </a:solidFill>
              <a:effectLst/>
              <a:latin typeface="+mn-lt"/>
              <a:ea typeface="+mn-ea"/>
              <a:cs typeface="+mn-cs"/>
            </a:rPr>
            <a:t>依然として類似団体平均を上回っている。人件費については、類似団体平均を下回っており、今後も、職員適正化計画により新規採用の抑制による職員数の減や、行財政改革への取り組みを通じて経常経費の一層の削減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157299</xdr:rowOff>
    </xdr:from>
    <xdr:to>
      <xdr:col>7</xdr:col>
      <xdr:colOff>152400</xdr:colOff>
      <xdr:row>61</xdr:row>
      <xdr:rowOff>157299</xdr:rowOff>
    </xdr:to>
    <xdr:cxnSp macro="">
      <xdr:nvCxnSpPr>
        <xdr:cNvPr id="133" name="直線コネクタ 132"/>
        <xdr:cNvCxnSpPr/>
      </xdr:nvCxnSpPr>
      <xdr:spPr>
        <a:xfrm>
          <a:off x="4114800" y="1061574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157299</xdr:rowOff>
    </xdr:from>
    <xdr:to>
      <xdr:col>6</xdr:col>
      <xdr:colOff>0</xdr:colOff>
      <xdr:row>62</xdr:row>
      <xdr:rowOff>51344</xdr:rowOff>
    </xdr:to>
    <xdr:cxnSp macro="">
      <xdr:nvCxnSpPr>
        <xdr:cNvPr id="136" name="直線コネクタ 135"/>
        <xdr:cNvCxnSpPr/>
      </xdr:nvCxnSpPr>
      <xdr:spPr>
        <a:xfrm flipV="1">
          <a:off x="3225800" y="10615749"/>
          <a:ext cx="889000" cy="65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129722</xdr:rowOff>
    </xdr:from>
    <xdr:to>
      <xdr:col>4</xdr:col>
      <xdr:colOff>482600</xdr:colOff>
      <xdr:row>62</xdr:row>
      <xdr:rowOff>51344</xdr:rowOff>
    </xdr:to>
    <xdr:cxnSp macro="">
      <xdr:nvCxnSpPr>
        <xdr:cNvPr id="139" name="直線コネクタ 138"/>
        <xdr:cNvCxnSpPr/>
      </xdr:nvCxnSpPr>
      <xdr:spPr>
        <a:xfrm>
          <a:off x="2336800" y="10588172"/>
          <a:ext cx="889000" cy="9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129722</xdr:rowOff>
    </xdr:from>
    <xdr:to>
      <xdr:col>3</xdr:col>
      <xdr:colOff>279400</xdr:colOff>
      <xdr:row>62</xdr:row>
      <xdr:rowOff>113393</xdr:rowOff>
    </xdr:to>
    <xdr:cxnSp macro="">
      <xdr:nvCxnSpPr>
        <xdr:cNvPr id="142" name="直線コネクタ 141"/>
        <xdr:cNvCxnSpPr/>
      </xdr:nvCxnSpPr>
      <xdr:spPr>
        <a:xfrm flipV="1">
          <a:off x="1447800" y="10588172"/>
          <a:ext cx="889000" cy="155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114861</xdr:rowOff>
    </xdr:from>
    <xdr:ext cx="762000" cy="259045"/>
    <xdr:sp macro="" textlink="">
      <xdr:nvSpPr>
        <xdr:cNvPr id="144" name="テキスト ボックス 143"/>
        <xdr:cNvSpPr txBox="1"/>
      </xdr:nvSpPr>
      <xdr:spPr>
        <a:xfrm>
          <a:off x="1955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84744</xdr:rowOff>
    </xdr:from>
    <xdr:ext cx="762000" cy="259045"/>
    <xdr:sp macro="" textlink="">
      <xdr:nvSpPr>
        <xdr:cNvPr id="146" name="テキスト ボックス 145"/>
        <xdr:cNvSpPr txBox="1"/>
      </xdr:nvSpPr>
      <xdr:spPr>
        <a:xfrm>
          <a:off x="1066800" y="1037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106499</xdr:rowOff>
    </xdr:from>
    <xdr:to>
      <xdr:col>7</xdr:col>
      <xdr:colOff>203200</xdr:colOff>
      <xdr:row>62</xdr:row>
      <xdr:rowOff>36649</xdr:rowOff>
    </xdr:to>
    <xdr:sp macro="" textlink="">
      <xdr:nvSpPr>
        <xdr:cNvPr id="152" name="円/楕円 151"/>
        <xdr:cNvSpPr/>
      </xdr:nvSpPr>
      <xdr:spPr>
        <a:xfrm>
          <a:off x="4902200" y="10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78576</xdr:rowOff>
    </xdr:from>
    <xdr:ext cx="762000" cy="259045"/>
    <xdr:sp macro="" textlink="">
      <xdr:nvSpPr>
        <xdr:cNvPr id="153" name="財政構造の弾力性該当値テキスト"/>
        <xdr:cNvSpPr txBox="1"/>
      </xdr:nvSpPr>
      <xdr:spPr>
        <a:xfrm>
          <a:off x="5041900" y="10537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106499</xdr:rowOff>
    </xdr:from>
    <xdr:to>
      <xdr:col>6</xdr:col>
      <xdr:colOff>50800</xdr:colOff>
      <xdr:row>62</xdr:row>
      <xdr:rowOff>36649</xdr:rowOff>
    </xdr:to>
    <xdr:sp macro="" textlink="">
      <xdr:nvSpPr>
        <xdr:cNvPr id="154" name="円/楕円 153"/>
        <xdr:cNvSpPr/>
      </xdr:nvSpPr>
      <xdr:spPr>
        <a:xfrm>
          <a:off x="4064000" y="10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21426</xdr:rowOff>
    </xdr:from>
    <xdr:ext cx="736600" cy="259045"/>
    <xdr:sp macro="" textlink="">
      <xdr:nvSpPr>
        <xdr:cNvPr id="155" name="テキスト ボックス 154"/>
        <xdr:cNvSpPr txBox="1"/>
      </xdr:nvSpPr>
      <xdr:spPr>
        <a:xfrm>
          <a:off x="3733800" y="10651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544</xdr:rowOff>
    </xdr:from>
    <xdr:to>
      <xdr:col>4</xdr:col>
      <xdr:colOff>533400</xdr:colOff>
      <xdr:row>62</xdr:row>
      <xdr:rowOff>102144</xdr:rowOff>
    </xdr:to>
    <xdr:sp macro="" textlink="">
      <xdr:nvSpPr>
        <xdr:cNvPr id="156" name="円/楕円 155"/>
        <xdr:cNvSpPr/>
      </xdr:nvSpPr>
      <xdr:spPr>
        <a:xfrm>
          <a:off x="3175000" y="1063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86921</xdr:rowOff>
    </xdr:from>
    <xdr:ext cx="762000" cy="259045"/>
    <xdr:sp macro="" textlink="">
      <xdr:nvSpPr>
        <xdr:cNvPr id="157" name="テキスト ボックス 156"/>
        <xdr:cNvSpPr txBox="1"/>
      </xdr:nvSpPr>
      <xdr:spPr>
        <a:xfrm>
          <a:off x="2844800" y="1071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78922</xdr:rowOff>
    </xdr:from>
    <xdr:to>
      <xdr:col>3</xdr:col>
      <xdr:colOff>330200</xdr:colOff>
      <xdr:row>62</xdr:row>
      <xdr:rowOff>9072</xdr:rowOff>
    </xdr:to>
    <xdr:sp macro="" textlink="">
      <xdr:nvSpPr>
        <xdr:cNvPr id="158" name="円/楕円 157"/>
        <xdr:cNvSpPr/>
      </xdr:nvSpPr>
      <xdr:spPr>
        <a:xfrm>
          <a:off x="22860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165299</xdr:rowOff>
    </xdr:from>
    <xdr:ext cx="762000" cy="259045"/>
    <xdr:sp macro="" textlink="">
      <xdr:nvSpPr>
        <xdr:cNvPr id="159" name="テキスト ボックス 158"/>
        <xdr:cNvSpPr txBox="1"/>
      </xdr:nvSpPr>
      <xdr:spPr>
        <a:xfrm>
          <a:off x="1955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62593</xdr:rowOff>
    </xdr:from>
    <xdr:to>
      <xdr:col>2</xdr:col>
      <xdr:colOff>127000</xdr:colOff>
      <xdr:row>62</xdr:row>
      <xdr:rowOff>164193</xdr:rowOff>
    </xdr:to>
    <xdr:sp macro="" textlink="">
      <xdr:nvSpPr>
        <xdr:cNvPr id="160" name="円/楕円 159"/>
        <xdr:cNvSpPr/>
      </xdr:nvSpPr>
      <xdr:spPr>
        <a:xfrm>
          <a:off x="1397000" y="1069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148970</xdr:rowOff>
    </xdr:from>
    <xdr:ext cx="762000" cy="259045"/>
    <xdr:sp macro="" textlink="">
      <xdr:nvSpPr>
        <xdr:cNvPr id="161" name="テキスト ボックス 160"/>
        <xdr:cNvSpPr txBox="1"/>
      </xdr:nvSpPr>
      <xdr:spPr>
        <a:xfrm>
          <a:off x="1066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[173,768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類似団体平均に比べ高くなっているのは、合併により職員数や施設の数が増加したためである。今後も、職員数の適正化に努めるとともに、施設の維持管理経費などコスト削減を引き続き図っていく。</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48898</xdr:rowOff>
    </xdr:from>
    <xdr:to>
      <xdr:col>7</xdr:col>
      <xdr:colOff>152400</xdr:colOff>
      <xdr:row>81</xdr:row>
      <xdr:rowOff>52984</xdr:rowOff>
    </xdr:to>
    <xdr:cxnSp macro="">
      <xdr:nvCxnSpPr>
        <xdr:cNvPr id="195" name="直線コネクタ 194"/>
        <xdr:cNvCxnSpPr/>
      </xdr:nvCxnSpPr>
      <xdr:spPr>
        <a:xfrm>
          <a:off x="4114800" y="13936348"/>
          <a:ext cx="838200" cy="4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48898</xdr:rowOff>
    </xdr:from>
    <xdr:to>
      <xdr:col>6</xdr:col>
      <xdr:colOff>0</xdr:colOff>
      <xdr:row>81</xdr:row>
      <xdr:rowOff>54125</xdr:rowOff>
    </xdr:to>
    <xdr:cxnSp macro="">
      <xdr:nvCxnSpPr>
        <xdr:cNvPr id="198" name="直線コネクタ 197"/>
        <xdr:cNvCxnSpPr/>
      </xdr:nvCxnSpPr>
      <xdr:spPr>
        <a:xfrm flipV="1">
          <a:off x="3225800" y="13936348"/>
          <a:ext cx="889000" cy="5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41663</xdr:rowOff>
    </xdr:from>
    <xdr:to>
      <xdr:col>4</xdr:col>
      <xdr:colOff>482600</xdr:colOff>
      <xdr:row>81</xdr:row>
      <xdr:rowOff>54125</xdr:rowOff>
    </xdr:to>
    <xdr:cxnSp macro="">
      <xdr:nvCxnSpPr>
        <xdr:cNvPr id="201" name="直線コネクタ 200"/>
        <xdr:cNvCxnSpPr/>
      </xdr:nvCxnSpPr>
      <xdr:spPr>
        <a:xfrm>
          <a:off x="2336800" y="13929113"/>
          <a:ext cx="889000" cy="124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41663</xdr:rowOff>
    </xdr:from>
    <xdr:to>
      <xdr:col>3</xdr:col>
      <xdr:colOff>279400</xdr:colOff>
      <xdr:row>81</xdr:row>
      <xdr:rowOff>43447</xdr:rowOff>
    </xdr:to>
    <xdr:cxnSp macro="">
      <xdr:nvCxnSpPr>
        <xdr:cNvPr id="204" name="直線コネクタ 203"/>
        <xdr:cNvCxnSpPr/>
      </xdr:nvCxnSpPr>
      <xdr:spPr>
        <a:xfrm flipV="1">
          <a:off x="1447800" y="13929113"/>
          <a:ext cx="889000" cy="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2184</xdr:rowOff>
    </xdr:from>
    <xdr:to>
      <xdr:col>7</xdr:col>
      <xdr:colOff>203200</xdr:colOff>
      <xdr:row>81</xdr:row>
      <xdr:rowOff>103784</xdr:rowOff>
    </xdr:to>
    <xdr:sp macro="" textlink="">
      <xdr:nvSpPr>
        <xdr:cNvPr id="214" name="円/楕円 213"/>
        <xdr:cNvSpPr/>
      </xdr:nvSpPr>
      <xdr:spPr>
        <a:xfrm>
          <a:off x="4902200" y="1388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50461</xdr:rowOff>
    </xdr:from>
    <xdr:ext cx="762000" cy="259045"/>
    <xdr:sp macro="" textlink="">
      <xdr:nvSpPr>
        <xdr:cNvPr id="215" name="人件費・物件費等の状況該当値テキスト"/>
        <xdr:cNvSpPr txBox="1"/>
      </xdr:nvSpPr>
      <xdr:spPr>
        <a:xfrm>
          <a:off x="5041900" y="1393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173,768</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169548</xdr:rowOff>
    </xdr:from>
    <xdr:to>
      <xdr:col>6</xdr:col>
      <xdr:colOff>50800</xdr:colOff>
      <xdr:row>81</xdr:row>
      <xdr:rowOff>99698</xdr:rowOff>
    </xdr:to>
    <xdr:sp macro="" textlink="">
      <xdr:nvSpPr>
        <xdr:cNvPr id="216" name="円/楕円 215"/>
        <xdr:cNvSpPr/>
      </xdr:nvSpPr>
      <xdr:spPr>
        <a:xfrm>
          <a:off x="4064000" y="13885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84475</xdr:rowOff>
    </xdr:from>
    <xdr:ext cx="736600" cy="259045"/>
    <xdr:sp macro="" textlink="">
      <xdr:nvSpPr>
        <xdr:cNvPr id="217" name="テキスト ボックス 216"/>
        <xdr:cNvSpPr txBox="1"/>
      </xdr:nvSpPr>
      <xdr:spPr>
        <a:xfrm>
          <a:off x="3733800" y="13971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168,688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3325</xdr:rowOff>
    </xdr:from>
    <xdr:to>
      <xdr:col>4</xdr:col>
      <xdr:colOff>533400</xdr:colOff>
      <xdr:row>81</xdr:row>
      <xdr:rowOff>104925</xdr:rowOff>
    </xdr:to>
    <xdr:sp macro="" textlink="">
      <xdr:nvSpPr>
        <xdr:cNvPr id="218" name="円/楕円 217"/>
        <xdr:cNvSpPr/>
      </xdr:nvSpPr>
      <xdr:spPr>
        <a:xfrm>
          <a:off x="3175000" y="1389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89702</xdr:rowOff>
    </xdr:from>
    <xdr:ext cx="762000" cy="259045"/>
    <xdr:sp macro="" textlink="">
      <xdr:nvSpPr>
        <xdr:cNvPr id="219" name="テキスト ボックス 218"/>
        <xdr:cNvSpPr txBox="1"/>
      </xdr:nvSpPr>
      <xdr:spPr>
        <a:xfrm>
          <a:off x="2844800" y="13977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175,186</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162313</xdr:rowOff>
    </xdr:from>
    <xdr:to>
      <xdr:col>3</xdr:col>
      <xdr:colOff>330200</xdr:colOff>
      <xdr:row>81</xdr:row>
      <xdr:rowOff>92463</xdr:rowOff>
    </xdr:to>
    <xdr:sp macro="" textlink="">
      <xdr:nvSpPr>
        <xdr:cNvPr id="220" name="円/楕円 219"/>
        <xdr:cNvSpPr/>
      </xdr:nvSpPr>
      <xdr:spPr>
        <a:xfrm>
          <a:off x="2286000" y="13878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77240</xdr:rowOff>
    </xdr:from>
    <xdr:ext cx="762000" cy="259045"/>
    <xdr:sp macro="" textlink="">
      <xdr:nvSpPr>
        <xdr:cNvPr id="221" name="テキスト ボックス 220"/>
        <xdr:cNvSpPr txBox="1"/>
      </xdr:nvSpPr>
      <xdr:spPr>
        <a:xfrm>
          <a:off x="1955800" y="13964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159,692</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164097</xdr:rowOff>
    </xdr:from>
    <xdr:to>
      <xdr:col>2</xdr:col>
      <xdr:colOff>127000</xdr:colOff>
      <xdr:row>81</xdr:row>
      <xdr:rowOff>94247</xdr:rowOff>
    </xdr:to>
    <xdr:sp macro="" textlink="">
      <xdr:nvSpPr>
        <xdr:cNvPr id="222" name="円/楕円 221"/>
        <xdr:cNvSpPr/>
      </xdr:nvSpPr>
      <xdr:spPr>
        <a:xfrm>
          <a:off x="1397000" y="13880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79024</xdr:rowOff>
    </xdr:from>
    <xdr:ext cx="762000" cy="259045"/>
    <xdr:sp macro="" textlink="">
      <xdr:nvSpPr>
        <xdr:cNvPr id="223" name="テキスト ボックス 222"/>
        <xdr:cNvSpPr txBox="1"/>
      </xdr:nvSpPr>
      <xdr:spPr>
        <a:xfrm>
          <a:off x="1066800" y="13966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161,911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類似団体の中でも全国的に低い給与水準である。ただし、今後も職員適正化計画の実効性を高め、人件費総額の抑制に取り組む。</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156421</xdr:rowOff>
    </xdr:from>
    <xdr:to>
      <xdr:col>24</xdr:col>
      <xdr:colOff>558800</xdr:colOff>
      <xdr:row>87</xdr:row>
      <xdr:rowOff>103082</xdr:rowOff>
    </xdr:to>
    <xdr:cxnSp macro="">
      <xdr:nvCxnSpPr>
        <xdr:cNvPr id="257" name="直線コネクタ 256"/>
        <xdr:cNvCxnSpPr/>
      </xdr:nvCxnSpPr>
      <xdr:spPr>
        <a:xfrm flipV="1">
          <a:off x="16179800" y="14729671"/>
          <a:ext cx="838200" cy="28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82973</xdr:rowOff>
    </xdr:from>
    <xdr:to>
      <xdr:col>23</xdr:col>
      <xdr:colOff>406400</xdr:colOff>
      <xdr:row>87</xdr:row>
      <xdr:rowOff>103082</xdr:rowOff>
    </xdr:to>
    <xdr:cxnSp macro="">
      <xdr:nvCxnSpPr>
        <xdr:cNvPr id="260" name="直線コネクタ 259"/>
        <xdr:cNvCxnSpPr/>
      </xdr:nvCxnSpPr>
      <xdr:spPr>
        <a:xfrm>
          <a:off x="15290800" y="1499912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55880</xdr:rowOff>
    </xdr:from>
    <xdr:to>
      <xdr:col>22</xdr:col>
      <xdr:colOff>203200</xdr:colOff>
      <xdr:row>87</xdr:row>
      <xdr:rowOff>82973</xdr:rowOff>
    </xdr:to>
    <xdr:cxnSp macro="">
      <xdr:nvCxnSpPr>
        <xdr:cNvPr id="263" name="直線コネクタ 262"/>
        <xdr:cNvCxnSpPr/>
      </xdr:nvCxnSpPr>
      <xdr:spPr>
        <a:xfrm>
          <a:off x="14401800" y="14629130"/>
          <a:ext cx="889000" cy="369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31750</xdr:rowOff>
    </xdr:from>
    <xdr:to>
      <xdr:col>21</xdr:col>
      <xdr:colOff>0</xdr:colOff>
      <xdr:row>85</xdr:row>
      <xdr:rowOff>55880</xdr:rowOff>
    </xdr:to>
    <xdr:cxnSp macro="">
      <xdr:nvCxnSpPr>
        <xdr:cNvPr id="266" name="直線コネクタ 265"/>
        <xdr:cNvCxnSpPr/>
      </xdr:nvCxnSpPr>
      <xdr:spPr>
        <a:xfrm>
          <a:off x="13512800" y="146050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105621</xdr:rowOff>
    </xdr:from>
    <xdr:to>
      <xdr:col>24</xdr:col>
      <xdr:colOff>609600</xdr:colOff>
      <xdr:row>86</xdr:row>
      <xdr:rowOff>35771</xdr:rowOff>
    </xdr:to>
    <xdr:sp macro="" textlink="">
      <xdr:nvSpPr>
        <xdr:cNvPr id="276" name="円/楕円 275"/>
        <xdr:cNvSpPr/>
      </xdr:nvSpPr>
      <xdr:spPr>
        <a:xfrm>
          <a:off x="16967200" y="1467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122148</xdr:rowOff>
    </xdr:from>
    <xdr:ext cx="762000" cy="259045"/>
    <xdr:sp macro="" textlink="">
      <xdr:nvSpPr>
        <xdr:cNvPr id="277" name="給与水準   （国との比較）該当値テキスト"/>
        <xdr:cNvSpPr txBox="1"/>
      </xdr:nvSpPr>
      <xdr:spPr>
        <a:xfrm>
          <a:off x="17106900" y="14523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52282</xdr:rowOff>
    </xdr:from>
    <xdr:to>
      <xdr:col>23</xdr:col>
      <xdr:colOff>457200</xdr:colOff>
      <xdr:row>87</xdr:row>
      <xdr:rowOff>153882</xdr:rowOff>
    </xdr:to>
    <xdr:sp macro="" textlink="">
      <xdr:nvSpPr>
        <xdr:cNvPr id="278" name="円/楕円 277"/>
        <xdr:cNvSpPr/>
      </xdr:nvSpPr>
      <xdr:spPr>
        <a:xfrm>
          <a:off x="16129000" y="1496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164059</xdr:rowOff>
    </xdr:from>
    <xdr:ext cx="736600" cy="259045"/>
    <xdr:sp macro="" textlink="">
      <xdr:nvSpPr>
        <xdr:cNvPr id="279" name="テキスト ボックス 278"/>
        <xdr:cNvSpPr txBox="1"/>
      </xdr:nvSpPr>
      <xdr:spPr>
        <a:xfrm>
          <a:off x="15798800" y="147373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32173</xdr:rowOff>
    </xdr:from>
    <xdr:to>
      <xdr:col>22</xdr:col>
      <xdr:colOff>254000</xdr:colOff>
      <xdr:row>87</xdr:row>
      <xdr:rowOff>133773</xdr:rowOff>
    </xdr:to>
    <xdr:sp macro="" textlink="">
      <xdr:nvSpPr>
        <xdr:cNvPr id="280" name="円/楕円 279"/>
        <xdr:cNvSpPr/>
      </xdr:nvSpPr>
      <xdr:spPr>
        <a:xfrm>
          <a:off x="15240000" y="1494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143950</xdr:rowOff>
    </xdr:from>
    <xdr:ext cx="762000" cy="259045"/>
    <xdr:sp macro="" textlink="">
      <xdr:nvSpPr>
        <xdr:cNvPr id="281" name="テキスト ボックス 280"/>
        <xdr:cNvSpPr txBox="1"/>
      </xdr:nvSpPr>
      <xdr:spPr>
        <a:xfrm>
          <a:off x="14909800" y="1471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5080</xdr:rowOff>
    </xdr:from>
    <xdr:to>
      <xdr:col>21</xdr:col>
      <xdr:colOff>50800</xdr:colOff>
      <xdr:row>85</xdr:row>
      <xdr:rowOff>106680</xdr:rowOff>
    </xdr:to>
    <xdr:sp macro="" textlink="">
      <xdr:nvSpPr>
        <xdr:cNvPr id="282" name="円/楕円 281"/>
        <xdr:cNvSpPr/>
      </xdr:nvSpPr>
      <xdr:spPr>
        <a:xfrm>
          <a:off x="14351000" y="1457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116857</xdr:rowOff>
    </xdr:from>
    <xdr:ext cx="762000" cy="259045"/>
    <xdr:sp macro="" textlink="">
      <xdr:nvSpPr>
        <xdr:cNvPr id="283" name="テキスト ボックス 282"/>
        <xdr:cNvSpPr txBox="1"/>
      </xdr:nvSpPr>
      <xdr:spPr>
        <a:xfrm>
          <a:off x="14020800" y="1434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textlink="">
      <xdr:nvSpPr>
        <xdr:cNvPr id="284" name="円/楕円 283"/>
        <xdr:cNvSpPr/>
      </xdr:nvSpPr>
      <xdr:spPr>
        <a:xfrm>
          <a:off x="13462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92727</xdr:rowOff>
    </xdr:from>
    <xdr:ext cx="762000" cy="259045"/>
    <xdr:sp macro="" textlink="">
      <xdr:nvSpPr>
        <xdr:cNvPr id="285" name="テキスト ボックス 284"/>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市の面積が広大で、類似団体と比較し、支所へ多く配置することから、平均を上回っている。今後とも、職員定員適正化計画に基づき、より適正な定員管理に努める。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169696</xdr:rowOff>
    </xdr:from>
    <xdr:to>
      <xdr:col>24</xdr:col>
      <xdr:colOff>558800</xdr:colOff>
      <xdr:row>63</xdr:row>
      <xdr:rowOff>51102</xdr:rowOff>
    </xdr:to>
    <xdr:cxnSp macro="">
      <xdr:nvCxnSpPr>
        <xdr:cNvPr id="322" name="直線コネクタ 321"/>
        <xdr:cNvCxnSpPr/>
      </xdr:nvCxnSpPr>
      <xdr:spPr>
        <a:xfrm flipV="1">
          <a:off x="16179800" y="10799596"/>
          <a:ext cx="838200" cy="52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51102</xdr:rowOff>
    </xdr:from>
    <xdr:to>
      <xdr:col>23</xdr:col>
      <xdr:colOff>406400</xdr:colOff>
      <xdr:row>63</xdr:row>
      <xdr:rowOff>82127</xdr:rowOff>
    </xdr:to>
    <xdr:cxnSp macro="">
      <xdr:nvCxnSpPr>
        <xdr:cNvPr id="325" name="直線コネクタ 324"/>
        <xdr:cNvCxnSpPr/>
      </xdr:nvCxnSpPr>
      <xdr:spPr>
        <a:xfrm flipV="1">
          <a:off x="15290800" y="10852452"/>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82127</xdr:rowOff>
    </xdr:from>
    <xdr:to>
      <xdr:col>22</xdr:col>
      <xdr:colOff>203200</xdr:colOff>
      <xdr:row>63</xdr:row>
      <xdr:rowOff>86723</xdr:rowOff>
    </xdr:to>
    <xdr:cxnSp macro="">
      <xdr:nvCxnSpPr>
        <xdr:cNvPr id="328" name="直線コネクタ 327"/>
        <xdr:cNvCxnSpPr/>
      </xdr:nvCxnSpPr>
      <xdr:spPr>
        <a:xfrm flipV="1">
          <a:off x="14401800" y="10883477"/>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86723</xdr:rowOff>
    </xdr:from>
    <xdr:to>
      <xdr:col>21</xdr:col>
      <xdr:colOff>0</xdr:colOff>
      <xdr:row>63</xdr:row>
      <xdr:rowOff>99362</xdr:rowOff>
    </xdr:to>
    <xdr:cxnSp macro="">
      <xdr:nvCxnSpPr>
        <xdr:cNvPr id="331" name="直線コネクタ 330"/>
        <xdr:cNvCxnSpPr/>
      </xdr:nvCxnSpPr>
      <xdr:spPr>
        <a:xfrm flipV="1">
          <a:off x="13512800" y="10888073"/>
          <a:ext cx="8890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118896</xdr:rowOff>
    </xdr:from>
    <xdr:to>
      <xdr:col>24</xdr:col>
      <xdr:colOff>609600</xdr:colOff>
      <xdr:row>63</xdr:row>
      <xdr:rowOff>49046</xdr:rowOff>
    </xdr:to>
    <xdr:sp macro="" textlink="">
      <xdr:nvSpPr>
        <xdr:cNvPr id="341" name="円/楕円 340"/>
        <xdr:cNvSpPr/>
      </xdr:nvSpPr>
      <xdr:spPr>
        <a:xfrm>
          <a:off x="16967200" y="1074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90973</xdr:rowOff>
    </xdr:from>
    <xdr:ext cx="762000" cy="259045"/>
    <xdr:sp macro="" textlink="">
      <xdr:nvSpPr>
        <xdr:cNvPr id="342" name="定員管理の状況該当値テキスト"/>
        <xdr:cNvSpPr txBox="1"/>
      </xdr:nvSpPr>
      <xdr:spPr>
        <a:xfrm>
          <a:off x="17106900" y="10720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302</xdr:rowOff>
    </xdr:from>
    <xdr:to>
      <xdr:col>23</xdr:col>
      <xdr:colOff>457200</xdr:colOff>
      <xdr:row>63</xdr:row>
      <xdr:rowOff>101902</xdr:rowOff>
    </xdr:to>
    <xdr:sp macro="" textlink="">
      <xdr:nvSpPr>
        <xdr:cNvPr id="343" name="円/楕円 342"/>
        <xdr:cNvSpPr/>
      </xdr:nvSpPr>
      <xdr:spPr>
        <a:xfrm>
          <a:off x="16129000" y="1080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86679</xdr:rowOff>
    </xdr:from>
    <xdr:ext cx="736600" cy="259045"/>
    <xdr:sp macro="" textlink="">
      <xdr:nvSpPr>
        <xdr:cNvPr id="344" name="テキスト ボックス 343"/>
        <xdr:cNvSpPr txBox="1"/>
      </xdr:nvSpPr>
      <xdr:spPr>
        <a:xfrm>
          <a:off x="15798800" y="10888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31327</xdr:rowOff>
    </xdr:from>
    <xdr:to>
      <xdr:col>22</xdr:col>
      <xdr:colOff>254000</xdr:colOff>
      <xdr:row>63</xdr:row>
      <xdr:rowOff>132927</xdr:rowOff>
    </xdr:to>
    <xdr:sp macro="" textlink="">
      <xdr:nvSpPr>
        <xdr:cNvPr id="345" name="円/楕円 344"/>
        <xdr:cNvSpPr/>
      </xdr:nvSpPr>
      <xdr:spPr>
        <a:xfrm>
          <a:off x="15240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117704</xdr:rowOff>
    </xdr:from>
    <xdr:ext cx="762000" cy="259045"/>
    <xdr:sp macro="" textlink="">
      <xdr:nvSpPr>
        <xdr:cNvPr id="346" name="テキスト ボックス 345"/>
        <xdr:cNvSpPr txBox="1"/>
      </xdr:nvSpPr>
      <xdr:spPr>
        <a:xfrm>
          <a:off x="14909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35923</xdr:rowOff>
    </xdr:from>
    <xdr:to>
      <xdr:col>21</xdr:col>
      <xdr:colOff>50800</xdr:colOff>
      <xdr:row>63</xdr:row>
      <xdr:rowOff>137523</xdr:rowOff>
    </xdr:to>
    <xdr:sp macro="" textlink="">
      <xdr:nvSpPr>
        <xdr:cNvPr id="347" name="円/楕円 346"/>
        <xdr:cNvSpPr/>
      </xdr:nvSpPr>
      <xdr:spPr>
        <a:xfrm>
          <a:off x="14351000" y="10837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122300</xdr:rowOff>
    </xdr:from>
    <xdr:ext cx="762000" cy="259045"/>
    <xdr:sp macro="" textlink="">
      <xdr:nvSpPr>
        <xdr:cNvPr id="348" name="テキスト ボックス 347"/>
        <xdr:cNvSpPr txBox="1"/>
      </xdr:nvSpPr>
      <xdr:spPr>
        <a:xfrm>
          <a:off x="14020800" y="1092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11.31</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48562</xdr:rowOff>
    </xdr:from>
    <xdr:to>
      <xdr:col>19</xdr:col>
      <xdr:colOff>533400</xdr:colOff>
      <xdr:row>63</xdr:row>
      <xdr:rowOff>150162</xdr:rowOff>
    </xdr:to>
    <xdr:sp macro="" textlink="">
      <xdr:nvSpPr>
        <xdr:cNvPr id="349" name="円/楕円 348"/>
        <xdr:cNvSpPr/>
      </xdr:nvSpPr>
      <xdr:spPr>
        <a:xfrm>
          <a:off x="13462000" y="10849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134939</xdr:rowOff>
    </xdr:from>
    <xdr:ext cx="762000" cy="259045"/>
    <xdr:sp macro="" textlink="">
      <xdr:nvSpPr>
        <xdr:cNvPr id="350" name="テキスト ボックス 349"/>
        <xdr:cNvSpPr txBox="1"/>
      </xdr:nvSpPr>
      <xdr:spPr>
        <a:xfrm>
          <a:off x="13131800" y="10936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普通建設事業費に係る起債の償還や、公営企業会計への準元利償還金が多額であるが、平成２４年度決算より１８％を下回ることができた。しかし、類似団体と比べると依然高い水準であるので新規発行を抑制し、公債費の適正管理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128633</xdr:rowOff>
    </xdr:from>
    <xdr:to>
      <xdr:col>24</xdr:col>
      <xdr:colOff>558800</xdr:colOff>
      <xdr:row>39</xdr:row>
      <xdr:rowOff>26126</xdr:rowOff>
    </xdr:to>
    <xdr:cxnSp macro="">
      <xdr:nvCxnSpPr>
        <xdr:cNvPr id="386" name="直線コネクタ 385"/>
        <xdr:cNvCxnSpPr/>
      </xdr:nvCxnSpPr>
      <xdr:spPr>
        <a:xfrm flipV="1">
          <a:off x="16179800" y="6643733"/>
          <a:ext cx="8382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26126</xdr:rowOff>
    </xdr:from>
    <xdr:to>
      <xdr:col>23</xdr:col>
      <xdr:colOff>406400</xdr:colOff>
      <xdr:row>39</xdr:row>
      <xdr:rowOff>88174</xdr:rowOff>
    </xdr:to>
    <xdr:cxnSp macro="">
      <xdr:nvCxnSpPr>
        <xdr:cNvPr id="389" name="直線コネクタ 388"/>
        <xdr:cNvCxnSpPr/>
      </xdr:nvCxnSpPr>
      <xdr:spPr>
        <a:xfrm flipV="1">
          <a:off x="15290800" y="6712676"/>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88174</xdr:rowOff>
    </xdr:from>
    <xdr:to>
      <xdr:col>22</xdr:col>
      <xdr:colOff>203200</xdr:colOff>
      <xdr:row>39</xdr:row>
      <xdr:rowOff>132987</xdr:rowOff>
    </xdr:to>
    <xdr:cxnSp macro="">
      <xdr:nvCxnSpPr>
        <xdr:cNvPr id="392" name="直線コネクタ 391"/>
        <xdr:cNvCxnSpPr/>
      </xdr:nvCxnSpPr>
      <xdr:spPr>
        <a:xfrm flipV="1">
          <a:off x="14401800" y="6774724"/>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132987</xdr:rowOff>
    </xdr:from>
    <xdr:to>
      <xdr:col>21</xdr:col>
      <xdr:colOff>0</xdr:colOff>
      <xdr:row>39</xdr:row>
      <xdr:rowOff>139881</xdr:rowOff>
    </xdr:to>
    <xdr:cxnSp macro="">
      <xdr:nvCxnSpPr>
        <xdr:cNvPr id="395" name="直線コネクタ 394"/>
        <xdr:cNvCxnSpPr/>
      </xdr:nvCxnSpPr>
      <xdr:spPr>
        <a:xfrm flipV="1">
          <a:off x="13512800" y="681953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77833</xdr:rowOff>
    </xdr:from>
    <xdr:to>
      <xdr:col>24</xdr:col>
      <xdr:colOff>609600</xdr:colOff>
      <xdr:row>39</xdr:row>
      <xdr:rowOff>7983</xdr:rowOff>
    </xdr:to>
    <xdr:sp macro="" textlink="">
      <xdr:nvSpPr>
        <xdr:cNvPr id="405" name="円/楕円 404"/>
        <xdr:cNvSpPr/>
      </xdr:nvSpPr>
      <xdr:spPr>
        <a:xfrm>
          <a:off x="16967200" y="659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49910</xdr:rowOff>
    </xdr:from>
    <xdr:ext cx="762000" cy="259045"/>
    <xdr:sp macro="" textlink="">
      <xdr:nvSpPr>
        <xdr:cNvPr id="406" name="公債費負担の状況該当値テキスト"/>
        <xdr:cNvSpPr txBox="1"/>
      </xdr:nvSpPr>
      <xdr:spPr>
        <a:xfrm>
          <a:off x="17106900" y="656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146776</xdr:rowOff>
    </xdr:from>
    <xdr:to>
      <xdr:col>23</xdr:col>
      <xdr:colOff>457200</xdr:colOff>
      <xdr:row>39</xdr:row>
      <xdr:rowOff>76926</xdr:rowOff>
    </xdr:to>
    <xdr:sp macro="" textlink="">
      <xdr:nvSpPr>
        <xdr:cNvPr id="407" name="円/楕円 406"/>
        <xdr:cNvSpPr/>
      </xdr:nvSpPr>
      <xdr:spPr>
        <a:xfrm>
          <a:off x="16129000" y="666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61703</xdr:rowOff>
    </xdr:from>
    <xdr:ext cx="736600" cy="259045"/>
    <xdr:sp macro="" textlink="">
      <xdr:nvSpPr>
        <xdr:cNvPr id="408" name="テキスト ボックス 407"/>
        <xdr:cNvSpPr txBox="1"/>
      </xdr:nvSpPr>
      <xdr:spPr>
        <a:xfrm>
          <a:off x="15798800" y="67482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37374</xdr:rowOff>
    </xdr:from>
    <xdr:to>
      <xdr:col>22</xdr:col>
      <xdr:colOff>254000</xdr:colOff>
      <xdr:row>39</xdr:row>
      <xdr:rowOff>138974</xdr:rowOff>
    </xdr:to>
    <xdr:sp macro="" textlink="">
      <xdr:nvSpPr>
        <xdr:cNvPr id="409" name="円/楕円 408"/>
        <xdr:cNvSpPr/>
      </xdr:nvSpPr>
      <xdr:spPr>
        <a:xfrm>
          <a:off x="15240000" y="672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123751</xdr:rowOff>
    </xdr:from>
    <xdr:ext cx="762000" cy="259045"/>
    <xdr:sp macro="" textlink="">
      <xdr:nvSpPr>
        <xdr:cNvPr id="410" name="テキスト ボックス 409"/>
        <xdr:cNvSpPr txBox="1"/>
      </xdr:nvSpPr>
      <xdr:spPr>
        <a:xfrm>
          <a:off x="14909800" y="681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82187</xdr:rowOff>
    </xdr:from>
    <xdr:to>
      <xdr:col>21</xdr:col>
      <xdr:colOff>50800</xdr:colOff>
      <xdr:row>40</xdr:row>
      <xdr:rowOff>12337</xdr:rowOff>
    </xdr:to>
    <xdr:sp macro="" textlink="">
      <xdr:nvSpPr>
        <xdr:cNvPr id="411" name="円/楕円 410"/>
        <xdr:cNvSpPr/>
      </xdr:nvSpPr>
      <xdr:spPr>
        <a:xfrm>
          <a:off x="14351000" y="676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168564</xdr:rowOff>
    </xdr:from>
    <xdr:ext cx="762000" cy="259045"/>
    <xdr:sp macro="" textlink="">
      <xdr:nvSpPr>
        <xdr:cNvPr id="412" name="テキスト ボックス 411"/>
        <xdr:cNvSpPr txBox="1"/>
      </xdr:nvSpPr>
      <xdr:spPr>
        <a:xfrm>
          <a:off x="14020800" y="6855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89081</xdr:rowOff>
    </xdr:from>
    <xdr:to>
      <xdr:col>19</xdr:col>
      <xdr:colOff>533400</xdr:colOff>
      <xdr:row>40</xdr:row>
      <xdr:rowOff>19231</xdr:rowOff>
    </xdr:to>
    <xdr:sp macro="" textlink="">
      <xdr:nvSpPr>
        <xdr:cNvPr id="413" name="円/楕円 412"/>
        <xdr:cNvSpPr/>
      </xdr:nvSpPr>
      <xdr:spPr>
        <a:xfrm>
          <a:off x="13462000" y="677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4008</xdr:rowOff>
    </xdr:from>
    <xdr:ext cx="762000" cy="259045"/>
    <xdr:sp macro="" textlink="">
      <xdr:nvSpPr>
        <xdr:cNvPr id="414" name="テキスト ボックス 413"/>
        <xdr:cNvSpPr txBox="1"/>
      </xdr:nvSpPr>
      <xdr:spPr>
        <a:xfrm>
          <a:off x="13131800" y="6862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地方債残高は減少に転じており、また債務負担行為に基づく支出予定が減少したことにより、将来負担額が減少した。しかし、類似団体平均を上回っており、今後も公債費等義務的経費の削減を中心とする行政改革を進め、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42630</xdr:rowOff>
    </xdr:from>
    <xdr:to>
      <xdr:col>24</xdr:col>
      <xdr:colOff>558800</xdr:colOff>
      <xdr:row>15</xdr:row>
      <xdr:rowOff>69374</xdr:rowOff>
    </xdr:to>
    <xdr:cxnSp macro="">
      <xdr:nvCxnSpPr>
        <xdr:cNvPr id="448" name="直線コネクタ 447"/>
        <xdr:cNvCxnSpPr/>
      </xdr:nvCxnSpPr>
      <xdr:spPr>
        <a:xfrm flipV="1">
          <a:off x="16179800" y="2614380"/>
          <a:ext cx="838200" cy="2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69374</xdr:rowOff>
    </xdr:from>
    <xdr:to>
      <xdr:col>23</xdr:col>
      <xdr:colOff>406400</xdr:colOff>
      <xdr:row>15</xdr:row>
      <xdr:rowOff>91493</xdr:rowOff>
    </xdr:to>
    <xdr:cxnSp macro="">
      <xdr:nvCxnSpPr>
        <xdr:cNvPr id="451" name="直線コネクタ 450"/>
        <xdr:cNvCxnSpPr/>
      </xdr:nvCxnSpPr>
      <xdr:spPr>
        <a:xfrm flipV="1">
          <a:off x="15290800" y="2641124"/>
          <a:ext cx="8890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91493</xdr:rowOff>
    </xdr:from>
    <xdr:to>
      <xdr:col>22</xdr:col>
      <xdr:colOff>203200</xdr:colOff>
      <xdr:row>15</xdr:row>
      <xdr:rowOff>135329</xdr:rowOff>
    </xdr:to>
    <xdr:cxnSp macro="">
      <xdr:nvCxnSpPr>
        <xdr:cNvPr id="454" name="直線コネクタ 453"/>
        <xdr:cNvCxnSpPr/>
      </xdr:nvCxnSpPr>
      <xdr:spPr>
        <a:xfrm flipV="1">
          <a:off x="14401800" y="2663243"/>
          <a:ext cx="889000" cy="43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135329</xdr:rowOff>
    </xdr:from>
    <xdr:to>
      <xdr:col>21</xdr:col>
      <xdr:colOff>0</xdr:colOff>
      <xdr:row>16</xdr:row>
      <xdr:rowOff>275</xdr:rowOff>
    </xdr:to>
    <xdr:cxnSp macro="">
      <xdr:nvCxnSpPr>
        <xdr:cNvPr id="457" name="直線コネクタ 456"/>
        <xdr:cNvCxnSpPr/>
      </xdr:nvCxnSpPr>
      <xdr:spPr>
        <a:xfrm flipV="1">
          <a:off x="13512800" y="2707079"/>
          <a:ext cx="889000" cy="3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59" name="テキスト ボックス 458"/>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163280</xdr:rowOff>
    </xdr:from>
    <xdr:to>
      <xdr:col>24</xdr:col>
      <xdr:colOff>609600</xdr:colOff>
      <xdr:row>15</xdr:row>
      <xdr:rowOff>93430</xdr:rowOff>
    </xdr:to>
    <xdr:sp macro="" textlink="">
      <xdr:nvSpPr>
        <xdr:cNvPr id="467" name="円/楕円 466"/>
        <xdr:cNvSpPr/>
      </xdr:nvSpPr>
      <xdr:spPr>
        <a:xfrm>
          <a:off x="16967200" y="256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135357</xdr:rowOff>
    </xdr:from>
    <xdr:ext cx="762000" cy="259045"/>
    <xdr:sp macro="" textlink="">
      <xdr:nvSpPr>
        <xdr:cNvPr id="468" name="将来負担の状況該当値テキスト"/>
        <xdr:cNvSpPr txBox="1"/>
      </xdr:nvSpPr>
      <xdr:spPr>
        <a:xfrm>
          <a:off x="17106900" y="253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121.2</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18574</xdr:rowOff>
    </xdr:from>
    <xdr:to>
      <xdr:col>23</xdr:col>
      <xdr:colOff>457200</xdr:colOff>
      <xdr:row>15</xdr:row>
      <xdr:rowOff>120174</xdr:rowOff>
    </xdr:to>
    <xdr:sp macro="" textlink="">
      <xdr:nvSpPr>
        <xdr:cNvPr id="469" name="円/楕円 468"/>
        <xdr:cNvSpPr/>
      </xdr:nvSpPr>
      <xdr:spPr>
        <a:xfrm>
          <a:off x="16129000" y="259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104951</xdr:rowOff>
    </xdr:from>
    <xdr:ext cx="736600" cy="259045"/>
    <xdr:sp macro="" textlink="">
      <xdr:nvSpPr>
        <xdr:cNvPr id="470" name="テキスト ボックス 469"/>
        <xdr:cNvSpPr txBox="1"/>
      </xdr:nvSpPr>
      <xdr:spPr>
        <a:xfrm>
          <a:off x="15798800" y="2676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134.5</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40693</xdr:rowOff>
    </xdr:from>
    <xdr:to>
      <xdr:col>22</xdr:col>
      <xdr:colOff>254000</xdr:colOff>
      <xdr:row>15</xdr:row>
      <xdr:rowOff>142293</xdr:rowOff>
    </xdr:to>
    <xdr:sp macro="" textlink="">
      <xdr:nvSpPr>
        <xdr:cNvPr id="471" name="円/楕円 470"/>
        <xdr:cNvSpPr/>
      </xdr:nvSpPr>
      <xdr:spPr>
        <a:xfrm>
          <a:off x="15240000" y="261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127070</xdr:rowOff>
    </xdr:from>
    <xdr:ext cx="762000" cy="259045"/>
    <xdr:sp macro="" textlink="">
      <xdr:nvSpPr>
        <xdr:cNvPr id="472" name="テキスト ボックス 471"/>
        <xdr:cNvSpPr txBox="1"/>
      </xdr:nvSpPr>
      <xdr:spPr>
        <a:xfrm>
          <a:off x="14909800" y="269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84529</xdr:rowOff>
    </xdr:from>
    <xdr:to>
      <xdr:col>21</xdr:col>
      <xdr:colOff>50800</xdr:colOff>
      <xdr:row>16</xdr:row>
      <xdr:rowOff>14679</xdr:rowOff>
    </xdr:to>
    <xdr:sp macro="" textlink="">
      <xdr:nvSpPr>
        <xdr:cNvPr id="473" name="円/楕円 472"/>
        <xdr:cNvSpPr/>
      </xdr:nvSpPr>
      <xdr:spPr>
        <a:xfrm>
          <a:off x="14351000" y="2656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170906</xdr:rowOff>
    </xdr:from>
    <xdr:ext cx="762000" cy="259045"/>
    <xdr:sp macro="" textlink="">
      <xdr:nvSpPr>
        <xdr:cNvPr id="474" name="テキスト ボックス 473"/>
        <xdr:cNvSpPr txBox="1"/>
      </xdr:nvSpPr>
      <xdr:spPr>
        <a:xfrm>
          <a:off x="14020800" y="2742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167.3</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120925</xdr:rowOff>
    </xdr:from>
    <xdr:to>
      <xdr:col>19</xdr:col>
      <xdr:colOff>533400</xdr:colOff>
      <xdr:row>16</xdr:row>
      <xdr:rowOff>51075</xdr:rowOff>
    </xdr:to>
    <xdr:sp macro="" textlink="">
      <xdr:nvSpPr>
        <xdr:cNvPr id="475" name="円/楕円 474"/>
        <xdr:cNvSpPr/>
      </xdr:nvSpPr>
      <xdr:spPr>
        <a:xfrm>
          <a:off x="13462000" y="269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35852</xdr:rowOff>
    </xdr:from>
    <xdr:ext cx="762000" cy="259045"/>
    <xdr:sp macro="" textlink="">
      <xdr:nvSpPr>
        <xdr:cNvPr id="476" name="テキスト ボックス 475"/>
        <xdr:cNvSpPr txBox="1"/>
      </xdr:nvSpPr>
      <xdr:spPr>
        <a:xfrm>
          <a:off x="13131800" y="2779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京都府南丹市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33,877
33,630
616.31
23,657,846
22,720,882
590,489
14,703,488
27,626,206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121.2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すると人件費に係る経常収支比率は低くなっている。要因として職員の給与水準の低いことやごみ処理・消防業務等を一部事務組合で行っていることがある。一部事務組合や公営企業等の人件費を加算すると人口１人当たりの歳出決算額は、類似団体平均を上回っているため、今後これらも含めた人件費関係経費全体について抑制していく必要があ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115570</xdr:rowOff>
    </xdr:from>
    <xdr:to>
      <xdr:col>7</xdr:col>
      <xdr:colOff>15875</xdr:colOff>
      <xdr:row>35</xdr:row>
      <xdr:rowOff>133858</xdr:rowOff>
    </xdr:to>
    <xdr:cxnSp macro="">
      <xdr:nvCxnSpPr>
        <xdr:cNvPr id="63" name="直線コネクタ 62"/>
        <xdr:cNvCxnSpPr/>
      </xdr:nvCxnSpPr>
      <xdr:spPr>
        <a:xfrm flipV="1">
          <a:off x="3987800" y="611632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124714</xdr:rowOff>
    </xdr:from>
    <xdr:to>
      <xdr:col>5</xdr:col>
      <xdr:colOff>549275</xdr:colOff>
      <xdr:row>35</xdr:row>
      <xdr:rowOff>133858</xdr:rowOff>
    </xdr:to>
    <xdr:cxnSp macro="">
      <xdr:nvCxnSpPr>
        <xdr:cNvPr id="66" name="直線コネクタ 65"/>
        <xdr:cNvCxnSpPr/>
      </xdr:nvCxnSpPr>
      <xdr:spPr>
        <a:xfrm>
          <a:off x="3098800" y="61254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65278</xdr:rowOff>
    </xdr:from>
    <xdr:to>
      <xdr:col>4</xdr:col>
      <xdr:colOff>346075</xdr:colOff>
      <xdr:row>35</xdr:row>
      <xdr:rowOff>124714</xdr:rowOff>
    </xdr:to>
    <xdr:cxnSp macro="">
      <xdr:nvCxnSpPr>
        <xdr:cNvPr id="69" name="直線コネクタ 68"/>
        <xdr:cNvCxnSpPr/>
      </xdr:nvCxnSpPr>
      <xdr:spPr>
        <a:xfrm>
          <a:off x="2209800" y="606602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65278</xdr:rowOff>
    </xdr:from>
    <xdr:to>
      <xdr:col>3</xdr:col>
      <xdr:colOff>142875</xdr:colOff>
      <xdr:row>35</xdr:row>
      <xdr:rowOff>124714</xdr:rowOff>
    </xdr:to>
    <xdr:cxnSp macro="">
      <xdr:nvCxnSpPr>
        <xdr:cNvPr id="72" name="直線コネクタ 71"/>
        <xdr:cNvCxnSpPr/>
      </xdr:nvCxnSpPr>
      <xdr:spPr>
        <a:xfrm flipV="1">
          <a:off x="1320800" y="606602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64770</xdr:rowOff>
    </xdr:from>
    <xdr:to>
      <xdr:col>7</xdr:col>
      <xdr:colOff>66675</xdr:colOff>
      <xdr:row>35</xdr:row>
      <xdr:rowOff>166370</xdr:rowOff>
    </xdr:to>
    <xdr:sp macro="" textlink="">
      <xdr:nvSpPr>
        <xdr:cNvPr id="82" name="円/楕円 81"/>
        <xdr:cNvSpPr/>
      </xdr:nvSpPr>
      <xdr:spPr>
        <a:xfrm>
          <a:off x="47752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81297</xdr:rowOff>
    </xdr:from>
    <xdr:ext cx="762000" cy="259045"/>
    <xdr:sp macro="" textlink="">
      <xdr:nvSpPr>
        <xdr:cNvPr id="83" name="人件費該当値テキスト"/>
        <xdr:cNvSpPr txBox="1"/>
      </xdr:nvSpPr>
      <xdr:spPr>
        <a:xfrm>
          <a:off x="49149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83058</xdr:rowOff>
    </xdr:from>
    <xdr:to>
      <xdr:col>5</xdr:col>
      <xdr:colOff>600075</xdr:colOff>
      <xdr:row>36</xdr:row>
      <xdr:rowOff>13208</xdr:rowOff>
    </xdr:to>
    <xdr:sp macro="" textlink="">
      <xdr:nvSpPr>
        <xdr:cNvPr id="84" name="円/楕円 83"/>
        <xdr:cNvSpPr/>
      </xdr:nvSpPr>
      <xdr:spPr>
        <a:xfrm>
          <a:off x="3937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23385</xdr:rowOff>
    </xdr:from>
    <xdr:ext cx="736600" cy="259045"/>
    <xdr:sp macro="" textlink="">
      <xdr:nvSpPr>
        <xdr:cNvPr id="85" name="テキスト ボックス 84"/>
        <xdr:cNvSpPr txBox="1"/>
      </xdr:nvSpPr>
      <xdr:spPr>
        <a:xfrm>
          <a:off x="3606800" y="5852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73914</xdr:rowOff>
    </xdr:from>
    <xdr:to>
      <xdr:col>4</xdr:col>
      <xdr:colOff>396875</xdr:colOff>
      <xdr:row>36</xdr:row>
      <xdr:rowOff>4064</xdr:rowOff>
    </xdr:to>
    <xdr:sp macro="" textlink="">
      <xdr:nvSpPr>
        <xdr:cNvPr id="86" name="円/楕円 85"/>
        <xdr:cNvSpPr/>
      </xdr:nvSpPr>
      <xdr:spPr>
        <a:xfrm>
          <a:off x="30480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14241</xdr:rowOff>
    </xdr:from>
    <xdr:ext cx="762000" cy="259045"/>
    <xdr:sp macro="" textlink="">
      <xdr:nvSpPr>
        <xdr:cNvPr id="87" name="テキスト ボックス 86"/>
        <xdr:cNvSpPr txBox="1"/>
      </xdr:nvSpPr>
      <xdr:spPr>
        <a:xfrm>
          <a:off x="2717800" y="5843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14478</xdr:rowOff>
    </xdr:from>
    <xdr:to>
      <xdr:col>3</xdr:col>
      <xdr:colOff>193675</xdr:colOff>
      <xdr:row>35</xdr:row>
      <xdr:rowOff>116078</xdr:rowOff>
    </xdr:to>
    <xdr:sp macro="" textlink="">
      <xdr:nvSpPr>
        <xdr:cNvPr id="88" name="円/楕円 87"/>
        <xdr:cNvSpPr/>
      </xdr:nvSpPr>
      <xdr:spPr>
        <a:xfrm>
          <a:off x="2159000" y="601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126255</xdr:rowOff>
    </xdr:from>
    <xdr:ext cx="762000" cy="259045"/>
    <xdr:sp macro="" textlink="">
      <xdr:nvSpPr>
        <xdr:cNvPr id="89" name="テキスト ボックス 88"/>
        <xdr:cNvSpPr txBox="1"/>
      </xdr:nvSpPr>
      <xdr:spPr>
        <a:xfrm>
          <a:off x="1828800" y="578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73914</xdr:rowOff>
    </xdr:from>
    <xdr:to>
      <xdr:col>1</xdr:col>
      <xdr:colOff>676275</xdr:colOff>
      <xdr:row>36</xdr:row>
      <xdr:rowOff>4064</xdr:rowOff>
    </xdr:to>
    <xdr:sp macro="" textlink="">
      <xdr:nvSpPr>
        <xdr:cNvPr id="90" name="円/楕円 89"/>
        <xdr:cNvSpPr/>
      </xdr:nvSpPr>
      <xdr:spPr>
        <a:xfrm>
          <a:off x="12700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14241</xdr:rowOff>
    </xdr:from>
    <xdr:ext cx="762000" cy="259045"/>
    <xdr:sp macro="" textlink="">
      <xdr:nvSpPr>
        <xdr:cNvPr id="91" name="テキスト ボックス 90"/>
        <xdr:cNvSpPr txBox="1"/>
      </xdr:nvSpPr>
      <xdr:spPr>
        <a:xfrm>
          <a:off x="939800" y="5843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経常収支比率は類似団体平均を下回っているが、人口１人当たりの歳出決算額は、類似団体平均を上回っている。職員人件費等から賃金（物件費）へのシフトも起きてはいるが、行財政改革への取り組みを通じて経常的な物件費削減に努め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42636</xdr:rowOff>
    </xdr:from>
    <xdr:to>
      <xdr:col>24</xdr:col>
      <xdr:colOff>31750</xdr:colOff>
      <xdr:row>16</xdr:row>
      <xdr:rowOff>45357</xdr:rowOff>
    </xdr:to>
    <xdr:cxnSp macro="">
      <xdr:nvCxnSpPr>
        <xdr:cNvPr id="126" name="直線コネクタ 125"/>
        <xdr:cNvCxnSpPr/>
      </xdr:nvCxnSpPr>
      <xdr:spPr>
        <a:xfrm>
          <a:off x="15671800" y="2614386"/>
          <a:ext cx="8382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21063</xdr:rowOff>
    </xdr:from>
    <xdr:ext cx="762000" cy="259045"/>
    <xdr:sp macro="" textlink="">
      <xdr:nvSpPr>
        <xdr:cNvPr id="127" name="物件費平均値テキスト"/>
        <xdr:cNvSpPr txBox="1"/>
      </xdr:nvSpPr>
      <xdr:spPr>
        <a:xfrm>
          <a:off x="16598900" y="2764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42636</xdr:rowOff>
    </xdr:from>
    <xdr:to>
      <xdr:col>22</xdr:col>
      <xdr:colOff>565150</xdr:colOff>
      <xdr:row>15</xdr:row>
      <xdr:rowOff>64407</xdr:rowOff>
    </xdr:to>
    <xdr:cxnSp macro="">
      <xdr:nvCxnSpPr>
        <xdr:cNvPr id="129" name="直線コネクタ 128"/>
        <xdr:cNvCxnSpPr/>
      </xdr:nvCxnSpPr>
      <xdr:spPr>
        <a:xfrm flipV="1">
          <a:off x="14782800" y="26143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20864</xdr:rowOff>
    </xdr:from>
    <xdr:to>
      <xdr:col>21</xdr:col>
      <xdr:colOff>361950</xdr:colOff>
      <xdr:row>15</xdr:row>
      <xdr:rowOff>64407</xdr:rowOff>
    </xdr:to>
    <xdr:cxnSp macro="">
      <xdr:nvCxnSpPr>
        <xdr:cNvPr id="132" name="直線コネクタ 131"/>
        <xdr:cNvCxnSpPr/>
      </xdr:nvCxnSpPr>
      <xdr:spPr>
        <a:xfrm>
          <a:off x="13893800" y="25926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4" name="テキスト ボックス 133"/>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20864</xdr:rowOff>
    </xdr:from>
    <xdr:to>
      <xdr:col>20</xdr:col>
      <xdr:colOff>158750</xdr:colOff>
      <xdr:row>15</xdr:row>
      <xdr:rowOff>20864</xdr:rowOff>
    </xdr:to>
    <xdr:cxnSp macro="">
      <xdr:nvCxnSpPr>
        <xdr:cNvPr id="135" name="直線コネクタ 134"/>
        <xdr:cNvCxnSpPr/>
      </xdr:nvCxnSpPr>
      <xdr:spPr>
        <a:xfrm>
          <a:off x="13004800" y="25926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4734</xdr:rowOff>
    </xdr:from>
    <xdr:ext cx="762000" cy="259045"/>
    <xdr:sp macro="" textlink="">
      <xdr:nvSpPr>
        <xdr:cNvPr id="137" name="テキスト ボックス 136"/>
        <xdr:cNvSpPr txBox="1"/>
      </xdr:nvSpPr>
      <xdr:spPr>
        <a:xfrm>
          <a:off x="13512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166007</xdr:rowOff>
    </xdr:from>
    <xdr:to>
      <xdr:col>24</xdr:col>
      <xdr:colOff>82550</xdr:colOff>
      <xdr:row>16</xdr:row>
      <xdr:rowOff>96157</xdr:rowOff>
    </xdr:to>
    <xdr:sp macro="" textlink="">
      <xdr:nvSpPr>
        <xdr:cNvPr id="145" name="円/楕円 144"/>
        <xdr:cNvSpPr/>
      </xdr:nvSpPr>
      <xdr:spPr>
        <a:xfrm>
          <a:off x="164592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11084</xdr:rowOff>
    </xdr:from>
    <xdr:ext cx="762000" cy="259045"/>
    <xdr:sp macro="" textlink="">
      <xdr:nvSpPr>
        <xdr:cNvPr id="146" name="物件費該当値テキスト"/>
        <xdr:cNvSpPr txBox="1"/>
      </xdr:nvSpPr>
      <xdr:spPr>
        <a:xfrm>
          <a:off x="16598900" y="258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163286</xdr:rowOff>
    </xdr:from>
    <xdr:to>
      <xdr:col>22</xdr:col>
      <xdr:colOff>615950</xdr:colOff>
      <xdr:row>15</xdr:row>
      <xdr:rowOff>93436</xdr:rowOff>
    </xdr:to>
    <xdr:sp macro="" textlink="">
      <xdr:nvSpPr>
        <xdr:cNvPr id="147" name="円/楕円 146"/>
        <xdr:cNvSpPr/>
      </xdr:nvSpPr>
      <xdr:spPr>
        <a:xfrm>
          <a:off x="15621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103613</xdr:rowOff>
    </xdr:from>
    <xdr:ext cx="736600" cy="259045"/>
    <xdr:sp macro="" textlink="">
      <xdr:nvSpPr>
        <xdr:cNvPr id="148" name="テキスト ボックス 147"/>
        <xdr:cNvSpPr txBox="1"/>
      </xdr:nvSpPr>
      <xdr:spPr>
        <a:xfrm>
          <a:off x="15290800" y="2332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13607</xdr:rowOff>
    </xdr:from>
    <xdr:to>
      <xdr:col>21</xdr:col>
      <xdr:colOff>412750</xdr:colOff>
      <xdr:row>15</xdr:row>
      <xdr:rowOff>115207</xdr:rowOff>
    </xdr:to>
    <xdr:sp macro="" textlink="">
      <xdr:nvSpPr>
        <xdr:cNvPr id="149" name="円/楕円 148"/>
        <xdr:cNvSpPr/>
      </xdr:nvSpPr>
      <xdr:spPr>
        <a:xfrm>
          <a:off x="14732000" y="258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125384</xdr:rowOff>
    </xdr:from>
    <xdr:ext cx="762000" cy="259045"/>
    <xdr:sp macro="" textlink="">
      <xdr:nvSpPr>
        <xdr:cNvPr id="150" name="テキスト ボックス 149"/>
        <xdr:cNvSpPr txBox="1"/>
      </xdr:nvSpPr>
      <xdr:spPr>
        <a:xfrm>
          <a:off x="14401800" y="235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141514</xdr:rowOff>
    </xdr:from>
    <xdr:to>
      <xdr:col>20</xdr:col>
      <xdr:colOff>209550</xdr:colOff>
      <xdr:row>15</xdr:row>
      <xdr:rowOff>71664</xdr:rowOff>
    </xdr:to>
    <xdr:sp macro="" textlink="">
      <xdr:nvSpPr>
        <xdr:cNvPr id="151" name="円/楕円 150"/>
        <xdr:cNvSpPr/>
      </xdr:nvSpPr>
      <xdr:spPr>
        <a:xfrm>
          <a:off x="13843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81841</xdr:rowOff>
    </xdr:from>
    <xdr:ext cx="762000" cy="259045"/>
    <xdr:sp macro="" textlink="">
      <xdr:nvSpPr>
        <xdr:cNvPr id="152" name="テキスト ボックス 151"/>
        <xdr:cNvSpPr txBox="1"/>
      </xdr:nvSpPr>
      <xdr:spPr>
        <a:xfrm>
          <a:off x="13512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141514</xdr:rowOff>
    </xdr:from>
    <xdr:to>
      <xdr:col>19</xdr:col>
      <xdr:colOff>6350</xdr:colOff>
      <xdr:row>15</xdr:row>
      <xdr:rowOff>71664</xdr:rowOff>
    </xdr:to>
    <xdr:sp macro="" textlink="">
      <xdr:nvSpPr>
        <xdr:cNvPr id="153" name="円/楕円 152"/>
        <xdr:cNvSpPr/>
      </xdr:nvSpPr>
      <xdr:spPr>
        <a:xfrm>
          <a:off x="12954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81841</xdr:rowOff>
    </xdr:from>
    <xdr:ext cx="762000" cy="259045"/>
    <xdr:sp macro="" textlink="">
      <xdr:nvSpPr>
        <xdr:cNvPr id="154" name="テキスト ボックス 153"/>
        <xdr:cNvSpPr txBox="1"/>
      </xdr:nvSpPr>
      <xdr:spPr>
        <a:xfrm>
          <a:off x="12623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を下回っているが、単独事業の扶助費に係る人口１人当たりの歳出決算額は、類似団体平均を上回るため、単独の扶助費は、見直しを進め、財政を圧迫する上昇傾向に歯止めをかけるよう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63500</xdr:rowOff>
    </xdr:from>
    <xdr:to>
      <xdr:col>7</xdr:col>
      <xdr:colOff>15875</xdr:colOff>
      <xdr:row>56</xdr:row>
      <xdr:rowOff>76200</xdr:rowOff>
    </xdr:to>
    <xdr:cxnSp macro="">
      <xdr:nvCxnSpPr>
        <xdr:cNvPr id="187" name="直線コネクタ 186"/>
        <xdr:cNvCxnSpPr/>
      </xdr:nvCxnSpPr>
      <xdr:spPr>
        <a:xfrm>
          <a:off x="3987800" y="96647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xdr:rowOff>
    </xdr:from>
    <xdr:to>
      <xdr:col>5</xdr:col>
      <xdr:colOff>549275</xdr:colOff>
      <xdr:row>56</xdr:row>
      <xdr:rowOff>63500</xdr:rowOff>
    </xdr:to>
    <xdr:cxnSp macro="">
      <xdr:nvCxnSpPr>
        <xdr:cNvPr id="190" name="直線コネクタ 189"/>
        <xdr:cNvCxnSpPr/>
      </xdr:nvCxnSpPr>
      <xdr:spPr>
        <a:xfrm>
          <a:off x="3098800" y="96139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95250</xdr:rowOff>
    </xdr:from>
    <xdr:to>
      <xdr:col>4</xdr:col>
      <xdr:colOff>346075</xdr:colOff>
      <xdr:row>56</xdr:row>
      <xdr:rowOff>12700</xdr:rowOff>
    </xdr:to>
    <xdr:cxnSp macro="">
      <xdr:nvCxnSpPr>
        <xdr:cNvPr id="193" name="直線コネクタ 192"/>
        <xdr:cNvCxnSpPr/>
      </xdr:nvCxnSpPr>
      <xdr:spPr>
        <a:xfrm>
          <a:off x="2209800" y="95250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82550</xdr:rowOff>
    </xdr:from>
    <xdr:to>
      <xdr:col>3</xdr:col>
      <xdr:colOff>142875</xdr:colOff>
      <xdr:row>55</xdr:row>
      <xdr:rowOff>95250</xdr:rowOff>
    </xdr:to>
    <xdr:cxnSp macro="">
      <xdr:nvCxnSpPr>
        <xdr:cNvPr id="196" name="直線コネクタ 195"/>
        <xdr:cNvCxnSpPr/>
      </xdr:nvCxnSpPr>
      <xdr:spPr>
        <a:xfrm>
          <a:off x="1320800" y="9512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25400</xdr:rowOff>
    </xdr:from>
    <xdr:to>
      <xdr:col>7</xdr:col>
      <xdr:colOff>66675</xdr:colOff>
      <xdr:row>56</xdr:row>
      <xdr:rowOff>127000</xdr:rowOff>
    </xdr:to>
    <xdr:sp macro="" textlink="">
      <xdr:nvSpPr>
        <xdr:cNvPr id="206" name="円/楕円 205"/>
        <xdr:cNvSpPr/>
      </xdr:nvSpPr>
      <xdr:spPr>
        <a:xfrm>
          <a:off x="47752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41927</xdr:rowOff>
    </xdr:from>
    <xdr:ext cx="762000" cy="259045"/>
    <xdr:sp macro="" textlink="">
      <xdr:nvSpPr>
        <xdr:cNvPr id="207" name="扶助費該当値テキスト"/>
        <xdr:cNvSpPr txBox="1"/>
      </xdr:nvSpPr>
      <xdr:spPr>
        <a:xfrm>
          <a:off x="49149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12700</xdr:rowOff>
    </xdr:from>
    <xdr:to>
      <xdr:col>5</xdr:col>
      <xdr:colOff>600075</xdr:colOff>
      <xdr:row>56</xdr:row>
      <xdr:rowOff>114300</xdr:rowOff>
    </xdr:to>
    <xdr:sp macro="" textlink="">
      <xdr:nvSpPr>
        <xdr:cNvPr id="208" name="円/楕円 207"/>
        <xdr:cNvSpPr/>
      </xdr:nvSpPr>
      <xdr:spPr>
        <a:xfrm>
          <a:off x="39370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124477</xdr:rowOff>
    </xdr:from>
    <xdr:ext cx="736600" cy="259045"/>
    <xdr:sp macro="" textlink="">
      <xdr:nvSpPr>
        <xdr:cNvPr id="209" name="テキスト ボックス 208"/>
        <xdr:cNvSpPr txBox="1"/>
      </xdr:nvSpPr>
      <xdr:spPr>
        <a:xfrm>
          <a:off x="3606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10" name="円/楕円 209"/>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211" name="テキスト ボックス 210"/>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44450</xdr:rowOff>
    </xdr:from>
    <xdr:to>
      <xdr:col>3</xdr:col>
      <xdr:colOff>193675</xdr:colOff>
      <xdr:row>55</xdr:row>
      <xdr:rowOff>146050</xdr:rowOff>
    </xdr:to>
    <xdr:sp macro="" textlink="">
      <xdr:nvSpPr>
        <xdr:cNvPr id="212" name="円/楕円 211"/>
        <xdr:cNvSpPr/>
      </xdr:nvSpPr>
      <xdr:spPr>
        <a:xfrm>
          <a:off x="21590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156227</xdr:rowOff>
    </xdr:from>
    <xdr:ext cx="762000" cy="259045"/>
    <xdr:sp macro="" textlink="">
      <xdr:nvSpPr>
        <xdr:cNvPr id="213" name="テキスト ボックス 212"/>
        <xdr:cNvSpPr txBox="1"/>
      </xdr:nvSpPr>
      <xdr:spPr>
        <a:xfrm>
          <a:off x="18288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31750</xdr:rowOff>
    </xdr:from>
    <xdr:to>
      <xdr:col>1</xdr:col>
      <xdr:colOff>676275</xdr:colOff>
      <xdr:row>55</xdr:row>
      <xdr:rowOff>133350</xdr:rowOff>
    </xdr:to>
    <xdr:sp macro="" textlink="">
      <xdr:nvSpPr>
        <xdr:cNvPr id="214" name="円/楕円 213"/>
        <xdr:cNvSpPr/>
      </xdr:nvSpPr>
      <xdr:spPr>
        <a:xfrm>
          <a:off x="1270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143527</xdr:rowOff>
    </xdr:from>
    <xdr:ext cx="762000" cy="259045"/>
    <xdr:sp macro="" textlink="">
      <xdr:nvSpPr>
        <xdr:cNvPr id="215" name="テキスト ボックス 214"/>
        <xdr:cNvSpPr txBox="1"/>
      </xdr:nvSpPr>
      <xdr:spPr>
        <a:xfrm>
          <a:off x="939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を上回っているのは、繰出金が主な理由である。これまでに整備してきた下水道施設の公債費などの増加により繰出金が多額になっている。今後、経費節減・独立採算の原則に立ち返って健全化を図り、普通会計の負担を減らしていくよう努める必要が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138430</xdr:rowOff>
    </xdr:from>
    <xdr:to>
      <xdr:col>24</xdr:col>
      <xdr:colOff>31750</xdr:colOff>
      <xdr:row>58</xdr:row>
      <xdr:rowOff>12700</xdr:rowOff>
    </xdr:to>
    <xdr:cxnSp macro="">
      <xdr:nvCxnSpPr>
        <xdr:cNvPr id="248" name="直線コネクタ 247"/>
        <xdr:cNvCxnSpPr/>
      </xdr:nvCxnSpPr>
      <xdr:spPr>
        <a:xfrm flipV="1">
          <a:off x="15671800" y="99110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5080</xdr:rowOff>
    </xdr:from>
    <xdr:to>
      <xdr:col>22</xdr:col>
      <xdr:colOff>565150</xdr:colOff>
      <xdr:row>58</xdr:row>
      <xdr:rowOff>12700</xdr:rowOff>
    </xdr:to>
    <xdr:cxnSp macro="">
      <xdr:nvCxnSpPr>
        <xdr:cNvPr id="251" name="直線コネクタ 250"/>
        <xdr:cNvCxnSpPr/>
      </xdr:nvCxnSpPr>
      <xdr:spPr>
        <a:xfrm>
          <a:off x="14782800" y="99491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5080</xdr:rowOff>
    </xdr:from>
    <xdr:to>
      <xdr:col>21</xdr:col>
      <xdr:colOff>361950</xdr:colOff>
      <xdr:row>58</xdr:row>
      <xdr:rowOff>35560</xdr:rowOff>
    </xdr:to>
    <xdr:cxnSp macro="">
      <xdr:nvCxnSpPr>
        <xdr:cNvPr id="254" name="直線コネクタ 253"/>
        <xdr:cNvCxnSpPr/>
      </xdr:nvCxnSpPr>
      <xdr:spPr>
        <a:xfrm flipV="1">
          <a:off x="13893800" y="99491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xdr:rowOff>
    </xdr:from>
    <xdr:to>
      <xdr:col>20</xdr:col>
      <xdr:colOff>158750</xdr:colOff>
      <xdr:row>58</xdr:row>
      <xdr:rowOff>35560</xdr:rowOff>
    </xdr:to>
    <xdr:cxnSp macro="">
      <xdr:nvCxnSpPr>
        <xdr:cNvPr id="257" name="直線コネクタ 256"/>
        <xdr:cNvCxnSpPr/>
      </xdr:nvCxnSpPr>
      <xdr:spPr>
        <a:xfrm>
          <a:off x="13004800" y="99568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87630</xdr:rowOff>
    </xdr:from>
    <xdr:to>
      <xdr:col>24</xdr:col>
      <xdr:colOff>82550</xdr:colOff>
      <xdr:row>58</xdr:row>
      <xdr:rowOff>17780</xdr:rowOff>
    </xdr:to>
    <xdr:sp macro="" textlink="">
      <xdr:nvSpPr>
        <xdr:cNvPr id="267" name="円/楕円 266"/>
        <xdr:cNvSpPr/>
      </xdr:nvSpPr>
      <xdr:spPr>
        <a:xfrm>
          <a:off x="164592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59707</xdr:rowOff>
    </xdr:from>
    <xdr:ext cx="762000" cy="259045"/>
    <xdr:sp macro="" textlink="">
      <xdr:nvSpPr>
        <xdr:cNvPr id="268" name="その他該当値テキスト"/>
        <xdr:cNvSpPr txBox="1"/>
      </xdr:nvSpPr>
      <xdr:spPr>
        <a:xfrm>
          <a:off x="165989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133350</xdr:rowOff>
    </xdr:from>
    <xdr:to>
      <xdr:col>22</xdr:col>
      <xdr:colOff>615950</xdr:colOff>
      <xdr:row>58</xdr:row>
      <xdr:rowOff>63500</xdr:rowOff>
    </xdr:to>
    <xdr:sp macro="" textlink="">
      <xdr:nvSpPr>
        <xdr:cNvPr id="269" name="円/楕円 268"/>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48277</xdr:rowOff>
    </xdr:from>
    <xdr:ext cx="736600" cy="259045"/>
    <xdr:sp macro="" textlink="">
      <xdr:nvSpPr>
        <xdr:cNvPr id="270" name="テキスト ボックス 269"/>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125730</xdr:rowOff>
    </xdr:from>
    <xdr:to>
      <xdr:col>21</xdr:col>
      <xdr:colOff>412750</xdr:colOff>
      <xdr:row>58</xdr:row>
      <xdr:rowOff>55880</xdr:rowOff>
    </xdr:to>
    <xdr:sp macro="" textlink="">
      <xdr:nvSpPr>
        <xdr:cNvPr id="271" name="円/楕円 270"/>
        <xdr:cNvSpPr/>
      </xdr:nvSpPr>
      <xdr:spPr>
        <a:xfrm>
          <a:off x="14732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40657</xdr:rowOff>
    </xdr:from>
    <xdr:ext cx="762000" cy="259045"/>
    <xdr:sp macro="" textlink="">
      <xdr:nvSpPr>
        <xdr:cNvPr id="272" name="テキスト ボックス 271"/>
        <xdr:cNvSpPr txBox="1"/>
      </xdr:nvSpPr>
      <xdr:spPr>
        <a:xfrm>
          <a:off x="14401800" y="998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156210</xdr:rowOff>
    </xdr:from>
    <xdr:to>
      <xdr:col>20</xdr:col>
      <xdr:colOff>209550</xdr:colOff>
      <xdr:row>58</xdr:row>
      <xdr:rowOff>86360</xdr:rowOff>
    </xdr:to>
    <xdr:sp macro="" textlink="">
      <xdr:nvSpPr>
        <xdr:cNvPr id="273" name="円/楕円 272"/>
        <xdr:cNvSpPr/>
      </xdr:nvSpPr>
      <xdr:spPr>
        <a:xfrm>
          <a:off x="13843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71137</xdr:rowOff>
    </xdr:from>
    <xdr:ext cx="762000" cy="259045"/>
    <xdr:sp macro="" textlink="">
      <xdr:nvSpPr>
        <xdr:cNvPr id="274" name="テキスト ボックス 273"/>
        <xdr:cNvSpPr txBox="1"/>
      </xdr:nvSpPr>
      <xdr:spPr>
        <a:xfrm>
          <a:off x="13512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75" name="円/楕円 274"/>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76" name="テキスト ボックス 275"/>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類似団体平均を上回っているのは、ごみ処理・消防業務等に係る一部事務組合負担金や各種団体などの補助金が占めている。</a:t>
          </a:r>
          <a:endParaRPr lang="ja-JP" altLang="ja-JP" sz="1100">
            <a:effectLst/>
          </a:endParaRPr>
        </a:p>
        <a:p>
          <a:pPr rtl="0"/>
          <a:r>
            <a:rPr lang="ja-JP" altLang="ja-JP" sz="1100" b="0" i="0" baseline="0">
              <a:solidFill>
                <a:schemeClr val="dk1"/>
              </a:solidFill>
              <a:effectLst/>
              <a:latin typeface="+mn-lt"/>
              <a:ea typeface="+mn-ea"/>
              <a:cs typeface="+mn-cs"/>
            </a:rPr>
            <a:t>　補助交付金については、交付するのが適当な事業かどうか評価を行い、見直しや廃止を進めていく必要がある。</a:t>
          </a:r>
          <a:endParaRPr lang="ja-JP" altLang="ja-JP" sz="11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1270</xdr:rowOff>
    </xdr:from>
    <xdr:to>
      <xdr:col>24</xdr:col>
      <xdr:colOff>31750</xdr:colOff>
      <xdr:row>37</xdr:row>
      <xdr:rowOff>19558</xdr:rowOff>
    </xdr:to>
    <xdr:cxnSp macro="">
      <xdr:nvCxnSpPr>
        <xdr:cNvPr id="306" name="直線コネクタ 305"/>
        <xdr:cNvCxnSpPr/>
      </xdr:nvCxnSpPr>
      <xdr:spPr>
        <a:xfrm flipV="1">
          <a:off x="15671800" y="634492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19558</xdr:rowOff>
    </xdr:from>
    <xdr:to>
      <xdr:col>22</xdr:col>
      <xdr:colOff>565150</xdr:colOff>
      <xdr:row>37</xdr:row>
      <xdr:rowOff>46990</xdr:rowOff>
    </xdr:to>
    <xdr:cxnSp macro="">
      <xdr:nvCxnSpPr>
        <xdr:cNvPr id="309" name="直線コネクタ 308"/>
        <xdr:cNvCxnSpPr/>
      </xdr:nvCxnSpPr>
      <xdr:spPr>
        <a:xfrm flipV="1">
          <a:off x="14782800" y="63632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33274</xdr:rowOff>
    </xdr:from>
    <xdr:to>
      <xdr:col>21</xdr:col>
      <xdr:colOff>361950</xdr:colOff>
      <xdr:row>37</xdr:row>
      <xdr:rowOff>46990</xdr:rowOff>
    </xdr:to>
    <xdr:cxnSp macro="">
      <xdr:nvCxnSpPr>
        <xdr:cNvPr id="312" name="直線コネクタ 311"/>
        <xdr:cNvCxnSpPr/>
      </xdr:nvCxnSpPr>
      <xdr:spPr>
        <a:xfrm>
          <a:off x="13893800" y="637692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33274</xdr:rowOff>
    </xdr:from>
    <xdr:to>
      <xdr:col>20</xdr:col>
      <xdr:colOff>158750</xdr:colOff>
      <xdr:row>37</xdr:row>
      <xdr:rowOff>46990</xdr:rowOff>
    </xdr:to>
    <xdr:cxnSp macro="">
      <xdr:nvCxnSpPr>
        <xdr:cNvPr id="315" name="直線コネクタ 314"/>
        <xdr:cNvCxnSpPr/>
      </xdr:nvCxnSpPr>
      <xdr:spPr>
        <a:xfrm flipV="1">
          <a:off x="13004800" y="637692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17" name="テキスト ボックス 316"/>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123969</xdr:rowOff>
    </xdr:from>
    <xdr:ext cx="762000" cy="259045"/>
    <xdr:sp macro="" textlink="">
      <xdr:nvSpPr>
        <xdr:cNvPr id="319" name="テキスト ボックス 318"/>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121920</xdr:rowOff>
    </xdr:from>
    <xdr:to>
      <xdr:col>24</xdr:col>
      <xdr:colOff>82550</xdr:colOff>
      <xdr:row>37</xdr:row>
      <xdr:rowOff>52070</xdr:rowOff>
    </xdr:to>
    <xdr:sp macro="" textlink="">
      <xdr:nvSpPr>
        <xdr:cNvPr id="325" name="円/楕円 324"/>
        <xdr:cNvSpPr/>
      </xdr:nvSpPr>
      <xdr:spPr>
        <a:xfrm>
          <a:off x="164592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93997</xdr:rowOff>
    </xdr:from>
    <xdr:ext cx="762000" cy="259045"/>
    <xdr:sp macro="" textlink="">
      <xdr:nvSpPr>
        <xdr:cNvPr id="326" name="補助費等該当値テキスト"/>
        <xdr:cNvSpPr txBox="1"/>
      </xdr:nvSpPr>
      <xdr:spPr>
        <a:xfrm>
          <a:off x="165989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140208</xdr:rowOff>
    </xdr:from>
    <xdr:to>
      <xdr:col>22</xdr:col>
      <xdr:colOff>615950</xdr:colOff>
      <xdr:row>37</xdr:row>
      <xdr:rowOff>70358</xdr:rowOff>
    </xdr:to>
    <xdr:sp macro="" textlink="">
      <xdr:nvSpPr>
        <xdr:cNvPr id="327" name="円/楕円 326"/>
        <xdr:cNvSpPr/>
      </xdr:nvSpPr>
      <xdr:spPr>
        <a:xfrm>
          <a:off x="15621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55135</xdr:rowOff>
    </xdr:from>
    <xdr:ext cx="736600" cy="259045"/>
    <xdr:sp macro="" textlink="">
      <xdr:nvSpPr>
        <xdr:cNvPr id="328" name="テキスト ボックス 327"/>
        <xdr:cNvSpPr txBox="1"/>
      </xdr:nvSpPr>
      <xdr:spPr>
        <a:xfrm>
          <a:off x="15290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167640</xdr:rowOff>
    </xdr:from>
    <xdr:to>
      <xdr:col>21</xdr:col>
      <xdr:colOff>412750</xdr:colOff>
      <xdr:row>37</xdr:row>
      <xdr:rowOff>97790</xdr:rowOff>
    </xdr:to>
    <xdr:sp macro="" textlink="">
      <xdr:nvSpPr>
        <xdr:cNvPr id="329" name="円/楕円 328"/>
        <xdr:cNvSpPr/>
      </xdr:nvSpPr>
      <xdr:spPr>
        <a:xfrm>
          <a:off x="14732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82567</xdr:rowOff>
    </xdr:from>
    <xdr:ext cx="762000" cy="259045"/>
    <xdr:sp macro="" textlink="">
      <xdr:nvSpPr>
        <xdr:cNvPr id="330" name="テキスト ボックス 329"/>
        <xdr:cNvSpPr txBox="1"/>
      </xdr:nvSpPr>
      <xdr:spPr>
        <a:xfrm>
          <a:off x="14401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153924</xdr:rowOff>
    </xdr:from>
    <xdr:to>
      <xdr:col>20</xdr:col>
      <xdr:colOff>209550</xdr:colOff>
      <xdr:row>37</xdr:row>
      <xdr:rowOff>84074</xdr:rowOff>
    </xdr:to>
    <xdr:sp macro="" textlink="">
      <xdr:nvSpPr>
        <xdr:cNvPr id="331" name="円/楕円 330"/>
        <xdr:cNvSpPr/>
      </xdr:nvSpPr>
      <xdr:spPr>
        <a:xfrm>
          <a:off x="13843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68851</xdr:rowOff>
    </xdr:from>
    <xdr:ext cx="762000" cy="259045"/>
    <xdr:sp macro="" textlink="">
      <xdr:nvSpPr>
        <xdr:cNvPr id="332" name="テキスト ボックス 331"/>
        <xdr:cNvSpPr txBox="1"/>
      </xdr:nvSpPr>
      <xdr:spPr>
        <a:xfrm>
          <a:off x="13512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33" name="円/楕円 332"/>
        <xdr:cNvSpPr/>
      </xdr:nvSpPr>
      <xdr:spPr>
        <a:xfrm>
          <a:off x="12954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34" name="テキスト ボックス 333"/>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大型事業が集中したことにより地方債現在高が増加した影響で地方債の元利償還金が膨らんでおり、公債費に係る経常収支比率は類似団体平均</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ポイント上回っている。さらに公営企業債や一部事務組合に係るものなど公債費に類似の経費を合わせると人口１人当たりの決算額は類似団体平均を大きく上回り、公債費の負担は非常に重たいものになっている。</a:t>
          </a:r>
          <a:endParaRPr lang="ja-JP" altLang="ja-JP" sz="1100">
            <a:effectLst/>
          </a:endParaRPr>
        </a:p>
        <a:p>
          <a:pPr rtl="0"/>
          <a:r>
            <a:rPr lang="ja-JP" altLang="ja-JP" sz="1100" b="0" i="0" baseline="0">
              <a:solidFill>
                <a:schemeClr val="dk1"/>
              </a:solidFill>
              <a:effectLst/>
              <a:latin typeface="+mn-lt"/>
              <a:ea typeface="+mn-ea"/>
              <a:cs typeface="+mn-cs"/>
            </a:rPr>
            <a:t>　今後も、</a:t>
          </a:r>
          <a:r>
            <a:rPr lang="ja-JP" altLang="en-US" sz="1100" b="0" i="0" baseline="0">
              <a:solidFill>
                <a:schemeClr val="dk1"/>
              </a:solidFill>
              <a:effectLst/>
              <a:latin typeface="+mn-lt"/>
              <a:ea typeface="+mn-ea"/>
              <a:cs typeface="+mn-cs"/>
            </a:rPr>
            <a:t>合併特例措置の段階的縮減を控える中、</a:t>
          </a:r>
          <a:r>
            <a:rPr lang="ja-JP" altLang="ja-JP" sz="1100" b="0" i="0" baseline="0">
              <a:solidFill>
                <a:schemeClr val="dk1"/>
              </a:solidFill>
              <a:effectLst/>
              <a:latin typeface="+mn-lt"/>
              <a:ea typeface="+mn-ea"/>
              <a:cs typeface="+mn-cs"/>
            </a:rPr>
            <a:t>大型事業</a:t>
          </a:r>
          <a:r>
            <a:rPr lang="ja-JP" altLang="en-US" sz="1100" b="0" i="0" baseline="0">
              <a:solidFill>
                <a:schemeClr val="dk1"/>
              </a:solidFill>
              <a:effectLst/>
              <a:latin typeface="+mn-lt"/>
              <a:ea typeface="+mn-ea"/>
              <a:cs typeface="+mn-cs"/>
            </a:rPr>
            <a:t>等も</a:t>
          </a:r>
          <a:r>
            <a:rPr lang="ja-JP" altLang="ja-JP" sz="1100" b="0" i="0" baseline="0">
              <a:solidFill>
                <a:schemeClr val="dk1"/>
              </a:solidFill>
              <a:effectLst/>
              <a:latin typeface="+mn-lt"/>
              <a:ea typeface="+mn-ea"/>
              <a:cs typeface="+mn-cs"/>
            </a:rPr>
            <a:t>予定されているが、交付税算入額が高い有利な地方債を活用するなど適正な管理に努める。</a:t>
          </a:r>
          <a:endParaRPr lang="ja-JP" altLang="ja-JP" sz="1100">
            <a:effectLst/>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79375</xdr:rowOff>
    </xdr:from>
    <xdr:to>
      <xdr:col>7</xdr:col>
      <xdr:colOff>15875</xdr:colOff>
      <xdr:row>75</xdr:row>
      <xdr:rowOff>85090</xdr:rowOff>
    </xdr:to>
    <xdr:cxnSp macro="">
      <xdr:nvCxnSpPr>
        <xdr:cNvPr id="366" name="直線コネクタ 365"/>
        <xdr:cNvCxnSpPr/>
      </xdr:nvCxnSpPr>
      <xdr:spPr>
        <a:xfrm flipV="1">
          <a:off x="3987800" y="1293812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85090</xdr:rowOff>
    </xdr:from>
    <xdr:to>
      <xdr:col>5</xdr:col>
      <xdr:colOff>549275</xdr:colOff>
      <xdr:row>75</xdr:row>
      <xdr:rowOff>119380</xdr:rowOff>
    </xdr:to>
    <xdr:cxnSp macro="">
      <xdr:nvCxnSpPr>
        <xdr:cNvPr id="369" name="直線コネクタ 368"/>
        <xdr:cNvCxnSpPr/>
      </xdr:nvCxnSpPr>
      <xdr:spPr>
        <a:xfrm flipV="1">
          <a:off x="3098800" y="129438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111760</xdr:rowOff>
    </xdr:from>
    <xdr:to>
      <xdr:col>4</xdr:col>
      <xdr:colOff>346075</xdr:colOff>
      <xdr:row>75</xdr:row>
      <xdr:rowOff>119380</xdr:rowOff>
    </xdr:to>
    <xdr:cxnSp macro="">
      <xdr:nvCxnSpPr>
        <xdr:cNvPr id="372" name="直線コネクタ 371"/>
        <xdr:cNvCxnSpPr/>
      </xdr:nvCxnSpPr>
      <xdr:spPr>
        <a:xfrm>
          <a:off x="2209800" y="1297051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111760</xdr:rowOff>
    </xdr:from>
    <xdr:to>
      <xdr:col>3</xdr:col>
      <xdr:colOff>142875</xdr:colOff>
      <xdr:row>76</xdr:row>
      <xdr:rowOff>3175</xdr:rowOff>
    </xdr:to>
    <xdr:cxnSp macro="">
      <xdr:nvCxnSpPr>
        <xdr:cNvPr id="375" name="直線コネクタ 374"/>
        <xdr:cNvCxnSpPr/>
      </xdr:nvCxnSpPr>
      <xdr:spPr>
        <a:xfrm flipV="1">
          <a:off x="1320800" y="1297051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100347</xdr:rowOff>
    </xdr:from>
    <xdr:ext cx="762000" cy="259045"/>
    <xdr:sp macro="" textlink="">
      <xdr:nvSpPr>
        <xdr:cNvPr id="377" name="テキスト ボックス 376"/>
        <xdr:cNvSpPr txBox="1"/>
      </xdr:nvSpPr>
      <xdr:spPr>
        <a:xfrm>
          <a:off x="1828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123207</xdr:rowOff>
    </xdr:from>
    <xdr:ext cx="762000" cy="259045"/>
    <xdr:sp macro="" textlink="">
      <xdr:nvSpPr>
        <xdr:cNvPr id="379" name="テキスト ボックス 378"/>
        <xdr:cNvSpPr txBox="1"/>
      </xdr:nvSpPr>
      <xdr:spPr>
        <a:xfrm>
          <a:off x="939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28575</xdr:rowOff>
    </xdr:from>
    <xdr:to>
      <xdr:col>7</xdr:col>
      <xdr:colOff>66675</xdr:colOff>
      <xdr:row>75</xdr:row>
      <xdr:rowOff>130175</xdr:rowOff>
    </xdr:to>
    <xdr:sp macro="" textlink="">
      <xdr:nvSpPr>
        <xdr:cNvPr id="385" name="円/楕円 384"/>
        <xdr:cNvSpPr/>
      </xdr:nvSpPr>
      <xdr:spPr>
        <a:xfrm>
          <a:off x="4775200" y="12887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652</xdr:rowOff>
    </xdr:from>
    <xdr:ext cx="762000" cy="259045"/>
    <xdr:sp macro="" textlink="">
      <xdr:nvSpPr>
        <xdr:cNvPr id="386" name="公債費該当値テキスト"/>
        <xdr:cNvSpPr txBox="1"/>
      </xdr:nvSpPr>
      <xdr:spPr>
        <a:xfrm>
          <a:off x="4914900" y="12859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34290</xdr:rowOff>
    </xdr:from>
    <xdr:to>
      <xdr:col>5</xdr:col>
      <xdr:colOff>600075</xdr:colOff>
      <xdr:row>75</xdr:row>
      <xdr:rowOff>135890</xdr:rowOff>
    </xdr:to>
    <xdr:sp macro="" textlink="">
      <xdr:nvSpPr>
        <xdr:cNvPr id="387" name="円/楕円 386"/>
        <xdr:cNvSpPr/>
      </xdr:nvSpPr>
      <xdr:spPr>
        <a:xfrm>
          <a:off x="3937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120666</xdr:rowOff>
    </xdr:from>
    <xdr:ext cx="736600" cy="259045"/>
    <xdr:sp macro="" textlink="">
      <xdr:nvSpPr>
        <xdr:cNvPr id="388" name="テキスト ボックス 387"/>
        <xdr:cNvSpPr txBox="1"/>
      </xdr:nvSpPr>
      <xdr:spPr>
        <a:xfrm>
          <a:off x="3606800" y="12979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68580</xdr:rowOff>
    </xdr:from>
    <xdr:to>
      <xdr:col>4</xdr:col>
      <xdr:colOff>396875</xdr:colOff>
      <xdr:row>75</xdr:row>
      <xdr:rowOff>170180</xdr:rowOff>
    </xdr:to>
    <xdr:sp macro="" textlink="">
      <xdr:nvSpPr>
        <xdr:cNvPr id="389" name="円/楕円 388"/>
        <xdr:cNvSpPr/>
      </xdr:nvSpPr>
      <xdr:spPr>
        <a:xfrm>
          <a:off x="3048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154957</xdr:rowOff>
    </xdr:from>
    <xdr:ext cx="762000" cy="259045"/>
    <xdr:sp macro="" textlink="">
      <xdr:nvSpPr>
        <xdr:cNvPr id="390" name="テキスト ボックス 389"/>
        <xdr:cNvSpPr txBox="1"/>
      </xdr:nvSpPr>
      <xdr:spPr>
        <a:xfrm>
          <a:off x="2717800" y="130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60960</xdr:rowOff>
    </xdr:from>
    <xdr:to>
      <xdr:col>3</xdr:col>
      <xdr:colOff>193675</xdr:colOff>
      <xdr:row>75</xdr:row>
      <xdr:rowOff>162561</xdr:rowOff>
    </xdr:to>
    <xdr:sp macro="" textlink="">
      <xdr:nvSpPr>
        <xdr:cNvPr id="391" name="円/楕円 390"/>
        <xdr:cNvSpPr/>
      </xdr:nvSpPr>
      <xdr:spPr>
        <a:xfrm>
          <a:off x="2159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147338</xdr:rowOff>
    </xdr:from>
    <xdr:ext cx="762000" cy="259045"/>
    <xdr:sp macro="" textlink="">
      <xdr:nvSpPr>
        <xdr:cNvPr id="392" name="テキスト ボックス 391"/>
        <xdr:cNvSpPr txBox="1"/>
      </xdr:nvSpPr>
      <xdr:spPr>
        <a:xfrm>
          <a:off x="1828800" y="13006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123825</xdr:rowOff>
    </xdr:from>
    <xdr:to>
      <xdr:col>1</xdr:col>
      <xdr:colOff>676275</xdr:colOff>
      <xdr:row>76</xdr:row>
      <xdr:rowOff>53975</xdr:rowOff>
    </xdr:to>
    <xdr:sp macro="" textlink="">
      <xdr:nvSpPr>
        <xdr:cNvPr id="393" name="円/楕円 392"/>
        <xdr:cNvSpPr/>
      </xdr:nvSpPr>
      <xdr:spPr>
        <a:xfrm>
          <a:off x="1270000" y="1298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38752</xdr:rowOff>
    </xdr:from>
    <xdr:ext cx="762000" cy="259045"/>
    <xdr:sp macro="" textlink="">
      <xdr:nvSpPr>
        <xdr:cNvPr id="394" name="テキスト ボックス 393"/>
        <xdr:cNvSpPr txBox="1"/>
      </xdr:nvSpPr>
      <xdr:spPr>
        <a:xfrm>
          <a:off x="939800" y="1306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類似団体平均を下回っているのは、職員の給与水準が低いことや、一部事務組合で行う行政事務があることから人件費に係る比率が低いことが要因である。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127000</xdr:rowOff>
    </xdr:from>
    <xdr:to>
      <xdr:col>24</xdr:col>
      <xdr:colOff>31750</xdr:colOff>
      <xdr:row>76</xdr:row>
      <xdr:rowOff>138430</xdr:rowOff>
    </xdr:to>
    <xdr:cxnSp macro="">
      <xdr:nvCxnSpPr>
        <xdr:cNvPr id="427" name="直線コネクタ 426"/>
        <xdr:cNvCxnSpPr/>
      </xdr:nvCxnSpPr>
      <xdr:spPr>
        <a:xfrm>
          <a:off x="15671800" y="1315720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127000</xdr:rowOff>
    </xdr:from>
    <xdr:to>
      <xdr:col>22</xdr:col>
      <xdr:colOff>565150</xdr:colOff>
      <xdr:row>76</xdr:row>
      <xdr:rowOff>130811</xdr:rowOff>
    </xdr:to>
    <xdr:cxnSp macro="">
      <xdr:nvCxnSpPr>
        <xdr:cNvPr id="430" name="直線コネクタ 429"/>
        <xdr:cNvCxnSpPr/>
      </xdr:nvCxnSpPr>
      <xdr:spPr>
        <a:xfrm flipV="1">
          <a:off x="14782800" y="131572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43180</xdr:rowOff>
    </xdr:from>
    <xdr:to>
      <xdr:col>21</xdr:col>
      <xdr:colOff>361950</xdr:colOff>
      <xdr:row>76</xdr:row>
      <xdr:rowOff>130811</xdr:rowOff>
    </xdr:to>
    <xdr:cxnSp macro="">
      <xdr:nvCxnSpPr>
        <xdr:cNvPr id="433" name="直線コネクタ 432"/>
        <xdr:cNvCxnSpPr/>
      </xdr:nvCxnSpPr>
      <xdr:spPr>
        <a:xfrm>
          <a:off x="13893800" y="13073380"/>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43180</xdr:rowOff>
    </xdr:from>
    <xdr:to>
      <xdr:col>20</xdr:col>
      <xdr:colOff>158750</xdr:colOff>
      <xdr:row>76</xdr:row>
      <xdr:rowOff>88900</xdr:rowOff>
    </xdr:to>
    <xdr:cxnSp macro="">
      <xdr:nvCxnSpPr>
        <xdr:cNvPr id="436" name="直線コネクタ 435"/>
        <xdr:cNvCxnSpPr/>
      </xdr:nvCxnSpPr>
      <xdr:spPr>
        <a:xfrm flipV="1">
          <a:off x="13004800" y="130733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139716</xdr:rowOff>
    </xdr:from>
    <xdr:ext cx="762000" cy="259045"/>
    <xdr:sp macro="" textlink="">
      <xdr:nvSpPr>
        <xdr:cNvPr id="438" name="テキスト ボックス 437"/>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0" name="テキスト ボックス 439"/>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87630</xdr:rowOff>
    </xdr:from>
    <xdr:to>
      <xdr:col>24</xdr:col>
      <xdr:colOff>82550</xdr:colOff>
      <xdr:row>77</xdr:row>
      <xdr:rowOff>17780</xdr:rowOff>
    </xdr:to>
    <xdr:sp macro="" textlink="">
      <xdr:nvSpPr>
        <xdr:cNvPr id="446" name="円/楕円 445"/>
        <xdr:cNvSpPr/>
      </xdr:nvSpPr>
      <xdr:spPr>
        <a:xfrm>
          <a:off x="164592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104157</xdr:rowOff>
    </xdr:from>
    <xdr:ext cx="762000" cy="259045"/>
    <xdr:sp macro="" textlink="">
      <xdr:nvSpPr>
        <xdr:cNvPr id="447" name="公債費以外該当値テキスト"/>
        <xdr:cNvSpPr txBox="1"/>
      </xdr:nvSpPr>
      <xdr:spPr>
        <a:xfrm>
          <a:off x="165989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76200</xdr:rowOff>
    </xdr:from>
    <xdr:to>
      <xdr:col>22</xdr:col>
      <xdr:colOff>615950</xdr:colOff>
      <xdr:row>77</xdr:row>
      <xdr:rowOff>6350</xdr:rowOff>
    </xdr:to>
    <xdr:sp macro="" textlink="">
      <xdr:nvSpPr>
        <xdr:cNvPr id="448" name="円/楕円 447"/>
        <xdr:cNvSpPr/>
      </xdr:nvSpPr>
      <xdr:spPr>
        <a:xfrm>
          <a:off x="15621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16527</xdr:rowOff>
    </xdr:from>
    <xdr:ext cx="736600" cy="259045"/>
    <xdr:sp macro="" textlink="">
      <xdr:nvSpPr>
        <xdr:cNvPr id="449" name="テキスト ボックス 448"/>
        <xdr:cNvSpPr txBox="1"/>
      </xdr:nvSpPr>
      <xdr:spPr>
        <a:xfrm>
          <a:off x="15290800" y="1287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80011</xdr:rowOff>
    </xdr:from>
    <xdr:to>
      <xdr:col>21</xdr:col>
      <xdr:colOff>412750</xdr:colOff>
      <xdr:row>77</xdr:row>
      <xdr:rowOff>10161</xdr:rowOff>
    </xdr:to>
    <xdr:sp macro="" textlink="">
      <xdr:nvSpPr>
        <xdr:cNvPr id="450" name="円/楕円 449"/>
        <xdr:cNvSpPr/>
      </xdr:nvSpPr>
      <xdr:spPr>
        <a:xfrm>
          <a:off x="14732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20337</xdr:rowOff>
    </xdr:from>
    <xdr:ext cx="762000" cy="259045"/>
    <xdr:sp macro="" textlink="">
      <xdr:nvSpPr>
        <xdr:cNvPr id="451" name="テキスト ボックス 450"/>
        <xdr:cNvSpPr txBox="1"/>
      </xdr:nvSpPr>
      <xdr:spPr>
        <a:xfrm>
          <a:off x="14401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163830</xdr:rowOff>
    </xdr:from>
    <xdr:to>
      <xdr:col>20</xdr:col>
      <xdr:colOff>209550</xdr:colOff>
      <xdr:row>76</xdr:row>
      <xdr:rowOff>93980</xdr:rowOff>
    </xdr:to>
    <xdr:sp macro="" textlink="">
      <xdr:nvSpPr>
        <xdr:cNvPr id="452" name="円/楕円 451"/>
        <xdr:cNvSpPr/>
      </xdr:nvSpPr>
      <xdr:spPr>
        <a:xfrm>
          <a:off x="13843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104157</xdr:rowOff>
    </xdr:from>
    <xdr:ext cx="762000" cy="259045"/>
    <xdr:sp macro="" textlink="">
      <xdr:nvSpPr>
        <xdr:cNvPr id="453" name="テキスト ボックス 452"/>
        <xdr:cNvSpPr txBox="1"/>
      </xdr:nvSpPr>
      <xdr:spPr>
        <a:xfrm>
          <a:off x="13512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38100</xdr:rowOff>
    </xdr:from>
    <xdr:to>
      <xdr:col>19</xdr:col>
      <xdr:colOff>6350</xdr:colOff>
      <xdr:row>76</xdr:row>
      <xdr:rowOff>139700</xdr:rowOff>
    </xdr:to>
    <xdr:sp macro="" textlink="">
      <xdr:nvSpPr>
        <xdr:cNvPr id="454" name="円/楕円 453"/>
        <xdr:cNvSpPr/>
      </xdr:nvSpPr>
      <xdr:spPr>
        <a:xfrm>
          <a:off x="12954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149877</xdr:rowOff>
    </xdr:from>
    <xdr:ext cx="762000" cy="259045"/>
    <xdr:sp macro="" textlink="">
      <xdr:nvSpPr>
        <xdr:cNvPr id="455" name="テキスト ボックス 454"/>
        <xdr:cNvSpPr txBox="1"/>
      </xdr:nvSpPr>
      <xdr:spPr>
        <a:xfrm>
          <a:off x="12623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京都府南丹市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128702</xdr:rowOff>
    </xdr:from>
    <xdr:to>
      <xdr:col>4</xdr:col>
      <xdr:colOff>1117600</xdr:colOff>
      <xdr:row>15</xdr:row>
      <xdr:rowOff>131699</xdr:rowOff>
    </xdr:to>
    <xdr:cxnSp macro="">
      <xdr:nvCxnSpPr>
        <xdr:cNvPr id="50" name="直線コネクタ 49"/>
        <xdr:cNvCxnSpPr/>
      </xdr:nvCxnSpPr>
      <xdr:spPr bwMode="auto">
        <a:xfrm>
          <a:off x="5003800" y="2748077"/>
          <a:ext cx="647700" cy="29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127483</xdr:rowOff>
    </xdr:from>
    <xdr:to>
      <xdr:col>4</xdr:col>
      <xdr:colOff>469900</xdr:colOff>
      <xdr:row>15</xdr:row>
      <xdr:rowOff>128702</xdr:rowOff>
    </xdr:to>
    <xdr:cxnSp macro="">
      <xdr:nvCxnSpPr>
        <xdr:cNvPr id="53" name="直線コネクタ 52"/>
        <xdr:cNvCxnSpPr/>
      </xdr:nvCxnSpPr>
      <xdr:spPr bwMode="auto">
        <a:xfrm>
          <a:off x="4305300" y="2746858"/>
          <a:ext cx="698500" cy="1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127483</xdr:rowOff>
    </xdr:from>
    <xdr:to>
      <xdr:col>3</xdr:col>
      <xdr:colOff>904875</xdr:colOff>
      <xdr:row>16</xdr:row>
      <xdr:rowOff>20942</xdr:rowOff>
    </xdr:to>
    <xdr:cxnSp macro="">
      <xdr:nvCxnSpPr>
        <xdr:cNvPr id="56" name="直線コネクタ 55"/>
        <xdr:cNvCxnSpPr/>
      </xdr:nvCxnSpPr>
      <xdr:spPr bwMode="auto">
        <a:xfrm flipV="1">
          <a:off x="3606800" y="2746858"/>
          <a:ext cx="698500" cy="649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3124</xdr:rowOff>
    </xdr:from>
    <xdr:to>
      <xdr:col>3</xdr:col>
      <xdr:colOff>206375</xdr:colOff>
      <xdr:row>16</xdr:row>
      <xdr:rowOff>20942</xdr:rowOff>
    </xdr:to>
    <xdr:cxnSp macro="">
      <xdr:nvCxnSpPr>
        <xdr:cNvPr id="59" name="直線コネクタ 58"/>
        <xdr:cNvCxnSpPr/>
      </xdr:nvCxnSpPr>
      <xdr:spPr bwMode="auto">
        <a:xfrm>
          <a:off x="2908300" y="2793949"/>
          <a:ext cx="698500" cy="178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80899</xdr:rowOff>
    </xdr:from>
    <xdr:to>
      <xdr:col>5</xdr:col>
      <xdr:colOff>34925</xdr:colOff>
      <xdr:row>16</xdr:row>
      <xdr:rowOff>11049</xdr:rowOff>
    </xdr:to>
    <xdr:sp macro="" textlink="">
      <xdr:nvSpPr>
        <xdr:cNvPr id="69" name="円/楕円 68"/>
        <xdr:cNvSpPr/>
      </xdr:nvSpPr>
      <xdr:spPr bwMode="auto">
        <a:xfrm>
          <a:off x="5600700" y="27002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97426</xdr:rowOff>
    </xdr:from>
    <xdr:ext cx="762000" cy="259045"/>
    <xdr:sp macro="" textlink="">
      <xdr:nvSpPr>
        <xdr:cNvPr id="70" name="人口1人当たり決算額の推移該当値テキスト130"/>
        <xdr:cNvSpPr txBox="1"/>
      </xdr:nvSpPr>
      <xdr:spPr>
        <a:xfrm>
          <a:off x="5740400" y="2545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123,380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77902</xdr:rowOff>
    </xdr:from>
    <xdr:to>
      <xdr:col>4</xdr:col>
      <xdr:colOff>520700</xdr:colOff>
      <xdr:row>16</xdr:row>
      <xdr:rowOff>8052</xdr:rowOff>
    </xdr:to>
    <xdr:sp macro="" textlink="">
      <xdr:nvSpPr>
        <xdr:cNvPr id="71" name="円/楕円 70"/>
        <xdr:cNvSpPr/>
      </xdr:nvSpPr>
      <xdr:spPr bwMode="auto">
        <a:xfrm>
          <a:off x="4953000" y="26972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18229</xdr:rowOff>
    </xdr:from>
    <xdr:ext cx="736600" cy="259045"/>
    <xdr:sp macro="" textlink="">
      <xdr:nvSpPr>
        <xdr:cNvPr id="72" name="テキスト ボックス 71"/>
        <xdr:cNvSpPr txBox="1"/>
      </xdr:nvSpPr>
      <xdr:spPr>
        <a:xfrm>
          <a:off x="4622800" y="24661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123,616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76683</xdr:rowOff>
    </xdr:from>
    <xdr:to>
      <xdr:col>3</xdr:col>
      <xdr:colOff>955675</xdr:colOff>
      <xdr:row>16</xdr:row>
      <xdr:rowOff>6833</xdr:rowOff>
    </xdr:to>
    <xdr:sp macro="" textlink="">
      <xdr:nvSpPr>
        <xdr:cNvPr id="73" name="円/楕円 72"/>
        <xdr:cNvSpPr/>
      </xdr:nvSpPr>
      <xdr:spPr bwMode="auto">
        <a:xfrm>
          <a:off x="4254500" y="26960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17010</xdr:rowOff>
    </xdr:from>
    <xdr:ext cx="762000" cy="259045"/>
    <xdr:sp macro="" textlink="">
      <xdr:nvSpPr>
        <xdr:cNvPr id="74" name="テキスト ボックス 73"/>
        <xdr:cNvSpPr txBox="1"/>
      </xdr:nvSpPr>
      <xdr:spPr>
        <a:xfrm>
          <a:off x="3924300" y="2464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123,712</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141592</xdr:rowOff>
    </xdr:from>
    <xdr:to>
      <xdr:col>3</xdr:col>
      <xdr:colOff>257175</xdr:colOff>
      <xdr:row>16</xdr:row>
      <xdr:rowOff>71742</xdr:rowOff>
    </xdr:to>
    <xdr:sp macro="" textlink="">
      <xdr:nvSpPr>
        <xdr:cNvPr id="75" name="円/楕円 74"/>
        <xdr:cNvSpPr/>
      </xdr:nvSpPr>
      <xdr:spPr bwMode="auto">
        <a:xfrm>
          <a:off x="3556000" y="27609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81919</xdr:rowOff>
    </xdr:from>
    <xdr:ext cx="762000" cy="259045"/>
    <xdr:sp macro="" textlink="">
      <xdr:nvSpPr>
        <xdr:cNvPr id="76" name="テキスト ボックス 75"/>
        <xdr:cNvSpPr txBox="1"/>
      </xdr:nvSpPr>
      <xdr:spPr>
        <a:xfrm>
          <a:off x="3225800" y="2529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118,601</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123774</xdr:rowOff>
    </xdr:from>
    <xdr:to>
      <xdr:col>2</xdr:col>
      <xdr:colOff>692150</xdr:colOff>
      <xdr:row>16</xdr:row>
      <xdr:rowOff>53924</xdr:rowOff>
    </xdr:to>
    <xdr:sp macro="" textlink="">
      <xdr:nvSpPr>
        <xdr:cNvPr id="77" name="円/楕円 76"/>
        <xdr:cNvSpPr/>
      </xdr:nvSpPr>
      <xdr:spPr bwMode="auto">
        <a:xfrm>
          <a:off x="2857500" y="27431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64101</xdr:rowOff>
    </xdr:from>
    <xdr:ext cx="762000" cy="259045"/>
    <xdr:sp macro="" textlink="">
      <xdr:nvSpPr>
        <xdr:cNvPr id="78" name="テキスト ボックス 77"/>
        <xdr:cNvSpPr txBox="1"/>
      </xdr:nvSpPr>
      <xdr:spPr>
        <a:xfrm>
          <a:off x="2527300" y="2512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120,004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246291</xdr:rowOff>
    </xdr:from>
    <xdr:to>
      <xdr:col>4</xdr:col>
      <xdr:colOff>1117600</xdr:colOff>
      <xdr:row>37</xdr:row>
      <xdr:rowOff>260872</xdr:rowOff>
    </xdr:to>
    <xdr:cxnSp macro="">
      <xdr:nvCxnSpPr>
        <xdr:cNvPr id="112" name="直線コネクタ 111"/>
        <xdr:cNvCxnSpPr/>
      </xdr:nvCxnSpPr>
      <xdr:spPr bwMode="auto">
        <a:xfrm>
          <a:off x="5003800" y="7370991"/>
          <a:ext cx="647700" cy="145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245648</xdr:rowOff>
    </xdr:from>
    <xdr:ext cx="762000" cy="259045"/>
    <xdr:sp macro="" textlink="">
      <xdr:nvSpPr>
        <xdr:cNvPr id="113" name="人口1人当たり決算額の推移平均値テキスト445"/>
        <xdr:cNvSpPr txBox="1"/>
      </xdr:nvSpPr>
      <xdr:spPr>
        <a:xfrm>
          <a:off x="5740400" y="73703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207402</xdr:rowOff>
    </xdr:from>
    <xdr:to>
      <xdr:col>4</xdr:col>
      <xdr:colOff>469900</xdr:colOff>
      <xdr:row>37</xdr:row>
      <xdr:rowOff>246291</xdr:rowOff>
    </xdr:to>
    <xdr:cxnSp macro="">
      <xdr:nvCxnSpPr>
        <xdr:cNvPr id="115" name="直線コネクタ 114"/>
        <xdr:cNvCxnSpPr/>
      </xdr:nvCxnSpPr>
      <xdr:spPr bwMode="auto">
        <a:xfrm>
          <a:off x="4305300" y="7332102"/>
          <a:ext cx="698500" cy="38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189792</xdr:rowOff>
    </xdr:from>
    <xdr:to>
      <xdr:col>3</xdr:col>
      <xdr:colOff>904875</xdr:colOff>
      <xdr:row>37</xdr:row>
      <xdr:rowOff>207402</xdr:rowOff>
    </xdr:to>
    <xdr:cxnSp macro="">
      <xdr:nvCxnSpPr>
        <xdr:cNvPr id="118" name="直線コネクタ 117"/>
        <xdr:cNvCxnSpPr/>
      </xdr:nvCxnSpPr>
      <xdr:spPr bwMode="auto">
        <a:xfrm>
          <a:off x="3606800" y="7314492"/>
          <a:ext cx="698500" cy="176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189792</xdr:rowOff>
    </xdr:from>
    <xdr:to>
      <xdr:col>3</xdr:col>
      <xdr:colOff>206375</xdr:colOff>
      <xdr:row>37</xdr:row>
      <xdr:rowOff>190684</xdr:rowOff>
    </xdr:to>
    <xdr:cxnSp macro="">
      <xdr:nvCxnSpPr>
        <xdr:cNvPr id="121" name="直線コネクタ 120"/>
        <xdr:cNvCxnSpPr/>
      </xdr:nvCxnSpPr>
      <xdr:spPr bwMode="auto">
        <a:xfrm flipV="1">
          <a:off x="2908300" y="7314492"/>
          <a:ext cx="698500" cy="8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333319</xdr:rowOff>
    </xdr:from>
    <xdr:ext cx="762000" cy="259045"/>
    <xdr:sp macro="" textlink="">
      <xdr:nvSpPr>
        <xdr:cNvPr id="123" name="テキスト ボックス 122"/>
        <xdr:cNvSpPr txBox="1"/>
      </xdr:nvSpPr>
      <xdr:spPr>
        <a:xfrm>
          <a:off x="32258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329413</xdr:rowOff>
    </xdr:from>
    <xdr:ext cx="762000" cy="259045"/>
    <xdr:sp macro="" textlink="">
      <xdr:nvSpPr>
        <xdr:cNvPr id="125" name="テキスト ボックス 124"/>
        <xdr:cNvSpPr txBox="1"/>
      </xdr:nvSpPr>
      <xdr:spPr>
        <a:xfrm>
          <a:off x="2527300" y="7454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210072</xdr:rowOff>
    </xdr:from>
    <xdr:to>
      <xdr:col>5</xdr:col>
      <xdr:colOff>34925</xdr:colOff>
      <xdr:row>37</xdr:row>
      <xdr:rowOff>311672</xdr:rowOff>
    </xdr:to>
    <xdr:sp macro="" textlink="">
      <xdr:nvSpPr>
        <xdr:cNvPr id="131" name="円/楕円 130"/>
        <xdr:cNvSpPr/>
      </xdr:nvSpPr>
      <xdr:spPr bwMode="auto">
        <a:xfrm>
          <a:off x="5600700" y="73347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55149</xdr:rowOff>
    </xdr:from>
    <xdr:ext cx="762000" cy="259045"/>
    <xdr:sp macro="" textlink="">
      <xdr:nvSpPr>
        <xdr:cNvPr id="132" name="人口1人当たり決算額の推移該当値テキスト445"/>
        <xdr:cNvSpPr txBox="1"/>
      </xdr:nvSpPr>
      <xdr:spPr>
        <a:xfrm>
          <a:off x="5740400" y="71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44,863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195491</xdr:rowOff>
    </xdr:from>
    <xdr:to>
      <xdr:col>4</xdr:col>
      <xdr:colOff>520700</xdr:colOff>
      <xdr:row>37</xdr:row>
      <xdr:rowOff>297091</xdr:rowOff>
    </xdr:to>
    <xdr:sp macro="" textlink="">
      <xdr:nvSpPr>
        <xdr:cNvPr id="133" name="円/楕円 132"/>
        <xdr:cNvSpPr/>
      </xdr:nvSpPr>
      <xdr:spPr bwMode="auto">
        <a:xfrm>
          <a:off x="4953000" y="73201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135818</xdr:rowOff>
    </xdr:from>
    <xdr:ext cx="736600" cy="259045"/>
    <xdr:sp macro="" textlink="">
      <xdr:nvSpPr>
        <xdr:cNvPr id="134" name="テキスト ボックス 133"/>
        <xdr:cNvSpPr txBox="1"/>
      </xdr:nvSpPr>
      <xdr:spPr>
        <a:xfrm>
          <a:off x="4622800" y="70890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48,690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156602</xdr:rowOff>
    </xdr:from>
    <xdr:to>
      <xdr:col>3</xdr:col>
      <xdr:colOff>955675</xdr:colOff>
      <xdr:row>37</xdr:row>
      <xdr:rowOff>258202</xdr:rowOff>
    </xdr:to>
    <xdr:sp macro="" textlink="">
      <xdr:nvSpPr>
        <xdr:cNvPr id="135" name="円/楕円 134"/>
        <xdr:cNvSpPr/>
      </xdr:nvSpPr>
      <xdr:spPr bwMode="auto">
        <a:xfrm>
          <a:off x="4254500" y="72813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96929</xdr:rowOff>
    </xdr:from>
    <xdr:ext cx="762000" cy="259045"/>
    <xdr:sp macro="" textlink="">
      <xdr:nvSpPr>
        <xdr:cNvPr id="136" name="テキスト ボックス 135"/>
        <xdr:cNvSpPr txBox="1"/>
      </xdr:nvSpPr>
      <xdr:spPr>
        <a:xfrm>
          <a:off x="3924300" y="7050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58,897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138992</xdr:rowOff>
    </xdr:from>
    <xdr:to>
      <xdr:col>3</xdr:col>
      <xdr:colOff>257175</xdr:colOff>
      <xdr:row>37</xdr:row>
      <xdr:rowOff>240592</xdr:rowOff>
    </xdr:to>
    <xdr:sp macro="" textlink="">
      <xdr:nvSpPr>
        <xdr:cNvPr id="137" name="円/楕円 136"/>
        <xdr:cNvSpPr/>
      </xdr:nvSpPr>
      <xdr:spPr bwMode="auto">
        <a:xfrm>
          <a:off x="3556000" y="72636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79319</xdr:rowOff>
    </xdr:from>
    <xdr:ext cx="762000" cy="259045"/>
    <xdr:sp macro="" textlink="">
      <xdr:nvSpPr>
        <xdr:cNvPr id="138" name="テキスト ボックス 137"/>
        <xdr:cNvSpPr txBox="1"/>
      </xdr:nvSpPr>
      <xdr:spPr>
        <a:xfrm>
          <a:off x="3225800" y="7032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63,519</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139884</xdr:rowOff>
    </xdr:from>
    <xdr:to>
      <xdr:col>2</xdr:col>
      <xdr:colOff>692150</xdr:colOff>
      <xdr:row>37</xdr:row>
      <xdr:rowOff>241484</xdr:rowOff>
    </xdr:to>
    <xdr:sp macro="" textlink="">
      <xdr:nvSpPr>
        <xdr:cNvPr id="139" name="円/楕円 138"/>
        <xdr:cNvSpPr/>
      </xdr:nvSpPr>
      <xdr:spPr bwMode="auto">
        <a:xfrm>
          <a:off x="2857500" y="7264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80211</xdr:rowOff>
    </xdr:from>
    <xdr:ext cx="762000" cy="259045"/>
    <xdr:sp macro="" textlink="">
      <xdr:nvSpPr>
        <xdr:cNvPr id="140" name="テキスト ボックス 139"/>
        <xdr:cNvSpPr txBox="1"/>
      </xdr:nvSpPr>
      <xdr:spPr>
        <a:xfrm>
          <a:off x="2527300" y="7033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63,285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合併直後は、合併に伴う財政需要の対応のため、財政調整基金の取崩しを行うなど、実質単年度収支が赤字になったが、近年は財政調整基金の取崩しを行わず、実質単年度収支も黒字となって</a:t>
          </a:r>
          <a:r>
            <a:rPr lang="ja-JP" altLang="en-US" sz="1400" b="0" i="0" baseline="0">
              <a:solidFill>
                <a:schemeClr val="dk1"/>
              </a:solidFill>
              <a:effectLst/>
              <a:latin typeface="+mn-lt"/>
              <a:ea typeface="+mn-ea"/>
              <a:cs typeface="+mn-cs"/>
            </a:rPr>
            <a:t>いる。</a:t>
          </a:r>
          <a:endParaRPr lang="en-US" altLang="ja-JP" sz="1400" b="0" i="0" baseline="0">
            <a:solidFill>
              <a:schemeClr val="dk1"/>
            </a:solidFill>
            <a:effectLst/>
            <a:latin typeface="+mn-lt"/>
            <a:ea typeface="+mn-ea"/>
            <a:cs typeface="+mn-cs"/>
          </a:endParaRPr>
        </a:p>
        <a:p>
          <a:pPr rtl="0"/>
          <a:r>
            <a:rPr lang="ja-JP" altLang="en-US" sz="1400" b="0" i="0" baseline="0">
              <a:solidFill>
                <a:schemeClr val="dk1"/>
              </a:solidFill>
              <a:effectLst/>
              <a:latin typeface="+mn-lt"/>
              <a:ea typeface="+mn-ea"/>
              <a:cs typeface="+mn-cs"/>
            </a:rPr>
            <a:t>　しかし、</a:t>
          </a:r>
          <a:r>
            <a:rPr lang="en-US" altLang="ja-JP" sz="1400" b="0" i="0" baseline="0">
              <a:solidFill>
                <a:schemeClr val="dk1"/>
              </a:solidFill>
              <a:effectLst/>
              <a:latin typeface="+mn-lt"/>
              <a:ea typeface="+mn-ea"/>
              <a:cs typeface="+mn-cs"/>
            </a:rPr>
            <a:t>H25</a:t>
          </a:r>
          <a:r>
            <a:rPr lang="ja-JP" altLang="en-US" sz="1400" b="0" i="0" baseline="0">
              <a:solidFill>
                <a:schemeClr val="dk1"/>
              </a:solidFill>
              <a:effectLst/>
              <a:latin typeface="+mn-lt"/>
              <a:ea typeface="+mn-ea"/>
              <a:cs typeface="+mn-cs"/>
            </a:rPr>
            <a:t>年度決算においては、台風や集中豪雨による災害復旧費の増加により財政調整基金の取り崩しを行っている。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800" b="0" i="0" baseline="0">
              <a:solidFill>
                <a:schemeClr val="dk1"/>
              </a:solidFill>
              <a:effectLst/>
              <a:latin typeface="+mn-lt"/>
              <a:ea typeface="+mn-ea"/>
              <a:cs typeface="+mn-cs"/>
            </a:rPr>
            <a:t>　すべての会計で黒字を計上を計上し、標準財政規模比は</a:t>
          </a:r>
          <a:r>
            <a:rPr lang="en-US" altLang="ja-JP" sz="1800" b="0" i="0" baseline="0">
              <a:solidFill>
                <a:schemeClr val="dk1"/>
              </a:solidFill>
              <a:effectLst/>
              <a:latin typeface="+mn-lt"/>
              <a:ea typeface="+mn-ea"/>
              <a:cs typeface="+mn-cs"/>
            </a:rPr>
            <a:t>1.2</a:t>
          </a:r>
          <a:r>
            <a:rPr lang="ja-JP" altLang="ja-JP" sz="1800" b="0" i="0" baseline="0">
              <a:solidFill>
                <a:schemeClr val="dk1"/>
              </a:solidFill>
              <a:effectLst/>
              <a:latin typeface="+mn-lt"/>
              <a:ea typeface="+mn-ea"/>
              <a:cs typeface="+mn-cs"/>
            </a:rPr>
            <a:t>％増加の</a:t>
          </a:r>
          <a:r>
            <a:rPr lang="en-US" altLang="ja-JP" sz="1800" b="0" i="0" baseline="0">
              <a:solidFill>
                <a:schemeClr val="dk1"/>
              </a:solidFill>
              <a:effectLst/>
              <a:latin typeface="+mn-lt"/>
              <a:ea typeface="+mn-ea"/>
              <a:cs typeface="+mn-cs"/>
            </a:rPr>
            <a:t>19.5</a:t>
          </a:r>
          <a:r>
            <a:rPr lang="ja-JP" altLang="ja-JP" sz="1800" b="0" i="0" baseline="0">
              <a:solidFill>
                <a:schemeClr val="dk1"/>
              </a:solidFill>
              <a:effectLst/>
              <a:latin typeface="+mn-lt"/>
              <a:ea typeface="+mn-ea"/>
              <a:cs typeface="+mn-cs"/>
            </a:rPr>
            <a:t>％となった。</a:t>
          </a:r>
          <a:endParaRPr lang="ja-JP" altLang="ja-JP" sz="1800">
            <a:effectLst/>
          </a:endParaRPr>
        </a:p>
        <a:p>
          <a:pPr rtl="0"/>
          <a:r>
            <a:rPr lang="ja-JP" altLang="ja-JP" sz="1800" b="0" i="0" baseline="0">
              <a:solidFill>
                <a:schemeClr val="dk1"/>
              </a:solidFill>
              <a:effectLst/>
              <a:latin typeface="+mn-lt"/>
              <a:ea typeface="+mn-ea"/>
              <a:cs typeface="+mn-cs"/>
            </a:rPr>
            <a:t>　今後も税の徴収率の向上</a:t>
          </a:r>
          <a:r>
            <a:rPr lang="ja-JP" altLang="ja-JP" sz="1800" b="0" i="1" baseline="0">
              <a:solidFill>
                <a:schemeClr val="dk1"/>
              </a:solidFill>
              <a:effectLst/>
              <a:latin typeface="+mn-lt"/>
              <a:ea typeface="+mn-ea"/>
              <a:cs typeface="+mn-cs"/>
            </a:rPr>
            <a:t>を</a:t>
          </a:r>
          <a:r>
            <a:rPr lang="ja-JP" altLang="ja-JP" sz="1800" b="0" i="0" baseline="0">
              <a:solidFill>
                <a:schemeClr val="dk1"/>
              </a:solidFill>
              <a:effectLst/>
              <a:latin typeface="+mn-lt"/>
              <a:ea typeface="+mn-ea"/>
              <a:cs typeface="+mn-cs"/>
            </a:rPr>
            <a:t>中心とする歳入確保に努めるとともに、施策の見直しにより行政の効率化に努め、財政の健全化を図る。</a:t>
          </a:r>
          <a:endParaRPr lang="ja-JP" altLang="ja-JP" sz="18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合併時に大型事業が集中したことにより地方債現在高が増加した影響で地方債の元利償還金が膨らみ、さらに公営企業債の元利償還金に対する繰出金など公債費に類似の経費を合わせて、負担が非常に重たいものになっている。</a:t>
          </a:r>
          <a:endParaRPr lang="ja-JP" altLang="ja-JP" sz="1400">
            <a:effectLst/>
          </a:endParaRPr>
        </a:p>
        <a:p>
          <a:pPr rtl="0"/>
          <a:r>
            <a:rPr lang="ja-JP" altLang="ja-JP" sz="1400" b="0" i="0" baseline="0">
              <a:solidFill>
                <a:schemeClr val="dk1"/>
              </a:solidFill>
              <a:effectLst/>
              <a:latin typeface="+mn-lt"/>
              <a:ea typeface="+mn-ea"/>
              <a:cs typeface="+mn-cs"/>
            </a:rPr>
            <a:t>　しかし、地方債残高は減少しており、引き続き、適正な管理を図る。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京都府南丹市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合併時に大型事業が集中したことにより地方債現在高が増加して、公債費の負担が非常に重たいものになっている。</a:t>
          </a:r>
          <a:endParaRPr lang="ja-JP" altLang="ja-JP" sz="1400">
            <a:effectLst/>
          </a:endParaRPr>
        </a:p>
        <a:p>
          <a:pPr rtl="0"/>
          <a:r>
            <a:rPr lang="ja-JP" altLang="ja-JP" sz="1400" b="0" i="0" baseline="0">
              <a:solidFill>
                <a:schemeClr val="dk1"/>
              </a:solidFill>
              <a:effectLst/>
              <a:latin typeface="+mn-lt"/>
              <a:ea typeface="+mn-ea"/>
              <a:cs typeface="+mn-cs"/>
            </a:rPr>
            <a:t>　しかし、</a:t>
          </a:r>
          <a:r>
            <a:rPr lang="ja-JP" altLang="en-US" sz="1400" b="0" i="0" baseline="0">
              <a:solidFill>
                <a:schemeClr val="dk1"/>
              </a:solidFill>
              <a:effectLst/>
              <a:latin typeface="+mn-lt"/>
              <a:ea typeface="+mn-ea"/>
              <a:cs typeface="+mn-cs"/>
            </a:rPr>
            <a:t>債務負担行為に基づく支出予定額や</a:t>
          </a:r>
          <a:r>
            <a:rPr lang="ja-JP" altLang="ja-JP" sz="1400" b="0" i="0" baseline="0">
              <a:solidFill>
                <a:schemeClr val="dk1"/>
              </a:solidFill>
              <a:effectLst/>
              <a:latin typeface="+mn-lt"/>
              <a:ea typeface="+mn-ea"/>
              <a:cs typeface="+mn-cs"/>
            </a:rPr>
            <a:t>地方債現在高は減少してきており、引き続き、交付税算入が有機な地方債を活用するなど適正な管理を行う。　</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23657846</v>
      </c>
      <c r="BO4" s="379"/>
      <c r="BP4" s="379"/>
      <c r="BQ4" s="379"/>
      <c r="BR4" s="379"/>
      <c r="BS4" s="379"/>
      <c r="BT4" s="379"/>
      <c r="BU4" s="380"/>
      <c r="BV4" s="378">
        <v>23128093</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v>
      </c>
      <c r="CU4" s="554"/>
      <c r="CV4" s="554"/>
      <c r="CW4" s="554"/>
      <c r="CX4" s="554"/>
      <c r="CY4" s="554"/>
      <c r="CZ4" s="554"/>
      <c r="DA4" s="555"/>
      <c r="DB4" s="553">
        <v>2.4</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22720882</v>
      </c>
      <c r="BO5" s="384"/>
      <c r="BP5" s="384"/>
      <c r="BQ5" s="384"/>
      <c r="BR5" s="384"/>
      <c r="BS5" s="384"/>
      <c r="BT5" s="384"/>
      <c r="BU5" s="385"/>
      <c r="BV5" s="383">
        <v>22519477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89.8</v>
      </c>
      <c r="CU5" s="354"/>
      <c r="CV5" s="354"/>
      <c r="CW5" s="354"/>
      <c r="CX5" s="354"/>
      <c r="CY5" s="354"/>
      <c r="CZ5" s="354"/>
      <c r="DA5" s="355"/>
      <c r="DB5" s="353">
        <v>89.8</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936964</v>
      </c>
      <c r="BO6" s="384"/>
      <c r="BP6" s="384"/>
      <c r="BQ6" s="384"/>
      <c r="BR6" s="384"/>
      <c r="BS6" s="384"/>
      <c r="BT6" s="384"/>
      <c r="BU6" s="385"/>
      <c r="BV6" s="383">
        <v>608616</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95.6</v>
      </c>
      <c r="CU6" s="528"/>
      <c r="CV6" s="528"/>
      <c r="CW6" s="528"/>
      <c r="CX6" s="528"/>
      <c r="CY6" s="528"/>
      <c r="CZ6" s="528"/>
      <c r="DA6" s="529"/>
      <c r="DB6" s="527">
        <v>95.6</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346475</v>
      </c>
      <c r="BO7" s="384"/>
      <c r="BP7" s="384"/>
      <c r="BQ7" s="384"/>
      <c r="BR7" s="384"/>
      <c r="BS7" s="384"/>
      <c r="BT7" s="384"/>
      <c r="BU7" s="385"/>
      <c r="BV7" s="383">
        <v>260425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14703488</v>
      </c>
      <c r="CU7" s="384"/>
      <c r="CV7" s="384"/>
      <c r="CW7" s="384"/>
      <c r="CX7" s="384"/>
      <c r="CY7" s="384"/>
      <c r="CZ7" s="384"/>
      <c r="DA7" s="385"/>
      <c r="DB7" s="383">
        <v>14616222</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590489</v>
      </c>
      <c r="BO8" s="384"/>
      <c r="BP8" s="384"/>
      <c r="BQ8" s="384"/>
      <c r="BR8" s="384"/>
      <c r="BS8" s="384"/>
      <c r="BT8" s="384"/>
      <c r="BU8" s="385"/>
      <c r="BV8" s="383">
        <v>348191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0.34</v>
      </c>
      <c r="CU8" s="491"/>
      <c r="CV8" s="491"/>
      <c r="CW8" s="491"/>
      <c r="CX8" s="491"/>
      <c r="CY8" s="491"/>
      <c r="CZ8" s="491"/>
      <c r="DA8" s="492"/>
      <c r="DB8" s="490">
        <v>0.34</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35214</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242298</v>
      </c>
      <c r="BO9" s="384"/>
      <c r="BP9" s="384"/>
      <c r="BQ9" s="384"/>
      <c r="BR9" s="384"/>
      <c r="BS9" s="384"/>
      <c r="BT9" s="384"/>
      <c r="BU9" s="385"/>
      <c r="BV9" s="383">
        <v>-11951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20.2</v>
      </c>
      <c r="CU9" s="354"/>
      <c r="CV9" s="354"/>
      <c r="CW9" s="354"/>
      <c r="CX9" s="354"/>
      <c r="CY9" s="354"/>
      <c r="CZ9" s="354"/>
      <c r="DA9" s="355"/>
      <c r="DB9" s="353">
        <v>23.7</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36736</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174946</v>
      </c>
      <c r="BO10" s="384"/>
      <c r="BP10" s="384"/>
      <c r="BQ10" s="384"/>
      <c r="BR10" s="384"/>
      <c r="BS10" s="384"/>
      <c r="BT10" s="384"/>
      <c r="BU10" s="385"/>
      <c r="BV10" s="383">
        <v>182094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143559</v>
      </c>
      <c r="BO11" s="384"/>
      <c r="BP11" s="384"/>
      <c r="BQ11" s="384"/>
      <c r="BR11" s="384"/>
      <c r="BS11" s="384"/>
      <c r="BT11" s="384"/>
      <c r="BU11" s="385"/>
      <c r="BV11" s="383">
        <v>533419</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33877</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204766</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33630</v>
      </c>
      <c r="S13" s="483"/>
      <c r="T13" s="483"/>
      <c r="U13" s="483"/>
      <c r="V13" s="484"/>
      <c r="W13" s="470" t="s">
        <v>124</v>
      </c>
      <c r="X13" s="396"/>
      <c r="Y13" s="396"/>
      <c r="Z13" s="396"/>
      <c r="AA13" s="396"/>
      <c r="AB13" s="397"/>
      <c r="AC13" s="359">
        <v>1743</v>
      </c>
      <c r="AD13" s="360"/>
      <c r="AE13" s="360"/>
      <c r="AF13" s="360"/>
      <c r="AG13" s="361"/>
      <c r="AH13" s="359">
        <v>2189</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356037</v>
      </c>
      <c r="BO13" s="384"/>
      <c r="BP13" s="384"/>
      <c r="BQ13" s="384"/>
      <c r="BR13" s="384"/>
      <c r="BS13" s="384"/>
      <c r="BT13" s="384"/>
      <c r="BU13" s="385"/>
      <c r="BV13" s="383">
        <v>703562</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15.1</v>
      </c>
      <c r="CU13" s="354"/>
      <c r="CV13" s="354"/>
      <c r="CW13" s="354"/>
      <c r="CX13" s="354"/>
      <c r="CY13" s="354"/>
      <c r="CZ13" s="354"/>
      <c r="DA13" s="355"/>
      <c r="DB13" s="353">
        <v>17.100000000000001</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33987</v>
      </c>
      <c r="S14" s="483"/>
      <c r="T14" s="483"/>
      <c r="U14" s="483"/>
      <c r="V14" s="484"/>
      <c r="W14" s="485"/>
      <c r="X14" s="399"/>
      <c r="Y14" s="399"/>
      <c r="Z14" s="399"/>
      <c r="AA14" s="399"/>
      <c r="AB14" s="400"/>
      <c r="AC14" s="475">
        <v>11.3</v>
      </c>
      <c r="AD14" s="476"/>
      <c r="AE14" s="476"/>
      <c r="AF14" s="476"/>
      <c r="AG14" s="477"/>
      <c r="AH14" s="475">
        <v>12.5</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121.2</v>
      </c>
      <c r="CU14" s="454"/>
      <c r="CV14" s="454"/>
      <c r="CW14" s="454"/>
      <c r="CX14" s="454"/>
      <c r="CY14" s="454"/>
      <c r="CZ14" s="454"/>
      <c r="DA14" s="455"/>
      <c r="DB14" s="486">
        <v>134.5</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33741</v>
      </c>
      <c r="S15" s="483"/>
      <c r="T15" s="483"/>
      <c r="U15" s="483"/>
      <c r="V15" s="484"/>
      <c r="W15" s="470" t="s">
        <v>131</v>
      </c>
      <c r="X15" s="396"/>
      <c r="Y15" s="396"/>
      <c r="Z15" s="396"/>
      <c r="AA15" s="396"/>
      <c r="AB15" s="397"/>
      <c r="AC15" s="359">
        <v>3991</v>
      </c>
      <c r="AD15" s="360"/>
      <c r="AE15" s="360"/>
      <c r="AF15" s="360"/>
      <c r="AG15" s="361"/>
      <c r="AH15" s="359">
        <v>4742</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3706460</v>
      </c>
      <c r="BO15" s="379"/>
      <c r="BP15" s="379"/>
      <c r="BQ15" s="379"/>
      <c r="BR15" s="379"/>
      <c r="BS15" s="379"/>
      <c r="BT15" s="379"/>
      <c r="BU15" s="380"/>
      <c r="BV15" s="378">
        <v>3661532</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25.9</v>
      </c>
      <c r="AD16" s="476"/>
      <c r="AE16" s="476"/>
      <c r="AF16" s="476"/>
      <c r="AG16" s="477"/>
      <c r="AH16" s="475">
        <v>27.2</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10801820</v>
      </c>
      <c r="BO16" s="384"/>
      <c r="BP16" s="384"/>
      <c r="BQ16" s="384"/>
      <c r="BR16" s="384"/>
      <c r="BS16" s="384"/>
      <c r="BT16" s="384"/>
      <c r="BU16" s="385"/>
      <c r="BV16" s="383">
        <v>10849032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9664</v>
      </c>
      <c r="AD17" s="360"/>
      <c r="AE17" s="360"/>
      <c r="AF17" s="360"/>
      <c r="AG17" s="361"/>
      <c r="AH17" s="359">
        <v>10351</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4772354</v>
      </c>
      <c r="BO17" s="384"/>
      <c r="BP17" s="384"/>
      <c r="BQ17" s="384"/>
      <c r="BR17" s="384"/>
      <c r="BS17" s="384"/>
      <c r="BT17" s="384"/>
      <c r="BU17" s="385"/>
      <c r="BV17" s="383">
        <v>4703743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616.30999999999995</v>
      </c>
      <c r="M18" s="446"/>
      <c r="N18" s="446"/>
      <c r="O18" s="446"/>
      <c r="P18" s="446"/>
      <c r="Q18" s="446"/>
      <c r="R18" s="447"/>
      <c r="S18" s="447"/>
      <c r="T18" s="447"/>
      <c r="U18" s="447"/>
      <c r="V18" s="448"/>
      <c r="W18" s="462"/>
      <c r="X18" s="463"/>
      <c r="Y18" s="463"/>
      <c r="Z18" s="463"/>
      <c r="AA18" s="463"/>
      <c r="AB18" s="471"/>
      <c r="AC18" s="347">
        <v>62.8</v>
      </c>
      <c r="AD18" s="348"/>
      <c r="AE18" s="348"/>
      <c r="AF18" s="348"/>
      <c r="AG18" s="449"/>
      <c r="AH18" s="347">
        <v>59.3</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13408764</v>
      </c>
      <c r="BO18" s="384"/>
      <c r="BP18" s="384"/>
      <c r="BQ18" s="384"/>
      <c r="BR18" s="384"/>
      <c r="BS18" s="384"/>
      <c r="BT18" s="384"/>
      <c r="BU18" s="385"/>
      <c r="BV18" s="383">
        <v>13358263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57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17347489</v>
      </c>
      <c r="BO19" s="384"/>
      <c r="BP19" s="384"/>
      <c r="BQ19" s="384"/>
      <c r="BR19" s="384"/>
      <c r="BS19" s="384"/>
      <c r="BT19" s="384"/>
      <c r="BU19" s="385"/>
      <c r="BV19" s="383">
        <v>16593489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12721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27626206</v>
      </c>
      <c r="BO23" s="384"/>
      <c r="BP23" s="384"/>
      <c r="BQ23" s="384"/>
      <c r="BR23" s="384"/>
      <c r="BS23" s="384"/>
      <c r="BT23" s="384"/>
      <c r="BU23" s="385"/>
      <c r="BV23" s="383">
        <v>28235815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7500</v>
      </c>
      <c r="R24" s="360"/>
      <c r="S24" s="360"/>
      <c r="T24" s="360"/>
      <c r="U24" s="360"/>
      <c r="V24" s="361"/>
      <c r="W24" s="425"/>
      <c r="X24" s="416"/>
      <c r="Y24" s="417"/>
      <c r="Z24" s="356" t="s">
        <v>154</v>
      </c>
      <c r="AA24" s="357"/>
      <c r="AB24" s="357"/>
      <c r="AC24" s="357"/>
      <c r="AD24" s="357"/>
      <c r="AE24" s="357"/>
      <c r="AF24" s="357"/>
      <c r="AG24" s="358"/>
      <c r="AH24" s="359">
        <v>334</v>
      </c>
      <c r="AI24" s="360"/>
      <c r="AJ24" s="360"/>
      <c r="AK24" s="360"/>
      <c r="AL24" s="361"/>
      <c r="AM24" s="359">
        <v>1044084</v>
      </c>
      <c r="AN24" s="360"/>
      <c r="AO24" s="360"/>
      <c r="AP24" s="360"/>
      <c r="AQ24" s="360"/>
      <c r="AR24" s="361"/>
      <c r="AS24" s="359">
        <v>3126</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20809770</v>
      </c>
      <c r="BO24" s="384"/>
      <c r="BP24" s="384"/>
      <c r="BQ24" s="384"/>
      <c r="BR24" s="384"/>
      <c r="BS24" s="384"/>
      <c r="BT24" s="384"/>
      <c r="BU24" s="385"/>
      <c r="BV24" s="383">
        <v>21443587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6600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4021464</v>
      </c>
      <c r="BO25" s="379"/>
      <c r="BP25" s="379"/>
      <c r="BQ25" s="379"/>
      <c r="BR25" s="379"/>
      <c r="BS25" s="379"/>
      <c r="BT25" s="379"/>
      <c r="BU25" s="380"/>
      <c r="BV25" s="378">
        <v>5511484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5900</v>
      </c>
      <c r="R26" s="360"/>
      <c r="S26" s="360"/>
      <c r="T26" s="360"/>
      <c r="U26" s="360"/>
      <c r="V26" s="361"/>
      <c r="W26" s="425"/>
      <c r="X26" s="416"/>
      <c r="Y26" s="417"/>
      <c r="Z26" s="356" t="s">
        <v>160</v>
      </c>
      <c r="AA26" s="436"/>
      <c r="AB26" s="436"/>
      <c r="AC26" s="436"/>
      <c r="AD26" s="436"/>
      <c r="AE26" s="436"/>
      <c r="AF26" s="436"/>
      <c r="AG26" s="437"/>
      <c r="AH26" s="359">
        <v>11</v>
      </c>
      <c r="AI26" s="360"/>
      <c r="AJ26" s="360"/>
      <c r="AK26" s="360"/>
      <c r="AL26" s="361"/>
      <c r="AM26" s="359">
        <v>33286</v>
      </c>
      <c r="AN26" s="360"/>
      <c r="AO26" s="360"/>
      <c r="AP26" s="360"/>
      <c r="AQ26" s="360"/>
      <c r="AR26" s="361"/>
      <c r="AS26" s="359">
        <v>3026</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4700</v>
      </c>
      <c r="R27" s="360"/>
      <c r="S27" s="360"/>
      <c r="T27" s="360"/>
      <c r="U27" s="360"/>
      <c r="V27" s="361"/>
      <c r="W27" s="425"/>
      <c r="X27" s="416"/>
      <c r="Y27" s="417"/>
      <c r="Z27" s="356" t="s">
        <v>163</v>
      </c>
      <c r="AA27" s="357"/>
      <c r="AB27" s="357"/>
      <c r="AC27" s="357"/>
      <c r="AD27" s="357"/>
      <c r="AE27" s="357"/>
      <c r="AF27" s="357"/>
      <c r="AG27" s="358"/>
      <c r="AH27" s="359">
        <v>23</v>
      </c>
      <c r="AI27" s="360"/>
      <c r="AJ27" s="360"/>
      <c r="AK27" s="360"/>
      <c r="AL27" s="361"/>
      <c r="AM27" s="359">
        <v>69351</v>
      </c>
      <c r="AN27" s="360"/>
      <c r="AO27" s="360"/>
      <c r="AP27" s="360"/>
      <c r="AQ27" s="360"/>
      <c r="AR27" s="361"/>
      <c r="AS27" s="359">
        <v>3015</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1065967</v>
      </c>
      <c r="BO27" s="387"/>
      <c r="BP27" s="387"/>
      <c r="BQ27" s="387"/>
      <c r="BR27" s="387"/>
      <c r="BS27" s="387"/>
      <c r="BT27" s="387"/>
      <c r="BU27" s="388"/>
      <c r="BV27" s="386">
        <v>1062146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4150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3263369</v>
      </c>
      <c r="BO28" s="379"/>
      <c r="BP28" s="379"/>
      <c r="BQ28" s="379"/>
      <c r="BR28" s="379"/>
      <c r="BS28" s="379"/>
      <c r="BT28" s="379"/>
      <c r="BU28" s="380"/>
      <c r="BV28" s="378">
        <v>3293189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20</v>
      </c>
      <c r="M29" s="360"/>
      <c r="N29" s="360"/>
      <c r="O29" s="360"/>
      <c r="P29" s="361"/>
      <c r="Q29" s="359">
        <v>3800</v>
      </c>
      <c r="R29" s="360"/>
      <c r="S29" s="360"/>
      <c r="T29" s="360"/>
      <c r="U29" s="360"/>
      <c r="V29" s="361"/>
      <c r="W29" s="425"/>
      <c r="X29" s="416"/>
      <c r="Y29" s="417"/>
      <c r="Z29" s="356" t="s">
        <v>170</v>
      </c>
      <c r="AA29" s="357"/>
      <c r="AB29" s="357"/>
      <c r="AC29" s="357"/>
      <c r="AD29" s="357"/>
      <c r="AE29" s="357"/>
      <c r="AF29" s="357"/>
      <c r="AG29" s="358"/>
      <c r="AH29" s="359">
        <v>357</v>
      </c>
      <c r="AI29" s="360"/>
      <c r="AJ29" s="360"/>
      <c r="AK29" s="360"/>
      <c r="AL29" s="361"/>
      <c r="AM29" s="359">
        <v>1113435</v>
      </c>
      <c r="AN29" s="360"/>
      <c r="AO29" s="360"/>
      <c r="AP29" s="360"/>
      <c r="AQ29" s="360"/>
      <c r="AR29" s="361"/>
      <c r="AS29" s="359">
        <v>3119</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1341053</v>
      </c>
      <c r="BO29" s="384"/>
      <c r="BP29" s="384"/>
      <c r="BQ29" s="384"/>
      <c r="BR29" s="384"/>
      <c r="BS29" s="384"/>
      <c r="BT29" s="384"/>
      <c r="BU29" s="385"/>
      <c r="BV29" s="383">
        <v>1493042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93.1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2822769</v>
      </c>
      <c r="BO30" s="387"/>
      <c r="BP30" s="387"/>
      <c r="BQ30" s="387"/>
      <c r="BR30" s="387"/>
      <c r="BS30" s="387"/>
      <c r="BT30" s="387"/>
      <c r="BU30" s="388"/>
      <c r="BV30" s="386">
        <v>2534077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船井郡衛生管理組合(一般会計)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南丹市福祉シルバー人材センター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市営バス運行事業特別会計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IF('各会計、関係団体の財政状況及び健全化判断比率'!B33="","",'各会計、関係団体の財政状況及び健全化判断比率'!B33)</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国民健康保険南丹病院組合(病院事業会計)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南丹市情報センター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土地取得事業特別会計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京都中部広域消防組合(一般会計)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園部町振興公社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京都府市町村議会議員公務災害補償等組合(一般会計)</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園部町農業公社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京都府市町村職員退職手当組合（一般会計）</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そのべまちづくり工房</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京都府自治会館管理組合(一般会計)</v>
      </c>
      <c r="BZ39" s="342"/>
      <c r="CA39" s="342"/>
      <c r="CB39" s="342"/>
      <c r="CC39" s="342"/>
      <c r="CD39" s="342"/>
      <c r="CE39" s="342"/>
      <c r="CF39" s="342"/>
      <c r="CG39" s="342"/>
      <c r="CH39" s="342"/>
      <c r="CI39" s="342"/>
      <c r="CJ39" s="342"/>
      <c r="CK39" s="342"/>
      <c r="CL39" s="342"/>
      <c r="CM39" s="342"/>
      <c r="CN39" s="165"/>
      <c r="CO39" s="343">
        <f t="shared" si="3"/>
        <v>25</v>
      </c>
      <c r="CP39" s="343"/>
      <c r="CQ39" s="342" t="str">
        <f>IF('各会計、関係団体の財政状況及び健全化判断比率'!BS12="","",'各会計、関係団体の財政状況及び健全化判断比率'!BS12)</f>
        <v>南丹・京丹波地区土地開発公社</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京都府後期高齢者医療連合組合(一般会計)</v>
      </c>
      <c r="BZ40" s="342"/>
      <c r="CA40" s="342"/>
      <c r="CB40" s="342"/>
      <c r="CC40" s="342"/>
      <c r="CD40" s="342"/>
      <c r="CE40" s="342"/>
      <c r="CF40" s="342"/>
      <c r="CG40" s="342"/>
      <c r="CH40" s="342"/>
      <c r="CI40" s="342"/>
      <c r="CJ40" s="342"/>
      <c r="CK40" s="342"/>
      <c r="CL40" s="342"/>
      <c r="CM40" s="342"/>
      <c r="CN40" s="165"/>
      <c r="CO40" s="343">
        <f t="shared" si="3"/>
        <v>26</v>
      </c>
      <c r="CP40" s="343"/>
      <c r="CQ40" s="342" t="str">
        <f>IF('各会計、関係団体の財政状況及び健全化判断比率'!BS13="","",'各会計、関係団体の財政状況及び健全化判断比率'!BS13)</f>
        <v>八木町農業公社</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京都府後期高齢者医療連合組合(後期高齢者医療特別会計)</v>
      </c>
      <c r="BZ41" s="342"/>
      <c r="CA41" s="342"/>
      <c r="CB41" s="342"/>
      <c r="CC41" s="342"/>
      <c r="CD41" s="342"/>
      <c r="CE41" s="342"/>
      <c r="CF41" s="342"/>
      <c r="CG41" s="342"/>
      <c r="CH41" s="342"/>
      <c r="CI41" s="342"/>
      <c r="CJ41" s="342"/>
      <c r="CK41" s="342"/>
      <c r="CL41" s="342"/>
      <c r="CM41" s="342"/>
      <c r="CN41" s="165"/>
      <c r="CO41" s="343">
        <f t="shared" si="3"/>
        <v>27</v>
      </c>
      <c r="CP41" s="343"/>
      <c r="CQ41" s="342" t="str">
        <f>IF('各会計、関係団体の財政状況及び健全化判断比率'!BS14="","",'各会計、関係団体の財政状況及び健全化判断比率'!BS14)</f>
        <v>日吉ふるさと</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京都府住宅新築資金貸付事業管理組合(一般会計)</v>
      </c>
      <c r="BZ42" s="342"/>
      <c r="CA42" s="342"/>
      <c r="CB42" s="342"/>
      <c r="CC42" s="342"/>
      <c r="CD42" s="342"/>
      <c r="CE42" s="342"/>
      <c r="CF42" s="342"/>
      <c r="CG42" s="342"/>
      <c r="CH42" s="342"/>
      <c r="CI42" s="342"/>
      <c r="CJ42" s="342"/>
      <c r="CK42" s="342"/>
      <c r="CL42" s="342"/>
      <c r="CM42" s="342"/>
      <c r="CN42" s="165"/>
      <c r="CO42" s="343">
        <f t="shared" si="3"/>
        <v>28</v>
      </c>
      <c r="CP42" s="343"/>
      <c r="CQ42" s="342" t="str">
        <f>IF('各会計、関係団体の財政状況及び健全化判断比率'!BS15="","",'各会計、関係団体の財政状況及び健全化判断比率'!BS15)</f>
        <v>美山ふるさと</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京都府住宅新築資金貸付事業管理組合(特別会計)</v>
      </c>
      <c r="BZ43" s="342"/>
      <c r="CA43" s="342"/>
      <c r="CB43" s="342"/>
      <c r="CC43" s="342"/>
      <c r="CD43" s="342"/>
      <c r="CE43" s="342"/>
      <c r="CF43" s="342"/>
      <c r="CG43" s="342"/>
      <c r="CH43" s="342"/>
      <c r="CI43" s="342"/>
      <c r="CJ43" s="342"/>
      <c r="CK43" s="342"/>
      <c r="CL43" s="342"/>
      <c r="CM43" s="342"/>
      <c r="CN43" s="165"/>
      <c r="CO43" s="343">
        <f t="shared" si="3"/>
        <v>29</v>
      </c>
      <c r="CP43" s="343"/>
      <c r="CQ43" s="342" t="str">
        <f>IF('各会計、関係団体の財政状況及び健全化判断比率'!BS16="","",'各会計、関係団体の財政状況及び健全化判断比率'!BS16)</f>
        <v>美山健康会</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8" zoomScale="55" zoomScaleNormal="5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79" t="s">
        <v>24</v>
      </c>
      <c r="C41" s="1180"/>
      <c r="D41" s="81"/>
      <c r="E41" s="1181" t="s">
        <v>25</v>
      </c>
      <c r="F41" s="1181"/>
      <c r="G41" s="1181"/>
      <c r="H41" s="1182"/>
      <c r="I41" s="82">
        <v>31650</v>
      </c>
      <c r="J41" s="83">
        <v>30690</v>
      </c>
      <c r="K41" s="83">
        <v>29543</v>
      </c>
      <c r="L41" s="83">
        <v>28223</v>
      </c>
      <c r="M41" s="84">
        <v>27615</v>
      </c>
    </row>
    <row r="42" spans="2:13" ht="27.75" customHeight="1" x14ac:dyDescent="0.15">
      <c r="B42" s="1169"/>
      <c r="C42" s="1170"/>
      <c r="D42" s="85"/>
      <c r="E42" s="1173" t="s">
        <v>26</v>
      </c>
      <c r="F42" s="1173"/>
      <c r="G42" s="1173"/>
      <c r="H42" s="1174"/>
      <c r="I42" s="86">
        <v>3603</v>
      </c>
      <c r="J42" s="87">
        <v>3329</v>
      </c>
      <c r="K42" s="87">
        <v>2800</v>
      </c>
      <c r="L42" s="87">
        <v>2388</v>
      </c>
      <c r="M42" s="88">
        <v>1883</v>
      </c>
    </row>
    <row r="43" spans="2:13" ht="27.75" customHeight="1" x14ac:dyDescent="0.15">
      <c r="B43" s="1169"/>
      <c r="C43" s="1170"/>
      <c r="D43" s="85"/>
      <c r="E43" s="1173" t="s">
        <v>27</v>
      </c>
      <c r="F43" s="1173"/>
      <c r="G43" s="1173"/>
      <c r="H43" s="1174"/>
      <c r="I43" s="86">
        <v>22638</v>
      </c>
      <c r="J43" s="87">
        <v>22941</v>
      </c>
      <c r="K43" s="87">
        <v>22059</v>
      </c>
      <c r="L43" s="87">
        <v>21705</v>
      </c>
      <c r="M43" s="88">
        <v>20631</v>
      </c>
    </row>
    <row r="44" spans="2:13" ht="27.75" customHeight="1" x14ac:dyDescent="0.15">
      <c r="B44" s="1169"/>
      <c r="C44" s="1170"/>
      <c r="D44" s="85"/>
      <c r="E44" s="1173" t="s">
        <v>28</v>
      </c>
      <c r="F44" s="1173"/>
      <c r="G44" s="1173"/>
      <c r="H44" s="1174"/>
      <c r="I44" s="86">
        <v>3733</v>
      </c>
      <c r="J44" s="87">
        <v>3255</v>
      </c>
      <c r="K44" s="87">
        <v>2932</v>
      </c>
      <c r="L44" s="87">
        <v>2753</v>
      </c>
      <c r="M44" s="88">
        <v>2802</v>
      </c>
    </row>
    <row r="45" spans="2:13" ht="27.75" customHeight="1" x14ac:dyDescent="0.15">
      <c r="B45" s="1169"/>
      <c r="C45" s="1170"/>
      <c r="D45" s="85"/>
      <c r="E45" s="1173" t="s">
        <v>29</v>
      </c>
      <c r="F45" s="1173"/>
      <c r="G45" s="1173"/>
      <c r="H45" s="1174"/>
      <c r="I45" s="86">
        <v>2416</v>
      </c>
      <c r="J45" s="87">
        <v>2688</v>
      </c>
      <c r="K45" s="87">
        <v>2864</v>
      </c>
      <c r="L45" s="87">
        <v>2927</v>
      </c>
      <c r="M45" s="88">
        <v>2953</v>
      </c>
    </row>
    <row r="46" spans="2:13" ht="27.75" customHeight="1" x14ac:dyDescent="0.15">
      <c r="B46" s="1169"/>
      <c r="C46" s="1170"/>
      <c r="D46" s="85"/>
      <c r="E46" s="1173" t="s">
        <v>30</v>
      </c>
      <c r="F46" s="1173"/>
      <c r="G46" s="1173"/>
      <c r="H46" s="1174"/>
      <c r="I46" s="86" t="s">
        <v>478</v>
      </c>
      <c r="J46" s="87" t="s">
        <v>478</v>
      </c>
      <c r="K46" s="87" t="s">
        <v>478</v>
      </c>
      <c r="L46" s="87" t="s">
        <v>478</v>
      </c>
      <c r="M46" s="88" t="s">
        <v>478</v>
      </c>
    </row>
    <row r="47" spans="2:13" ht="27.75" customHeight="1" x14ac:dyDescent="0.15">
      <c r="B47" s="1169"/>
      <c r="C47" s="1170"/>
      <c r="D47" s="85"/>
      <c r="E47" s="1173" t="s">
        <v>31</v>
      </c>
      <c r="F47" s="1173"/>
      <c r="G47" s="1173"/>
      <c r="H47" s="1174"/>
      <c r="I47" s="86" t="s">
        <v>478</v>
      </c>
      <c r="J47" s="87" t="s">
        <v>478</v>
      </c>
      <c r="K47" s="87" t="s">
        <v>478</v>
      </c>
      <c r="L47" s="87" t="s">
        <v>478</v>
      </c>
      <c r="M47" s="88" t="s">
        <v>478</v>
      </c>
    </row>
    <row r="48" spans="2:13" ht="27.75" customHeight="1" x14ac:dyDescent="0.15">
      <c r="B48" s="1171"/>
      <c r="C48" s="1172"/>
      <c r="D48" s="85"/>
      <c r="E48" s="1173" t="s">
        <v>32</v>
      </c>
      <c r="F48" s="1173"/>
      <c r="G48" s="1173"/>
      <c r="H48" s="1174"/>
      <c r="I48" s="86" t="s">
        <v>478</v>
      </c>
      <c r="J48" s="87" t="s">
        <v>478</v>
      </c>
      <c r="K48" s="87" t="s">
        <v>478</v>
      </c>
      <c r="L48" s="87" t="s">
        <v>478</v>
      </c>
      <c r="M48" s="88" t="s">
        <v>478</v>
      </c>
    </row>
    <row r="49" spans="2:13" ht="27.75" customHeight="1" x14ac:dyDescent="0.15">
      <c r="B49" s="1167" t="s">
        <v>33</v>
      </c>
      <c r="C49" s="1168"/>
      <c r="D49" s="89"/>
      <c r="E49" s="1173" t="s">
        <v>34</v>
      </c>
      <c r="F49" s="1173"/>
      <c r="G49" s="1173"/>
      <c r="H49" s="1174"/>
      <c r="I49" s="86">
        <v>6338</v>
      </c>
      <c r="J49" s="87">
        <v>7079</v>
      </c>
      <c r="K49" s="87">
        <v>7664</v>
      </c>
      <c r="L49" s="87">
        <v>7318</v>
      </c>
      <c r="M49" s="88">
        <v>7033</v>
      </c>
    </row>
    <row r="50" spans="2:13" ht="27.75" customHeight="1" x14ac:dyDescent="0.15">
      <c r="B50" s="1169"/>
      <c r="C50" s="1170"/>
      <c r="D50" s="85"/>
      <c r="E50" s="1173" t="s">
        <v>35</v>
      </c>
      <c r="F50" s="1173"/>
      <c r="G50" s="1173"/>
      <c r="H50" s="1174"/>
      <c r="I50" s="86">
        <v>1425</v>
      </c>
      <c r="J50" s="87">
        <v>1294</v>
      </c>
      <c r="K50" s="87">
        <v>1563</v>
      </c>
      <c r="L50" s="87">
        <v>1433</v>
      </c>
      <c r="M50" s="88">
        <v>1569</v>
      </c>
    </row>
    <row r="51" spans="2:13" ht="27.75" customHeight="1" x14ac:dyDescent="0.15">
      <c r="B51" s="1171"/>
      <c r="C51" s="1172"/>
      <c r="D51" s="85"/>
      <c r="E51" s="1173" t="s">
        <v>36</v>
      </c>
      <c r="F51" s="1173"/>
      <c r="G51" s="1173"/>
      <c r="H51" s="1174"/>
      <c r="I51" s="86">
        <v>36261</v>
      </c>
      <c r="J51" s="87">
        <v>35475</v>
      </c>
      <c r="K51" s="87">
        <v>34530</v>
      </c>
      <c r="L51" s="87">
        <v>34006</v>
      </c>
      <c r="M51" s="88">
        <v>33437</v>
      </c>
    </row>
    <row r="52" spans="2:13" ht="27.75" customHeight="1" thickBot="1" x14ac:dyDescent="0.2">
      <c r="B52" s="1175" t="s">
        <v>37</v>
      </c>
      <c r="C52" s="1176"/>
      <c r="D52" s="90"/>
      <c r="E52" s="1177" t="s">
        <v>38</v>
      </c>
      <c r="F52" s="1177"/>
      <c r="G52" s="1177"/>
      <c r="H52" s="1178"/>
      <c r="I52" s="91">
        <v>20017</v>
      </c>
      <c r="J52" s="92">
        <v>19055</v>
      </c>
      <c r="K52" s="92">
        <v>16441</v>
      </c>
      <c r="L52" s="92">
        <v>15239</v>
      </c>
      <c r="M52" s="93">
        <v>13846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111975</v>
      </c>
      <c r="E3" s="116"/>
      <c r="F3" s="117">
        <v>76282</v>
      </c>
      <c r="G3" s="118"/>
      <c r="H3" s="119"/>
    </row>
    <row r="4" spans="1:8" x14ac:dyDescent="0.15">
      <c r="A4" s="120"/>
      <c r="B4" s="121"/>
      <c r="C4" s="122"/>
      <c r="D4" s="123">
        <v>88851</v>
      </c>
      <c r="E4" s="124"/>
      <c r="F4" s="125">
        <v>41092</v>
      </c>
      <c r="G4" s="126"/>
      <c r="H4" s="127"/>
    </row>
    <row r="5" spans="1:8" x14ac:dyDescent="0.15">
      <c r="A5" s="108" t="s">
        <v>512</v>
      </c>
      <c r="B5" s="113"/>
      <c r="C5" s="114"/>
      <c r="D5" s="115">
        <v>87148</v>
      </c>
      <c r="E5" s="116"/>
      <c r="F5" s="117">
        <v>78670</v>
      </c>
      <c r="G5" s="118"/>
      <c r="H5" s="119"/>
    </row>
    <row r="6" spans="1:8" x14ac:dyDescent="0.15">
      <c r="A6" s="120"/>
      <c r="B6" s="121"/>
      <c r="C6" s="122"/>
      <c r="D6" s="123">
        <v>66610</v>
      </c>
      <c r="E6" s="124"/>
      <c r="F6" s="125">
        <v>38094</v>
      </c>
      <c r="G6" s="126"/>
      <c r="H6" s="127"/>
    </row>
    <row r="7" spans="1:8" x14ac:dyDescent="0.15">
      <c r="A7" s="108" t="s">
        <v>513</v>
      </c>
      <c r="B7" s="113"/>
      <c r="C7" s="114"/>
      <c r="D7" s="115">
        <v>87047</v>
      </c>
      <c r="E7" s="116"/>
      <c r="F7" s="117">
        <v>67201</v>
      </c>
      <c r="G7" s="118"/>
      <c r="H7" s="119"/>
    </row>
    <row r="8" spans="1:8" x14ac:dyDescent="0.15">
      <c r="A8" s="120"/>
      <c r="B8" s="121"/>
      <c r="C8" s="122"/>
      <c r="D8" s="123">
        <v>69114</v>
      </c>
      <c r="E8" s="124"/>
      <c r="F8" s="125">
        <v>35210</v>
      </c>
      <c r="G8" s="126"/>
      <c r="H8" s="127"/>
    </row>
    <row r="9" spans="1:8" x14ac:dyDescent="0.15">
      <c r="A9" s="108" t="s">
        <v>514</v>
      </c>
      <c r="B9" s="113"/>
      <c r="C9" s="114"/>
      <c r="D9" s="115">
        <v>100231</v>
      </c>
      <c r="E9" s="116"/>
      <c r="F9" s="117">
        <v>75709</v>
      </c>
      <c r="G9" s="118"/>
      <c r="H9" s="119"/>
    </row>
    <row r="10" spans="1:8" x14ac:dyDescent="0.15">
      <c r="A10" s="120"/>
      <c r="B10" s="121"/>
      <c r="C10" s="122"/>
      <c r="D10" s="123">
        <v>63512</v>
      </c>
      <c r="E10" s="124"/>
      <c r="F10" s="125">
        <v>35212</v>
      </c>
      <c r="G10" s="126"/>
      <c r="H10" s="127"/>
    </row>
    <row r="11" spans="1:8" x14ac:dyDescent="0.15">
      <c r="A11" s="108" t="s">
        <v>515</v>
      </c>
      <c r="B11" s="113"/>
      <c r="C11" s="114"/>
      <c r="D11" s="115">
        <v>92920</v>
      </c>
      <c r="E11" s="116"/>
      <c r="F11" s="117">
        <v>90961</v>
      </c>
      <c r="G11" s="118"/>
      <c r="H11" s="119"/>
    </row>
    <row r="12" spans="1:8" x14ac:dyDescent="0.15">
      <c r="A12" s="120"/>
      <c r="B12" s="121"/>
      <c r="C12" s="128"/>
      <c r="D12" s="123">
        <v>74983</v>
      </c>
      <c r="E12" s="124"/>
      <c r="F12" s="125">
        <v>37720</v>
      </c>
      <c r="G12" s="126"/>
      <c r="H12" s="127"/>
    </row>
    <row r="13" spans="1:8" x14ac:dyDescent="0.15">
      <c r="A13" s="108"/>
      <c r="B13" s="113"/>
      <c r="C13" s="129"/>
      <c r="D13" s="130">
        <v>95864</v>
      </c>
      <c r="E13" s="131"/>
      <c r="F13" s="132">
        <v>77765</v>
      </c>
      <c r="G13" s="133"/>
      <c r="H13" s="119"/>
    </row>
    <row r="14" spans="1:8" x14ac:dyDescent="0.15">
      <c r="A14" s="120"/>
      <c r="B14" s="121"/>
      <c r="C14" s="122"/>
      <c r="D14" s="123">
        <v>72614</v>
      </c>
      <c r="E14" s="124"/>
      <c r="F14" s="125">
        <v>37466</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2.89</v>
      </c>
      <c r="C19" s="134">
        <f>ROUND(VALUE(SUBSTITUTE(実質収支比率等に係る経年分析!G$48,"▲","-")),2)</f>
        <v>2.78</v>
      </c>
      <c r="D19" s="134">
        <f>ROUND(VALUE(SUBSTITUTE(実質収支比率等に係る経年分析!H$48,"▲","-")),2)</f>
        <v>2.44</v>
      </c>
      <c r="E19" s="134">
        <f>ROUND(VALUE(SUBSTITUTE(実質収支比率等に係る経年分析!I$48,"▲","-")),2)</f>
        <v>2.38</v>
      </c>
      <c r="F19" s="134">
        <f>ROUND(VALUE(SUBSTITUTE(実質収支比率等に係る経年分析!J$48,"▲","-")),2)</f>
        <v>4.0199999999999996</v>
      </c>
    </row>
    <row r="20" spans="1:11" x14ac:dyDescent="0.15">
      <c r="A20" s="134" t="s">
        <v>43</v>
      </c>
      <c r="B20" s="134">
        <f>ROUND(VALUE(SUBSTITUTE(実質収支比率等に係る経年分析!F$47,"▲","-")),2)</f>
        <v>12.7</v>
      </c>
      <c r="C20" s="134">
        <f>ROUND(VALUE(SUBSTITUTE(実質収支比率等に係る経年分析!G$47,"▲","-")),2)</f>
        <v>16.440000000000001</v>
      </c>
      <c r="D20" s="134">
        <f>ROUND(VALUE(SUBSTITUTE(実質収支比率等に係る経年分析!H$47,"▲","-")),2)</f>
        <v>21.05</v>
      </c>
      <c r="E20" s="134">
        <f>ROUND(VALUE(SUBSTITUTE(実質収支比率等に係る経年分析!I$47,"▲","-")),2)</f>
        <v>22.53</v>
      </c>
      <c r="F20" s="134">
        <f>ROUND(VALUE(SUBSTITUTE(実質収支比率等に係る経年分析!J$47,"▲","-")),2)</f>
        <v>22.19</v>
      </c>
    </row>
    <row r="21" spans="1:11" x14ac:dyDescent="0.15">
      <c r="A21" s="134" t="s">
        <v>44</v>
      </c>
      <c r="B21" s="134">
        <f>IF(ISNUMBER(VALUE(SUBSTITUTE(実質収支比率等に係る経年分析!F$49,"▲","-"))),ROUND(VALUE(SUBSTITUTE(実質収支比率等に係る経年分析!F$49,"▲","-")),2),NA())</f>
        <v>2.93</v>
      </c>
      <c r="C21" s="134">
        <f>IF(ISNUMBER(VALUE(SUBSTITUTE(実質収支比率等に係る経年分析!G$49,"▲","-"))),ROUND(VALUE(SUBSTITUTE(実質収支比率等に係る経年分析!G$49,"▲","-")),2),NA())</f>
        <v>4.09</v>
      </c>
      <c r="D21" s="134">
        <f>IF(ISNUMBER(VALUE(SUBSTITUTE(実質収支比率等に係る経年分析!H$49,"▲","-"))),ROUND(VALUE(SUBSTITUTE(実質収支比率等に係る経年分析!H$49,"▲","-")),2),NA())</f>
        <v>3.96</v>
      </c>
      <c r="E21" s="134">
        <f>IF(ISNUMBER(VALUE(SUBSTITUTE(実質収支比率等に係る経年分析!I$49,"▲","-"))),ROUND(VALUE(SUBSTITUTE(実質収支比率等に係る経年分析!I$49,"▲","-")),2),NA())</f>
        <v>4.8099999999999996</v>
      </c>
      <c r="F21" s="134">
        <f>IF(ISNUMBER(VALUE(SUBSTITUTE(実質収支比率等に係る経年分析!J$49,"▲","-"))),ROUND(VALUE(SUBSTITUTE(実質収支比率等に係る経年分析!J$49,"▲","-")),2),NA())</f>
        <v>2.42</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市営バス運行事業特別会計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x14ac:dyDescent="0.15">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0.05</v>
      </c>
    </row>
    <row r="31" spans="1:11" x14ac:dyDescent="0.15">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7.0000000000000007E-2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7.0000000000000007E-2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x14ac:dyDescent="0.15">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0.79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0.23</v>
      </c>
    </row>
    <row r="33" spans="1:16" x14ac:dyDescent="0.15">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0.28999999999999998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0.31</v>
      </c>
    </row>
    <row r="34" spans="1:16" x14ac:dyDescent="0.15">
      <c r="A34" s="135" t="str">
        <f>IF(連結実質赤字比率に係る赤字・黒字の構成分析!C$36="",NA(),連結実質赤字比率に係る赤字・黒字の構成分析!C$36)</f>
        <v>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0.51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2.87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2.77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2.42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2.35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3.99</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13.78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14.34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3896</v>
      </c>
      <c r="E42" s="136"/>
      <c r="F42" s="136"/>
      <c r="G42" s="136">
        <f>'実質公債費比率（分子）の構造'!L$52</f>
        <v>3751</v>
      </c>
      <c r="H42" s="136"/>
      <c r="I42" s="136"/>
      <c r="J42" s="136">
        <f>'実質公債費比率（分子）の構造'!M$52</f>
        <v>3693</v>
      </c>
      <c r="K42" s="136"/>
      <c r="L42" s="136"/>
      <c r="M42" s="136">
        <f>'実質公債費比率（分子）の構造'!N$52</f>
        <v>3490</v>
      </c>
      <c r="N42" s="136"/>
      <c r="O42" s="136"/>
      <c r="P42" s="136">
        <f>'実質公債費比率（分子）の構造'!O$52</f>
        <v>3481</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439</v>
      </c>
      <c r="C45" s="136"/>
      <c r="D45" s="136"/>
      <c r="E45" s="136">
        <f>'実質公債費比率（分子）の構造'!L$49</f>
        <v>405</v>
      </c>
      <c r="F45" s="136"/>
      <c r="G45" s="136"/>
      <c r="H45" s="136">
        <f>'実質公債費比率（分子）の構造'!M$49</f>
        <v>350</v>
      </c>
      <c r="I45" s="136"/>
      <c r="J45" s="136"/>
      <c r="K45" s="136">
        <f>'実質公債費比率（分子）の構造'!N$49</f>
        <v>219</v>
      </c>
      <c r="L45" s="136"/>
      <c r="M45" s="136"/>
      <c r="N45" s="136">
        <f>'実質公債費比率（分子）の構造'!O$49</f>
        <v>166</v>
      </c>
      <c r="O45" s="136"/>
      <c r="P45" s="136"/>
    </row>
    <row r="46" spans="1:16" x14ac:dyDescent="0.15">
      <c r="A46" s="136" t="s">
        <v>55</v>
      </c>
      <c r="B46" s="136">
        <f>'実質公債費比率（分子）の構造'!K$48</f>
        <v>1571</v>
      </c>
      <c r="C46" s="136"/>
      <c r="D46" s="136"/>
      <c r="E46" s="136">
        <f>'実質公債費比率（分子）の構造'!L$48</f>
        <v>1725</v>
      </c>
      <c r="F46" s="136"/>
      <c r="G46" s="136"/>
      <c r="H46" s="136">
        <f>'実質公債費比率（分子）の構造'!M$48</f>
        <v>1529</v>
      </c>
      <c r="I46" s="136"/>
      <c r="J46" s="136"/>
      <c r="K46" s="136">
        <f>'実質公債費比率（分子）の構造'!N$48</f>
        <v>1415</v>
      </c>
      <c r="L46" s="136"/>
      <c r="M46" s="136"/>
      <c r="N46" s="136">
        <f>'実質公債費比率（分子）の構造'!O$48</f>
        <v>1361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4064</v>
      </c>
      <c r="C49" s="136"/>
      <c r="D49" s="136"/>
      <c r="E49" s="136">
        <f>'実質公債費比率（分子）の構造'!L$45</f>
        <v>3788</v>
      </c>
      <c r="F49" s="136"/>
      <c r="G49" s="136"/>
      <c r="H49" s="136">
        <f>'実質公債費比率（分子）の構造'!M$45</f>
        <v>3809</v>
      </c>
      <c r="I49" s="136"/>
      <c r="J49" s="136"/>
      <c r="K49" s="136">
        <f>'実質公債費比率（分子）の構造'!N$45</f>
        <v>3511</v>
      </c>
      <c r="L49" s="136"/>
      <c r="M49" s="136"/>
      <c r="N49" s="136">
        <f>'実質公債費比率（分子）の構造'!O$45</f>
        <v>3474</v>
      </c>
      <c r="O49" s="136"/>
      <c r="P49" s="136"/>
    </row>
    <row r="50" spans="1:16" x14ac:dyDescent="0.15">
      <c r="A50" s="136" t="s">
        <v>59</v>
      </c>
      <c r="B50" s="136" t="e">
        <f>NA()</f>
        <v>#N/A</v>
      </c>
      <c r="C50" s="136">
        <f>IF(ISNUMBER('実質公債費比率（分子）の構造'!K$53),'実質公債費比率（分子）の構造'!K$53,NA())</f>
        <v>2178</v>
      </c>
      <c r="D50" s="136" t="e">
        <f>NA()</f>
        <v>#N/A</v>
      </c>
      <c r="E50" s="136" t="e">
        <f>NA()</f>
        <v>#N/A</v>
      </c>
      <c r="F50" s="136">
        <f>IF(ISNUMBER('実質公債費比率（分子）の構造'!L$53),'実質公債費比率（分子）の構造'!L$53,NA())</f>
        <v>2167</v>
      </c>
      <c r="G50" s="136" t="e">
        <f>NA()</f>
        <v>#N/A</v>
      </c>
      <c r="H50" s="136" t="e">
        <f>NA()</f>
        <v>#N/A</v>
      </c>
      <c r="I50" s="136">
        <f>IF(ISNUMBER('実質公債費比率（分子）の構造'!M$53),'実質公債費比率（分子）の構造'!M$53,NA())</f>
        <v>1995</v>
      </c>
      <c r="J50" s="136" t="e">
        <f>NA()</f>
        <v>#N/A</v>
      </c>
      <c r="K50" s="136" t="e">
        <f>NA()</f>
        <v>#N/A</v>
      </c>
      <c r="L50" s="136">
        <f>IF(ISNUMBER('実質公債費比率（分子）の構造'!N$53),'実質公債費比率（分子）の構造'!N$53,NA())</f>
        <v>1655</v>
      </c>
      <c r="M50" s="136" t="e">
        <f>NA()</f>
        <v>#N/A</v>
      </c>
      <c r="N50" s="136" t="e">
        <f>NA()</f>
        <v>#N/A</v>
      </c>
      <c r="O50" s="136">
        <f>IF(ISNUMBER('実質公債費比率（分子）の構造'!O$53),'実質公債費比率（分子）の構造'!O$53,NA())</f>
        <v>1520</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36261</v>
      </c>
      <c r="E56" s="135"/>
      <c r="F56" s="135"/>
      <c r="G56" s="135">
        <f>'将来負担比率（分子）の構造'!J$51</f>
        <v>35475</v>
      </c>
      <c r="H56" s="135"/>
      <c r="I56" s="135"/>
      <c r="J56" s="135">
        <f>'将来負担比率（分子）の構造'!K$51</f>
        <v>34530</v>
      </c>
      <c r="K56" s="135"/>
      <c r="L56" s="135"/>
      <c r="M56" s="135">
        <f>'将来負担比率（分子）の構造'!L$51</f>
        <v>34006</v>
      </c>
      <c r="N56" s="135"/>
      <c r="O56" s="135"/>
      <c r="P56" s="135">
        <f>'将来負担比率（分子）の構造'!M$51</f>
        <v>33437</v>
      </c>
    </row>
    <row r="57" spans="1:16" x14ac:dyDescent="0.15">
      <c r="A57" s="135" t="s">
        <v>35</v>
      </c>
      <c r="B57" s="135"/>
      <c r="C57" s="135"/>
      <c r="D57" s="135">
        <f>'将来負担比率（分子）の構造'!I$50</f>
        <v>1425</v>
      </c>
      <c r="E57" s="135"/>
      <c r="F57" s="135"/>
      <c r="G57" s="135">
        <f>'将来負担比率（分子）の構造'!J$50</f>
        <v>1294</v>
      </c>
      <c r="H57" s="135"/>
      <c r="I57" s="135"/>
      <c r="J57" s="135">
        <f>'将来負担比率（分子）の構造'!K$50</f>
        <v>1563</v>
      </c>
      <c r="K57" s="135"/>
      <c r="L57" s="135"/>
      <c r="M57" s="135">
        <f>'将来負担比率（分子）の構造'!L$50</f>
        <v>1433</v>
      </c>
      <c r="N57" s="135"/>
      <c r="O57" s="135"/>
      <c r="P57" s="135">
        <f>'将来負担比率（分子）の構造'!M$50</f>
        <v>1569</v>
      </c>
    </row>
    <row r="58" spans="1:16" x14ac:dyDescent="0.15">
      <c r="A58" s="135" t="s">
        <v>34</v>
      </c>
      <c r="B58" s="135"/>
      <c r="C58" s="135"/>
      <c r="D58" s="135">
        <f>'将来負担比率（分子）の構造'!I$49</f>
        <v>6338</v>
      </c>
      <c r="E58" s="135"/>
      <c r="F58" s="135"/>
      <c r="G58" s="135">
        <f>'将来負担比率（分子）の構造'!J$49</f>
        <v>7079</v>
      </c>
      <c r="H58" s="135"/>
      <c r="I58" s="135"/>
      <c r="J58" s="135">
        <f>'将来負担比率（分子）の構造'!K$49</f>
        <v>7664</v>
      </c>
      <c r="K58" s="135"/>
      <c r="L58" s="135"/>
      <c r="M58" s="135">
        <f>'将来負担比率（分子）の構造'!L$49</f>
        <v>7318</v>
      </c>
      <c r="N58" s="135"/>
      <c r="O58" s="135"/>
      <c r="P58" s="135">
        <f>'将来負担比率（分子）の構造'!M$49</f>
        <v>7033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2416</v>
      </c>
      <c r="C62" s="135"/>
      <c r="D62" s="135"/>
      <c r="E62" s="135">
        <f>'将来負担比率（分子）の構造'!J$45</f>
        <v>2688</v>
      </c>
      <c r="F62" s="135"/>
      <c r="G62" s="135"/>
      <c r="H62" s="135">
        <f>'将来負担比率（分子）の構造'!K$45</f>
        <v>2864</v>
      </c>
      <c r="I62" s="135"/>
      <c r="J62" s="135"/>
      <c r="K62" s="135">
        <f>'将来負担比率（分子）の構造'!L$45</f>
        <v>2927</v>
      </c>
      <c r="L62" s="135"/>
      <c r="M62" s="135"/>
      <c r="N62" s="135">
        <f>'将来負担比率（分子）の構造'!M$45</f>
        <v>2953</v>
      </c>
      <c r="O62" s="135"/>
      <c r="P62" s="135"/>
    </row>
    <row r="63" spans="1:16" x14ac:dyDescent="0.15">
      <c r="A63" s="135" t="s">
        <v>28</v>
      </c>
      <c r="B63" s="135">
        <f>'将来負担比率（分子）の構造'!I$44</f>
        <v>3733</v>
      </c>
      <c r="C63" s="135"/>
      <c r="D63" s="135"/>
      <c r="E63" s="135">
        <f>'将来負担比率（分子）の構造'!J$44</f>
        <v>3255</v>
      </c>
      <c r="F63" s="135"/>
      <c r="G63" s="135"/>
      <c r="H63" s="135">
        <f>'将来負担比率（分子）の構造'!K$44</f>
        <v>2932</v>
      </c>
      <c r="I63" s="135"/>
      <c r="J63" s="135"/>
      <c r="K63" s="135">
        <f>'将来負担比率（分子）の構造'!L$44</f>
        <v>2753</v>
      </c>
      <c r="L63" s="135"/>
      <c r="M63" s="135"/>
      <c r="N63" s="135">
        <f>'将来負担比率（分子）の構造'!M$44</f>
        <v>2802</v>
      </c>
      <c r="O63" s="135"/>
      <c r="P63" s="135"/>
    </row>
    <row r="64" spans="1:16" x14ac:dyDescent="0.15">
      <c r="A64" s="135" t="s">
        <v>27</v>
      </c>
      <c r="B64" s="135">
        <f>'将来負担比率（分子）の構造'!I$43</f>
        <v>22638</v>
      </c>
      <c r="C64" s="135"/>
      <c r="D64" s="135"/>
      <c r="E64" s="135">
        <f>'将来負担比率（分子）の構造'!J$43</f>
        <v>22941</v>
      </c>
      <c r="F64" s="135"/>
      <c r="G64" s="135"/>
      <c r="H64" s="135">
        <f>'将来負担比率（分子）の構造'!K$43</f>
        <v>22059</v>
      </c>
      <c r="I64" s="135"/>
      <c r="J64" s="135"/>
      <c r="K64" s="135">
        <f>'将来負担比率（分子）の構造'!L$43</f>
        <v>21705</v>
      </c>
      <c r="L64" s="135"/>
      <c r="M64" s="135"/>
      <c r="N64" s="135">
        <f>'将来負担比率（分子）の構造'!M$43</f>
        <v>20631</v>
      </c>
      <c r="O64" s="135"/>
      <c r="P64" s="135"/>
    </row>
    <row r="65" spans="1:16" x14ac:dyDescent="0.15">
      <c r="A65" s="135" t="s">
        <v>26</v>
      </c>
      <c r="B65" s="135">
        <f>'将来負担比率（分子）の構造'!I$42</f>
        <v>3603</v>
      </c>
      <c r="C65" s="135"/>
      <c r="D65" s="135"/>
      <c r="E65" s="135">
        <f>'将来負担比率（分子）の構造'!J$42</f>
        <v>3329</v>
      </c>
      <c r="F65" s="135"/>
      <c r="G65" s="135"/>
      <c r="H65" s="135">
        <f>'将来負担比率（分子）の構造'!K$42</f>
        <v>2800</v>
      </c>
      <c r="I65" s="135"/>
      <c r="J65" s="135"/>
      <c r="K65" s="135">
        <f>'将来負担比率（分子）の構造'!L$42</f>
        <v>2388</v>
      </c>
      <c r="L65" s="135"/>
      <c r="M65" s="135"/>
      <c r="N65" s="135">
        <f>'将来負担比率（分子）の構造'!M$42</f>
        <v>1883</v>
      </c>
      <c r="O65" s="135"/>
      <c r="P65" s="135"/>
    </row>
    <row r="66" spans="1:16" x14ac:dyDescent="0.15">
      <c r="A66" s="135" t="s">
        <v>25</v>
      </c>
      <c r="B66" s="135">
        <f>'将来負担比率（分子）の構造'!I$41</f>
        <v>31650</v>
      </c>
      <c r="C66" s="135"/>
      <c r="D66" s="135"/>
      <c r="E66" s="135">
        <f>'将来負担比率（分子）の構造'!J$41</f>
        <v>30690</v>
      </c>
      <c r="F66" s="135"/>
      <c r="G66" s="135"/>
      <c r="H66" s="135">
        <f>'将来負担比率（分子）の構造'!K$41</f>
        <v>29543</v>
      </c>
      <c r="I66" s="135"/>
      <c r="J66" s="135"/>
      <c r="K66" s="135">
        <f>'将来負担比率（分子）の構造'!L$41</f>
        <v>28223</v>
      </c>
      <c r="L66" s="135"/>
      <c r="M66" s="135"/>
      <c r="N66" s="135">
        <f>'将来負担比率（分子）の構造'!M$41</f>
        <v>27615</v>
      </c>
      <c r="O66" s="135"/>
      <c r="P66" s="135"/>
    </row>
    <row r="67" spans="1:16" x14ac:dyDescent="0.15">
      <c r="A67" s="135" t="s">
        <v>63</v>
      </c>
      <c r="B67" s="135" t="e">
        <f>NA()</f>
        <v>#N/A</v>
      </c>
      <c r="C67" s="135">
        <f>IF(ISNUMBER('将来負担比率（分子）の構造'!I$52), IF('将来負担比率（分子）の構造'!I$52 &lt; 0, 0, '将来負担比率（分子）の構造'!I$52), NA())</f>
        <v>20017</v>
      </c>
      <c r="D67" s="135" t="e">
        <f>NA()</f>
        <v>#N/A</v>
      </c>
      <c r="E67" s="135" t="e">
        <f>NA()</f>
        <v>#N/A</v>
      </c>
      <c r="F67" s="135">
        <f>IF(ISNUMBER('将来負担比率（分子）の構造'!J$52), IF('将来負担比率（分子）の構造'!J$52 &lt; 0, 0, '将来負担比率（分子）の構造'!J$52), NA())</f>
        <v>19055</v>
      </c>
      <c r="G67" s="135" t="e">
        <f>NA()</f>
        <v>#N/A</v>
      </c>
      <c r="H67" s="135" t="e">
        <f>NA()</f>
        <v>#N/A</v>
      </c>
      <c r="I67" s="135">
        <f>IF(ISNUMBER('将来負担比率（分子）の構造'!K$52), IF('将来負担比率（分子）の構造'!K$52 &lt; 0, 0, '将来負担比率（分子）の構造'!K$52), NA())</f>
        <v>16441</v>
      </c>
      <c r="J67" s="135" t="e">
        <f>NA()</f>
        <v>#N/A</v>
      </c>
      <c r="K67" s="135" t="e">
        <f>NA()</f>
        <v>#N/A</v>
      </c>
      <c r="L67" s="135">
        <f>IF(ISNUMBER('将来負担比率（分子）の構造'!L$52), IF('将来負担比率（分子）の構造'!L$52 &lt; 0, 0, '将来負担比率（分子）の構造'!L$52), NA())</f>
        <v>15239</v>
      </c>
      <c r="M67" s="135" t="e">
        <f>NA()</f>
        <v>#N/A</v>
      </c>
      <c r="N67" s="135" t="e">
        <f>NA()</f>
        <v>#N/A</v>
      </c>
      <c r="O67" s="135">
        <f>IF(ISNUMBER('将来負担比率（分子）の構造'!M$52), IF('将来負担比率（分子）の構造'!M$52 &lt; 0, 0, '将来負担比率（分子）の構造'!M$52), NA())</f>
        <v>13846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1" t="s">
        <v>207</v>
      </c>
      <c r="C5" s="672"/>
      <c r="D5" s="672"/>
      <c r="E5" s="672"/>
      <c r="F5" s="672"/>
      <c r="G5" s="672"/>
      <c r="H5" s="672"/>
      <c r="I5" s="672"/>
      <c r="J5" s="672"/>
      <c r="K5" s="672"/>
      <c r="L5" s="672"/>
      <c r="M5" s="672"/>
      <c r="N5" s="672"/>
      <c r="O5" s="672"/>
      <c r="P5" s="672"/>
      <c r="Q5" s="673"/>
      <c r="R5" s="636">
        <v>4401379</v>
      </c>
      <c r="S5" s="637"/>
      <c r="T5" s="637"/>
      <c r="U5" s="637"/>
      <c r="V5" s="637"/>
      <c r="W5" s="637"/>
      <c r="X5" s="637"/>
      <c r="Y5" s="684"/>
      <c r="Z5" s="697">
        <v>18.600000000000001</v>
      </c>
      <c r="AA5" s="697"/>
      <c r="AB5" s="697"/>
      <c r="AC5" s="697"/>
      <c r="AD5" s="698">
        <v>4294777</v>
      </c>
      <c r="AE5" s="698"/>
      <c r="AF5" s="698"/>
      <c r="AG5" s="698"/>
      <c r="AH5" s="698"/>
      <c r="AI5" s="698"/>
      <c r="AJ5" s="698"/>
      <c r="AK5" s="698"/>
      <c r="AL5" s="685">
        <v>30.6</v>
      </c>
      <c r="AM5" s="654"/>
      <c r="AN5" s="654"/>
      <c r="AO5" s="686"/>
      <c r="AP5" s="671" t="s">
        <v>208</v>
      </c>
      <c r="AQ5" s="672"/>
      <c r="AR5" s="672"/>
      <c r="AS5" s="672"/>
      <c r="AT5" s="672"/>
      <c r="AU5" s="672"/>
      <c r="AV5" s="672"/>
      <c r="AW5" s="672"/>
      <c r="AX5" s="672"/>
      <c r="AY5" s="672"/>
      <c r="AZ5" s="672"/>
      <c r="BA5" s="672"/>
      <c r="BB5" s="672"/>
      <c r="BC5" s="672"/>
      <c r="BD5" s="672"/>
      <c r="BE5" s="672"/>
      <c r="BF5" s="673"/>
      <c r="BG5" s="586">
        <v>4294777</v>
      </c>
      <c r="BH5" s="587"/>
      <c r="BI5" s="587"/>
      <c r="BJ5" s="587"/>
      <c r="BK5" s="587"/>
      <c r="BL5" s="587"/>
      <c r="BM5" s="587"/>
      <c r="BN5" s="588"/>
      <c r="BO5" s="639">
        <v>97.6</v>
      </c>
      <c r="BP5" s="639"/>
      <c r="BQ5" s="639"/>
      <c r="BR5" s="639"/>
      <c r="BS5" s="640">
        <v>196406</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188716</v>
      </c>
      <c r="S6" s="587"/>
      <c r="T6" s="587"/>
      <c r="U6" s="587"/>
      <c r="V6" s="587"/>
      <c r="W6" s="587"/>
      <c r="X6" s="587"/>
      <c r="Y6" s="588"/>
      <c r="Z6" s="639">
        <v>0.8</v>
      </c>
      <c r="AA6" s="639"/>
      <c r="AB6" s="639"/>
      <c r="AC6" s="639"/>
      <c r="AD6" s="640">
        <v>188716</v>
      </c>
      <c r="AE6" s="640"/>
      <c r="AF6" s="640"/>
      <c r="AG6" s="640"/>
      <c r="AH6" s="640"/>
      <c r="AI6" s="640"/>
      <c r="AJ6" s="640"/>
      <c r="AK6" s="640"/>
      <c r="AL6" s="609">
        <v>1.3</v>
      </c>
      <c r="AM6" s="641"/>
      <c r="AN6" s="641"/>
      <c r="AO6" s="642"/>
      <c r="AP6" s="583" t="s">
        <v>213</v>
      </c>
      <c r="AQ6" s="584"/>
      <c r="AR6" s="584"/>
      <c r="AS6" s="584"/>
      <c r="AT6" s="584"/>
      <c r="AU6" s="584"/>
      <c r="AV6" s="584"/>
      <c r="AW6" s="584"/>
      <c r="AX6" s="584"/>
      <c r="AY6" s="584"/>
      <c r="AZ6" s="584"/>
      <c r="BA6" s="584"/>
      <c r="BB6" s="584"/>
      <c r="BC6" s="584"/>
      <c r="BD6" s="584"/>
      <c r="BE6" s="584"/>
      <c r="BF6" s="585"/>
      <c r="BG6" s="586">
        <v>4294777</v>
      </c>
      <c r="BH6" s="587"/>
      <c r="BI6" s="587"/>
      <c r="BJ6" s="587"/>
      <c r="BK6" s="587"/>
      <c r="BL6" s="587"/>
      <c r="BM6" s="587"/>
      <c r="BN6" s="588"/>
      <c r="BO6" s="639">
        <v>97.6</v>
      </c>
      <c r="BP6" s="639"/>
      <c r="BQ6" s="639"/>
      <c r="BR6" s="639"/>
      <c r="BS6" s="640">
        <v>196406</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225703</v>
      </c>
      <c r="CS6" s="587"/>
      <c r="CT6" s="587"/>
      <c r="CU6" s="587"/>
      <c r="CV6" s="587"/>
      <c r="CW6" s="587"/>
      <c r="CX6" s="587"/>
      <c r="CY6" s="588"/>
      <c r="CZ6" s="639">
        <v>1</v>
      </c>
      <c r="DA6" s="639"/>
      <c r="DB6" s="639"/>
      <c r="DC6" s="639"/>
      <c r="DD6" s="592" t="s">
        <v>215</v>
      </c>
      <c r="DE6" s="587"/>
      <c r="DF6" s="587"/>
      <c r="DG6" s="587"/>
      <c r="DH6" s="587"/>
      <c r="DI6" s="587"/>
      <c r="DJ6" s="587"/>
      <c r="DK6" s="587"/>
      <c r="DL6" s="587"/>
      <c r="DM6" s="587"/>
      <c r="DN6" s="587"/>
      <c r="DO6" s="587"/>
      <c r="DP6" s="588"/>
      <c r="DQ6" s="592">
        <v>225594</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10591</v>
      </c>
      <c r="S7" s="587"/>
      <c r="T7" s="587"/>
      <c r="U7" s="587"/>
      <c r="V7" s="587"/>
      <c r="W7" s="587"/>
      <c r="X7" s="587"/>
      <c r="Y7" s="588"/>
      <c r="Z7" s="639">
        <v>0</v>
      </c>
      <c r="AA7" s="639"/>
      <c r="AB7" s="639"/>
      <c r="AC7" s="639"/>
      <c r="AD7" s="640">
        <v>10591</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1496055</v>
      </c>
      <c r="BH7" s="587"/>
      <c r="BI7" s="587"/>
      <c r="BJ7" s="587"/>
      <c r="BK7" s="587"/>
      <c r="BL7" s="587"/>
      <c r="BM7" s="587"/>
      <c r="BN7" s="588"/>
      <c r="BO7" s="639">
        <v>34</v>
      </c>
      <c r="BP7" s="639"/>
      <c r="BQ7" s="639"/>
      <c r="BR7" s="639"/>
      <c r="BS7" s="640">
        <v>31433</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3159727</v>
      </c>
      <c r="CS7" s="587"/>
      <c r="CT7" s="587"/>
      <c r="CU7" s="587"/>
      <c r="CV7" s="587"/>
      <c r="CW7" s="587"/>
      <c r="CX7" s="587"/>
      <c r="CY7" s="588"/>
      <c r="CZ7" s="639">
        <v>13.9</v>
      </c>
      <c r="DA7" s="639"/>
      <c r="DB7" s="639"/>
      <c r="DC7" s="639"/>
      <c r="DD7" s="592">
        <v>502475</v>
      </c>
      <c r="DE7" s="587"/>
      <c r="DF7" s="587"/>
      <c r="DG7" s="587"/>
      <c r="DH7" s="587"/>
      <c r="DI7" s="587"/>
      <c r="DJ7" s="587"/>
      <c r="DK7" s="587"/>
      <c r="DL7" s="587"/>
      <c r="DM7" s="587"/>
      <c r="DN7" s="587"/>
      <c r="DO7" s="587"/>
      <c r="DP7" s="588"/>
      <c r="DQ7" s="592">
        <v>1954675</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16706</v>
      </c>
      <c r="S8" s="587"/>
      <c r="T8" s="587"/>
      <c r="U8" s="587"/>
      <c r="V8" s="587"/>
      <c r="W8" s="587"/>
      <c r="X8" s="587"/>
      <c r="Y8" s="588"/>
      <c r="Z8" s="639">
        <v>0.1</v>
      </c>
      <c r="AA8" s="639"/>
      <c r="AB8" s="639"/>
      <c r="AC8" s="639"/>
      <c r="AD8" s="640">
        <v>16706</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43583</v>
      </c>
      <c r="BH8" s="587"/>
      <c r="BI8" s="587"/>
      <c r="BJ8" s="587"/>
      <c r="BK8" s="587"/>
      <c r="BL8" s="587"/>
      <c r="BM8" s="587"/>
      <c r="BN8" s="588"/>
      <c r="BO8" s="639">
        <v>1</v>
      </c>
      <c r="BP8" s="639"/>
      <c r="BQ8" s="639"/>
      <c r="BR8" s="639"/>
      <c r="BS8" s="592" t="s">
        <v>113</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5452116</v>
      </c>
      <c r="CS8" s="587"/>
      <c r="CT8" s="587"/>
      <c r="CU8" s="587"/>
      <c r="CV8" s="587"/>
      <c r="CW8" s="587"/>
      <c r="CX8" s="587"/>
      <c r="CY8" s="588"/>
      <c r="CZ8" s="639">
        <v>24</v>
      </c>
      <c r="DA8" s="639"/>
      <c r="DB8" s="639"/>
      <c r="DC8" s="639"/>
      <c r="DD8" s="592">
        <v>112215</v>
      </c>
      <c r="DE8" s="587"/>
      <c r="DF8" s="587"/>
      <c r="DG8" s="587"/>
      <c r="DH8" s="587"/>
      <c r="DI8" s="587"/>
      <c r="DJ8" s="587"/>
      <c r="DK8" s="587"/>
      <c r="DL8" s="587"/>
      <c r="DM8" s="587"/>
      <c r="DN8" s="587"/>
      <c r="DO8" s="587"/>
      <c r="DP8" s="588"/>
      <c r="DQ8" s="592">
        <v>3288528</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26405</v>
      </c>
      <c r="S9" s="587"/>
      <c r="T9" s="587"/>
      <c r="U9" s="587"/>
      <c r="V9" s="587"/>
      <c r="W9" s="587"/>
      <c r="X9" s="587"/>
      <c r="Y9" s="588"/>
      <c r="Z9" s="639">
        <v>0.1</v>
      </c>
      <c r="AA9" s="639"/>
      <c r="AB9" s="639"/>
      <c r="AC9" s="639"/>
      <c r="AD9" s="640">
        <v>26405</v>
      </c>
      <c r="AE9" s="640"/>
      <c r="AF9" s="640"/>
      <c r="AG9" s="640"/>
      <c r="AH9" s="640"/>
      <c r="AI9" s="640"/>
      <c r="AJ9" s="640"/>
      <c r="AK9" s="640"/>
      <c r="AL9" s="609">
        <v>0.2</v>
      </c>
      <c r="AM9" s="641"/>
      <c r="AN9" s="641"/>
      <c r="AO9" s="642"/>
      <c r="AP9" s="583" t="s">
        <v>223</v>
      </c>
      <c r="AQ9" s="584"/>
      <c r="AR9" s="584"/>
      <c r="AS9" s="584"/>
      <c r="AT9" s="584"/>
      <c r="AU9" s="584"/>
      <c r="AV9" s="584"/>
      <c r="AW9" s="584"/>
      <c r="AX9" s="584"/>
      <c r="AY9" s="584"/>
      <c r="AZ9" s="584"/>
      <c r="BA9" s="584"/>
      <c r="BB9" s="584"/>
      <c r="BC9" s="584"/>
      <c r="BD9" s="584"/>
      <c r="BE9" s="584"/>
      <c r="BF9" s="585"/>
      <c r="BG9" s="586">
        <v>1182526</v>
      </c>
      <c r="BH9" s="587"/>
      <c r="BI9" s="587"/>
      <c r="BJ9" s="587"/>
      <c r="BK9" s="587"/>
      <c r="BL9" s="587"/>
      <c r="BM9" s="587"/>
      <c r="BN9" s="588"/>
      <c r="BO9" s="639">
        <v>26.9</v>
      </c>
      <c r="BP9" s="639"/>
      <c r="BQ9" s="639"/>
      <c r="BR9" s="639"/>
      <c r="BS9" s="592" t="s">
        <v>113</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1867758</v>
      </c>
      <c r="CS9" s="587"/>
      <c r="CT9" s="587"/>
      <c r="CU9" s="587"/>
      <c r="CV9" s="587"/>
      <c r="CW9" s="587"/>
      <c r="CX9" s="587"/>
      <c r="CY9" s="588"/>
      <c r="CZ9" s="639">
        <v>8.1999999999999993</v>
      </c>
      <c r="DA9" s="639"/>
      <c r="DB9" s="639"/>
      <c r="DC9" s="639"/>
      <c r="DD9" s="592">
        <v>4855</v>
      </c>
      <c r="DE9" s="587"/>
      <c r="DF9" s="587"/>
      <c r="DG9" s="587"/>
      <c r="DH9" s="587"/>
      <c r="DI9" s="587"/>
      <c r="DJ9" s="587"/>
      <c r="DK9" s="587"/>
      <c r="DL9" s="587"/>
      <c r="DM9" s="587"/>
      <c r="DN9" s="587"/>
      <c r="DO9" s="587"/>
      <c r="DP9" s="588"/>
      <c r="DQ9" s="592">
        <v>1667170</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332141</v>
      </c>
      <c r="S10" s="587"/>
      <c r="T10" s="587"/>
      <c r="U10" s="587"/>
      <c r="V10" s="587"/>
      <c r="W10" s="587"/>
      <c r="X10" s="587"/>
      <c r="Y10" s="588"/>
      <c r="Z10" s="639">
        <v>1.4</v>
      </c>
      <c r="AA10" s="639"/>
      <c r="AB10" s="639"/>
      <c r="AC10" s="639"/>
      <c r="AD10" s="640">
        <v>332141</v>
      </c>
      <c r="AE10" s="640"/>
      <c r="AF10" s="640"/>
      <c r="AG10" s="640"/>
      <c r="AH10" s="640"/>
      <c r="AI10" s="640"/>
      <c r="AJ10" s="640"/>
      <c r="AK10" s="640"/>
      <c r="AL10" s="609">
        <v>2.4</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75577</v>
      </c>
      <c r="BH10" s="587"/>
      <c r="BI10" s="587"/>
      <c r="BJ10" s="587"/>
      <c r="BK10" s="587"/>
      <c r="BL10" s="587"/>
      <c r="BM10" s="587"/>
      <c r="BN10" s="588"/>
      <c r="BO10" s="639">
        <v>1.7</v>
      </c>
      <c r="BP10" s="639"/>
      <c r="BQ10" s="639"/>
      <c r="BR10" s="639"/>
      <c r="BS10" s="592" t="s">
        <v>113</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27802</v>
      </c>
      <c r="CS10" s="587"/>
      <c r="CT10" s="587"/>
      <c r="CU10" s="587"/>
      <c r="CV10" s="587"/>
      <c r="CW10" s="587"/>
      <c r="CX10" s="587"/>
      <c r="CY10" s="588"/>
      <c r="CZ10" s="639">
        <v>0.1</v>
      </c>
      <c r="DA10" s="639"/>
      <c r="DB10" s="639"/>
      <c r="DC10" s="639"/>
      <c r="DD10" s="592" t="s">
        <v>113</v>
      </c>
      <c r="DE10" s="587"/>
      <c r="DF10" s="587"/>
      <c r="DG10" s="587"/>
      <c r="DH10" s="587"/>
      <c r="DI10" s="587"/>
      <c r="DJ10" s="587"/>
      <c r="DK10" s="587"/>
      <c r="DL10" s="587"/>
      <c r="DM10" s="587"/>
      <c r="DN10" s="587"/>
      <c r="DO10" s="587"/>
      <c r="DP10" s="588"/>
      <c r="DQ10" s="592">
        <v>7268</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v>34237</v>
      </c>
      <c r="S11" s="587"/>
      <c r="T11" s="587"/>
      <c r="U11" s="587"/>
      <c r="V11" s="587"/>
      <c r="W11" s="587"/>
      <c r="X11" s="587"/>
      <c r="Y11" s="588"/>
      <c r="Z11" s="639">
        <v>0.1</v>
      </c>
      <c r="AA11" s="639"/>
      <c r="AB11" s="639"/>
      <c r="AC11" s="639"/>
      <c r="AD11" s="640">
        <v>34237</v>
      </c>
      <c r="AE11" s="640"/>
      <c r="AF11" s="640"/>
      <c r="AG11" s="640"/>
      <c r="AH11" s="640"/>
      <c r="AI11" s="640"/>
      <c r="AJ11" s="640"/>
      <c r="AK11" s="640"/>
      <c r="AL11" s="609">
        <v>0.2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194369</v>
      </c>
      <c r="BH11" s="587"/>
      <c r="BI11" s="587"/>
      <c r="BJ11" s="587"/>
      <c r="BK11" s="587"/>
      <c r="BL11" s="587"/>
      <c r="BM11" s="587"/>
      <c r="BN11" s="588"/>
      <c r="BO11" s="639">
        <v>4.4000000000000004</v>
      </c>
      <c r="BP11" s="639"/>
      <c r="BQ11" s="639"/>
      <c r="BR11" s="639"/>
      <c r="BS11" s="592">
        <v>31433</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1266622</v>
      </c>
      <c r="CS11" s="587"/>
      <c r="CT11" s="587"/>
      <c r="CU11" s="587"/>
      <c r="CV11" s="587"/>
      <c r="CW11" s="587"/>
      <c r="CX11" s="587"/>
      <c r="CY11" s="588"/>
      <c r="CZ11" s="639">
        <v>5.6</v>
      </c>
      <c r="DA11" s="639"/>
      <c r="DB11" s="639"/>
      <c r="DC11" s="639"/>
      <c r="DD11" s="592">
        <v>294890</v>
      </c>
      <c r="DE11" s="587"/>
      <c r="DF11" s="587"/>
      <c r="DG11" s="587"/>
      <c r="DH11" s="587"/>
      <c r="DI11" s="587"/>
      <c r="DJ11" s="587"/>
      <c r="DK11" s="587"/>
      <c r="DL11" s="587"/>
      <c r="DM11" s="587"/>
      <c r="DN11" s="587"/>
      <c r="DO11" s="587"/>
      <c r="DP11" s="588"/>
      <c r="DQ11" s="592">
        <v>842964</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2520133</v>
      </c>
      <c r="BH12" s="587"/>
      <c r="BI12" s="587"/>
      <c r="BJ12" s="587"/>
      <c r="BK12" s="587"/>
      <c r="BL12" s="587"/>
      <c r="BM12" s="587"/>
      <c r="BN12" s="588"/>
      <c r="BO12" s="639">
        <v>57.3</v>
      </c>
      <c r="BP12" s="639"/>
      <c r="BQ12" s="639"/>
      <c r="BR12" s="639"/>
      <c r="BS12" s="592">
        <v>164973</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156971</v>
      </c>
      <c r="CS12" s="587"/>
      <c r="CT12" s="587"/>
      <c r="CU12" s="587"/>
      <c r="CV12" s="587"/>
      <c r="CW12" s="587"/>
      <c r="CX12" s="587"/>
      <c r="CY12" s="588"/>
      <c r="CZ12" s="639">
        <v>0.7</v>
      </c>
      <c r="DA12" s="639"/>
      <c r="DB12" s="639"/>
      <c r="DC12" s="639"/>
      <c r="DD12" s="592">
        <v>4040</v>
      </c>
      <c r="DE12" s="587"/>
      <c r="DF12" s="587"/>
      <c r="DG12" s="587"/>
      <c r="DH12" s="587"/>
      <c r="DI12" s="587"/>
      <c r="DJ12" s="587"/>
      <c r="DK12" s="587"/>
      <c r="DL12" s="587"/>
      <c r="DM12" s="587"/>
      <c r="DN12" s="587"/>
      <c r="DO12" s="587"/>
      <c r="DP12" s="588"/>
      <c r="DQ12" s="592">
        <v>145410</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69982</v>
      </c>
      <c r="S13" s="587"/>
      <c r="T13" s="587"/>
      <c r="U13" s="587"/>
      <c r="V13" s="587"/>
      <c r="W13" s="587"/>
      <c r="X13" s="587"/>
      <c r="Y13" s="588"/>
      <c r="Z13" s="639">
        <v>0.3</v>
      </c>
      <c r="AA13" s="639"/>
      <c r="AB13" s="639"/>
      <c r="AC13" s="639"/>
      <c r="AD13" s="640">
        <v>69982</v>
      </c>
      <c r="AE13" s="640"/>
      <c r="AF13" s="640"/>
      <c r="AG13" s="640"/>
      <c r="AH13" s="640"/>
      <c r="AI13" s="640"/>
      <c r="AJ13" s="640"/>
      <c r="AK13" s="640"/>
      <c r="AL13" s="609">
        <v>0.5</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2507526</v>
      </c>
      <c r="BH13" s="587"/>
      <c r="BI13" s="587"/>
      <c r="BJ13" s="587"/>
      <c r="BK13" s="587"/>
      <c r="BL13" s="587"/>
      <c r="BM13" s="587"/>
      <c r="BN13" s="588"/>
      <c r="BO13" s="639">
        <v>57</v>
      </c>
      <c r="BP13" s="639"/>
      <c r="BQ13" s="639"/>
      <c r="BR13" s="639"/>
      <c r="BS13" s="592">
        <v>164973</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2664036</v>
      </c>
      <c r="CS13" s="587"/>
      <c r="CT13" s="587"/>
      <c r="CU13" s="587"/>
      <c r="CV13" s="587"/>
      <c r="CW13" s="587"/>
      <c r="CX13" s="587"/>
      <c r="CY13" s="588"/>
      <c r="CZ13" s="639">
        <v>11.7</v>
      </c>
      <c r="DA13" s="639"/>
      <c r="DB13" s="639"/>
      <c r="DC13" s="639"/>
      <c r="DD13" s="592">
        <v>825627</v>
      </c>
      <c r="DE13" s="587"/>
      <c r="DF13" s="587"/>
      <c r="DG13" s="587"/>
      <c r="DH13" s="587"/>
      <c r="DI13" s="587"/>
      <c r="DJ13" s="587"/>
      <c r="DK13" s="587"/>
      <c r="DL13" s="587"/>
      <c r="DM13" s="587"/>
      <c r="DN13" s="587"/>
      <c r="DO13" s="587"/>
      <c r="DP13" s="588"/>
      <c r="DQ13" s="592">
        <v>2069359</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82355</v>
      </c>
      <c r="BH14" s="587"/>
      <c r="BI14" s="587"/>
      <c r="BJ14" s="587"/>
      <c r="BK14" s="587"/>
      <c r="BL14" s="587"/>
      <c r="BM14" s="587"/>
      <c r="BN14" s="588"/>
      <c r="BO14" s="639">
        <v>1.9</v>
      </c>
      <c r="BP14" s="639"/>
      <c r="BQ14" s="639"/>
      <c r="BR14" s="639"/>
      <c r="BS14" s="592" t="s">
        <v>113</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1245831</v>
      </c>
      <c r="CS14" s="587"/>
      <c r="CT14" s="587"/>
      <c r="CU14" s="587"/>
      <c r="CV14" s="587"/>
      <c r="CW14" s="587"/>
      <c r="CX14" s="587"/>
      <c r="CY14" s="588"/>
      <c r="CZ14" s="639">
        <v>5.5</v>
      </c>
      <c r="DA14" s="639"/>
      <c r="DB14" s="639"/>
      <c r="DC14" s="639"/>
      <c r="DD14" s="592">
        <v>493712</v>
      </c>
      <c r="DE14" s="587"/>
      <c r="DF14" s="587"/>
      <c r="DG14" s="587"/>
      <c r="DH14" s="587"/>
      <c r="DI14" s="587"/>
      <c r="DJ14" s="587"/>
      <c r="DK14" s="587"/>
      <c r="DL14" s="587"/>
      <c r="DM14" s="587"/>
      <c r="DN14" s="587"/>
      <c r="DO14" s="587"/>
      <c r="DP14" s="588"/>
      <c r="DQ14" s="592">
        <v>746433</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13429</v>
      </c>
      <c r="S15" s="587"/>
      <c r="T15" s="587"/>
      <c r="U15" s="587"/>
      <c r="V15" s="587"/>
      <c r="W15" s="587"/>
      <c r="X15" s="587"/>
      <c r="Y15" s="588"/>
      <c r="Z15" s="639">
        <v>0.1</v>
      </c>
      <c r="AA15" s="639"/>
      <c r="AB15" s="639"/>
      <c r="AC15" s="639"/>
      <c r="AD15" s="640">
        <v>13429</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196234</v>
      </c>
      <c r="BH15" s="587"/>
      <c r="BI15" s="587"/>
      <c r="BJ15" s="587"/>
      <c r="BK15" s="587"/>
      <c r="BL15" s="587"/>
      <c r="BM15" s="587"/>
      <c r="BN15" s="588"/>
      <c r="BO15" s="639">
        <v>4.5</v>
      </c>
      <c r="BP15" s="639"/>
      <c r="BQ15" s="639"/>
      <c r="BR15" s="639"/>
      <c r="BS15" s="592" t="s">
        <v>113</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1785838</v>
      </c>
      <c r="CS15" s="587"/>
      <c r="CT15" s="587"/>
      <c r="CU15" s="587"/>
      <c r="CV15" s="587"/>
      <c r="CW15" s="587"/>
      <c r="CX15" s="587"/>
      <c r="CY15" s="588"/>
      <c r="CZ15" s="639">
        <v>7.9</v>
      </c>
      <c r="DA15" s="639"/>
      <c r="DB15" s="639"/>
      <c r="DC15" s="639"/>
      <c r="DD15" s="592">
        <v>450438</v>
      </c>
      <c r="DE15" s="587"/>
      <c r="DF15" s="587"/>
      <c r="DG15" s="587"/>
      <c r="DH15" s="587"/>
      <c r="DI15" s="587"/>
      <c r="DJ15" s="587"/>
      <c r="DK15" s="587"/>
      <c r="DL15" s="587"/>
      <c r="DM15" s="587"/>
      <c r="DN15" s="587"/>
      <c r="DO15" s="587"/>
      <c r="DP15" s="588"/>
      <c r="DQ15" s="592">
        <v>1314920</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10434582</v>
      </c>
      <c r="S16" s="587"/>
      <c r="T16" s="587"/>
      <c r="U16" s="587"/>
      <c r="V16" s="587"/>
      <c r="W16" s="587"/>
      <c r="X16" s="587"/>
      <c r="Y16" s="588"/>
      <c r="Z16" s="639">
        <v>44.1</v>
      </c>
      <c r="AA16" s="639"/>
      <c r="AB16" s="639"/>
      <c r="AC16" s="639"/>
      <c r="AD16" s="640">
        <v>9028234</v>
      </c>
      <c r="AE16" s="640"/>
      <c r="AF16" s="640"/>
      <c r="AG16" s="640"/>
      <c r="AH16" s="640"/>
      <c r="AI16" s="640"/>
      <c r="AJ16" s="640"/>
      <c r="AK16" s="640"/>
      <c r="AL16" s="609">
        <v>64.400000000000006</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790958</v>
      </c>
      <c r="CS16" s="587"/>
      <c r="CT16" s="587"/>
      <c r="CU16" s="587"/>
      <c r="CV16" s="587"/>
      <c r="CW16" s="587"/>
      <c r="CX16" s="587"/>
      <c r="CY16" s="588"/>
      <c r="CZ16" s="639">
        <v>3.5</v>
      </c>
      <c r="DA16" s="639"/>
      <c r="DB16" s="639"/>
      <c r="DC16" s="639"/>
      <c r="DD16" s="592" t="s">
        <v>113</v>
      </c>
      <c r="DE16" s="587"/>
      <c r="DF16" s="587"/>
      <c r="DG16" s="587"/>
      <c r="DH16" s="587"/>
      <c r="DI16" s="587"/>
      <c r="DJ16" s="587"/>
      <c r="DK16" s="587"/>
      <c r="DL16" s="587"/>
      <c r="DM16" s="587"/>
      <c r="DN16" s="587"/>
      <c r="DO16" s="587"/>
      <c r="DP16" s="588"/>
      <c r="DQ16" s="592">
        <v>690390</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9028234</v>
      </c>
      <c r="S17" s="587"/>
      <c r="T17" s="587"/>
      <c r="U17" s="587"/>
      <c r="V17" s="587"/>
      <c r="W17" s="587"/>
      <c r="X17" s="587"/>
      <c r="Y17" s="588"/>
      <c r="Z17" s="639">
        <v>38.200000000000003</v>
      </c>
      <c r="AA17" s="639"/>
      <c r="AB17" s="639"/>
      <c r="AC17" s="639"/>
      <c r="AD17" s="640">
        <v>9028234</v>
      </c>
      <c r="AE17" s="640"/>
      <c r="AF17" s="640"/>
      <c r="AG17" s="640"/>
      <c r="AH17" s="640"/>
      <c r="AI17" s="640"/>
      <c r="AJ17" s="640"/>
      <c r="AK17" s="640"/>
      <c r="AL17" s="609">
        <v>64.400000000000006</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3617918</v>
      </c>
      <c r="CS17" s="587"/>
      <c r="CT17" s="587"/>
      <c r="CU17" s="587"/>
      <c r="CV17" s="587"/>
      <c r="CW17" s="587"/>
      <c r="CX17" s="587"/>
      <c r="CY17" s="588"/>
      <c r="CZ17" s="639">
        <v>15.9</v>
      </c>
      <c r="DA17" s="639"/>
      <c r="DB17" s="639"/>
      <c r="DC17" s="639"/>
      <c r="DD17" s="592" t="s">
        <v>113</v>
      </c>
      <c r="DE17" s="587"/>
      <c r="DF17" s="587"/>
      <c r="DG17" s="587"/>
      <c r="DH17" s="587"/>
      <c r="DI17" s="587"/>
      <c r="DJ17" s="587"/>
      <c r="DK17" s="587"/>
      <c r="DL17" s="587"/>
      <c r="DM17" s="587"/>
      <c r="DN17" s="587"/>
      <c r="DO17" s="587"/>
      <c r="DP17" s="588"/>
      <c r="DQ17" s="592">
        <v>3508384</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1406340</v>
      </c>
      <c r="S18" s="587"/>
      <c r="T18" s="587"/>
      <c r="U18" s="587"/>
      <c r="V18" s="587"/>
      <c r="W18" s="587"/>
      <c r="X18" s="587"/>
      <c r="Y18" s="588"/>
      <c r="Z18" s="639">
        <v>5.9</v>
      </c>
      <c r="AA18" s="639"/>
      <c r="AB18" s="639"/>
      <c r="AC18" s="639"/>
      <c r="AD18" s="640" t="s">
        <v>113</v>
      </c>
      <c r="AE18" s="640"/>
      <c r="AF18" s="640"/>
      <c r="AG18" s="640"/>
      <c r="AH18" s="640"/>
      <c r="AI18" s="640"/>
      <c r="AJ18" s="640"/>
      <c r="AK18" s="640"/>
      <c r="AL18" s="609" t="s">
        <v>113</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v>459602</v>
      </c>
      <c r="CS18" s="587"/>
      <c r="CT18" s="587"/>
      <c r="CU18" s="587"/>
      <c r="CV18" s="587"/>
      <c r="CW18" s="587"/>
      <c r="CX18" s="587"/>
      <c r="CY18" s="588"/>
      <c r="CZ18" s="639">
        <v>2</v>
      </c>
      <c r="DA18" s="639"/>
      <c r="DB18" s="639"/>
      <c r="DC18" s="639"/>
      <c r="DD18" s="592">
        <v>459602</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8</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106602</v>
      </c>
      <c r="BH19" s="587"/>
      <c r="BI19" s="587"/>
      <c r="BJ19" s="587"/>
      <c r="BK19" s="587"/>
      <c r="BL19" s="587"/>
      <c r="BM19" s="587"/>
      <c r="BN19" s="588"/>
      <c r="BO19" s="639">
        <v>2.4</v>
      </c>
      <c r="BP19" s="639"/>
      <c r="BQ19" s="639"/>
      <c r="BR19" s="639"/>
      <c r="BS19" s="592" t="s">
        <v>113</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15528168</v>
      </c>
      <c r="S20" s="587"/>
      <c r="T20" s="587"/>
      <c r="U20" s="587"/>
      <c r="V20" s="587"/>
      <c r="W20" s="587"/>
      <c r="X20" s="587"/>
      <c r="Y20" s="588"/>
      <c r="Z20" s="639">
        <v>65.599999999999994</v>
      </c>
      <c r="AA20" s="639"/>
      <c r="AB20" s="639"/>
      <c r="AC20" s="639"/>
      <c r="AD20" s="640">
        <v>14015218</v>
      </c>
      <c r="AE20" s="640"/>
      <c r="AF20" s="640"/>
      <c r="AG20" s="640"/>
      <c r="AH20" s="640"/>
      <c r="AI20" s="640"/>
      <c r="AJ20" s="640"/>
      <c r="AK20" s="640"/>
      <c r="AL20" s="609">
        <v>99.9</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106602</v>
      </c>
      <c r="BH20" s="587"/>
      <c r="BI20" s="587"/>
      <c r="BJ20" s="587"/>
      <c r="BK20" s="587"/>
      <c r="BL20" s="587"/>
      <c r="BM20" s="587"/>
      <c r="BN20" s="588"/>
      <c r="BO20" s="639">
        <v>2.4</v>
      </c>
      <c r="BP20" s="639"/>
      <c r="BQ20" s="639"/>
      <c r="BR20" s="639"/>
      <c r="BS20" s="592" t="s">
        <v>113</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22720882</v>
      </c>
      <c r="CS20" s="587"/>
      <c r="CT20" s="587"/>
      <c r="CU20" s="587"/>
      <c r="CV20" s="587"/>
      <c r="CW20" s="587"/>
      <c r="CX20" s="587"/>
      <c r="CY20" s="588"/>
      <c r="CZ20" s="639">
        <v>100</v>
      </c>
      <c r="DA20" s="639"/>
      <c r="DB20" s="639"/>
      <c r="DC20" s="639"/>
      <c r="DD20" s="592">
        <v>3147854</v>
      </c>
      <c r="DE20" s="587"/>
      <c r="DF20" s="587"/>
      <c r="DG20" s="587"/>
      <c r="DH20" s="587"/>
      <c r="DI20" s="587"/>
      <c r="DJ20" s="587"/>
      <c r="DK20" s="587"/>
      <c r="DL20" s="587"/>
      <c r="DM20" s="587"/>
      <c r="DN20" s="587"/>
      <c r="DO20" s="587"/>
      <c r="DP20" s="588"/>
      <c r="DQ20" s="592">
        <v>16461095</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6087</v>
      </c>
      <c r="S21" s="587"/>
      <c r="T21" s="587"/>
      <c r="U21" s="587"/>
      <c r="V21" s="587"/>
      <c r="W21" s="587"/>
      <c r="X21" s="587"/>
      <c r="Y21" s="588"/>
      <c r="Z21" s="639">
        <v>0</v>
      </c>
      <c r="AA21" s="639"/>
      <c r="AB21" s="639"/>
      <c r="AC21" s="639"/>
      <c r="AD21" s="640">
        <v>6087</v>
      </c>
      <c r="AE21" s="640"/>
      <c r="AF21" s="640"/>
      <c r="AG21" s="640"/>
      <c r="AH21" s="640"/>
      <c r="AI21" s="640"/>
      <c r="AJ21" s="640"/>
      <c r="AK21" s="640"/>
      <c r="AL21" s="609">
        <v>0</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t="s">
        <v>113</v>
      </c>
      <c r="BH21" s="587"/>
      <c r="BI21" s="587"/>
      <c r="BJ21" s="587"/>
      <c r="BK21" s="587"/>
      <c r="BL21" s="587"/>
      <c r="BM21" s="587"/>
      <c r="BN21" s="588"/>
      <c r="BO21" s="639" t="s">
        <v>113</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50826</v>
      </c>
      <c r="S22" s="587"/>
      <c r="T22" s="587"/>
      <c r="U22" s="587"/>
      <c r="V22" s="587"/>
      <c r="W22" s="587"/>
      <c r="X22" s="587"/>
      <c r="Y22" s="588"/>
      <c r="Z22" s="639">
        <v>0.2</v>
      </c>
      <c r="AA22" s="639"/>
      <c r="AB22" s="639"/>
      <c r="AC22" s="639"/>
      <c r="AD22" s="640" t="s">
        <v>113</v>
      </c>
      <c r="AE22" s="640"/>
      <c r="AF22" s="640"/>
      <c r="AG22" s="640"/>
      <c r="AH22" s="640"/>
      <c r="AI22" s="640"/>
      <c r="AJ22" s="640"/>
      <c r="AK22" s="640"/>
      <c r="AL22" s="609" t="s">
        <v>113</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541127</v>
      </c>
      <c r="S23" s="587"/>
      <c r="T23" s="587"/>
      <c r="U23" s="587"/>
      <c r="V23" s="587"/>
      <c r="W23" s="587"/>
      <c r="X23" s="587"/>
      <c r="Y23" s="588"/>
      <c r="Z23" s="639">
        <v>2.2999999999999998</v>
      </c>
      <c r="AA23" s="639"/>
      <c r="AB23" s="639"/>
      <c r="AC23" s="639"/>
      <c r="AD23" s="640">
        <v>1070</v>
      </c>
      <c r="AE23" s="640"/>
      <c r="AF23" s="640"/>
      <c r="AG23" s="640"/>
      <c r="AH23" s="640"/>
      <c r="AI23" s="640"/>
      <c r="AJ23" s="640"/>
      <c r="AK23" s="640"/>
      <c r="AL23" s="609">
        <v>0</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v>106602</v>
      </c>
      <c r="BH23" s="587"/>
      <c r="BI23" s="587"/>
      <c r="BJ23" s="587"/>
      <c r="BK23" s="587"/>
      <c r="BL23" s="587"/>
      <c r="BM23" s="587"/>
      <c r="BN23" s="588"/>
      <c r="BO23" s="639">
        <v>2.4</v>
      </c>
      <c r="BP23" s="639"/>
      <c r="BQ23" s="639"/>
      <c r="BR23" s="639"/>
      <c r="BS23" s="592" t="s">
        <v>113</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27934</v>
      </c>
      <c r="S24" s="587"/>
      <c r="T24" s="587"/>
      <c r="U24" s="587"/>
      <c r="V24" s="587"/>
      <c r="W24" s="587"/>
      <c r="X24" s="587"/>
      <c r="Y24" s="588"/>
      <c r="Z24" s="639">
        <v>0.1</v>
      </c>
      <c r="AA24" s="639"/>
      <c r="AB24" s="639"/>
      <c r="AC24" s="639"/>
      <c r="AD24" s="640" t="s">
        <v>113</v>
      </c>
      <c r="AE24" s="640"/>
      <c r="AF24" s="640"/>
      <c r="AG24" s="640"/>
      <c r="AH24" s="640"/>
      <c r="AI24" s="640"/>
      <c r="AJ24" s="640"/>
      <c r="AK24" s="640"/>
      <c r="AL24" s="609" t="s">
        <v>113</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9314738</v>
      </c>
      <c r="CS24" s="637"/>
      <c r="CT24" s="637"/>
      <c r="CU24" s="637"/>
      <c r="CV24" s="637"/>
      <c r="CW24" s="637"/>
      <c r="CX24" s="637"/>
      <c r="CY24" s="684"/>
      <c r="CZ24" s="688">
        <v>41</v>
      </c>
      <c r="DA24" s="689"/>
      <c r="DB24" s="689"/>
      <c r="DC24" s="690"/>
      <c r="DD24" s="683">
        <v>7502155</v>
      </c>
      <c r="DE24" s="637"/>
      <c r="DF24" s="637"/>
      <c r="DG24" s="637"/>
      <c r="DH24" s="637"/>
      <c r="DI24" s="637"/>
      <c r="DJ24" s="637"/>
      <c r="DK24" s="684"/>
      <c r="DL24" s="683">
        <v>7262509</v>
      </c>
      <c r="DM24" s="637"/>
      <c r="DN24" s="637"/>
      <c r="DO24" s="637"/>
      <c r="DP24" s="637"/>
      <c r="DQ24" s="637"/>
      <c r="DR24" s="637"/>
      <c r="DS24" s="637"/>
      <c r="DT24" s="637"/>
      <c r="DU24" s="637"/>
      <c r="DV24" s="684"/>
      <c r="DW24" s="685">
        <v>48.6</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1544351</v>
      </c>
      <c r="S25" s="587"/>
      <c r="T25" s="587"/>
      <c r="U25" s="587"/>
      <c r="V25" s="587"/>
      <c r="W25" s="587"/>
      <c r="X25" s="587"/>
      <c r="Y25" s="588"/>
      <c r="Z25" s="639">
        <v>6.5</v>
      </c>
      <c r="AA25" s="639"/>
      <c r="AB25" s="639"/>
      <c r="AC25" s="639"/>
      <c r="AD25" s="640" t="s">
        <v>113</v>
      </c>
      <c r="AE25" s="640"/>
      <c r="AF25" s="640"/>
      <c r="AG25" s="640"/>
      <c r="AH25" s="640"/>
      <c r="AI25" s="640"/>
      <c r="AJ25" s="640"/>
      <c r="AK25" s="640"/>
      <c r="AL25" s="609" t="s">
        <v>113</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2990317</v>
      </c>
      <c r="CS25" s="605"/>
      <c r="CT25" s="605"/>
      <c r="CU25" s="605"/>
      <c r="CV25" s="605"/>
      <c r="CW25" s="605"/>
      <c r="CX25" s="605"/>
      <c r="CY25" s="606"/>
      <c r="CZ25" s="589">
        <v>13.2</v>
      </c>
      <c r="DA25" s="607"/>
      <c r="DB25" s="607"/>
      <c r="DC25" s="608"/>
      <c r="DD25" s="592">
        <v>2832614</v>
      </c>
      <c r="DE25" s="605"/>
      <c r="DF25" s="605"/>
      <c r="DG25" s="605"/>
      <c r="DH25" s="605"/>
      <c r="DI25" s="605"/>
      <c r="DJ25" s="605"/>
      <c r="DK25" s="606"/>
      <c r="DL25" s="592">
        <v>2755459</v>
      </c>
      <c r="DM25" s="605"/>
      <c r="DN25" s="605"/>
      <c r="DO25" s="605"/>
      <c r="DP25" s="605"/>
      <c r="DQ25" s="605"/>
      <c r="DR25" s="605"/>
      <c r="DS25" s="605"/>
      <c r="DT25" s="605"/>
      <c r="DU25" s="605"/>
      <c r="DV25" s="606"/>
      <c r="DW25" s="609">
        <v>18.5</v>
      </c>
      <c r="DX25" s="610"/>
      <c r="DY25" s="610"/>
      <c r="DZ25" s="610"/>
      <c r="EA25" s="610"/>
      <c r="EB25" s="610"/>
      <c r="EC25" s="611"/>
    </row>
    <row r="26" spans="2:133" ht="11.25" customHeight="1" x14ac:dyDescent="0.15">
      <c r="B26" s="677" t="s">
        <v>276</v>
      </c>
      <c r="C26" s="678"/>
      <c r="D26" s="678"/>
      <c r="E26" s="678"/>
      <c r="F26" s="678"/>
      <c r="G26" s="678"/>
      <c r="H26" s="678"/>
      <c r="I26" s="678"/>
      <c r="J26" s="678"/>
      <c r="K26" s="678"/>
      <c r="L26" s="678"/>
      <c r="M26" s="678"/>
      <c r="N26" s="678"/>
      <c r="O26" s="678"/>
      <c r="P26" s="678"/>
      <c r="Q26" s="679"/>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1921824</v>
      </c>
      <c r="CS26" s="587"/>
      <c r="CT26" s="587"/>
      <c r="CU26" s="587"/>
      <c r="CV26" s="587"/>
      <c r="CW26" s="587"/>
      <c r="CX26" s="587"/>
      <c r="CY26" s="588"/>
      <c r="CZ26" s="589">
        <v>8.5</v>
      </c>
      <c r="DA26" s="607"/>
      <c r="DB26" s="607"/>
      <c r="DC26" s="608"/>
      <c r="DD26" s="592">
        <v>1776993</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1301722</v>
      </c>
      <c r="S27" s="587"/>
      <c r="T27" s="587"/>
      <c r="U27" s="587"/>
      <c r="V27" s="587"/>
      <c r="W27" s="587"/>
      <c r="X27" s="587"/>
      <c r="Y27" s="588"/>
      <c r="Z27" s="639">
        <v>5.5</v>
      </c>
      <c r="AA27" s="639"/>
      <c r="AB27" s="639"/>
      <c r="AC27" s="639"/>
      <c r="AD27" s="640" t="s">
        <v>113</v>
      </c>
      <c r="AE27" s="640"/>
      <c r="AF27" s="640"/>
      <c r="AG27" s="640"/>
      <c r="AH27" s="640"/>
      <c r="AI27" s="640"/>
      <c r="AJ27" s="640"/>
      <c r="AK27" s="640"/>
      <c r="AL27" s="609" t="s">
        <v>113</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4401379</v>
      </c>
      <c r="BH27" s="587"/>
      <c r="BI27" s="587"/>
      <c r="BJ27" s="587"/>
      <c r="BK27" s="587"/>
      <c r="BL27" s="587"/>
      <c r="BM27" s="587"/>
      <c r="BN27" s="588"/>
      <c r="BO27" s="639">
        <v>100</v>
      </c>
      <c r="BP27" s="639"/>
      <c r="BQ27" s="639"/>
      <c r="BR27" s="639"/>
      <c r="BS27" s="592">
        <v>196406</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2706503</v>
      </c>
      <c r="CS27" s="605"/>
      <c r="CT27" s="605"/>
      <c r="CU27" s="605"/>
      <c r="CV27" s="605"/>
      <c r="CW27" s="605"/>
      <c r="CX27" s="605"/>
      <c r="CY27" s="606"/>
      <c r="CZ27" s="589">
        <v>11.9</v>
      </c>
      <c r="DA27" s="607"/>
      <c r="DB27" s="607"/>
      <c r="DC27" s="608"/>
      <c r="DD27" s="592">
        <v>1161157</v>
      </c>
      <c r="DE27" s="605"/>
      <c r="DF27" s="605"/>
      <c r="DG27" s="605"/>
      <c r="DH27" s="605"/>
      <c r="DI27" s="605"/>
      <c r="DJ27" s="605"/>
      <c r="DK27" s="606"/>
      <c r="DL27" s="592">
        <v>1142225</v>
      </c>
      <c r="DM27" s="605"/>
      <c r="DN27" s="605"/>
      <c r="DO27" s="605"/>
      <c r="DP27" s="605"/>
      <c r="DQ27" s="605"/>
      <c r="DR27" s="605"/>
      <c r="DS27" s="605"/>
      <c r="DT27" s="605"/>
      <c r="DU27" s="605"/>
      <c r="DV27" s="606"/>
      <c r="DW27" s="609">
        <v>7.7</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138038</v>
      </c>
      <c r="S28" s="587"/>
      <c r="T28" s="587"/>
      <c r="U28" s="587"/>
      <c r="V28" s="587"/>
      <c r="W28" s="587"/>
      <c r="X28" s="587"/>
      <c r="Y28" s="588"/>
      <c r="Z28" s="639">
        <v>0.6</v>
      </c>
      <c r="AA28" s="639"/>
      <c r="AB28" s="639"/>
      <c r="AC28" s="639"/>
      <c r="AD28" s="640" t="s">
        <v>113</v>
      </c>
      <c r="AE28" s="640"/>
      <c r="AF28" s="640"/>
      <c r="AG28" s="640"/>
      <c r="AH28" s="640"/>
      <c r="AI28" s="640"/>
      <c r="AJ28" s="640"/>
      <c r="AK28" s="640"/>
      <c r="AL28" s="609" t="s">
        <v>113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3617918</v>
      </c>
      <c r="CS28" s="587"/>
      <c r="CT28" s="587"/>
      <c r="CU28" s="587"/>
      <c r="CV28" s="587"/>
      <c r="CW28" s="587"/>
      <c r="CX28" s="587"/>
      <c r="CY28" s="588"/>
      <c r="CZ28" s="589">
        <v>15.9</v>
      </c>
      <c r="DA28" s="607"/>
      <c r="DB28" s="607"/>
      <c r="DC28" s="608"/>
      <c r="DD28" s="592">
        <v>3508384</v>
      </c>
      <c r="DE28" s="587"/>
      <c r="DF28" s="587"/>
      <c r="DG28" s="587"/>
      <c r="DH28" s="587"/>
      <c r="DI28" s="587"/>
      <c r="DJ28" s="587"/>
      <c r="DK28" s="588"/>
      <c r="DL28" s="592">
        <v>3364825</v>
      </c>
      <c r="DM28" s="587"/>
      <c r="DN28" s="587"/>
      <c r="DO28" s="587"/>
      <c r="DP28" s="587"/>
      <c r="DQ28" s="587"/>
      <c r="DR28" s="587"/>
      <c r="DS28" s="587"/>
      <c r="DT28" s="587"/>
      <c r="DU28" s="587"/>
      <c r="DV28" s="588"/>
      <c r="DW28" s="609">
        <v>22.5</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1399</v>
      </c>
      <c r="S29" s="587"/>
      <c r="T29" s="587"/>
      <c r="U29" s="587"/>
      <c r="V29" s="587"/>
      <c r="W29" s="587"/>
      <c r="X29" s="587"/>
      <c r="Y29" s="588"/>
      <c r="Z29" s="639">
        <v>0</v>
      </c>
      <c r="AA29" s="639"/>
      <c r="AB29" s="639"/>
      <c r="AC29" s="639"/>
      <c r="AD29" s="640" t="s">
        <v>113</v>
      </c>
      <c r="AE29" s="640"/>
      <c r="AF29" s="640"/>
      <c r="AG29" s="640"/>
      <c r="AH29" s="640"/>
      <c r="AI29" s="640"/>
      <c r="AJ29" s="640"/>
      <c r="AK29" s="640"/>
      <c r="AL29" s="609" t="s">
        <v>113</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74"/>
      <c r="BI29" s="674"/>
      <c r="BJ29" s="674"/>
      <c r="BK29" s="674"/>
      <c r="BL29" s="674"/>
      <c r="BM29" s="674"/>
      <c r="BN29" s="674"/>
      <c r="BO29" s="674"/>
      <c r="BP29" s="674"/>
      <c r="BQ29" s="675"/>
      <c r="BR29" s="646" t="s">
        <v>286</v>
      </c>
      <c r="BS29" s="674"/>
      <c r="BT29" s="674"/>
      <c r="BU29" s="674"/>
      <c r="BV29" s="674"/>
      <c r="BW29" s="674"/>
      <c r="BX29" s="674"/>
      <c r="BY29" s="674"/>
      <c r="BZ29" s="674"/>
      <c r="CA29" s="674"/>
      <c r="CB29" s="675"/>
      <c r="CD29" s="656" t="s">
        <v>287</v>
      </c>
      <c r="CE29" s="657"/>
      <c r="CF29" s="623" t="s">
        <v>288</v>
      </c>
      <c r="CG29" s="620"/>
      <c r="CH29" s="620"/>
      <c r="CI29" s="620"/>
      <c r="CJ29" s="620"/>
      <c r="CK29" s="620"/>
      <c r="CL29" s="620"/>
      <c r="CM29" s="620"/>
      <c r="CN29" s="620"/>
      <c r="CO29" s="620"/>
      <c r="CP29" s="620"/>
      <c r="CQ29" s="621"/>
      <c r="CR29" s="586">
        <v>3617918</v>
      </c>
      <c r="CS29" s="605"/>
      <c r="CT29" s="605"/>
      <c r="CU29" s="605"/>
      <c r="CV29" s="605"/>
      <c r="CW29" s="605"/>
      <c r="CX29" s="605"/>
      <c r="CY29" s="606"/>
      <c r="CZ29" s="589">
        <v>15.9</v>
      </c>
      <c r="DA29" s="607"/>
      <c r="DB29" s="607"/>
      <c r="DC29" s="608"/>
      <c r="DD29" s="592">
        <v>3508384</v>
      </c>
      <c r="DE29" s="605"/>
      <c r="DF29" s="605"/>
      <c r="DG29" s="605"/>
      <c r="DH29" s="605"/>
      <c r="DI29" s="605"/>
      <c r="DJ29" s="605"/>
      <c r="DK29" s="606"/>
      <c r="DL29" s="592">
        <v>3364825</v>
      </c>
      <c r="DM29" s="605"/>
      <c r="DN29" s="605"/>
      <c r="DO29" s="605"/>
      <c r="DP29" s="605"/>
      <c r="DQ29" s="605"/>
      <c r="DR29" s="605"/>
      <c r="DS29" s="605"/>
      <c r="DT29" s="605"/>
      <c r="DU29" s="605"/>
      <c r="DV29" s="606"/>
      <c r="DW29" s="609">
        <v>22.5</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v>884481</v>
      </c>
      <c r="S30" s="587"/>
      <c r="T30" s="587"/>
      <c r="U30" s="587"/>
      <c r="V30" s="587"/>
      <c r="W30" s="587"/>
      <c r="X30" s="587"/>
      <c r="Y30" s="588"/>
      <c r="Z30" s="639">
        <v>3.7</v>
      </c>
      <c r="AA30" s="639"/>
      <c r="AB30" s="639"/>
      <c r="AC30" s="639"/>
      <c r="AD30" s="640" t="s">
        <v>113</v>
      </c>
      <c r="AE30" s="640"/>
      <c r="AF30" s="640"/>
      <c r="AG30" s="640"/>
      <c r="AH30" s="640"/>
      <c r="AI30" s="640"/>
      <c r="AJ30" s="640"/>
      <c r="AK30" s="640"/>
      <c r="AL30" s="609" t="s">
        <v>113</v>
      </c>
      <c r="AM30" s="641"/>
      <c r="AN30" s="641"/>
      <c r="AO30" s="642"/>
      <c r="AP30" s="662" t="s">
        <v>290</v>
      </c>
      <c r="AQ30" s="663"/>
      <c r="AR30" s="663"/>
      <c r="AS30" s="663"/>
      <c r="AT30" s="668" t="s">
        <v>291</v>
      </c>
      <c r="AU30" s="182"/>
      <c r="AV30" s="182"/>
      <c r="AW30" s="182"/>
      <c r="AX30" s="671" t="s">
        <v>170</v>
      </c>
      <c r="AY30" s="672"/>
      <c r="AZ30" s="672"/>
      <c r="BA30" s="672"/>
      <c r="BB30" s="672"/>
      <c r="BC30" s="672"/>
      <c r="BD30" s="672"/>
      <c r="BE30" s="672"/>
      <c r="BF30" s="673"/>
      <c r="BG30" s="652">
        <v>98.6</v>
      </c>
      <c r="BH30" s="653"/>
      <c r="BI30" s="653"/>
      <c r="BJ30" s="653"/>
      <c r="BK30" s="653"/>
      <c r="BL30" s="653"/>
      <c r="BM30" s="654">
        <v>95.6</v>
      </c>
      <c r="BN30" s="653"/>
      <c r="BO30" s="653"/>
      <c r="BP30" s="653"/>
      <c r="BQ30" s="655"/>
      <c r="BR30" s="652">
        <v>98.5</v>
      </c>
      <c r="BS30" s="653"/>
      <c r="BT30" s="653"/>
      <c r="BU30" s="653"/>
      <c r="BV30" s="653"/>
      <c r="BW30" s="653"/>
      <c r="BX30" s="654">
        <v>94.9</v>
      </c>
      <c r="BY30" s="653"/>
      <c r="BZ30" s="653"/>
      <c r="CA30" s="653"/>
      <c r="CB30" s="655"/>
      <c r="CD30" s="658"/>
      <c r="CE30" s="659"/>
      <c r="CF30" s="623" t="s">
        <v>292</v>
      </c>
      <c r="CG30" s="620"/>
      <c r="CH30" s="620"/>
      <c r="CI30" s="620"/>
      <c r="CJ30" s="620"/>
      <c r="CK30" s="620"/>
      <c r="CL30" s="620"/>
      <c r="CM30" s="620"/>
      <c r="CN30" s="620"/>
      <c r="CO30" s="620"/>
      <c r="CP30" s="620"/>
      <c r="CQ30" s="621"/>
      <c r="CR30" s="586">
        <v>3250909</v>
      </c>
      <c r="CS30" s="587"/>
      <c r="CT30" s="587"/>
      <c r="CU30" s="587"/>
      <c r="CV30" s="587"/>
      <c r="CW30" s="587"/>
      <c r="CX30" s="587"/>
      <c r="CY30" s="588"/>
      <c r="CZ30" s="589">
        <v>14.3</v>
      </c>
      <c r="DA30" s="607"/>
      <c r="DB30" s="607"/>
      <c r="DC30" s="608"/>
      <c r="DD30" s="592">
        <v>3141375</v>
      </c>
      <c r="DE30" s="587"/>
      <c r="DF30" s="587"/>
      <c r="DG30" s="587"/>
      <c r="DH30" s="587"/>
      <c r="DI30" s="587"/>
      <c r="DJ30" s="587"/>
      <c r="DK30" s="588"/>
      <c r="DL30" s="592">
        <v>2998565</v>
      </c>
      <c r="DM30" s="587"/>
      <c r="DN30" s="587"/>
      <c r="DO30" s="587"/>
      <c r="DP30" s="587"/>
      <c r="DQ30" s="587"/>
      <c r="DR30" s="587"/>
      <c r="DS30" s="587"/>
      <c r="DT30" s="587"/>
      <c r="DU30" s="587"/>
      <c r="DV30" s="588"/>
      <c r="DW30" s="609">
        <v>20.100000000000001</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608616</v>
      </c>
      <c r="S31" s="587"/>
      <c r="T31" s="587"/>
      <c r="U31" s="587"/>
      <c r="V31" s="587"/>
      <c r="W31" s="587"/>
      <c r="X31" s="587"/>
      <c r="Y31" s="588"/>
      <c r="Z31" s="639">
        <v>2.6</v>
      </c>
      <c r="AA31" s="639"/>
      <c r="AB31" s="639"/>
      <c r="AC31" s="639"/>
      <c r="AD31" s="640" t="s">
        <v>113</v>
      </c>
      <c r="AE31" s="640"/>
      <c r="AF31" s="640"/>
      <c r="AG31" s="640"/>
      <c r="AH31" s="640"/>
      <c r="AI31" s="640"/>
      <c r="AJ31" s="640"/>
      <c r="AK31" s="640"/>
      <c r="AL31" s="609" t="s">
        <v>113</v>
      </c>
      <c r="AM31" s="641"/>
      <c r="AN31" s="641"/>
      <c r="AO31" s="642"/>
      <c r="AP31" s="664"/>
      <c r="AQ31" s="665"/>
      <c r="AR31" s="665"/>
      <c r="AS31" s="665"/>
      <c r="AT31" s="669"/>
      <c r="AU31" s="181" t="s">
        <v>294</v>
      </c>
      <c r="AV31" s="181"/>
      <c r="AW31" s="181"/>
      <c r="AX31" s="583" t="s">
        <v>295</v>
      </c>
      <c r="AY31" s="584"/>
      <c r="AZ31" s="584"/>
      <c r="BA31" s="584"/>
      <c r="BB31" s="584"/>
      <c r="BC31" s="584"/>
      <c r="BD31" s="584"/>
      <c r="BE31" s="584"/>
      <c r="BF31" s="585"/>
      <c r="BG31" s="650">
        <v>98.7</v>
      </c>
      <c r="BH31" s="605"/>
      <c r="BI31" s="605"/>
      <c r="BJ31" s="605"/>
      <c r="BK31" s="605"/>
      <c r="BL31" s="605"/>
      <c r="BM31" s="641">
        <v>96.6</v>
      </c>
      <c r="BN31" s="651"/>
      <c r="BO31" s="651"/>
      <c r="BP31" s="651"/>
      <c r="BQ31" s="615"/>
      <c r="BR31" s="650">
        <v>98.5</v>
      </c>
      <c r="BS31" s="605"/>
      <c r="BT31" s="605"/>
      <c r="BU31" s="605"/>
      <c r="BV31" s="605"/>
      <c r="BW31" s="605"/>
      <c r="BX31" s="641">
        <v>96</v>
      </c>
      <c r="BY31" s="651"/>
      <c r="BZ31" s="651"/>
      <c r="CA31" s="651"/>
      <c r="CB31" s="615"/>
      <c r="CD31" s="658"/>
      <c r="CE31" s="659"/>
      <c r="CF31" s="623" t="s">
        <v>296</v>
      </c>
      <c r="CG31" s="620"/>
      <c r="CH31" s="620"/>
      <c r="CI31" s="620"/>
      <c r="CJ31" s="620"/>
      <c r="CK31" s="620"/>
      <c r="CL31" s="620"/>
      <c r="CM31" s="620"/>
      <c r="CN31" s="620"/>
      <c r="CO31" s="620"/>
      <c r="CP31" s="620"/>
      <c r="CQ31" s="621"/>
      <c r="CR31" s="586">
        <v>367009</v>
      </c>
      <c r="CS31" s="605"/>
      <c r="CT31" s="605"/>
      <c r="CU31" s="605"/>
      <c r="CV31" s="605"/>
      <c r="CW31" s="605"/>
      <c r="CX31" s="605"/>
      <c r="CY31" s="606"/>
      <c r="CZ31" s="589">
        <v>1.6</v>
      </c>
      <c r="DA31" s="607"/>
      <c r="DB31" s="607"/>
      <c r="DC31" s="608"/>
      <c r="DD31" s="592">
        <v>367009</v>
      </c>
      <c r="DE31" s="605"/>
      <c r="DF31" s="605"/>
      <c r="DG31" s="605"/>
      <c r="DH31" s="605"/>
      <c r="DI31" s="605"/>
      <c r="DJ31" s="605"/>
      <c r="DK31" s="606"/>
      <c r="DL31" s="592">
        <v>366260</v>
      </c>
      <c r="DM31" s="605"/>
      <c r="DN31" s="605"/>
      <c r="DO31" s="605"/>
      <c r="DP31" s="605"/>
      <c r="DQ31" s="605"/>
      <c r="DR31" s="605"/>
      <c r="DS31" s="605"/>
      <c r="DT31" s="605"/>
      <c r="DU31" s="605"/>
      <c r="DV31" s="606"/>
      <c r="DW31" s="609">
        <v>2.5</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383797</v>
      </c>
      <c r="S32" s="587"/>
      <c r="T32" s="587"/>
      <c r="U32" s="587"/>
      <c r="V32" s="587"/>
      <c r="W32" s="587"/>
      <c r="X32" s="587"/>
      <c r="Y32" s="588"/>
      <c r="Z32" s="639">
        <v>1.6</v>
      </c>
      <c r="AA32" s="639"/>
      <c r="AB32" s="639"/>
      <c r="AC32" s="639"/>
      <c r="AD32" s="640">
        <v>3684</v>
      </c>
      <c r="AE32" s="640"/>
      <c r="AF32" s="640"/>
      <c r="AG32" s="640"/>
      <c r="AH32" s="640"/>
      <c r="AI32" s="640"/>
      <c r="AJ32" s="640"/>
      <c r="AK32" s="640"/>
      <c r="AL32" s="609">
        <v>0</v>
      </c>
      <c r="AM32" s="641"/>
      <c r="AN32" s="641"/>
      <c r="AO32" s="642"/>
      <c r="AP32" s="666"/>
      <c r="AQ32" s="667"/>
      <c r="AR32" s="667"/>
      <c r="AS32" s="667"/>
      <c r="AT32" s="670"/>
      <c r="AU32" s="183"/>
      <c r="AV32" s="183"/>
      <c r="AW32" s="183"/>
      <c r="AX32" s="567" t="s">
        <v>298</v>
      </c>
      <c r="AY32" s="568"/>
      <c r="AZ32" s="568"/>
      <c r="BA32" s="568"/>
      <c r="BB32" s="568"/>
      <c r="BC32" s="568"/>
      <c r="BD32" s="568"/>
      <c r="BE32" s="568"/>
      <c r="BF32" s="569"/>
      <c r="BG32" s="649">
        <v>98.6</v>
      </c>
      <c r="BH32" s="571"/>
      <c r="BI32" s="571"/>
      <c r="BJ32" s="571"/>
      <c r="BK32" s="571"/>
      <c r="BL32" s="571"/>
      <c r="BM32" s="634">
        <v>94.9</v>
      </c>
      <c r="BN32" s="571"/>
      <c r="BO32" s="571"/>
      <c r="BP32" s="571"/>
      <c r="BQ32" s="628"/>
      <c r="BR32" s="649">
        <v>98.4</v>
      </c>
      <c r="BS32" s="571"/>
      <c r="BT32" s="571"/>
      <c r="BU32" s="571"/>
      <c r="BV32" s="571"/>
      <c r="BW32" s="571"/>
      <c r="BX32" s="634">
        <v>94.1</v>
      </c>
      <c r="BY32" s="571"/>
      <c r="BZ32" s="571"/>
      <c r="CA32" s="571"/>
      <c r="CB32" s="628"/>
      <c r="CD32" s="660"/>
      <c r="CE32" s="661"/>
      <c r="CF32" s="623" t="s">
        <v>299</v>
      </c>
      <c r="CG32" s="620"/>
      <c r="CH32" s="620"/>
      <c r="CI32" s="620"/>
      <c r="CJ32" s="620"/>
      <c r="CK32" s="620"/>
      <c r="CL32" s="620"/>
      <c r="CM32" s="620"/>
      <c r="CN32" s="620"/>
      <c r="CO32" s="620"/>
      <c r="CP32" s="620"/>
      <c r="CQ32" s="621"/>
      <c r="CR32" s="586" t="s">
        <v>113</v>
      </c>
      <c r="CS32" s="587"/>
      <c r="CT32" s="587"/>
      <c r="CU32" s="587"/>
      <c r="CV32" s="587"/>
      <c r="CW32" s="587"/>
      <c r="CX32" s="587"/>
      <c r="CY32" s="588"/>
      <c r="CZ32" s="589" t="s">
        <v>113</v>
      </c>
      <c r="DA32" s="607"/>
      <c r="DB32" s="607"/>
      <c r="DC32" s="608"/>
      <c r="DD32" s="592" t="s">
        <v>113</v>
      </c>
      <c r="DE32" s="587"/>
      <c r="DF32" s="587"/>
      <c r="DG32" s="587"/>
      <c r="DH32" s="587"/>
      <c r="DI32" s="587"/>
      <c r="DJ32" s="587"/>
      <c r="DK32" s="588"/>
      <c r="DL32" s="592" t="s">
        <v>113</v>
      </c>
      <c r="DM32" s="587"/>
      <c r="DN32" s="587"/>
      <c r="DO32" s="587"/>
      <c r="DP32" s="587"/>
      <c r="DQ32" s="587"/>
      <c r="DR32" s="587"/>
      <c r="DS32" s="587"/>
      <c r="DT32" s="587"/>
      <c r="DU32" s="587"/>
      <c r="DV32" s="588"/>
      <c r="DW32" s="609" t="s">
        <v>113</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2641300</v>
      </c>
      <c r="S33" s="587"/>
      <c r="T33" s="587"/>
      <c r="U33" s="587"/>
      <c r="V33" s="587"/>
      <c r="W33" s="587"/>
      <c r="X33" s="587"/>
      <c r="Y33" s="588"/>
      <c r="Z33" s="639">
        <v>11.2</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9467332</v>
      </c>
      <c r="CS33" s="605"/>
      <c r="CT33" s="605"/>
      <c r="CU33" s="605"/>
      <c r="CV33" s="605"/>
      <c r="CW33" s="605"/>
      <c r="CX33" s="605"/>
      <c r="CY33" s="606"/>
      <c r="CZ33" s="589">
        <v>41.7</v>
      </c>
      <c r="DA33" s="607"/>
      <c r="DB33" s="607"/>
      <c r="DC33" s="608"/>
      <c r="DD33" s="592">
        <v>7472441</v>
      </c>
      <c r="DE33" s="605"/>
      <c r="DF33" s="605"/>
      <c r="DG33" s="605"/>
      <c r="DH33" s="605"/>
      <c r="DI33" s="605"/>
      <c r="DJ33" s="605"/>
      <c r="DK33" s="606"/>
      <c r="DL33" s="592">
        <v>6146255</v>
      </c>
      <c r="DM33" s="605"/>
      <c r="DN33" s="605"/>
      <c r="DO33" s="605"/>
      <c r="DP33" s="605"/>
      <c r="DQ33" s="605"/>
      <c r="DR33" s="605"/>
      <c r="DS33" s="605"/>
      <c r="DT33" s="605"/>
      <c r="DU33" s="605"/>
      <c r="DV33" s="606"/>
      <c r="DW33" s="609">
        <v>41.2</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2978652</v>
      </c>
      <c r="CS34" s="587"/>
      <c r="CT34" s="587"/>
      <c r="CU34" s="587"/>
      <c r="CV34" s="587"/>
      <c r="CW34" s="587"/>
      <c r="CX34" s="587"/>
      <c r="CY34" s="588"/>
      <c r="CZ34" s="589">
        <v>13.1</v>
      </c>
      <c r="DA34" s="607"/>
      <c r="DB34" s="607"/>
      <c r="DC34" s="608"/>
      <c r="DD34" s="592">
        <v>1936724</v>
      </c>
      <c r="DE34" s="587"/>
      <c r="DF34" s="587"/>
      <c r="DG34" s="587"/>
      <c r="DH34" s="587"/>
      <c r="DI34" s="587"/>
      <c r="DJ34" s="587"/>
      <c r="DK34" s="588"/>
      <c r="DL34" s="592">
        <v>1753871</v>
      </c>
      <c r="DM34" s="587"/>
      <c r="DN34" s="587"/>
      <c r="DO34" s="587"/>
      <c r="DP34" s="587"/>
      <c r="DQ34" s="587"/>
      <c r="DR34" s="587"/>
      <c r="DS34" s="587"/>
      <c r="DT34" s="587"/>
      <c r="DU34" s="587"/>
      <c r="DV34" s="588"/>
      <c r="DW34" s="609">
        <v>11.7</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902900</v>
      </c>
      <c r="S35" s="587"/>
      <c r="T35" s="587"/>
      <c r="U35" s="587"/>
      <c r="V35" s="587"/>
      <c r="W35" s="587"/>
      <c r="X35" s="587"/>
      <c r="Y35" s="588"/>
      <c r="Z35" s="639">
        <v>3.8</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4065125</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34210</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36346</v>
      </c>
      <c r="CS35" s="605"/>
      <c r="CT35" s="605"/>
      <c r="CU35" s="605"/>
      <c r="CV35" s="605"/>
      <c r="CW35" s="605"/>
      <c r="CX35" s="605"/>
      <c r="CY35" s="606"/>
      <c r="CZ35" s="589">
        <v>0.2</v>
      </c>
      <c r="DA35" s="607"/>
      <c r="DB35" s="607"/>
      <c r="DC35" s="608"/>
      <c r="DD35" s="592">
        <v>23361</v>
      </c>
      <c r="DE35" s="605"/>
      <c r="DF35" s="605"/>
      <c r="DG35" s="605"/>
      <c r="DH35" s="605"/>
      <c r="DI35" s="605"/>
      <c r="DJ35" s="605"/>
      <c r="DK35" s="606"/>
      <c r="DL35" s="592">
        <v>23361</v>
      </c>
      <c r="DM35" s="605"/>
      <c r="DN35" s="605"/>
      <c r="DO35" s="605"/>
      <c r="DP35" s="605"/>
      <c r="DQ35" s="605"/>
      <c r="DR35" s="605"/>
      <c r="DS35" s="605"/>
      <c r="DT35" s="605"/>
      <c r="DU35" s="605"/>
      <c r="DV35" s="606"/>
      <c r="DW35" s="609">
        <v>0.2</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23657846</v>
      </c>
      <c r="S36" s="627"/>
      <c r="T36" s="627"/>
      <c r="U36" s="627"/>
      <c r="V36" s="627"/>
      <c r="W36" s="627"/>
      <c r="X36" s="627"/>
      <c r="Y36" s="630"/>
      <c r="Z36" s="631">
        <v>100</v>
      </c>
      <c r="AA36" s="631"/>
      <c r="AB36" s="631"/>
      <c r="AC36" s="631"/>
      <c r="AD36" s="632">
        <v>14026059</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1424918</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-26156</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2505245</v>
      </c>
      <c r="CS36" s="587"/>
      <c r="CT36" s="587"/>
      <c r="CU36" s="587"/>
      <c r="CV36" s="587"/>
      <c r="CW36" s="587"/>
      <c r="CX36" s="587"/>
      <c r="CY36" s="588"/>
      <c r="CZ36" s="589">
        <v>11</v>
      </c>
      <c r="DA36" s="607"/>
      <c r="DB36" s="607"/>
      <c r="DC36" s="608"/>
      <c r="DD36" s="592">
        <v>2201308</v>
      </c>
      <c r="DE36" s="587"/>
      <c r="DF36" s="587"/>
      <c r="DG36" s="587"/>
      <c r="DH36" s="587"/>
      <c r="DI36" s="587"/>
      <c r="DJ36" s="587"/>
      <c r="DK36" s="588"/>
      <c r="DL36" s="592">
        <v>2010714</v>
      </c>
      <c r="DM36" s="587"/>
      <c r="DN36" s="587"/>
      <c r="DO36" s="587"/>
      <c r="DP36" s="587"/>
      <c r="DQ36" s="587"/>
      <c r="DR36" s="587"/>
      <c r="DS36" s="587"/>
      <c r="DT36" s="587"/>
      <c r="DU36" s="587"/>
      <c r="DV36" s="588"/>
      <c r="DW36" s="609">
        <v>13.5</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v>609540</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5062</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1031240</v>
      </c>
      <c r="CS37" s="605"/>
      <c r="CT37" s="605"/>
      <c r="CU37" s="605"/>
      <c r="CV37" s="605"/>
      <c r="CW37" s="605"/>
      <c r="CX37" s="605"/>
      <c r="CY37" s="606"/>
      <c r="CZ37" s="589">
        <v>4.5</v>
      </c>
      <c r="DA37" s="607"/>
      <c r="DB37" s="607"/>
      <c r="DC37" s="608"/>
      <c r="DD37" s="592">
        <v>997744</v>
      </c>
      <c r="DE37" s="605"/>
      <c r="DF37" s="605"/>
      <c r="DG37" s="605"/>
      <c r="DH37" s="605"/>
      <c r="DI37" s="605"/>
      <c r="DJ37" s="605"/>
      <c r="DK37" s="606"/>
      <c r="DL37" s="592">
        <v>967978</v>
      </c>
      <c r="DM37" s="605"/>
      <c r="DN37" s="605"/>
      <c r="DO37" s="605"/>
      <c r="DP37" s="605"/>
      <c r="DQ37" s="605"/>
      <c r="DR37" s="605"/>
      <c r="DS37" s="605"/>
      <c r="DT37" s="605"/>
      <c r="DU37" s="605"/>
      <c r="DV37" s="606"/>
      <c r="DW37" s="609">
        <v>6.5</v>
      </c>
      <c r="DX37" s="610"/>
      <c r="DY37" s="610"/>
      <c r="DZ37" s="610"/>
      <c r="EA37" s="610"/>
      <c r="EB37" s="610"/>
      <c r="EC37" s="611"/>
    </row>
    <row r="38" spans="2:133" ht="11.25" customHeight="1" x14ac:dyDescent="0.15">
      <c r="AQ38" s="612" t="s">
        <v>317</v>
      </c>
      <c r="AR38" s="613"/>
      <c r="AS38" s="613"/>
      <c r="AT38" s="613"/>
      <c r="AU38" s="613"/>
      <c r="AV38" s="613"/>
      <c r="AW38" s="613"/>
      <c r="AX38" s="613"/>
      <c r="AY38" s="614"/>
      <c r="AZ38" s="586">
        <v>211837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8732</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3415921</v>
      </c>
      <c r="CS38" s="587"/>
      <c r="CT38" s="587"/>
      <c r="CU38" s="587"/>
      <c r="CV38" s="587"/>
      <c r="CW38" s="587"/>
      <c r="CX38" s="587"/>
      <c r="CY38" s="588"/>
      <c r="CZ38" s="589">
        <v>15</v>
      </c>
      <c r="DA38" s="607"/>
      <c r="DB38" s="607"/>
      <c r="DC38" s="608"/>
      <c r="DD38" s="592">
        <v>3119509</v>
      </c>
      <c r="DE38" s="587"/>
      <c r="DF38" s="587"/>
      <c r="DG38" s="587"/>
      <c r="DH38" s="587"/>
      <c r="DI38" s="587"/>
      <c r="DJ38" s="587"/>
      <c r="DK38" s="588"/>
      <c r="DL38" s="592">
        <v>2358309</v>
      </c>
      <c r="DM38" s="587"/>
      <c r="DN38" s="587"/>
      <c r="DO38" s="587"/>
      <c r="DP38" s="587"/>
      <c r="DQ38" s="587"/>
      <c r="DR38" s="587"/>
      <c r="DS38" s="587"/>
      <c r="DT38" s="587"/>
      <c r="DU38" s="587"/>
      <c r="DV38" s="588"/>
      <c r="DW38" s="609">
        <v>15.8</v>
      </c>
      <c r="DX38" s="610"/>
      <c r="DY38" s="610"/>
      <c r="DZ38" s="610"/>
      <c r="EA38" s="610"/>
      <c r="EB38" s="610"/>
      <c r="EC38" s="611"/>
    </row>
    <row r="39" spans="2:133" ht="11.25" customHeight="1" x14ac:dyDescent="0.15">
      <c r="AQ39" s="612" t="s">
        <v>320</v>
      </c>
      <c r="AR39" s="613"/>
      <c r="AS39" s="613"/>
      <c r="AT39" s="613"/>
      <c r="AU39" s="613"/>
      <c r="AV39" s="613"/>
      <c r="AW39" s="613"/>
      <c r="AX39" s="613"/>
      <c r="AY39" s="614"/>
      <c r="AZ39" s="586">
        <v>39664</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86</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529423</v>
      </c>
      <c r="CS39" s="605"/>
      <c r="CT39" s="605"/>
      <c r="CU39" s="605"/>
      <c r="CV39" s="605"/>
      <c r="CW39" s="605"/>
      <c r="CX39" s="605"/>
      <c r="CY39" s="606"/>
      <c r="CZ39" s="589">
        <v>2.2999999999999998</v>
      </c>
      <c r="DA39" s="607"/>
      <c r="DB39" s="607"/>
      <c r="DC39" s="608"/>
      <c r="DD39" s="592">
        <v>189794</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242228</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97</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1745</v>
      </c>
      <c r="CS40" s="587"/>
      <c r="CT40" s="587"/>
      <c r="CU40" s="587"/>
      <c r="CV40" s="587"/>
      <c r="CW40" s="587"/>
      <c r="CX40" s="587"/>
      <c r="CY40" s="588"/>
      <c r="CZ40" s="589">
        <v>0</v>
      </c>
      <c r="DA40" s="607"/>
      <c r="DB40" s="607"/>
      <c r="DC40" s="608"/>
      <c r="DD40" s="592">
        <v>1745</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1536938</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282</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3938812</v>
      </c>
      <c r="CS42" s="587"/>
      <c r="CT42" s="587"/>
      <c r="CU42" s="587"/>
      <c r="CV42" s="587"/>
      <c r="CW42" s="587"/>
      <c r="CX42" s="587"/>
      <c r="CY42" s="588"/>
      <c r="CZ42" s="589">
        <v>17.3</v>
      </c>
      <c r="DA42" s="590"/>
      <c r="DB42" s="590"/>
      <c r="DC42" s="591"/>
      <c r="DD42" s="592">
        <v>1486499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153384</v>
      </c>
      <c r="CS43" s="605"/>
      <c r="CT43" s="605"/>
      <c r="CU43" s="605"/>
      <c r="CV43" s="605"/>
      <c r="CW43" s="605"/>
      <c r="CX43" s="605"/>
      <c r="CY43" s="606"/>
      <c r="CZ43" s="589">
        <v>0.7</v>
      </c>
      <c r="DA43" s="607"/>
      <c r="DB43" s="607"/>
      <c r="DC43" s="608"/>
      <c r="DD43" s="592">
        <v>90887</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336</v>
      </c>
      <c r="CD44" s="599" t="s">
        <v>287</v>
      </c>
      <c r="CE44" s="600"/>
      <c r="CF44" s="583" t="s">
        <v>337</v>
      </c>
      <c r="CG44" s="584"/>
      <c r="CH44" s="584"/>
      <c r="CI44" s="584"/>
      <c r="CJ44" s="584"/>
      <c r="CK44" s="584"/>
      <c r="CL44" s="584"/>
      <c r="CM44" s="584"/>
      <c r="CN44" s="584"/>
      <c r="CO44" s="584"/>
      <c r="CP44" s="584"/>
      <c r="CQ44" s="585"/>
      <c r="CR44" s="586">
        <v>3147854</v>
      </c>
      <c r="CS44" s="587"/>
      <c r="CT44" s="587"/>
      <c r="CU44" s="587"/>
      <c r="CV44" s="587"/>
      <c r="CW44" s="587"/>
      <c r="CX44" s="587"/>
      <c r="CY44" s="588"/>
      <c r="CZ44" s="589">
        <v>13.9</v>
      </c>
      <c r="DA44" s="590"/>
      <c r="DB44" s="590"/>
      <c r="DC44" s="591"/>
      <c r="DD44" s="592">
        <v>796109</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338</v>
      </c>
      <c r="CG45" s="584"/>
      <c r="CH45" s="584"/>
      <c r="CI45" s="584"/>
      <c r="CJ45" s="584"/>
      <c r="CK45" s="584"/>
      <c r="CL45" s="584"/>
      <c r="CM45" s="584"/>
      <c r="CN45" s="584"/>
      <c r="CO45" s="584"/>
      <c r="CP45" s="584"/>
      <c r="CQ45" s="585"/>
      <c r="CR45" s="586">
        <v>607663</v>
      </c>
      <c r="CS45" s="605"/>
      <c r="CT45" s="605"/>
      <c r="CU45" s="605"/>
      <c r="CV45" s="605"/>
      <c r="CW45" s="605"/>
      <c r="CX45" s="605"/>
      <c r="CY45" s="606"/>
      <c r="CZ45" s="589">
        <v>2.7</v>
      </c>
      <c r="DA45" s="607"/>
      <c r="DB45" s="607"/>
      <c r="DC45" s="608"/>
      <c r="DD45" s="592">
        <v>64760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339</v>
      </c>
      <c r="CG46" s="584"/>
      <c r="CH46" s="584"/>
      <c r="CI46" s="584"/>
      <c r="CJ46" s="584"/>
      <c r="CK46" s="584"/>
      <c r="CL46" s="584"/>
      <c r="CM46" s="584"/>
      <c r="CN46" s="584"/>
      <c r="CO46" s="584"/>
      <c r="CP46" s="584"/>
      <c r="CQ46" s="585"/>
      <c r="CR46" s="586">
        <v>2540191</v>
      </c>
      <c r="CS46" s="587"/>
      <c r="CT46" s="587"/>
      <c r="CU46" s="587"/>
      <c r="CV46" s="587"/>
      <c r="CW46" s="587"/>
      <c r="CX46" s="587"/>
      <c r="CY46" s="588"/>
      <c r="CZ46" s="589">
        <v>11.2</v>
      </c>
      <c r="DA46" s="590"/>
      <c r="DB46" s="590"/>
      <c r="DC46" s="591"/>
      <c r="DD46" s="592">
        <v>731349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340</v>
      </c>
      <c r="CG47" s="584"/>
      <c r="CH47" s="584"/>
      <c r="CI47" s="584"/>
      <c r="CJ47" s="584"/>
      <c r="CK47" s="584"/>
      <c r="CL47" s="584"/>
      <c r="CM47" s="584"/>
      <c r="CN47" s="584"/>
      <c r="CO47" s="584"/>
      <c r="CP47" s="584"/>
      <c r="CQ47" s="585"/>
      <c r="CR47" s="586">
        <v>790958</v>
      </c>
      <c r="CS47" s="605"/>
      <c r="CT47" s="605"/>
      <c r="CU47" s="605"/>
      <c r="CV47" s="605"/>
      <c r="CW47" s="605"/>
      <c r="CX47" s="605"/>
      <c r="CY47" s="606"/>
      <c r="CZ47" s="589">
        <v>3.5</v>
      </c>
      <c r="DA47" s="607"/>
      <c r="DB47" s="607"/>
      <c r="DC47" s="608"/>
      <c r="DD47" s="592">
        <v>690390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341</v>
      </c>
      <c r="CG48" s="584"/>
      <c r="CH48" s="584"/>
      <c r="CI48" s="584"/>
      <c r="CJ48" s="584"/>
      <c r="CK48" s="584"/>
      <c r="CL48" s="584"/>
      <c r="CM48" s="584"/>
      <c r="CN48" s="584"/>
      <c r="CO48" s="584"/>
      <c r="CP48" s="584"/>
      <c r="CQ48" s="585"/>
      <c r="CR48" s="586" t="s">
        <v>342</v>
      </c>
      <c r="CS48" s="587"/>
      <c r="CT48" s="587"/>
      <c r="CU48" s="587"/>
      <c r="CV48" s="587"/>
      <c r="CW48" s="587"/>
      <c r="CX48" s="587"/>
      <c r="CY48" s="588"/>
      <c r="CZ48" s="589" t="s">
        <v>342</v>
      </c>
      <c r="DA48" s="590"/>
      <c r="DB48" s="590"/>
      <c r="DC48" s="591"/>
      <c r="DD48" s="592" t="s">
        <v>342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343</v>
      </c>
      <c r="CE49" s="568"/>
      <c r="CF49" s="568"/>
      <c r="CG49" s="568"/>
      <c r="CH49" s="568"/>
      <c r="CI49" s="568"/>
      <c r="CJ49" s="568"/>
      <c r="CK49" s="568"/>
      <c r="CL49" s="568"/>
      <c r="CM49" s="568"/>
      <c r="CN49" s="568"/>
      <c r="CO49" s="568"/>
      <c r="CP49" s="568"/>
      <c r="CQ49" s="569"/>
      <c r="CR49" s="570">
        <v>22720882</v>
      </c>
      <c r="CS49" s="571"/>
      <c r="CT49" s="571"/>
      <c r="CU49" s="571"/>
      <c r="CV49" s="571"/>
      <c r="CW49" s="571"/>
      <c r="CX49" s="571"/>
      <c r="CY49" s="572"/>
      <c r="CZ49" s="573">
        <v>100</v>
      </c>
      <c r="DA49" s="574"/>
      <c r="DB49" s="574"/>
      <c r="DC49" s="575"/>
      <c r="DD49" s="576">
        <v>16461095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6" zoomScale="55" zoomScaleNormal="55" zoomScaleSheetLayoutView="70" workbookViewId="0">
      <selection activeCell="BS69" sqref="BS69:CG69"/>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366</v>
      </c>
      <c r="C7" s="1045"/>
      <c r="D7" s="1045"/>
      <c r="E7" s="1045"/>
      <c r="F7" s="1045"/>
      <c r="G7" s="1045"/>
      <c r="H7" s="1045"/>
      <c r="I7" s="1045"/>
      <c r="J7" s="1045"/>
      <c r="K7" s="1045"/>
      <c r="L7" s="1045"/>
      <c r="M7" s="1045"/>
      <c r="N7" s="1045"/>
      <c r="O7" s="1045"/>
      <c r="P7" s="1046"/>
      <c r="Q7" s="1098">
        <v>23166</v>
      </c>
      <c r="R7" s="1099"/>
      <c r="S7" s="1099"/>
      <c r="T7" s="1099"/>
      <c r="U7" s="1099"/>
      <c r="V7" s="1099">
        <v>22234</v>
      </c>
      <c r="W7" s="1099"/>
      <c r="X7" s="1099"/>
      <c r="Y7" s="1099"/>
      <c r="Z7" s="1099"/>
      <c r="AA7" s="1099">
        <v>933</v>
      </c>
      <c r="AB7" s="1099"/>
      <c r="AC7" s="1099"/>
      <c r="AD7" s="1099"/>
      <c r="AE7" s="1100"/>
      <c r="AF7" s="1101">
        <v>586</v>
      </c>
      <c r="AG7" s="1102"/>
      <c r="AH7" s="1102"/>
      <c r="AI7" s="1102"/>
      <c r="AJ7" s="1103"/>
      <c r="AK7" s="1085">
        <v>425</v>
      </c>
      <c r="AL7" s="1086"/>
      <c r="AM7" s="1086"/>
      <c r="AN7" s="1086"/>
      <c r="AO7" s="1086"/>
      <c r="AP7" s="1086">
        <v>27604</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538</v>
      </c>
      <c r="BT7" s="1090" t="s">
        <v>538</v>
      </c>
      <c r="BU7" s="1090" t="s">
        <v>538</v>
      </c>
      <c r="BV7" s="1090" t="s">
        <v>538</v>
      </c>
      <c r="BW7" s="1090" t="s">
        <v>538</v>
      </c>
      <c r="BX7" s="1090" t="s">
        <v>538</v>
      </c>
      <c r="BY7" s="1090" t="s">
        <v>538</v>
      </c>
      <c r="BZ7" s="1090" t="s">
        <v>538</v>
      </c>
      <c r="CA7" s="1090" t="s">
        <v>538</v>
      </c>
      <c r="CB7" s="1090" t="s">
        <v>538</v>
      </c>
      <c r="CC7" s="1090" t="s">
        <v>538</v>
      </c>
      <c r="CD7" s="1090" t="s">
        <v>538</v>
      </c>
      <c r="CE7" s="1090" t="s">
        <v>538</v>
      </c>
      <c r="CF7" s="1090" t="s">
        <v>538</v>
      </c>
      <c r="CG7" s="1091" t="s">
        <v>538</v>
      </c>
      <c r="CH7" s="1082">
        <v>-4</v>
      </c>
      <c r="CI7" s="1083">
        <v>-4174</v>
      </c>
      <c r="CJ7" s="1083">
        <v>-4174</v>
      </c>
      <c r="CK7" s="1083">
        <v>-4174</v>
      </c>
      <c r="CL7" s="1084">
        <v>-4174</v>
      </c>
      <c r="CM7" s="1082">
        <v>333</v>
      </c>
      <c r="CN7" s="1083">
        <v>333419</v>
      </c>
      <c r="CO7" s="1083">
        <v>333419</v>
      </c>
      <c r="CP7" s="1083">
        <v>333419</v>
      </c>
      <c r="CQ7" s="1084">
        <v>333419</v>
      </c>
      <c r="CR7" s="1082">
        <v>30</v>
      </c>
      <c r="CS7" s="1083">
        <v>30000</v>
      </c>
      <c r="CT7" s="1083">
        <v>30000</v>
      </c>
      <c r="CU7" s="1083">
        <v>30000</v>
      </c>
      <c r="CV7" s="1084">
        <v>30000</v>
      </c>
      <c r="CW7" s="1082">
        <v>7</v>
      </c>
      <c r="CX7" s="1083" t="e">
        <f t="shared" ref="CX7:DA17" si="0">CY7+CZ7</f>
        <v>#VALUE!</v>
      </c>
      <c r="CY7" s="1083" t="e">
        <f t="shared" si="0"/>
        <v>#VALUE!</v>
      </c>
      <c r="CZ7" s="1083" t="e">
        <f t="shared" si="0"/>
        <v>#VALUE!</v>
      </c>
      <c r="DA7" s="1084" t="e">
        <f t="shared" si="0"/>
        <v>#VALUE!</v>
      </c>
      <c r="DB7" s="1082" t="s">
        <v>536</v>
      </c>
      <c r="DC7" s="1083"/>
      <c r="DD7" s="1083"/>
      <c r="DE7" s="1083"/>
      <c r="DF7" s="1084"/>
      <c r="DG7" s="1082" t="s">
        <v>536</v>
      </c>
      <c r="DH7" s="1083">
        <v>0</v>
      </c>
      <c r="DI7" s="1083">
        <v>0</v>
      </c>
      <c r="DJ7" s="1083">
        <v>0</v>
      </c>
      <c r="DK7" s="1084">
        <v>0</v>
      </c>
      <c r="DL7" s="1082" t="s">
        <v>536</v>
      </c>
      <c r="DM7" s="1083"/>
      <c r="DN7" s="1083"/>
      <c r="DO7" s="1083"/>
      <c r="DP7" s="1084"/>
      <c r="DQ7" s="1082" t="s">
        <v>536</v>
      </c>
      <c r="DR7" s="1083"/>
      <c r="DS7" s="1083"/>
      <c r="DT7" s="1083"/>
      <c r="DU7" s="1084"/>
      <c r="DV7" s="1109"/>
      <c r="DW7" s="1110"/>
      <c r="DX7" s="1110"/>
      <c r="DY7" s="1110"/>
      <c r="DZ7" s="1111"/>
      <c r="EA7" s="205"/>
    </row>
    <row r="8" spans="1:131" s="206" customFormat="1" ht="26.25" customHeight="1" x14ac:dyDescent="0.15">
      <c r="A8" s="212">
        <v>2</v>
      </c>
      <c r="B8" s="1025" t="s">
        <v>367</v>
      </c>
      <c r="C8" s="1026"/>
      <c r="D8" s="1026"/>
      <c r="E8" s="1026"/>
      <c r="F8" s="1026"/>
      <c r="G8" s="1026"/>
      <c r="H8" s="1026"/>
      <c r="I8" s="1026"/>
      <c r="J8" s="1026"/>
      <c r="K8" s="1026"/>
      <c r="L8" s="1026"/>
      <c r="M8" s="1026"/>
      <c r="N8" s="1026"/>
      <c r="O8" s="1026"/>
      <c r="P8" s="1027"/>
      <c r="Q8" s="1037">
        <v>47</v>
      </c>
      <c r="R8" s="1038"/>
      <c r="S8" s="1038"/>
      <c r="T8" s="1038"/>
      <c r="U8" s="1038"/>
      <c r="V8" s="1038">
        <v>43</v>
      </c>
      <c r="W8" s="1038"/>
      <c r="X8" s="1038"/>
      <c r="Y8" s="1038"/>
      <c r="Z8" s="1038"/>
      <c r="AA8" s="1038">
        <v>4</v>
      </c>
      <c r="AB8" s="1038"/>
      <c r="AC8" s="1038"/>
      <c r="AD8" s="1038"/>
      <c r="AE8" s="1039"/>
      <c r="AF8" s="1031">
        <v>4</v>
      </c>
      <c r="AG8" s="1032"/>
      <c r="AH8" s="1032"/>
      <c r="AI8" s="1032"/>
      <c r="AJ8" s="1033"/>
      <c r="AK8" s="1080">
        <v>12</v>
      </c>
      <c r="AL8" s="1081"/>
      <c r="AM8" s="1081"/>
      <c r="AN8" s="1081"/>
      <c r="AO8" s="1081"/>
      <c r="AP8" s="1081">
        <v>11</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539</v>
      </c>
      <c r="BT8" s="1009" t="s">
        <v>539</v>
      </c>
      <c r="BU8" s="1009" t="s">
        <v>539</v>
      </c>
      <c r="BV8" s="1009" t="s">
        <v>539</v>
      </c>
      <c r="BW8" s="1009" t="s">
        <v>539</v>
      </c>
      <c r="BX8" s="1009" t="s">
        <v>539</v>
      </c>
      <c r="BY8" s="1009" t="s">
        <v>539</v>
      </c>
      <c r="BZ8" s="1009" t="s">
        <v>539</v>
      </c>
      <c r="CA8" s="1009" t="s">
        <v>539</v>
      </c>
      <c r="CB8" s="1009" t="s">
        <v>539</v>
      </c>
      <c r="CC8" s="1009" t="s">
        <v>539</v>
      </c>
      <c r="CD8" s="1009" t="s">
        <v>539</v>
      </c>
      <c r="CE8" s="1009" t="s">
        <v>539</v>
      </c>
      <c r="CF8" s="1009" t="s">
        <v>539</v>
      </c>
      <c r="CG8" s="1010" t="s">
        <v>539</v>
      </c>
      <c r="CH8" s="983">
        <v>10</v>
      </c>
      <c r="CI8" s="984">
        <v>9790</v>
      </c>
      <c r="CJ8" s="984">
        <v>9790</v>
      </c>
      <c r="CK8" s="984">
        <v>9790</v>
      </c>
      <c r="CL8" s="985">
        <v>9790</v>
      </c>
      <c r="CM8" s="983">
        <v>124</v>
      </c>
      <c r="CN8" s="984">
        <v>123590</v>
      </c>
      <c r="CO8" s="984">
        <v>123590</v>
      </c>
      <c r="CP8" s="984">
        <v>123590</v>
      </c>
      <c r="CQ8" s="985">
        <v>123590</v>
      </c>
      <c r="CR8" s="983">
        <v>25</v>
      </c>
      <c r="CS8" s="984">
        <v>25000</v>
      </c>
      <c r="CT8" s="984">
        <v>25000</v>
      </c>
      <c r="CU8" s="984">
        <v>25000</v>
      </c>
      <c r="CV8" s="985">
        <v>25000</v>
      </c>
      <c r="CW8" s="983" t="s">
        <v>536</v>
      </c>
      <c r="CX8" s="984" t="e">
        <f t="shared" si="0"/>
        <v>#VALUE!</v>
      </c>
      <c r="CY8" s="984" t="e">
        <f t="shared" si="0"/>
        <v>#VALUE!</v>
      </c>
      <c r="CZ8" s="984" t="e">
        <f t="shared" si="0"/>
        <v>#VALUE!</v>
      </c>
      <c r="DA8" s="985" t="e">
        <f t="shared" si="0"/>
        <v>#VALUE!</v>
      </c>
      <c r="DB8" s="983" t="s">
        <v>536</v>
      </c>
      <c r="DC8" s="984"/>
      <c r="DD8" s="984"/>
      <c r="DE8" s="984"/>
      <c r="DF8" s="985"/>
      <c r="DG8" s="983" t="s">
        <v>536</v>
      </c>
      <c r="DH8" s="984">
        <v>0</v>
      </c>
      <c r="DI8" s="984">
        <v>0</v>
      </c>
      <c r="DJ8" s="984">
        <v>0</v>
      </c>
      <c r="DK8" s="985">
        <v>0</v>
      </c>
      <c r="DL8" s="983" t="s">
        <v>537</v>
      </c>
      <c r="DM8" s="984"/>
      <c r="DN8" s="984"/>
      <c r="DO8" s="984"/>
      <c r="DP8" s="985"/>
      <c r="DQ8" s="983" t="s">
        <v>536</v>
      </c>
      <c r="DR8" s="984"/>
      <c r="DS8" s="984"/>
      <c r="DT8" s="984"/>
      <c r="DU8" s="985"/>
      <c r="DV8" s="986"/>
      <c r="DW8" s="987"/>
      <c r="DX8" s="987"/>
      <c r="DY8" s="987"/>
      <c r="DZ8" s="988"/>
      <c r="EA8" s="205"/>
    </row>
    <row r="9" spans="1:131" s="206" customFormat="1" ht="26.25" customHeight="1" x14ac:dyDescent="0.15">
      <c r="A9" s="212">
        <v>3</v>
      </c>
      <c r="B9" s="1025" t="s">
        <v>368</v>
      </c>
      <c r="C9" s="1026"/>
      <c r="D9" s="1026"/>
      <c r="E9" s="1026"/>
      <c r="F9" s="1026"/>
      <c r="G9" s="1026"/>
      <c r="H9" s="1026"/>
      <c r="I9" s="1026"/>
      <c r="J9" s="1026"/>
      <c r="K9" s="1026"/>
      <c r="L9" s="1026"/>
      <c r="M9" s="1026"/>
      <c r="N9" s="1026"/>
      <c r="O9" s="1026"/>
      <c r="P9" s="1027"/>
      <c r="Q9" s="1037">
        <v>923</v>
      </c>
      <c r="R9" s="1038"/>
      <c r="S9" s="1038"/>
      <c r="T9" s="1038"/>
      <c r="U9" s="1038"/>
      <c r="V9" s="1038">
        <v>923</v>
      </c>
      <c r="W9" s="1038"/>
      <c r="X9" s="1038"/>
      <c r="Y9" s="1038"/>
      <c r="Z9" s="1038"/>
      <c r="AA9" s="1038" t="s">
        <v>533</v>
      </c>
      <c r="AB9" s="1038"/>
      <c r="AC9" s="1038"/>
      <c r="AD9" s="1038"/>
      <c r="AE9" s="1039"/>
      <c r="AF9" s="1031" t="s">
        <v>113</v>
      </c>
      <c r="AG9" s="1032"/>
      <c r="AH9" s="1032"/>
      <c r="AI9" s="1032"/>
      <c r="AJ9" s="1033"/>
      <c r="AK9" s="1080">
        <v>922</v>
      </c>
      <c r="AL9" s="1081"/>
      <c r="AM9" s="1081"/>
      <c r="AN9" s="1081"/>
      <c r="AO9" s="1081"/>
      <c r="AP9" s="1081" t="s">
        <v>534</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540</v>
      </c>
      <c r="BT9" s="1009" t="s">
        <v>540</v>
      </c>
      <c r="BU9" s="1009" t="s">
        <v>540</v>
      </c>
      <c r="BV9" s="1009" t="s">
        <v>540</v>
      </c>
      <c r="BW9" s="1009" t="s">
        <v>540</v>
      </c>
      <c r="BX9" s="1009" t="s">
        <v>540</v>
      </c>
      <c r="BY9" s="1009" t="s">
        <v>540</v>
      </c>
      <c r="BZ9" s="1009" t="s">
        <v>540</v>
      </c>
      <c r="CA9" s="1009" t="s">
        <v>540</v>
      </c>
      <c r="CB9" s="1009" t="s">
        <v>540</v>
      </c>
      <c r="CC9" s="1009" t="s">
        <v>540</v>
      </c>
      <c r="CD9" s="1009" t="s">
        <v>540</v>
      </c>
      <c r="CE9" s="1009" t="s">
        <v>540</v>
      </c>
      <c r="CF9" s="1009" t="s">
        <v>540</v>
      </c>
      <c r="CG9" s="1010" t="s">
        <v>540</v>
      </c>
      <c r="CH9" s="983">
        <v>1</v>
      </c>
      <c r="CI9" s="984">
        <v>802</v>
      </c>
      <c r="CJ9" s="984">
        <v>802</v>
      </c>
      <c r="CK9" s="984">
        <v>802</v>
      </c>
      <c r="CL9" s="985">
        <v>802</v>
      </c>
      <c r="CM9" s="983">
        <v>130</v>
      </c>
      <c r="CN9" s="984">
        <v>129965</v>
      </c>
      <c r="CO9" s="984">
        <v>129965</v>
      </c>
      <c r="CP9" s="984">
        <v>129965</v>
      </c>
      <c r="CQ9" s="985">
        <v>129965</v>
      </c>
      <c r="CR9" s="983">
        <v>6</v>
      </c>
      <c r="CS9" s="984">
        <v>6000</v>
      </c>
      <c r="CT9" s="984">
        <v>6000</v>
      </c>
      <c r="CU9" s="984">
        <v>6000</v>
      </c>
      <c r="CV9" s="985">
        <v>6000</v>
      </c>
      <c r="CW9" s="983">
        <v>4</v>
      </c>
      <c r="CX9" s="984" t="e">
        <f t="shared" si="0"/>
        <v>#VALUE!</v>
      </c>
      <c r="CY9" s="984" t="e">
        <f t="shared" si="0"/>
        <v>#VALUE!</v>
      </c>
      <c r="CZ9" s="984" t="e">
        <f t="shared" si="0"/>
        <v>#VALUE!</v>
      </c>
      <c r="DA9" s="985" t="e">
        <f t="shared" si="0"/>
        <v>#VALUE!</v>
      </c>
      <c r="DB9" s="983" t="s">
        <v>536</v>
      </c>
      <c r="DC9" s="984"/>
      <c r="DD9" s="984"/>
      <c r="DE9" s="984"/>
      <c r="DF9" s="985"/>
      <c r="DG9" s="983" t="s">
        <v>536</v>
      </c>
      <c r="DH9" s="984">
        <v>0</v>
      </c>
      <c r="DI9" s="984">
        <v>0</v>
      </c>
      <c r="DJ9" s="984">
        <v>0</v>
      </c>
      <c r="DK9" s="985">
        <v>0</v>
      </c>
      <c r="DL9" s="983" t="s">
        <v>537</v>
      </c>
      <c r="DM9" s="984"/>
      <c r="DN9" s="984"/>
      <c r="DO9" s="984"/>
      <c r="DP9" s="985"/>
      <c r="DQ9" s="983" t="s">
        <v>536</v>
      </c>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541</v>
      </c>
      <c r="BT10" s="1009" t="s">
        <v>541</v>
      </c>
      <c r="BU10" s="1009" t="s">
        <v>541</v>
      </c>
      <c r="BV10" s="1009" t="s">
        <v>541</v>
      </c>
      <c r="BW10" s="1009" t="s">
        <v>541</v>
      </c>
      <c r="BX10" s="1009" t="s">
        <v>541</v>
      </c>
      <c r="BY10" s="1009" t="s">
        <v>541</v>
      </c>
      <c r="BZ10" s="1009" t="s">
        <v>541</v>
      </c>
      <c r="CA10" s="1009" t="s">
        <v>541</v>
      </c>
      <c r="CB10" s="1009" t="s">
        <v>541</v>
      </c>
      <c r="CC10" s="1009" t="s">
        <v>541</v>
      </c>
      <c r="CD10" s="1009" t="s">
        <v>541</v>
      </c>
      <c r="CE10" s="1009" t="s">
        <v>541</v>
      </c>
      <c r="CF10" s="1009" t="s">
        <v>541</v>
      </c>
      <c r="CG10" s="1010" t="s">
        <v>541</v>
      </c>
      <c r="CH10" s="983">
        <v>-3</v>
      </c>
      <c r="CI10" s="984">
        <v>-3147</v>
      </c>
      <c r="CJ10" s="984">
        <v>-3147</v>
      </c>
      <c r="CK10" s="984">
        <v>-3147</v>
      </c>
      <c r="CL10" s="985">
        <v>-3147</v>
      </c>
      <c r="CM10" s="983">
        <v>296</v>
      </c>
      <c r="CN10" s="984">
        <v>296397</v>
      </c>
      <c r="CO10" s="984">
        <v>296397</v>
      </c>
      <c r="CP10" s="984">
        <v>296397</v>
      </c>
      <c r="CQ10" s="985">
        <v>296397</v>
      </c>
      <c r="CR10" s="983">
        <v>15</v>
      </c>
      <c r="CS10" s="984">
        <v>15000</v>
      </c>
      <c r="CT10" s="984">
        <v>15000</v>
      </c>
      <c r="CU10" s="984">
        <v>15000</v>
      </c>
      <c r="CV10" s="985">
        <v>15000</v>
      </c>
      <c r="CW10" s="983">
        <v>7</v>
      </c>
      <c r="CX10" s="984" t="e">
        <f t="shared" si="0"/>
        <v>#VALUE!</v>
      </c>
      <c r="CY10" s="984" t="e">
        <f t="shared" si="0"/>
        <v>#VALUE!</v>
      </c>
      <c r="CZ10" s="984" t="e">
        <f t="shared" si="0"/>
        <v>#VALUE!</v>
      </c>
      <c r="DA10" s="985" t="e">
        <f t="shared" si="0"/>
        <v>#VALUE!</v>
      </c>
      <c r="DB10" s="983" t="s">
        <v>536</v>
      </c>
      <c r="DC10" s="984"/>
      <c r="DD10" s="984"/>
      <c r="DE10" s="984"/>
      <c r="DF10" s="985"/>
      <c r="DG10" s="983" t="s">
        <v>536</v>
      </c>
      <c r="DH10" s="984">
        <v>0</v>
      </c>
      <c r="DI10" s="984">
        <v>0</v>
      </c>
      <c r="DJ10" s="984">
        <v>0</v>
      </c>
      <c r="DK10" s="985">
        <v>0</v>
      </c>
      <c r="DL10" s="983" t="s">
        <v>537</v>
      </c>
      <c r="DM10" s="984"/>
      <c r="DN10" s="984"/>
      <c r="DO10" s="984"/>
      <c r="DP10" s="985"/>
      <c r="DQ10" s="983" t="s">
        <v>536</v>
      </c>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542</v>
      </c>
      <c r="BT11" s="1009" t="s">
        <v>542</v>
      </c>
      <c r="BU11" s="1009" t="s">
        <v>542</v>
      </c>
      <c r="BV11" s="1009" t="s">
        <v>542</v>
      </c>
      <c r="BW11" s="1009" t="s">
        <v>542</v>
      </c>
      <c r="BX11" s="1009" t="s">
        <v>542</v>
      </c>
      <c r="BY11" s="1009" t="s">
        <v>542</v>
      </c>
      <c r="BZ11" s="1009" t="s">
        <v>542</v>
      </c>
      <c r="CA11" s="1009" t="s">
        <v>542</v>
      </c>
      <c r="CB11" s="1009" t="s">
        <v>542</v>
      </c>
      <c r="CC11" s="1009" t="s">
        <v>542</v>
      </c>
      <c r="CD11" s="1009" t="s">
        <v>542</v>
      </c>
      <c r="CE11" s="1009" t="s">
        <v>542</v>
      </c>
      <c r="CF11" s="1009" t="s">
        <v>542</v>
      </c>
      <c r="CG11" s="1010" t="s">
        <v>542</v>
      </c>
      <c r="CH11" s="983">
        <v>0</v>
      </c>
      <c r="CI11" s="984">
        <v>2</v>
      </c>
      <c r="CJ11" s="984">
        <v>2</v>
      </c>
      <c r="CK11" s="984">
        <v>2</v>
      </c>
      <c r="CL11" s="985">
        <v>2</v>
      </c>
      <c r="CM11" s="983">
        <v>-4</v>
      </c>
      <c r="CN11" s="984">
        <v>-3530</v>
      </c>
      <c r="CO11" s="984">
        <v>-3530</v>
      </c>
      <c r="CP11" s="984">
        <v>-3530</v>
      </c>
      <c r="CQ11" s="985">
        <v>-3530</v>
      </c>
      <c r="CR11" s="983">
        <v>5</v>
      </c>
      <c r="CS11" s="984">
        <v>5000</v>
      </c>
      <c r="CT11" s="984">
        <v>5000</v>
      </c>
      <c r="CU11" s="984">
        <v>5000</v>
      </c>
      <c r="CV11" s="985">
        <v>5000</v>
      </c>
      <c r="CW11" s="983" t="s">
        <v>536</v>
      </c>
      <c r="CX11" s="984" t="e">
        <f t="shared" si="0"/>
        <v>#VALUE!</v>
      </c>
      <c r="CY11" s="984" t="e">
        <f t="shared" si="0"/>
        <v>#VALUE!</v>
      </c>
      <c r="CZ11" s="984" t="e">
        <f t="shared" si="0"/>
        <v>#VALUE!</v>
      </c>
      <c r="DA11" s="985" t="e">
        <f t="shared" si="0"/>
        <v>#VALUE!</v>
      </c>
      <c r="DB11" s="983" t="s">
        <v>536</v>
      </c>
      <c r="DC11" s="984"/>
      <c r="DD11" s="984"/>
      <c r="DE11" s="984"/>
      <c r="DF11" s="985"/>
      <c r="DG11" s="983" t="s">
        <v>536</v>
      </c>
      <c r="DH11" s="984">
        <v>0</v>
      </c>
      <c r="DI11" s="984">
        <v>0</v>
      </c>
      <c r="DJ11" s="984">
        <v>0</v>
      </c>
      <c r="DK11" s="985">
        <v>0</v>
      </c>
      <c r="DL11" s="983" t="s">
        <v>537</v>
      </c>
      <c r="DM11" s="984"/>
      <c r="DN11" s="984"/>
      <c r="DO11" s="984"/>
      <c r="DP11" s="985"/>
      <c r="DQ11" s="983" t="s">
        <v>536</v>
      </c>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t="s">
        <v>543</v>
      </c>
      <c r="BT12" s="1009" t="s">
        <v>543</v>
      </c>
      <c r="BU12" s="1009" t="s">
        <v>543</v>
      </c>
      <c r="BV12" s="1009" t="s">
        <v>543</v>
      </c>
      <c r="BW12" s="1009" t="s">
        <v>543</v>
      </c>
      <c r="BX12" s="1009" t="s">
        <v>543</v>
      </c>
      <c r="BY12" s="1009" t="s">
        <v>543</v>
      </c>
      <c r="BZ12" s="1009" t="s">
        <v>543</v>
      </c>
      <c r="CA12" s="1009" t="s">
        <v>543</v>
      </c>
      <c r="CB12" s="1009" t="s">
        <v>543</v>
      </c>
      <c r="CC12" s="1009" t="s">
        <v>543</v>
      </c>
      <c r="CD12" s="1009" t="s">
        <v>543</v>
      </c>
      <c r="CE12" s="1009" t="s">
        <v>543</v>
      </c>
      <c r="CF12" s="1009" t="s">
        <v>543</v>
      </c>
      <c r="CG12" s="1010" t="s">
        <v>543</v>
      </c>
      <c r="CH12" s="983">
        <v>0</v>
      </c>
      <c r="CI12" s="984">
        <v>-133</v>
      </c>
      <c r="CJ12" s="984">
        <v>-133</v>
      </c>
      <c r="CK12" s="984">
        <v>-133</v>
      </c>
      <c r="CL12" s="985">
        <v>-133</v>
      </c>
      <c r="CM12" s="983">
        <v>41</v>
      </c>
      <c r="CN12" s="984">
        <v>41318</v>
      </c>
      <c r="CO12" s="984">
        <v>41318</v>
      </c>
      <c r="CP12" s="984">
        <v>41318</v>
      </c>
      <c r="CQ12" s="985">
        <v>41318</v>
      </c>
      <c r="CR12" s="983">
        <v>14</v>
      </c>
      <c r="CS12" s="984">
        <v>13900</v>
      </c>
      <c r="CT12" s="984">
        <v>13900</v>
      </c>
      <c r="CU12" s="984">
        <v>13900</v>
      </c>
      <c r="CV12" s="985">
        <v>13900</v>
      </c>
      <c r="CW12" s="983" t="s">
        <v>536</v>
      </c>
      <c r="CX12" s="984" t="e">
        <f t="shared" ref="CX12:CX14" si="1">CY12+CZ12</f>
        <v>#VALUE!</v>
      </c>
      <c r="CY12" s="984" t="e">
        <f t="shared" ref="CY12:CY14" si="2">CZ12+DA12</f>
        <v>#VALUE!</v>
      </c>
      <c r="CZ12" s="984" t="e">
        <f t="shared" ref="CZ12:CZ14" si="3">DA12+DB12</f>
        <v>#VALUE!</v>
      </c>
      <c r="DA12" s="985" t="e">
        <f t="shared" ref="DA12:DA14" si="4">DB12+DC12</f>
        <v>#VALUE!</v>
      </c>
      <c r="DB12" s="983" t="s">
        <v>536</v>
      </c>
      <c r="DC12" s="984"/>
      <c r="DD12" s="984"/>
      <c r="DE12" s="984"/>
      <c r="DF12" s="985"/>
      <c r="DG12" s="983">
        <v>1883</v>
      </c>
      <c r="DH12" s="984">
        <v>1883480</v>
      </c>
      <c r="DI12" s="984">
        <v>1883480</v>
      </c>
      <c r="DJ12" s="984">
        <v>1883480</v>
      </c>
      <c r="DK12" s="985">
        <v>1883480</v>
      </c>
      <c r="DL12" s="983" t="s">
        <v>536</v>
      </c>
      <c r="DM12" s="984"/>
      <c r="DN12" s="984"/>
      <c r="DO12" s="984"/>
      <c r="DP12" s="985"/>
      <c r="DQ12" s="983" t="s">
        <v>536</v>
      </c>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t="s">
        <v>544</v>
      </c>
      <c r="BT13" s="1009" t="s">
        <v>544</v>
      </c>
      <c r="BU13" s="1009" t="s">
        <v>544</v>
      </c>
      <c r="BV13" s="1009" t="s">
        <v>544</v>
      </c>
      <c r="BW13" s="1009" t="s">
        <v>544</v>
      </c>
      <c r="BX13" s="1009" t="s">
        <v>544</v>
      </c>
      <c r="BY13" s="1009" t="s">
        <v>544</v>
      </c>
      <c r="BZ13" s="1009" t="s">
        <v>544</v>
      </c>
      <c r="CA13" s="1009" t="s">
        <v>544</v>
      </c>
      <c r="CB13" s="1009" t="s">
        <v>544</v>
      </c>
      <c r="CC13" s="1009" t="s">
        <v>544</v>
      </c>
      <c r="CD13" s="1009" t="s">
        <v>544</v>
      </c>
      <c r="CE13" s="1009" t="s">
        <v>544</v>
      </c>
      <c r="CF13" s="1009" t="s">
        <v>544</v>
      </c>
      <c r="CG13" s="1010" t="s">
        <v>544</v>
      </c>
      <c r="CH13" s="983">
        <v>2</v>
      </c>
      <c r="CI13" s="984">
        <v>1654</v>
      </c>
      <c r="CJ13" s="984">
        <v>1654</v>
      </c>
      <c r="CK13" s="984">
        <v>1654</v>
      </c>
      <c r="CL13" s="985">
        <v>1654</v>
      </c>
      <c r="CM13" s="983">
        <v>113</v>
      </c>
      <c r="CN13" s="984">
        <v>113205</v>
      </c>
      <c r="CO13" s="984">
        <v>113205</v>
      </c>
      <c r="CP13" s="984">
        <v>113205</v>
      </c>
      <c r="CQ13" s="985">
        <v>113205</v>
      </c>
      <c r="CR13" s="983">
        <v>20</v>
      </c>
      <c r="CS13" s="984">
        <v>20000</v>
      </c>
      <c r="CT13" s="984">
        <v>20000</v>
      </c>
      <c r="CU13" s="984">
        <v>20000</v>
      </c>
      <c r="CV13" s="985">
        <v>20000</v>
      </c>
      <c r="CW13" s="983" t="s">
        <v>536</v>
      </c>
      <c r="CX13" s="984" t="e">
        <f t="shared" si="1"/>
        <v>#VALUE!</v>
      </c>
      <c r="CY13" s="984" t="e">
        <f t="shared" si="2"/>
        <v>#VALUE!</v>
      </c>
      <c r="CZ13" s="984" t="e">
        <f t="shared" si="3"/>
        <v>#VALUE!</v>
      </c>
      <c r="DA13" s="985" t="e">
        <f t="shared" si="4"/>
        <v>#VALUE!</v>
      </c>
      <c r="DB13" s="983" t="s">
        <v>536</v>
      </c>
      <c r="DC13" s="984"/>
      <c r="DD13" s="984"/>
      <c r="DE13" s="984"/>
      <c r="DF13" s="985"/>
      <c r="DG13" s="983" t="s">
        <v>536</v>
      </c>
      <c r="DH13" s="984">
        <v>0</v>
      </c>
      <c r="DI13" s="984">
        <v>0</v>
      </c>
      <c r="DJ13" s="984">
        <v>0</v>
      </c>
      <c r="DK13" s="985">
        <v>0</v>
      </c>
      <c r="DL13" s="983" t="s">
        <v>536</v>
      </c>
      <c r="DM13" s="984"/>
      <c r="DN13" s="984"/>
      <c r="DO13" s="984"/>
      <c r="DP13" s="985"/>
      <c r="DQ13" s="983" t="s">
        <v>536</v>
      </c>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t="s">
        <v>545</v>
      </c>
      <c r="BT14" s="1009" t="s">
        <v>545</v>
      </c>
      <c r="BU14" s="1009" t="s">
        <v>545</v>
      </c>
      <c r="BV14" s="1009" t="s">
        <v>545</v>
      </c>
      <c r="BW14" s="1009" t="s">
        <v>545</v>
      </c>
      <c r="BX14" s="1009" t="s">
        <v>545</v>
      </c>
      <c r="BY14" s="1009" t="s">
        <v>545</v>
      </c>
      <c r="BZ14" s="1009" t="s">
        <v>545</v>
      </c>
      <c r="CA14" s="1009" t="s">
        <v>545</v>
      </c>
      <c r="CB14" s="1009" t="s">
        <v>545</v>
      </c>
      <c r="CC14" s="1009" t="s">
        <v>545</v>
      </c>
      <c r="CD14" s="1009" t="s">
        <v>545</v>
      </c>
      <c r="CE14" s="1009" t="s">
        <v>545</v>
      </c>
      <c r="CF14" s="1009" t="s">
        <v>545</v>
      </c>
      <c r="CG14" s="1010" t="s">
        <v>545</v>
      </c>
      <c r="CH14" s="983">
        <v>2</v>
      </c>
      <c r="CI14" s="984">
        <v>2021</v>
      </c>
      <c r="CJ14" s="984">
        <v>2021</v>
      </c>
      <c r="CK14" s="984">
        <v>2021</v>
      </c>
      <c r="CL14" s="985">
        <v>2021</v>
      </c>
      <c r="CM14" s="983">
        <v>85</v>
      </c>
      <c r="CN14" s="984">
        <v>84545</v>
      </c>
      <c r="CO14" s="984">
        <v>84545</v>
      </c>
      <c r="CP14" s="984">
        <v>84545</v>
      </c>
      <c r="CQ14" s="985">
        <v>84545</v>
      </c>
      <c r="CR14" s="983">
        <v>66</v>
      </c>
      <c r="CS14" s="984">
        <v>66000</v>
      </c>
      <c r="CT14" s="984">
        <v>66000</v>
      </c>
      <c r="CU14" s="984">
        <v>66000</v>
      </c>
      <c r="CV14" s="985">
        <v>66000</v>
      </c>
      <c r="CW14" s="983" t="s">
        <v>536</v>
      </c>
      <c r="CX14" s="984" t="e">
        <f t="shared" si="1"/>
        <v>#VALUE!</v>
      </c>
      <c r="CY14" s="984" t="e">
        <f t="shared" si="2"/>
        <v>#VALUE!</v>
      </c>
      <c r="CZ14" s="984" t="e">
        <f t="shared" si="3"/>
        <v>#VALUE!</v>
      </c>
      <c r="DA14" s="985" t="e">
        <f t="shared" si="4"/>
        <v>#VALUE!</v>
      </c>
      <c r="DB14" s="983" t="s">
        <v>536</v>
      </c>
      <c r="DC14" s="984"/>
      <c r="DD14" s="984"/>
      <c r="DE14" s="984"/>
      <c r="DF14" s="985"/>
      <c r="DG14" s="983" t="s">
        <v>536</v>
      </c>
      <c r="DH14" s="984">
        <v>0</v>
      </c>
      <c r="DI14" s="984">
        <v>0</v>
      </c>
      <c r="DJ14" s="984">
        <v>0</v>
      </c>
      <c r="DK14" s="985">
        <v>0</v>
      </c>
      <c r="DL14" s="983" t="s">
        <v>536</v>
      </c>
      <c r="DM14" s="984"/>
      <c r="DN14" s="984"/>
      <c r="DO14" s="984"/>
      <c r="DP14" s="985"/>
      <c r="DQ14" s="983" t="s">
        <v>536</v>
      </c>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t="s">
        <v>546</v>
      </c>
      <c r="BT15" s="1009" t="s">
        <v>546</v>
      </c>
      <c r="BU15" s="1009" t="s">
        <v>546</v>
      </c>
      <c r="BV15" s="1009" t="s">
        <v>546</v>
      </c>
      <c r="BW15" s="1009" t="s">
        <v>546</v>
      </c>
      <c r="BX15" s="1009" t="s">
        <v>546</v>
      </c>
      <c r="BY15" s="1009" t="s">
        <v>546</v>
      </c>
      <c r="BZ15" s="1009" t="s">
        <v>546</v>
      </c>
      <c r="CA15" s="1009" t="s">
        <v>546</v>
      </c>
      <c r="CB15" s="1009" t="s">
        <v>546</v>
      </c>
      <c r="CC15" s="1009" t="s">
        <v>546</v>
      </c>
      <c r="CD15" s="1009" t="s">
        <v>546</v>
      </c>
      <c r="CE15" s="1009" t="s">
        <v>546</v>
      </c>
      <c r="CF15" s="1009" t="s">
        <v>546</v>
      </c>
      <c r="CG15" s="1010" t="s">
        <v>546</v>
      </c>
      <c r="CH15" s="983">
        <v>-10</v>
      </c>
      <c r="CI15" s="984">
        <v>-9519</v>
      </c>
      <c r="CJ15" s="984">
        <v>-9519</v>
      </c>
      <c r="CK15" s="984">
        <v>-9519</v>
      </c>
      <c r="CL15" s="985">
        <v>-9519</v>
      </c>
      <c r="CM15" s="983">
        <v>92</v>
      </c>
      <c r="CN15" s="984">
        <v>91549</v>
      </c>
      <c r="CO15" s="984">
        <v>91549</v>
      </c>
      <c r="CP15" s="984">
        <v>91549</v>
      </c>
      <c r="CQ15" s="985">
        <v>91549</v>
      </c>
      <c r="CR15" s="983">
        <v>63</v>
      </c>
      <c r="CS15" s="984">
        <v>62650</v>
      </c>
      <c r="CT15" s="984">
        <v>62650</v>
      </c>
      <c r="CU15" s="984">
        <v>62650</v>
      </c>
      <c r="CV15" s="985">
        <v>62650</v>
      </c>
      <c r="CW15" s="983">
        <v>8</v>
      </c>
      <c r="CX15" s="984" t="e">
        <f t="shared" si="0"/>
        <v>#VALUE!</v>
      </c>
      <c r="CY15" s="984" t="e">
        <f t="shared" si="0"/>
        <v>#VALUE!</v>
      </c>
      <c r="CZ15" s="984" t="e">
        <f t="shared" si="0"/>
        <v>#VALUE!</v>
      </c>
      <c r="DA15" s="985" t="e">
        <f t="shared" si="0"/>
        <v>#VALUE!</v>
      </c>
      <c r="DB15" s="983" t="s">
        <v>536</v>
      </c>
      <c r="DC15" s="984"/>
      <c r="DD15" s="984"/>
      <c r="DE15" s="984"/>
      <c r="DF15" s="985"/>
      <c r="DG15" s="983" t="s">
        <v>536</v>
      </c>
      <c r="DH15" s="984">
        <v>0</v>
      </c>
      <c r="DI15" s="984">
        <v>0</v>
      </c>
      <c r="DJ15" s="984">
        <v>0</v>
      </c>
      <c r="DK15" s="985">
        <v>0</v>
      </c>
      <c r="DL15" s="983" t="s">
        <v>536</v>
      </c>
      <c r="DM15" s="984"/>
      <c r="DN15" s="984"/>
      <c r="DO15" s="984"/>
      <c r="DP15" s="985"/>
      <c r="DQ15" s="983" t="s">
        <v>536</v>
      </c>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t="s">
        <v>547</v>
      </c>
      <c r="BT16" s="1009" t="s">
        <v>547</v>
      </c>
      <c r="BU16" s="1009" t="s">
        <v>547</v>
      </c>
      <c r="BV16" s="1009" t="s">
        <v>547</v>
      </c>
      <c r="BW16" s="1009" t="s">
        <v>547</v>
      </c>
      <c r="BX16" s="1009" t="s">
        <v>547</v>
      </c>
      <c r="BY16" s="1009" t="s">
        <v>547</v>
      </c>
      <c r="BZ16" s="1009" t="s">
        <v>547</v>
      </c>
      <c r="CA16" s="1009" t="s">
        <v>547</v>
      </c>
      <c r="CB16" s="1009" t="s">
        <v>547</v>
      </c>
      <c r="CC16" s="1009" t="s">
        <v>547</v>
      </c>
      <c r="CD16" s="1009" t="s">
        <v>547</v>
      </c>
      <c r="CE16" s="1009" t="s">
        <v>547</v>
      </c>
      <c r="CF16" s="1009" t="s">
        <v>547</v>
      </c>
      <c r="CG16" s="1010" t="s">
        <v>547</v>
      </c>
      <c r="CH16" s="983">
        <v>-44</v>
      </c>
      <c r="CI16" s="984">
        <v>-43716</v>
      </c>
      <c r="CJ16" s="984">
        <v>-43716</v>
      </c>
      <c r="CK16" s="984">
        <v>-43716</v>
      </c>
      <c r="CL16" s="985">
        <v>-43716</v>
      </c>
      <c r="CM16" s="983">
        <v>61</v>
      </c>
      <c r="CN16" s="984">
        <v>61211</v>
      </c>
      <c r="CO16" s="984">
        <v>61211</v>
      </c>
      <c r="CP16" s="984">
        <v>61211</v>
      </c>
      <c r="CQ16" s="985">
        <v>61211</v>
      </c>
      <c r="CR16" s="983">
        <v>20</v>
      </c>
      <c r="CS16" s="984">
        <v>20000</v>
      </c>
      <c r="CT16" s="984">
        <v>20000</v>
      </c>
      <c r="CU16" s="984">
        <v>20000</v>
      </c>
      <c r="CV16" s="985">
        <v>20000</v>
      </c>
      <c r="CW16" s="983">
        <v>31</v>
      </c>
      <c r="CX16" s="984" t="e">
        <f t="shared" ref="CX16" si="5">CY16+CZ16</f>
        <v>#VALUE!</v>
      </c>
      <c r="CY16" s="984" t="e">
        <f t="shared" ref="CY16" si="6">CZ16+DA16</f>
        <v>#VALUE!</v>
      </c>
      <c r="CZ16" s="984" t="e">
        <f t="shared" ref="CZ16" si="7">DA16+DB16</f>
        <v>#VALUE!</v>
      </c>
      <c r="DA16" s="985" t="e">
        <f t="shared" ref="DA16" si="8">DB16+DC16</f>
        <v>#VALUE!</v>
      </c>
      <c r="DB16" s="983" t="s">
        <v>536</v>
      </c>
      <c r="DC16" s="984"/>
      <c r="DD16" s="984"/>
      <c r="DE16" s="984"/>
      <c r="DF16" s="985"/>
      <c r="DG16" s="983" t="s">
        <v>536</v>
      </c>
      <c r="DH16" s="984">
        <v>0</v>
      </c>
      <c r="DI16" s="984">
        <v>0</v>
      </c>
      <c r="DJ16" s="984">
        <v>0</v>
      </c>
      <c r="DK16" s="985">
        <v>0</v>
      </c>
      <c r="DL16" s="983" t="s">
        <v>536</v>
      </c>
      <c r="DM16" s="984"/>
      <c r="DN16" s="984"/>
      <c r="DO16" s="984"/>
      <c r="DP16" s="985"/>
      <c r="DQ16" s="983" t="s">
        <v>536</v>
      </c>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369</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370</v>
      </c>
      <c r="B23" s="938" t="s">
        <v>371</v>
      </c>
      <c r="C23" s="939"/>
      <c r="D23" s="939"/>
      <c r="E23" s="939"/>
      <c r="F23" s="939"/>
      <c r="G23" s="939"/>
      <c r="H23" s="939"/>
      <c r="I23" s="939"/>
      <c r="J23" s="939"/>
      <c r="K23" s="939"/>
      <c r="L23" s="939"/>
      <c r="M23" s="939"/>
      <c r="N23" s="939"/>
      <c r="O23" s="939"/>
      <c r="P23" s="940"/>
      <c r="Q23" s="1062">
        <v>23655</v>
      </c>
      <c r="R23" s="1063"/>
      <c r="S23" s="1063"/>
      <c r="T23" s="1063"/>
      <c r="U23" s="1063"/>
      <c r="V23" s="1063">
        <v>22718</v>
      </c>
      <c r="W23" s="1063"/>
      <c r="X23" s="1063"/>
      <c r="Y23" s="1063"/>
      <c r="Z23" s="1063"/>
      <c r="AA23" s="1063">
        <v>937</v>
      </c>
      <c r="AB23" s="1063"/>
      <c r="AC23" s="1063"/>
      <c r="AD23" s="1063"/>
      <c r="AE23" s="1064"/>
      <c r="AF23" s="1065">
        <v>590</v>
      </c>
      <c r="AG23" s="1063"/>
      <c r="AH23" s="1063"/>
      <c r="AI23" s="1063"/>
      <c r="AJ23" s="1066"/>
      <c r="AK23" s="1067"/>
      <c r="AL23" s="1068"/>
      <c r="AM23" s="1068"/>
      <c r="AN23" s="1068"/>
      <c r="AO23" s="1068"/>
      <c r="AP23" s="1063">
        <v>27615</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372</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373</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349</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3" t="s">
        <v>377</v>
      </c>
      <c r="AG26" s="1002"/>
      <c r="AH26" s="1002"/>
      <c r="AI26" s="1002"/>
      <c r="AJ26" s="1054"/>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382</v>
      </c>
      <c r="C28" s="1045"/>
      <c r="D28" s="1045"/>
      <c r="E28" s="1045"/>
      <c r="F28" s="1045"/>
      <c r="G28" s="1045"/>
      <c r="H28" s="1045"/>
      <c r="I28" s="1045"/>
      <c r="J28" s="1045"/>
      <c r="K28" s="1045"/>
      <c r="L28" s="1045"/>
      <c r="M28" s="1045"/>
      <c r="N28" s="1045"/>
      <c r="O28" s="1045"/>
      <c r="P28" s="1046"/>
      <c r="Q28" s="1047">
        <v>3780</v>
      </c>
      <c r="R28" s="1048"/>
      <c r="S28" s="1048"/>
      <c r="T28" s="1048"/>
      <c r="U28" s="1048"/>
      <c r="V28" s="1048">
        <v>3745</v>
      </c>
      <c r="W28" s="1048"/>
      <c r="X28" s="1048"/>
      <c r="Y28" s="1048"/>
      <c r="Z28" s="1048"/>
      <c r="AA28" s="1048">
        <v>34</v>
      </c>
      <c r="AB28" s="1048"/>
      <c r="AC28" s="1048"/>
      <c r="AD28" s="1048"/>
      <c r="AE28" s="1049"/>
      <c r="AF28" s="1050">
        <v>34</v>
      </c>
      <c r="AG28" s="1048"/>
      <c r="AH28" s="1048"/>
      <c r="AI28" s="1048"/>
      <c r="AJ28" s="1051"/>
      <c r="AK28" s="1052">
        <v>317</v>
      </c>
      <c r="AL28" s="1040"/>
      <c r="AM28" s="1040"/>
      <c r="AN28" s="1040"/>
      <c r="AO28" s="1040"/>
      <c r="AP28" s="1040" t="s">
        <v>535</v>
      </c>
      <c r="AQ28" s="1040"/>
      <c r="AR28" s="1040"/>
      <c r="AS28" s="1040"/>
      <c r="AT28" s="1040"/>
      <c r="AU28" s="1040" t="s">
        <v>535</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383</v>
      </c>
      <c r="C29" s="1026"/>
      <c r="D29" s="1026"/>
      <c r="E29" s="1026"/>
      <c r="F29" s="1026"/>
      <c r="G29" s="1026"/>
      <c r="H29" s="1026"/>
      <c r="I29" s="1026"/>
      <c r="J29" s="1026"/>
      <c r="K29" s="1026"/>
      <c r="L29" s="1026"/>
      <c r="M29" s="1026"/>
      <c r="N29" s="1026"/>
      <c r="O29" s="1026"/>
      <c r="P29" s="1027"/>
      <c r="Q29" s="1037">
        <v>3810</v>
      </c>
      <c r="R29" s="1038"/>
      <c r="S29" s="1038"/>
      <c r="T29" s="1038"/>
      <c r="U29" s="1038"/>
      <c r="V29" s="1038">
        <v>3735</v>
      </c>
      <c r="W29" s="1038"/>
      <c r="X29" s="1038"/>
      <c r="Y29" s="1038"/>
      <c r="Z29" s="1038"/>
      <c r="AA29" s="1038">
        <v>75</v>
      </c>
      <c r="AB29" s="1038"/>
      <c r="AC29" s="1038"/>
      <c r="AD29" s="1038"/>
      <c r="AE29" s="1039"/>
      <c r="AF29" s="1031">
        <v>75</v>
      </c>
      <c r="AG29" s="1032"/>
      <c r="AH29" s="1032"/>
      <c r="AI29" s="1032"/>
      <c r="AJ29" s="1033"/>
      <c r="AK29" s="974">
        <v>551</v>
      </c>
      <c r="AL29" s="965"/>
      <c r="AM29" s="965"/>
      <c r="AN29" s="965"/>
      <c r="AO29" s="965"/>
      <c r="AP29" s="965">
        <v>31</v>
      </c>
      <c r="AQ29" s="965"/>
      <c r="AR29" s="965"/>
      <c r="AS29" s="965"/>
      <c r="AT29" s="965"/>
      <c r="AU29" s="965" t="s">
        <v>535</v>
      </c>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384</v>
      </c>
      <c r="C30" s="1026"/>
      <c r="D30" s="1026"/>
      <c r="E30" s="1026"/>
      <c r="F30" s="1026"/>
      <c r="G30" s="1026"/>
      <c r="H30" s="1026"/>
      <c r="I30" s="1026"/>
      <c r="J30" s="1026"/>
      <c r="K30" s="1026"/>
      <c r="L30" s="1026"/>
      <c r="M30" s="1026"/>
      <c r="N30" s="1026"/>
      <c r="O30" s="1026"/>
      <c r="P30" s="1027"/>
      <c r="Q30" s="1037">
        <v>455</v>
      </c>
      <c r="R30" s="1038"/>
      <c r="S30" s="1038"/>
      <c r="T30" s="1038"/>
      <c r="U30" s="1038"/>
      <c r="V30" s="1038">
        <v>447</v>
      </c>
      <c r="W30" s="1038"/>
      <c r="X30" s="1038"/>
      <c r="Y30" s="1038"/>
      <c r="Z30" s="1038"/>
      <c r="AA30" s="1038">
        <v>8</v>
      </c>
      <c r="AB30" s="1038"/>
      <c r="AC30" s="1038"/>
      <c r="AD30" s="1038"/>
      <c r="AE30" s="1039"/>
      <c r="AF30" s="1031">
        <v>8</v>
      </c>
      <c r="AG30" s="1032"/>
      <c r="AH30" s="1032"/>
      <c r="AI30" s="1032"/>
      <c r="AJ30" s="1033"/>
      <c r="AK30" s="974">
        <v>148</v>
      </c>
      <c r="AL30" s="965"/>
      <c r="AM30" s="965"/>
      <c r="AN30" s="965"/>
      <c r="AO30" s="965"/>
      <c r="AP30" s="965" t="s">
        <v>535</v>
      </c>
      <c r="AQ30" s="965"/>
      <c r="AR30" s="965"/>
      <c r="AS30" s="965"/>
      <c r="AT30" s="965"/>
      <c r="AU30" s="965" t="s">
        <v>535</v>
      </c>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385</v>
      </c>
      <c r="C31" s="1026"/>
      <c r="D31" s="1026"/>
      <c r="E31" s="1026"/>
      <c r="F31" s="1026"/>
      <c r="G31" s="1026"/>
      <c r="H31" s="1026"/>
      <c r="I31" s="1026"/>
      <c r="J31" s="1026"/>
      <c r="K31" s="1026"/>
      <c r="L31" s="1026"/>
      <c r="M31" s="1026"/>
      <c r="N31" s="1026"/>
      <c r="O31" s="1026"/>
      <c r="P31" s="1027"/>
      <c r="Q31" s="1037">
        <v>446</v>
      </c>
      <c r="R31" s="1038"/>
      <c r="S31" s="1038"/>
      <c r="T31" s="1038"/>
      <c r="U31" s="1038"/>
      <c r="V31" s="1038">
        <v>401</v>
      </c>
      <c r="W31" s="1038"/>
      <c r="X31" s="1038"/>
      <c r="Y31" s="1038"/>
      <c r="Z31" s="1038"/>
      <c r="AA31" s="1038">
        <v>45</v>
      </c>
      <c r="AB31" s="1038"/>
      <c r="AC31" s="1038"/>
      <c r="AD31" s="1038"/>
      <c r="AE31" s="1039"/>
      <c r="AF31" s="1031">
        <v>2108</v>
      </c>
      <c r="AG31" s="1032"/>
      <c r="AH31" s="1032"/>
      <c r="AI31" s="1032"/>
      <c r="AJ31" s="1033"/>
      <c r="AK31" s="974">
        <v>40</v>
      </c>
      <c r="AL31" s="965"/>
      <c r="AM31" s="965"/>
      <c r="AN31" s="965"/>
      <c r="AO31" s="965"/>
      <c r="AP31" s="965">
        <v>1513</v>
      </c>
      <c r="AQ31" s="965"/>
      <c r="AR31" s="965"/>
      <c r="AS31" s="965"/>
      <c r="AT31" s="965"/>
      <c r="AU31" s="965">
        <v>62</v>
      </c>
      <c r="AV31" s="965"/>
      <c r="AW31" s="965"/>
      <c r="AX31" s="965"/>
      <c r="AY31" s="965"/>
      <c r="AZ31" s="1036" t="s">
        <v>535</v>
      </c>
      <c r="BA31" s="1036"/>
      <c r="BB31" s="1036"/>
      <c r="BC31" s="1036"/>
      <c r="BD31" s="1036"/>
      <c r="BE31" s="1020" t="s">
        <v>386</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387</v>
      </c>
      <c r="C32" s="1026"/>
      <c r="D32" s="1026"/>
      <c r="E32" s="1026"/>
      <c r="F32" s="1026"/>
      <c r="G32" s="1026"/>
      <c r="H32" s="1026"/>
      <c r="I32" s="1026"/>
      <c r="J32" s="1026"/>
      <c r="K32" s="1026"/>
      <c r="L32" s="1026"/>
      <c r="M32" s="1026"/>
      <c r="N32" s="1026"/>
      <c r="O32" s="1026"/>
      <c r="P32" s="1027"/>
      <c r="Q32" s="1037">
        <v>628</v>
      </c>
      <c r="R32" s="1038"/>
      <c r="S32" s="1038"/>
      <c r="T32" s="1038"/>
      <c r="U32" s="1038"/>
      <c r="V32" s="1038">
        <v>608</v>
      </c>
      <c r="W32" s="1038"/>
      <c r="X32" s="1038"/>
      <c r="Y32" s="1038"/>
      <c r="Z32" s="1038"/>
      <c r="AA32" s="1038">
        <v>20</v>
      </c>
      <c r="AB32" s="1038"/>
      <c r="AC32" s="1038"/>
      <c r="AD32" s="1038"/>
      <c r="AE32" s="1039"/>
      <c r="AF32" s="1031">
        <v>9</v>
      </c>
      <c r="AG32" s="1032"/>
      <c r="AH32" s="1032"/>
      <c r="AI32" s="1032"/>
      <c r="AJ32" s="1033"/>
      <c r="AK32" s="974">
        <v>232</v>
      </c>
      <c r="AL32" s="965"/>
      <c r="AM32" s="965"/>
      <c r="AN32" s="965"/>
      <c r="AO32" s="965"/>
      <c r="AP32" s="965">
        <v>3080</v>
      </c>
      <c r="AQ32" s="965"/>
      <c r="AR32" s="965"/>
      <c r="AS32" s="965"/>
      <c r="AT32" s="965"/>
      <c r="AU32" s="965">
        <v>1716</v>
      </c>
      <c r="AV32" s="965"/>
      <c r="AW32" s="965"/>
      <c r="AX32" s="965"/>
      <c r="AY32" s="965"/>
      <c r="AZ32" s="1036" t="s">
        <v>535</v>
      </c>
      <c r="BA32" s="1036"/>
      <c r="BB32" s="1036"/>
      <c r="BC32" s="1036"/>
      <c r="BD32" s="1036"/>
      <c r="BE32" s="1020" t="s">
        <v>388</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t="s">
        <v>389</v>
      </c>
      <c r="C33" s="1026"/>
      <c r="D33" s="1026"/>
      <c r="E33" s="1026"/>
      <c r="F33" s="1026"/>
      <c r="G33" s="1026"/>
      <c r="H33" s="1026"/>
      <c r="I33" s="1026"/>
      <c r="J33" s="1026"/>
      <c r="K33" s="1026"/>
      <c r="L33" s="1026"/>
      <c r="M33" s="1026"/>
      <c r="N33" s="1026"/>
      <c r="O33" s="1026"/>
      <c r="P33" s="1027"/>
      <c r="Q33" s="1037">
        <v>2724</v>
      </c>
      <c r="R33" s="1038"/>
      <c r="S33" s="1038"/>
      <c r="T33" s="1038"/>
      <c r="U33" s="1038"/>
      <c r="V33" s="1038">
        <v>2679</v>
      </c>
      <c r="W33" s="1038"/>
      <c r="X33" s="1038"/>
      <c r="Y33" s="1038"/>
      <c r="Z33" s="1038"/>
      <c r="AA33" s="1038">
        <v>45</v>
      </c>
      <c r="AB33" s="1038"/>
      <c r="AC33" s="1038"/>
      <c r="AD33" s="1038"/>
      <c r="AE33" s="1039"/>
      <c r="AF33" s="1031">
        <v>45</v>
      </c>
      <c r="AG33" s="1032"/>
      <c r="AH33" s="1032"/>
      <c r="AI33" s="1032"/>
      <c r="AJ33" s="1033"/>
      <c r="AK33" s="974">
        <v>1547</v>
      </c>
      <c r="AL33" s="965"/>
      <c r="AM33" s="965"/>
      <c r="AN33" s="965"/>
      <c r="AO33" s="965"/>
      <c r="AP33" s="965">
        <v>21352</v>
      </c>
      <c r="AQ33" s="965"/>
      <c r="AR33" s="965"/>
      <c r="AS33" s="965"/>
      <c r="AT33" s="965"/>
      <c r="AU33" s="965">
        <v>18854</v>
      </c>
      <c r="AV33" s="965"/>
      <c r="AW33" s="965"/>
      <c r="AX33" s="965"/>
      <c r="AY33" s="965"/>
      <c r="AZ33" s="1036" t="s">
        <v>535</v>
      </c>
      <c r="BA33" s="1036"/>
      <c r="BB33" s="1036"/>
      <c r="BC33" s="1036"/>
      <c r="BD33" s="1036"/>
      <c r="BE33" s="1020" t="s">
        <v>388</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390</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370</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2279</v>
      </c>
      <c r="AG63" s="953"/>
      <c r="AH63" s="953"/>
      <c r="AI63" s="953"/>
      <c r="AJ63" s="1018"/>
      <c r="AK63" s="1019"/>
      <c r="AL63" s="957"/>
      <c r="AM63" s="957"/>
      <c r="AN63" s="957"/>
      <c r="AO63" s="957"/>
      <c r="AP63" s="953">
        <v>25976</v>
      </c>
      <c r="AQ63" s="953"/>
      <c r="AR63" s="953"/>
      <c r="AS63" s="953"/>
      <c r="AT63" s="953"/>
      <c r="AU63" s="953">
        <v>20632</v>
      </c>
      <c r="AV63" s="953"/>
      <c r="AW63" s="953"/>
      <c r="AX63" s="953"/>
      <c r="AY63" s="953"/>
      <c r="AZ63" s="1013"/>
      <c r="BA63" s="1013"/>
      <c r="BB63" s="1013"/>
      <c r="BC63" s="1013"/>
      <c r="BD63" s="1013"/>
      <c r="BE63" s="954"/>
      <c r="BF63" s="954"/>
      <c r="BG63" s="954"/>
      <c r="BH63" s="954"/>
      <c r="BI63" s="955"/>
      <c r="BJ63" s="1014" t="s">
        <v>113</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393</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394</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560</v>
      </c>
      <c r="C68" s="980"/>
      <c r="D68" s="980"/>
      <c r="E68" s="980"/>
      <c r="F68" s="980"/>
      <c r="G68" s="980"/>
      <c r="H68" s="980"/>
      <c r="I68" s="980"/>
      <c r="J68" s="980"/>
      <c r="K68" s="980"/>
      <c r="L68" s="980"/>
      <c r="M68" s="980"/>
      <c r="N68" s="980"/>
      <c r="O68" s="980"/>
      <c r="P68" s="981"/>
      <c r="Q68" s="982">
        <v>1392</v>
      </c>
      <c r="R68" s="976"/>
      <c r="S68" s="976"/>
      <c r="T68" s="976"/>
      <c r="U68" s="976"/>
      <c r="V68" s="976">
        <v>1306</v>
      </c>
      <c r="W68" s="976"/>
      <c r="X68" s="976"/>
      <c r="Y68" s="976"/>
      <c r="Z68" s="976"/>
      <c r="AA68" s="976">
        <v>86</v>
      </c>
      <c r="AB68" s="976"/>
      <c r="AC68" s="976"/>
      <c r="AD68" s="976"/>
      <c r="AE68" s="976"/>
      <c r="AF68" s="976">
        <v>58</v>
      </c>
      <c r="AG68" s="976"/>
      <c r="AH68" s="976"/>
      <c r="AI68" s="976"/>
      <c r="AJ68" s="976"/>
      <c r="AK68" s="976" t="s">
        <v>536</v>
      </c>
      <c r="AL68" s="976"/>
      <c r="AM68" s="976"/>
      <c r="AN68" s="976"/>
      <c r="AO68" s="976"/>
      <c r="AP68" s="976" t="s">
        <v>536</v>
      </c>
      <c r="AQ68" s="976"/>
      <c r="AR68" s="976"/>
      <c r="AS68" s="976"/>
      <c r="AT68" s="976"/>
      <c r="AU68" s="976" t="s">
        <v>536</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549</v>
      </c>
      <c r="C69" s="969"/>
      <c r="D69" s="969"/>
      <c r="E69" s="969"/>
      <c r="F69" s="969"/>
      <c r="G69" s="969"/>
      <c r="H69" s="969"/>
      <c r="I69" s="969"/>
      <c r="J69" s="969"/>
      <c r="K69" s="969"/>
      <c r="L69" s="969"/>
      <c r="M69" s="969"/>
      <c r="N69" s="969"/>
      <c r="O69" s="969"/>
      <c r="P69" s="970"/>
      <c r="Q69" s="971">
        <v>9711</v>
      </c>
      <c r="R69" s="965"/>
      <c r="S69" s="965"/>
      <c r="T69" s="965"/>
      <c r="U69" s="965"/>
      <c r="V69" s="965">
        <v>9355</v>
      </c>
      <c r="W69" s="965"/>
      <c r="X69" s="965"/>
      <c r="Y69" s="965"/>
      <c r="Z69" s="965"/>
      <c r="AA69" s="965">
        <v>356</v>
      </c>
      <c r="AB69" s="965"/>
      <c r="AC69" s="965"/>
      <c r="AD69" s="965"/>
      <c r="AE69" s="965"/>
      <c r="AF69" s="965">
        <v>5199</v>
      </c>
      <c r="AG69" s="965"/>
      <c r="AH69" s="965"/>
      <c r="AI69" s="965"/>
      <c r="AJ69" s="965"/>
      <c r="AK69" s="965" t="s">
        <v>536</v>
      </c>
      <c r="AL69" s="965"/>
      <c r="AM69" s="965"/>
      <c r="AN69" s="965"/>
      <c r="AO69" s="965"/>
      <c r="AP69" s="965">
        <v>5564</v>
      </c>
      <c r="AQ69" s="965"/>
      <c r="AR69" s="965"/>
      <c r="AS69" s="965"/>
      <c r="AT69" s="965"/>
      <c r="AU69" s="965">
        <v>2541</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550</v>
      </c>
      <c r="C70" s="969"/>
      <c r="D70" s="969"/>
      <c r="E70" s="969"/>
      <c r="F70" s="969"/>
      <c r="G70" s="969"/>
      <c r="H70" s="969"/>
      <c r="I70" s="969"/>
      <c r="J70" s="969"/>
      <c r="K70" s="969"/>
      <c r="L70" s="969"/>
      <c r="M70" s="969"/>
      <c r="N70" s="969"/>
      <c r="O70" s="969"/>
      <c r="P70" s="970"/>
      <c r="Q70" s="971">
        <v>2216</v>
      </c>
      <c r="R70" s="965"/>
      <c r="S70" s="965"/>
      <c r="T70" s="965"/>
      <c r="U70" s="965"/>
      <c r="V70" s="965">
        <v>2174</v>
      </c>
      <c r="W70" s="965"/>
      <c r="X70" s="965"/>
      <c r="Y70" s="965"/>
      <c r="Z70" s="965"/>
      <c r="AA70" s="965">
        <v>42</v>
      </c>
      <c r="AB70" s="965"/>
      <c r="AC70" s="965"/>
      <c r="AD70" s="965"/>
      <c r="AE70" s="965"/>
      <c r="AF70" s="965">
        <v>21</v>
      </c>
      <c r="AG70" s="965"/>
      <c r="AH70" s="965"/>
      <c r="AI70" s="965"/>
      <c r="AJ70" s="965"/>
      <c r="AK70" s="965">
        <v>53</v>
      </c>
      <c r="AL70" s="965"/>
      <c r="AM70" s="965"/>
      <c r="AN70" s="965"/>
      <c r="AO70" s="965"/>
      <c r="AP70" s="965">
        <v>849</v>
      </c>
      <c r="AQ70" s="965"/>
      <c r="AR70" s="965"/>
      <c r="AS70" s="965"/>
      <c r="AT70" s="965"/>
      <c r="AU70" s="965">
        <v>232</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551</v>
      </c>
      <c r="C71" s="969"/>
      <c r="D71" s="969"/>
      <c r="E71" s="969"/>
      <c r="F71" s="969"/>
      <c r="G71" s="969"/>
      <c r="H71" s="969"/>
      <c r="I71" s="969"/>
      <c r="J71" s="969"/>
      <c r="K71" s="969"/>
      <c r="L71" s="969"/>
      <c r="M71" s="969"/>
      <c r="N71" s="969"/>
      <c r="O71" s="969"/>
      <c r="P71" s="970"/>
      <c r="Q71" s="971">
        <v>9</v>
      </c>
      <c r="R71" s="965"/>
      <c r="S71" s="965"/>
      <c r="T71" s="965"/>
      <c r="U71" s="965"/>
      <c r="V71" s="965">
        <v>1</v>
      </c>
      <c r="W71" s="965"/>
      <c r="X71" s="965"/>
      <c r="Y71" s="965"/>
      <c r="Z71" s="965"/>
      <c r="AA71" s="965">
        <v>9</v>
      </c>
      <c r="AB71" s="965"/>
      <c r="AC71" s="965"/>
      <c r="AD71" s="965"/>
      <c r="AE71" s="965"/>
      <c r="AF71" s="965">
        <v>9</v>
      </c>
      <c r="AG71" s="965"/>
      <c r="AH71" s="965"/>
      <c r="AI71" s="965"/>
      <c r="AJ71" s="965"/>
      <c r="AK71" s="965" t="s">
        <v>536</v>
      </c>
      <c r="AL71" s="965"/>
      <c r="AM71" s="965"/>
      <c r="AN71" s="965"/>
      <c r="AO71" s="965"/>
      <c r="AP71" s="965" t="s">
        <v>536</v>
      </c>
      <c r="AQ71" s="965"/>
      <c r="AR71" s="965"/>
      <c r="AS71" s="965"/>
      <c r="AT71" s="965"/>
      <c r="AU71" s="965" t="s">
        <v>536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552</v>
      </c>
      <c r="C72" s="969"/>
      <c r="D72" s="969"/>
      <c r="E72" s="969"/>
      <c r="F72" s="969"/>
      <c r="G72" s="969"/>
      <c r="H72" s="969"/>
      <c r="I72" s="969"/>
      <c r="J72" s="969"/>
      <c r="K72" s="969"/>
      <c r="L72" s="969"/>
      <c r="M72" s="969"/>
      <c r="N72" s="969"/>
      <c r="O72" s="969"/>
      <c r="P72" s="970"/>
      <c r="Q72" s="971">
        <v>5554</v>
      </c>
      <c r="R72" s="965"/>
      <c r="S72" s="965"/>
      <c r="T72" s="965"/>
      <c r="U72" s="965"/>
      <c r="V72" s="965">
        <v>5524</v>
      </c>
      <c r="W72" s="965"/>
      <c r="X72" s="965"/>
      <c r="Y72" s="965"/>
      <c r="Z72" s="965"/>
      <c r="AA72" s="965">
        <v>30</v>
      </c>
      <c r="AB72" s="965"/>
      <c r="AC72" s="965"/>
      <c r="AD72" s="965"/>
      <c r="AE72" s="965"/>
      <c r="AF72" s="965">
        <v>30</v>
      </c>
      <c r="AG72" s="965"/>
      <c r="AH72" s="965"/>
      <c r="AI72" s="965"/>
      <c r="AJ72" s="965"/>
      <c r="AK72" s="965">
        <v>923</v>
      </c>
      <c r="AL72" s="965"/>
      <c r="AM72" s="965"/>
      <c r="AN72" s="965"/>
      <c r="AO72" s="965"/>
      <c r="AP72" s="965" t="s">
        <v>536</v>
      </c>
      <c r="AQ72" s="965"/>
      <c r="AR72" s="965"/>
      <c r="AS72" s="965"/>
      <c r="AT72" s="965"/>
      <c r="AU72" s="965" t="s">
        <v>536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553</v>
      </c>
      <c r="C73" s="969"/>
      <c r="D73" s="969"/>
      <c r="E73" s="969"/>
      <c r="F73" s="969"/>
      <c r="G73" s="969"/>
      <c r="H73" s="969"/>
      <c r="I73" s="969"/>
      <c r="J73" s="969"/>
      <c r="K73" s="969"/>
      <c r="L73" s="969"/>
      <c r="M73" s="969"/>
      <c r="N73" s="969"/>
      <c r="O73" s="969"/>
      <c r="P73" s="970"/>
      <c r="Q73" s="971">
        <v>109</v>
      </c>
      <c r="R73" s="965"/>
      <c r="S73" s="965"/>
      <c r="T73" s="965"/>
      <c r="U73" s="965"/>
      <c r="V73" s="965">
        <v>99</v>
      </c>
      <c r="W73" s="965"/>
      <c r="X73" s="965"/>
      <c r="Y73" s="965"/>
      <c r="Z73" s="965"/>
      <c r="AA73" s="965">
        <v>10</v>
      </c>
      <c r="AB73" s="965"/>
      <c r="AC73" s="965"/>
      <c r="AD73" s="965"/>
      <c r="AE73" s="965"/>
      <c r="AF73" s="965">
        <v>10</v>
      </c>
      <c r="AG73" s="965"/>
      <c r="AH73" s="965"/>
      <c r="AI73" s="965"/>
      <c r="AJ73" s="965"/>
      <c r="AK73" s="965" t="s">
        <v>536</v>
      </c>
      <c r="AL73" s="965"/>
      <c r="AM73" s="965"/>
      <c r="AN73" s="965"/>
      <c r="AO73" s="965"/>
      <c r="AP73" s="965" t="s">
        <v>536</v>
      </c>
      <c r="AQ73" s="965"/>
      <c r="AR73" s="965"/>
      <c r="AS73" s="965"/>
      <c r="AT73" s="965"/>
      <c r="AU73" s="965" t="s">
        <v>536</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554</v>
      </c>
      <c r="C74" s="969"/>
      <c r="D74" s="969"/>
      <c r="E74" s="969"/>
      <c r="F74" s="969"/>
      <c r="G74" s="969"/>
      <c r="H74" s="969"/>
      <c r="I74" s="969"/>
      <c r="J74" s="969"/>
      <c r="K74" s="969"/>
      <c r="L74" s="969"/>
      <c r="M74" s="969"/>
      <c r="N74" s="969"/>
      <c r="O74" s="969"/>
      <c r="P74" s="970"/>
      <c r="Q74" s="971">
        <v>977</v>
      </c>
      <c r="R74" s="965"/>
      <c r="S74" s="965"/>
      <c r="T74" s="965"/>
      <c r="U74" s="965"/>
      <c r="V74" s="965">
        <v>928</v>
      </c>
      <c r="W74" s="965"/>
      <c r="X74" s="965"/>
      <c r="Y74" s="965"/>
      <c r="Z74" s="965"/>
      <c r="AA74" s="965">
        <v>50</v>
      </c>
      <c r="AB74" s="965"/>
      <c r="AC74" s="965"/>
      <c r="AD74" s="965"/>
      <c r="AE74" s="965"/>
      <c r="AF74" s="965">
        <v>50</v>
      </c>
      <c r="AG74" s="965"/>
      <c r="AH74" s="965"/>
      <c r="AI74" s="965"/>
      <c r="AJ74" s="965"/>
      <c r="AK74" s="965">
        <v>13</v>
      </c>
      <c r="AL74" s="965"/>
      <c r="AM74" s="965"/>
      <c r="AN74" s="965"/>
      <c r="AO74" s="965"/>
      <c r="AP74" s="965" t="s">
        <v>537</v>
      </c>
      <c r="AQ74" s="965"/>
      <c r="AR74" s="965"/>
      <c r="AS74" s="965"/>
      <c r="AT74" s="965"/>
      <c r="AU74" s="965" t="s">
        <v>536</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555</v>
      </c>
      <c r="C75" s="969"/>
      <c r="D75" s="969"/>
      <c r="E75" s="969"/>
      <c r="F75" s="969"/>
      <c r="G75" s="969"/>
      <c r="H75" s="969"/>
      <c r="I75" s="969"/>
      <c r="J75" s="969"/>
      <c r="K75" s="969"/>
      <c r="L75" s="969"/>
      <c r="M75" s="969"/>
      <c r="N75" s="969"/>
      <c r="O75" s="969"/>
      <c r="P75" s="970"/>
      <c r="Q75" s="972">
        <v>313568</v>
      </c>
      <c r="R75" s="973"/>
      <c r="S75" s="973"/>
      <c r="T75" s="973"/>
      <c r="U75" s="974"/>
      <c r="V75" s="975">
        <v>297527</v>
      </c>
      <c r="W75" s="973"/>
      <c r="X75" s="973"/>
      <c r="Y75" s="973"/>
      <c r="Z75" s="974"/>
      <c r="AA75" s="975">
        <v>16041</v>
      </c>
      <c r="AB75" s="973"/>
      <c r="AC75" s="973"/>
      <c r="AD75" s="973"/>
      <c r="AE75" s="974"/>
      <c r="AF75" s="975">
        <v>16041</v>
      </c>
      <c r="AG75" s="973"/>
      <c r="AH75" s="973"/>
      <c r="AI75" s="973"/>
      <c r="AJ75" s="974"/>
      <c r="AK75" s="975">
        <v>1820</v>
      </c>
      <c r="AL75" s="973"/>
      <c r="AM75" s="973"/>
      <c r="AN75" s="973"/>
      <c r="AO75" s="974"/>
      <c r="AP75" s="975" t="s">
        <v>536</v>
      </c>
      <c r="AQ75" s="973"/>
      <c r="AR75" s="973"/>
      <c r="AS75" s="973"/>
      <c r="AT75" s="974"/>
      <c r="AU75" s="965" t="s">
        <v>536</v>
      </c>
      <c r="AV75" s="965"/>
      <c r="AW75" s="965"/>
      <c r="AX75" s="965"/>
      <c r="AY75" s="96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t="s">
        <v>556</v>
      </c>
      <c r="C76" s="969"/>
      <c r="D76" s="969"/>
      <c r="E76" s="969"/>
      <c r="F76" s="969"/>
      <c r="G76" s="969"/>
      <c r="H76" s="969"/>
      <c r="I76" s="969"/>
      <c r="J76" s="969"/>
      <c r="K76" s="969"/>
      <c r="L76" s="969"/>
      <c r="M76" s="969"/>
      <c r="N76" s="969"/>
      <c r="O76" s="969"/>
      <c r="P76" s="970"/>
      <c r="Q76" s="972">
        <v>35</v>
      </c>
      <c r="R76" s="973"/>
      <c r="S76" s="973"/>
      <c r="T76" s="973"/>
      <c r="U76" s="974"/>
      <c r="V76" s="975">
        <v>55</v>
      </c>
      <c r="W76" s="973"/>
      <c r="X76" s="973"/>
      <c r="Y76" s="973"/>
      <c r="Z76" s="974"/>
      <c r="AA76" s="975">
        <v>-20</v>
      </c>
      <c r="AB76" s="973"/>
      <c r="AC76" s="973"/>
      <c r="AD76" s="973"/>
      <c r="AE76" s="974"/>
      <c r="AF76" s="975">
        <v>5</v>
      </c>
      <c r="AG76" s="973"/>
      <c r="AH76" s="973"/>
      <c r="AI76" s="973"/>
      <c r="AJ76" s="974"/>
      <c r="AK76" s="975" t="s">
        <v>536</v>
      </c>
      <c r="AL76" s="973"/>
      <c r="AM76" s="973"/>
      <c r="AN76" s="973"/>
      <c r="AO76" s="974"/>
      <c r="AP76" s="975" t="s">
        <v>536</v>
      </c>
      <c r="AQ76" s="973"/>
      <c r="AR76" s="973"/>
      <c r="AS76" s="973"/>
      <c r="AT76" s="974"/>
      <c r="AU76" s="965" t="s">
        <v>536</v>
      </c>
      <c r="AV76" s="965"/>
      <c r="AW76" s="965"/>
      <c r="AX76" s="965"/>
      <c r="AY76" s="965"/>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t="s">
        <v>557</v>
      </c>
      <c r="C77" s="969"/>
      <c r="D77" s="969"/>
      <c r="E77" s="969"/>
      <c r="F77" s="969"/>
      <c r="G77" s="969"/>
      <c r="H77" s="969"/>
      <c r="I77" s="969"/>
      <c r="J77" s="969"/>
      <c r="K77" s="969"/>
      <c r="L77" s="969"/>
      <c r="M77" s="969"/>
      <c r="N77" s="969"/>
      <c r="O77" s="969"/>
      <c r="P77" s="970"/>
      <c r="Q77" s="972">
        <v>745</v>
      </c>
      <c r="R77" s="973"/>
      <c r="S77" s="973"/>
      <c r="T77" s="973"/>
      <c r="U77" s="974"/>
      <c r="V77" s="975">
        <v>125</v>
      </c>
      <c r="W77" s="973"/>
      <c r="X77" s="973"/>
      <c r="Y77" s="973"/>
      <c r="Z77" s="974"/>
      <c r="AA77" s="975">
        <v>620</v>
      </c>
      <c r="AB77" s="973"/>
      <c r="AC77" s="973"/>
      <c r="AD77" s="973"/>
      <c r="AE77" s="974"/>
      <c r="AF77" s="975">
        <v>595</v>
      </c>
      <c r="AG77" s="973"/>
      <c r="AH77" s="973"/>
      <c r="AI77" s="973"/>
      <c r="AJ77" s="974"/>
      <c r="AK77" s="975">
        <v>6</v>
      </c>
      <c r="AL77" s="973"/>
      <c r="AM77" s="973"/>
      <c r="AN77" s="973"/>
      <c r="AO77" s="974"/>
      <c r="AP77" s="975">
        <v>280</v>
      </c>
      <c r="AQ77" s="973"/>
      <c r="AR77" s="973"/>
      <c r="AS77" s="973"/>
      <c r="AT77" s="974"/>
      <c r="AU77" s="975">
        <v>29</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t="s">
        <v>558</v>
      </c>
      <c r="C78" s="969"/>
      <c r="D78" s="969"/>
      <c r="E78" s="969"/>
      <c r="F78" s="969"/>
      <c r="G78" s="969"/>
      <c r="H78" s="969"/>
      <c r="I78" s="969"/>
      <c r="J78" s="969"/>
      <c r="K78" s="969"/>
      <c r="L78" s="969"/>
      <c r="M78" s="969"/>
      <c r="N78" s="969"/>
      <c r="O78" s="969"/>
      <c r="P78" s="970"/>
      <c r="Q78" s="971">
        <v>2265</v>
      </c>
      <c r="R78" s="965"/>
      <c r="S78" s="965"/>
      <c r="T78" s="965"/>
      <c r="U78" s="965"/>
      <c r="V78" s="965">
        <v>2259</v>
      </c>
      <c r="W78" s="965"/>
      <c r="X78" s="965"/>
      <c r="Y78" s="965"/>
      <c r="Z78" s="965"/>
      <c r="AA78" s="965">
        <v>6</v>
      </c>
      <c r="AB78" s="965"/>
      <c r="AC78" s="965"/>
      <c r="AD78" s="965"/>
      <c r="AE78" s="965"/>
      <c r="AF78" s="965">
        <v>6</v>
      </c>
      <c r="AG78" s="965"/>
      <c r="AH78" s="965"/>
      <c r="AI78" s="965"/>
      <c r="AJ78" s="965"/>
      <c r="AK78" s="965" t="s">
        <v>536</v>
      </c>
      <c r="AL78" s="965"/>
      <c r="AM78" s="965"/>
      <c r="AN78" s="965"/>
      <c r="AO78" s="965"/>
      <c r="AP78" s="965" t="s">
        <v>536</v>
      </c>
      <c r="AQ78" s="965"/>
      <c r="AR78" s="965"/>
      <c r="AS78" s="965"/>
      <c r="AT78" s="965"/>
      <c r="AU78" s="965" t="s">
        <v>536</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t="s">
        <v>559</v>
      </c>
      <c r="C79" s="969"/>
      <c r="D79" s="969"/>
      <c r="E79" s="969"/>
      <c r="F79" s="969"/>
      <c r="G79" s="969"/>
      <c r="H79" s="969"/>
      <c r="I79" s="969"/>
      <c r="J79" s="969"/>
      <c r="K79" s="969"/>
      <c r="L79" s="969"/>
      <c r="M79" s="969"/>
      <c r="N79" s="969"/>
      <c r="O79" s="969"/>
      <c r="P79" s="970"/>
      <c r="Q79" s="965" t="s">
        <v>536</v>
      </c>
      <c r="R79" s="965"/>
      <c r="S79" s="965"/>
      <c r="T79" s="965"/>
      <c r="U79" s="965"/>
      <c r="V79" s="965" t="s">
        <v>536</v>
      </c>
      <c r="W79" s="965"/>
      <c r="X79" s="965"/>
      <c r="Y79" s="965"/>
      <c r="Z79" s="965"/>
      <c r="AA79" s="965" t="s">
        <v>536</v>
      </c>
      <c r="AB79" s="965"/>
      <c r="AC79" s="965"/>
      <c r="AD79" s="965"/>
      <c r="AE79" s="965"/>
      <c r="AF79" s="965" t="s">
        <v>536</v>
      </c>
      <c r="AG79" s="965"/>
      <c r="AH79" s="965"/>
      <c r="AI79" s="965"/>
      <c r="AJ79" s="965"/>
      <c r="AK79" s="965" t="s">
        <v>536</v>
      </c>
      <c r="AL79" s="965"/>
      <c r="AM79" s="965"/>
      <c r="AN79" s="965"/>
      <c r="AO79" s="965"/>
      <c r="AP79" s="965" t="s">
        <v>536</v>
      </c>
      <c r="AQ79" s="965"/>
      <c r="AR79" s="965"/>
      <c r="AS79" s="965"/>
      <c r="AT79" s="965"/>
      <c r="AU79" s="965" t="s">
        <v>536</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370</v>
      </c>
      <c r="B88" s="938" t="s">
        <v>395</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22024</v>
      </c>
      <c r="AG88" s="953"/>
      <c r="AH88" s="953"/>
      <c r="AI88" s="953"/>
      <c r="AJ88" s="953"/>
      <c r="AK88" s="957"/>
      <c r="AL88" s="957"/>
      <c r="AM88" s="957"/>
      <c r="AN88" s="957"/>
      <c r="AO88" s="957"/>
      <c r="AP88" s="953">
        <v>6693</v>
      </c>
      <c r="AQ88" s="953"/>
      <c r="AR88" s="953"/>
      <c r="AS88" s="953"/>
      <c r="AT88" s="953"/>
      <c r="AU88" s="953">
        <v>2802</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396</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264</v>
      </c>
      <c r="CS102" s="945"/>
      <c r="CT102" s="945"/>
      <c r="CU102" s="945"/>
      <c r="CV102" s="946"/>
      <c r="CW102" s="944">
        <v>57</v>
      </c>
      <c r="CX102" s="945"/>
      <c r="CY102" s="945"/>
      <c r="CZ102" s="945"/>
      <c r="DA102" s="946"/>
      <c r="DB102" s="944" t="s">
        <v>548</v>
      </c>
      <c r="DC102" s="945"/>
      <c r="DD102" s="945"/>
      <c r="DE102" s="945"/>
      <c r="DF102" s="946"/>
      <c r="DG102" s="944">
        <v>1883</v>
      </c>
      <c r="DH102" s="945"/>
      <c r="DI102" s="945"/>
      <c r="DJ102" s="945"/>
      <c r="DK102" s="946"/>
      <c r="DL102" s="944" t="s">
        <v>536</v>
      </c>
      <c r="DM102" s="945"/>
      <c r="DN102" s="945"/>
      <c r="DO102" s="945"/>
      <c r="DP102" s="946"/>
      <c r="DQ102" s="944" t="s">
        <v>536</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397</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398</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401</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402</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403</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404</v>
      </c>
      <c r="AB109" s="886"/>
      <c r="AC109" s="886"/>
      <c r="AD109" s="886"/>
      <c r="AE109" s="887"/>
      <c r="AF109" s="888" t="s">
        <v>286</v>
      </c>
      <c r="AG109" s="886"/>
      <c r="AH109" s="886"/>
      <c r="AI109" s="886"/>
      <c r="AJ109" s="887"/>
      <c r="AK109" s="888" t="s">
        <v>285</v>
      </c>
      <c r="AL109" s="886"/>
      <c r="AM109" s="886"/>
      <c r="AN109" s="886"/>
      <c r="AO109" s="887"/>
      <c r="AP109" s="888" t="s">
        <v>405</v>
      </c>
      <c r="AQ109" s="886"/>
      <c r="AR109" s="886"/>
      <c r="AS109" s="886"/>
      <c r="AT109" s="917"/>
      <c r="AU109" s="885" t="s">
        <v>403</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404</v>
      </c>
      <c r="BR109" s="886"/>
      <c r="BS109" s="886"/>
      <c r="BT109" s="886"/>
      <c r="BU109" s="887"/>
      <c r="BV109" s="888" t="s">
        <v>286</v>
      </c>
      <c r="BW109" s="886"/>
      <c r="BX109" s="886"/>
      <c r="BY109" s="886"/>
      <c r="BZ109" s="887"/>
      <c r="CA109" s="888" t="s">
        <v>285</v>
      </c>
      <c r="CB109" s="886"/>
      <c r="CC109" s="886"/>
      <c r="CD109" s="886"/>
      <c r="CE109" s="887"/>
      <c r="CF109" s="926" t="s">
        <v>405</v>
      </c>
      <c r="CG109" s="926"/>
      <c r="CH109" s="926"/>
      <c r="CI109" s="926"/>
      <c r="CJ109" s="926"/>
      <c r="CK109" s="888" t="s">
        <v>406</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404</v>
      </c>
      <c r="DH109" s="886"/>
      <c r="DI109" s="886"/>
      <c r="DJ109" s="886"/>
      <c r="DK109" s="887"/>
      <c r="DL109" s="888" t="s">
        <v>286</v>
      </c>
      <c r="DM109" s="886"/>
      <c r="DN109" s="886"/>
      <c r="DO109" s="886"/>
      <c r="DP109" s="887"/>
      <c r="DQ109" s="888" t="s">
        <v>285</v>
      </c>
      <c r="DR109" s="886"/>
      <c r="DS109" s="886"/>
      <c r="DT109" s="886"/>
      <c r="DU109" s="887"/>
      <c r="DV109" s="888" t="s">
        <v>405</v>
      </c>
      <c r="DW109" s="886"/>
      <c r="DX109" s="886"/>
      <c r="DY109" s="886"/>
      <c r="DZ109" s="917"/>
    </row>
    <row r="110" spans="1:131" s="197" customFormat="1" ht="26.25" customHeight="1" x14ac:dyDescent="0.15">
      <c r="A110" s="755" t="s">
        <v>407</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3809070</v>
      </c>
      <c r="AB110" s="871"/>
      <c r="AC110" s="871"/>
      <c r="AD110" s="871"/>
      <c r="AE110" s="872"/>
      <c r="AF110" s="873">
        <v>3510898</v>
      </c>
      <c r="AG110" s="871"/>
      <c r="AH110" s="871"/>
      <c r="AI110" s="871"/>
      <c r="AJ110" s="872"/>
      <c r="AK110" s="873">
        <v>3474359</v>
      </c>
      <c r="AL110" s="871"/>
      <c r="AM110" s="871"/>
      <c r="AN110" s="871"/>
      <c r="AO110" s="872"/>
      <c r="AP110" s="874">
        <v>30.4</v>
      </c>
      <c r="AQ110" s="875"/>
      <c r="AR110" s="875"/>
      <c r="AS110" s="875"/>
      <c r="AT110" s="876"/>
      <c r="AU110" s="918" t="s">
        <v>61</v>
      </c>
      <c r="AV110" s="919"/>
      <c r="AW110" s="919"/>
      <c r="AX110" s="919"/>
      <c r="AY110" s="920"/>
      <c r="AZ110" s="814" t="s">
        <v>408</v>
      </c>
      <c r="BA110" s="756"/>
      <c r="BB110" s="756"/>
      <c r="BC110" s="756"/>
      <c r="BD110" s="756"/>
      <c r="BE110" s="756"/>
      <c r="BF110" s="756"/>
      <c r="BG110" s="756"/>
      <c r="BH110" s="756"/>
      <c r="BI110" s="756"/>
      <c r="BJ110" s="756"/>
      <c r="BK110" s="756"/>
      <c r="BL110" s="756"/>
      <c r="BM110" s="756"/>
      <c r="BN110" s="756"/>
      <c r="BO110" s="756"/>
      <c r="BP110" s="757"/>
      <c r="BQ110" s="797">
        <v>29542566</v>
      </c>
      <c r="BR110" s="798"/>
      <c r="BS110" s="798"/>
      <c r="BT110" s="798"/>
      <c r="BU110" s="798"/>
      <c r="BV110" s="798">
        <v>28223015</v>
      </c>
      <c r="BW110" s="798"/>
      <c r="BX110" s="798"/>
      <c r="BY110" s="798"/>
      <c r="BZ110" s="798"/>
      <c r="CA110" s="798">
        <v>27615388</v>
      </c>
      <c r="CB110" s="798"/>
      <c r="CC110" s="798"/>
      <c r="CD110" s="798"/>
      <c r="CE110" s="798"/>
      <c r="CF110" s="859">
        <v>241.8</v>
      </c>
      <c r="CG110" s="860"/>
      <c r="CH110" s="860"/>
      <c r="CI110" s="860"/>
      <c r="CJ110" s="860"/>
      <c r="CK110" s="914" t="s">
        <v>409</v>
      </c>
      <c r="CL110" s="862"/>
      <c r="CM110" s="867" t="s">
        <v>410</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x14ac:dyDescent="0.15">
      <c r="A111" s="776" t="s">
        <v>411</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412</v>
      </c>
      <c r="BA111" s="766"/>
      <c r="BB111" s="766"/>
      <c r="BC111" s="766"/>
      <c r="BD111" s="766"/>
      <c r="BE111" s="766"/>
      <c r="BF111" s="766"/>
      <c r="BG111" s="766"/>
      <c r="BH111" s="766"/>
      <c r="BI111" s="766"/>
      <c r="BJ111" s="766"/>
      <c r="BK111" s="766"/>
      <c r="BL111" s="766"/>
      <c r="BM111" s="766"/>
      <c r="BN111" s="766"/>
      <c r="BO111" s="766"/>
      <c r="BP111" s="767"/>
      <c r="BQ111" s="768">
        <v>2799882</v>
      </c>
      <c r="BR111" s="769"/>
      <c r="BS111" s="769"/>
      <c r="BT111" s="769"/>
      <c r="BU111" s="769"/>
      <c r="BV111" s="769">
        <v>2388064</v>
      </c>
      <c r="BW111" s="769"/>
      <c r="BX111" s="769"/>
      <c r="BY111" s="769"/>
      <c r="BZ111" s="769"/>
      <c r="CA111" s="769">
        <v>1883480</v>
      </c>
      <c r="CB111" s="769"/>
      <c r="CC111" s="769"/>
      <c r="CD111" s="769"/>
      <c r="CE111" s="769"/>
      <c r="CF111" s="846">
        <v>16.5</v>
      </c>
      <c r="CG111" s="847"/>
      <c r="CH111" s="847"/>
      <c r="CI111" s="847"/>
      <c r="CJ111" s="847"/>
      <c r="CK111" s="915"/>
      <c r="CL111" s="864"/>
      <c r="CM111" s="801" t="s">
        <v>413</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x14ac:dyDescent="0.15">
      <c r="A112" s="900" t="s">
        <v>414</v>
      </c>
      <c r="B112" s="901"/>
      <c r="C112" s="766" t="s">
        <v>415</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416</v>
      </c>
      <c r="BA112" s="766"/>
      <c r="BB112" s="766"/>
      <c r="BC112" s="766"/>
      <c r="BD112" s="766"/>
      <c r="BE112" s="766"/>
      <c r="BF112" s="766"/>
      <c r="BG112" s="766"/>
      <c r="BH112" s="766"/>
      <c r="BI112" s="766"/>
      <c r="BJ112" s="766"/>
      <c r="BK112" s="766"/>
      <c r="BL112" s="766"/>
      <c r="BM112" s="766"/>
      <c r="BN112" s="766"/>
      <c r="BO112" s="766"/>
      <c r="BP112" s="767"/>
      <c r="BQ112" s="768">
        <v>22058524</v>
      </c>
      <c r="BR112" s="769"/>
      <c r="BS112" s="769"/>
      <c r="BT112" s="769"/>
      <c r="BU112" s="769"/>
      <c r="BV112" s="769">
        <v>21704847</v>
      </c>
      <c r="BW112" s="769"/>
      <c r="BX112" s="769"/>
      <c r="BY112" s="769"/>
      <c r="BZ112" s="769"/>
      <c r="CA112" s="769">
        <v>20631293</v>
      </c>
      <c r="CB112" s="769"/>
      <c r="CC112" s="769"/>
      <c r="CD112" s="769"/>
      <c r="CE112" s="769"/>
      <c r="CF112" s="846">
        <v>180.6</v>
      </c>
      <c r="CG112" s="847"/>
      <c r="CH112" s="847"/>
      <c r="CI112" s="847"/>
      <c r="CJ112" s="847"/>
      <c r="CK112" s="915"/>
      <c r="CL112" s="864"/>
      <c r="CM112" s="801" t="s">
        <v>417</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x14ac:dyDescent="0.15">
      <c r="A113" s="902"/>
      <c r="B113" s="903"/>
      <c r="C113" s="766" t="s">
        <v>418</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1528708</v>
      </c>
      <c r="AB113" s="907"/>
      <c r="AC113" s="907"/>
      <c r="AD113" s="907"/>
      <c r="AE113" s="908"/>
      <c r="AF113" s="909">
        <v>1415035</v>
      </c>
      <c r="AG113" s="907"/>
      <c r="AH113" s="907"/>
      <c r="AI113" s="907"/>
      <c r="AJ113" s="908"/>
      <c r="AK113" s="909">
        <v>1360552</v>
      </c>
      <c r="AL113" s="907"/>
      <c r="AM113" s="907"/>
      <c r="AN113" s="907"/>
      <c r="AO113" s="908"/>
      <c r="AP113" s="910">
        <v>11.9</v>
      </c>
      <c r="AQ113" s="911"/>
      <c r="AR113" s="911"/>
      <c r="AS113" s="911"/>
      <c r="AT113" s="912"/>
      <c r="AU113" s="921"/>
      <c r="AV113" s="922"/>
      <c r="AW113" s="922"/>
      <c r="AX113" s="922"/>
      <c r="AY113" s="923"/>
      <c r="AZ113" s="765" t="s">
        <v>419</v>
      </c>
      <c r="BA113" s="766"/>
      <c r="BB113" s="766"/>
      <c r="BC113" s="766"/>
      <c r="BD113" s="766"/>
      <c r="BE113" s="766"/>
      <c r="BF113" s="766"/>
      <c r="BG113" s="766"/>
      <c r="BH113" s="766"/>
      <c r="BI113" s="766"/>
      <c r="BJ113" s="766"/>
      <c r="BK113" s="766"/>
      <c r="BL113" s="766"/>
      <c r="BM113" s="766"/>
      <c r="BN113" s="766"/>
      <c r="BO113" s="766"/>
      <c r="BP113" s="767"/>
      <c r="BQ113" s="768">
        <v>2931691</v>
      </c>
      <c r="BR113" s="769"/>
      <c r="BS113" s="769"/>
      <c r="BT113" s="769"/>
      <c r="BU113" s="769"/>
      <c r="BV113" s="769">
        <v>2753447</v>
      </c>
      <c r="BW113" s="769"/>
      <c r="BX113" s="769"/>
      <c r="BY113" s="769"/>
      <c r="BZ113" s="769"/>
      <c r="CA113" s="769">
        <v>2802166</v>
      </c>
      <c r="CB113" s="769"/>
      <c r="CC113" s="769"/>
      <c r="CD113" s="769"/>
      <c r="CE113" s="769"/>
      <c r="CF113" s="846">
        <v>24.5</v>
      </c>
      <c r="CG113" s="847"/>
      <c r="CH113" s="847"/>
      <c r="CI113" s="847"/>
      <c r="CJ113" s="847"/>
      <c r="CK113" s="915"/>
      <c r="CL113" s="864"/>
      <c r="CM113" s="801" t="s">
        <v>420</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x14ac:dyDescent="0.15">
      <c r="A114" s="902"/>
      <c r="B114" s="903"/>
      <c r="C114" s="766" t="s">
        <v>421</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349566</v>
      </c>
      <c r="AB114" s="782"/>
      <c r="AC114" s="782"/>
      <c r="AD114" s="782"/>
      <c r="AE114" s="783"/>
      <c r="AF114" s="784">
        <v>218507</v>
      </c>
      <c r="AG114" s="782"/>
      <c r="AH114" s="782"/>
      <c r="AI114" s="782"/>
      <c r="AJ114" s="783"/>
      <c r="AK114" s="784">
        <v>165840</v>
      </c>
      <c r="AL114" s="782"/>
      <c r="AM114" s="782"/>
      <c r="AN114" s="782"/>
      <c r="AO114" s="783"/>
      <c r="AP114" s="752">
        <v>1.5</v>
      </c>
      <c r="AQ114" s="753"/>
      <c r="AR114" s="753"/>
      <c r="AS114" s="753"/>
      <c r="AT114" s="754"/>
      <c r="AU114" s="921"/>
      <c r="AV114" s="922"/>
      <c r="AW114" s="922"/>
      <c r="AX114" s="922"/>
      <c r="AY114" s="923"/>
      <c r="AZ114" s="765" t="s">
        <v>422</v>
      </c>
      <c r="BA114" s="766"/>
      <c r="BB114" s="766"/>
      <c r="BC114" s="766"/>
      <c r="BD114" s="766"/>
      <c r="BE114" s="766"/>
      <c r="BF114" s="766"/>
      <c r="BG114" s="766"/>
      <c r="BH114" s="766"/>
      <c r="BI114" s="766"/>
      <c r="BJ114" s="766"/>
      <c r="BK114" s="766"/>
      <c r="BL114" s="766"/>
      <c r="BM114" s="766"/>
      <c r="BN114" s="766"/>
      <c r="BO114" s="766"/>
      <c r="BP114" s="767"/>
      <c r="BQ114" s="768">
        <v>2864421</v>
      </c>
      <c r="BR114" s="769"/>
      <c r="BS114" s="769"/>
      <c r="BT114" s="769"/>
      <c r="BU114" s="769"/>
      <c r="BV114" s="769">
        <v>2926957</v>
      </c>
      <c r="BW114" s="769"/>
      <c r="BX114" s="769"/>
      <c r="BY114" s="769"/>
      <c r="BZ114" s="769"/>
      <c r="CA114" s="769">
        <v>2953331</v>
      </c>
      <c r="CB114" s="769"/>
      <c r="CC114" s="769"/>
      <c r="CD114" s="769"/>
      <c r="CE114" s="769"/>
      <c r="CF114" s="846">
        <v>25.9</v>
      </c>
      <c r="CG114" s="847"/>
      <c r="CH114" s="847"/>
      <c r="CI114" s="847"/>
      <c r="CJ114" s="847"/>
      <c r="CK114" s="915"/>
      <c r="CL114" s="864"/>
      <c r="CM114" s="801" t="s">
        <v>423</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x14ac:dyDescent="0.15">
      <c r="A115" s="902"/>
      <c r="B115" s="903"/>
      <c r="C115" s="766" t="s">
        <v>424</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113</v>
      </c>
      <c r="AB115" s="907"/>
      <c r="AC115" s="907"/>
      <c r="AD115" s="907"/>
      <c r="AE115" s="908"/>
      <c r="AF115" s="909" t="s">
        <v>113</v>
      </c>
      <c r="AG115" s="907"/>
      <c r="AH115" s="907"/>
      <c r="AI115" s="907"/>
      <c r="AJ115" s="908"/>
      <c r="AK115" s="909" t="s">
        <v>113</v>
      </c>
      <c r="AL115" s="907"/>
      <c r="AM115" s="907"/>
      <c r="AN115" s="907"/>
      <c r="AO115" s="908"/>
      <c r="AP115" s="910" t="s">
        <v>113</v>
      </c>
      <c r="AQ115" s="911"/>
      <c r="AR115" s="911"/>
      <c r="AS115" s="911"/>
      <c r="AT115" s="912"/>
      <c r="AU115" s="921"/>
      <c r="AV115" s="922"/>
      <c r="AW115" s="922"/>
      <c r="AX115" s="922"/>
      <c r="AY115" s="923"/>
      <c r="AZ115" s="765" t="s">
        <v>425</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426</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2799882</v>
      </c>
      <c r="DH115" s="782"/>
      <c r="DI115" s="782"/>
      <c r="DJ115" s="782"/>
      <c r="DK115" s="783"/>
      <c r="DL115" s="784">
        <v>2388064</v>
      </c>
      <c r="DM115" s="782"/>
      <c r="DN115" s="782"/>
      <c r="DO115" s="782"/>
      <c r="DP115" s="783"/>
      <c r="DQ115" s="784">
        <v>1883480</v>
      </c>
      <c r="DR115" s="782"/>
      <c r="DS115" s="782"/>
      <c r="DT115" s="782"/>
      <c r="DU115" s="783"/>
      <c r="DV115" s="752">
        <v>16.5</v>
      </c>
      <c r="DW115" s="753"/>
      <c r="DX115" s="753"/>
      <c r="DY115" s="753"/>
      <c r="DZ115" s="754"/>
    </row>
    <row r="116" spans="1:130" s="197" customFormat="1" ht="26.25" customHeight="1" x14ac:dyDescent="0.15">
      <c r="A116" s="904"/>
      <c r="B116" s="905"/>
      <c r="C116" s="844" t="s">
        <v>427</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t="s">
        <v>113</v>
      </c>
      <c r="AG116" s="782"/>
      <c r="AH116" s="782"/>
      <c r="AI116" s="782"/>
      <c r="AJ116" s="783"/>
      <c r="AK116" s="784" t="s">
        <v>113</v>
      </c>
      <c r="AL116" s="782"/>
      <c r="AM116" s="782"/>
      <c r="AN116" s="782"/>
      <c r="AO116" s="783"/>
      <c r="AP116" s="752" t="s">
        <v>113</v>
      </c>
      <c r="AQ116" s="753"/>
      <c r="AR116" s="753"/>
      <c r="AS116" s="753"/>
      <c r="AT116" s="754"/>
      <c r="AU116" s="921"/>
      <c r="AV116" s="922"/>
      <c r="AW116" s="922"/>
      <c r="AX116" s="922"/>
      <c r="AY116" s="923"/>
      <c r="AZ116" s="765" t="s">
        <v>428</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429</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430</v>
      </c>
      <c r="Z117" s="887"/>
      <c r="AA117" s="892">
        <v>5687344</v>
      </c>
      <c r="AB117" s="893"/>
      <c r="AC117" s="893"/>
      <c r="AD117" s="893"/>
      <c r="AE117" s="894"/>
      <c r="AF117" s="896">
        <v>5144440</v>
      </c>
      <c r="AG117" s="893"/>
      <c r="AH117" s="893"/>
      <c r="AI117" s="893"/>
      <c r="AJ117" s="894"/>
      <c r="AK117" s="896">
        <v>5000751</v>
      </c>
      <c r="AL117" s="893"/>
      <c r="AM117" s="893"/>
      <c r="AN117" s="893"/>
      <c r="AO117" s="894"/>
      <c r="AP117" s="897"/>
      <c r="AQ117" s="898"/>
      <c r="AR117" s="898"/>
      <c r="AS117" s="898"/>
      <c r="AT117" s="899"/>
      <c r="AU117" s="921"/>
      <c r="AV117" s="922"/>
      <c r="AW117" s="922"/>
      <c r="AX117" s="922"/>
      <c r="AY117" s="923"/>
      <c r="AZ117" s="843" t="s">
        <v>431</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432</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x14ac:dyDescent="0.15">
      <c r="A118" s="885" t="s">
        <v>406</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404</v>
      </c>
      <c r="AB118" s="886"/>
      <c r="AC118" s="886"/>
      <c r="AD118" s="886"/>
      <c r="AE118" s="887"/>
      <c r="AF118" s="888" t="s">
        <v>286</v>
      </c>
      <c r="AG118" s="886"/>
      <c r="AH118" s="886"/>
      <c r="AI118" s="886"/>
      <c r="AJ118" s="887"/>
      <c r="AK118" s="888" t="s">
        <v>285</v>
      </c>
      <c r="AL118" s="886"/>
      <c r="AM118" s="886"/>
      <c r="AN118" s="886"/>
      <c r="AO118" s="887"/>
      <c r="AP118" s="889" t="s">
        <v>405</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433</v>
      </c>
      <c r="BP118" s="836"/>
      <c r="BQ118" s="855">
        <v>60197084</v>
      </c>
      <c r="BR118" s="856"/>
      <c r="BS118" s="856"/>
      <c r="BT118" s="856"/>
      <c r="BU118" s="856"/>
      <c r="BV118" s="856">
        <v>57996330</v>
      </c>
      <c r="BW118" s="856"/>
      <c r="BX118" s="856"/>
      <c r="BY118" s="856"/>
      <c r="BZ118" s="856"/>
      <c r="CA118" s="856">
        <v>55885658</v>
      </c>
      <c r="CB118" s="856"/>
      <c r="CC118" s="856"/>
      <c r="CD118" s="856"/>
      <c r="CE118" s="856"/>
      <c r="CF118" s="741"/>
      <c r="CG118" s="742"/>
      <c r="CH118" s="742"/>
      <c r="CI118" s="742"/>
      <c r="CJ118" s="839"/>
      <c r="CK118" s="915"/>
      <c r="CL118" s="864"/>
      <c r="CM118" s="801" t="s">
        <v>434</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x14ac:dyDescent="0.15">
      <c r="A119" s="861" t="s">
        <v>409</v>
      </c>
      <c r="B119" s="862"/>
      <c r="C119" s="867" t="s">
        <v>410</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435</v>
      </c>
      <c r="AV119" s="878"/>
      <c r="AW119" s="878"/>
      <c r="AX119" s="878"/>
      <c r="AY119" s="879"/>
      <c r="AZ119" s="814" t="s">
        <v>436</v>
      </c>
      <c r="BA119" s="756"/>
      <c r="BB119" s="756"/>
      <c r="BC119" s="756"/>
      <c r="BD119" s="756"/>
      <c r="BE119" s="756"/>
      <c r="BF119" s="756"/>
      <c r="BG119" s="756"/>
      <c r="BH119" s="756"/>
      <c r="BI119" s="756"/>
      <c r="BJ119" s="756"/>
      <c r="BK119" s="756"/>
      <c r="BL119" s="756"/>
      <c r="BM119" s="756"/>
      <c r="BN119" s="756"/>
      <c r="BO119" s="756"/>
      <c r="BP119" s="757"/>
      <c r="BQ119" s="797">
        <v>7663942</v>
      </c>
      <c r="BR119" s="798"/>
      <c r="BS119" s="798"/>
      <c r="BT119" s="798"/>
      <c r="BU119" s="798"/>
      <c r="BV119" s="798">
        <v>7317967</v>
      </c>
      <c r="BW119" s="798"/>
      <c r="BX119" s="798"/>
      <c r="BY119" s="798"/>
      <c r="BZ119" s="798"/>
      <c r="CA119" s="798">
        <v>7033104</v>
      </c>
      <c r="CB119" s="798"/>
      <c r="CC119" s="798"/>
      <c r="CD119" s="798"/>
      <c r="CE119" s="798"/>
      <c r="CF119" s="859">
        <v>61.6</v>
      </c>
      <c r="CG119" s="860"/>
      <c r="CH119" s="860"/>
      <c r="CI119" s="860"/>
      <c r="CJ119" s="860"/>
      <c r="CK119" s="916"/>
      <c r="CL119" s="866"/>
      <c r="CM119" s="823" t="s">
        <v>437</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113</v>
      </c>
      <c r="DH119" s="715"/>
      <c r="DI119" s="715"/>
      <c r="DJ119" s="715"/>
      <c r="DK119" s="716"/>
      <c r="DL119" s="717" t="s">
        <v>113</v>
      </c>
      <c r="DM119" s="715"/>
      <c r="DN119" s="715"/>
      <c r="DO119" s="715"/>
      <c r="DP119" s="716"/>
      <c r="DQ119" s="717" t="s">
        <v>113</v>
      </c>
      <c r="DR119" s="715"/>
      <c r="DS119" s="715"/>
      <c r="DT119" s="715"/>
      <c r="DU119" s="716"/>
      <c r="DV119" s="805" t="s">
        <v>113</v>
      </c>
      <c r="DW119" s="806"/>
      <c r="DX119" s="806"/>
      <c r="DY119" s="806"/>
      <c r="DZ119" s="807"/>
    </row>
    <row r="120" spans="1:130" s="197" customFormat="1" ht="26.25" customHeight="1" x14ac:dyDescent="0.15">
      <c r="A120" s="863"/>
      <c r="B120" s="864"/>
      <c r="C120" s="801" t="s">
        <v>413</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438</v>
      </c>
      <c r="BA120" s="766"/>
      <c r="BB120" s="766"/>
      <c r="BC120" s="766"/>
      <c r="BD120" s="766"/>
      <c r="BE120" s="766"/>
      <c r="BF120" s="766"/>
      <c r="BG120" s="766"/>
      <c r="BH120" s="766"/>
      <c r="BI120" s="766"/>
      <c r="BJ120" s="766"/>
      <c r="BK120" s="766"/>
      <c r="BL120" s="766"/>
      <c r="BM120" s="766"/>
      <c r="BN120" s="766"/>
      <c r="BO120" s="766"/>
      <c r="BP120" s="767"/>
      <c r="BQ120" s="768">
        <v>1562553</v>
      </c>
      <c r="BR120" s="769"/>
      <c r="BS120" s="769"/>
      <c r="BT120" s="769"/>
      <c r="BU120" s="769"/>
      <c r="BV120" s="769">
        <v>1432935</v>
      </c>
      <c r="BW120" s="769"/>
      <c r="BX120" s="769"/>
      <c r="BY120" s="769"/>
      <c r="BZ120" s="769"/>
      <c r="CA120" s="769">
        <v>1569371</v>
      </c>
      <c r="CB120" s="769"/>
      <c r="CC120" s="769"/>
      <c r="CD120" s="769"/>
      <c r="CE120" s="769"/>
      <c r="CF120" s="846">
        <v>13.7</v>
      </c>
      <c r="CG120" s="847"/>
      <c r="CH120" s="847"/>
      <c r="CI120" s="847"/>
      <c r="CJ120" s="847"/>
      <c r="CK120" s="848" t="s">
        <v>439</v>
      </c>
      <c r="CL120" s="808"/>
      <c r="CM120" s="808"/>
      <c r="CN120" s="808"/>
      <c r="CO120" s="809"/>
      <c r="CP120" s="852" t="s">
        <v>389</v>
      </c>
      <c r="CQ120" s="853"/>
      <c r="CR120" s="853"/>
      <c r="CS120" s="853"/>
      <c r="CT120" s="853"/>
      <c r="CU120" s="853"/>
      <c r="CV120" s="853"/>
      <c r="CW120" s="853"/>
      <c r="CX120" s="853"/>
      <c r="CY120" s="853"/>
      <c r="CZ120" s="853"/>
      <c r="DA120" s="853"/>
      <c r="DB120" s="853"/>
      <c r="DC120" s="853"/>
      <c r="DD120" s="853"/>
      <c r="DE120" s="853"/>
      <c r="DF120" s="854"/>
      <c r="DG120" s="797">
        <v>19968631</v>
      </c>
      <c r="DH120" s="798"/>
      <c r="DI120" s="798"/>
      <c r="DJ120" s="798"/>
      <c r="DK120" s="798"/>
      <c r="DL120" s="798">
        <v>19788750</v>
      </c>
      <c r="DM120" s="798"/>
      <c r="DN120" s="798"/>
      <c r="DO120" s="798"/>
      <c r="DP120" s="798"/>
      <c r="DQ120" s="798">
        <v>18853516</v>
      </c>
      <c r="DR120" s="798"/>
      <c r="DS120" s="798"/>
      <c r="DT120" s="798"/>
      <c r="DU120" s="798"/>
      <c r="DV120" s="799">
        <v>165</v>
      </c>
      <c r="DW120" s="799"/>
      <c r="DX120" s="799"/>
      <c r="DY120" s="799"/>
      <c r="DZ120" s="800"/>
    </row>
    <row r="121" spans="1:130" s="197" customFormat="1" ht="26.25" customHeight="1" x14ac:dyDescent="0.15">
      <c r="A121" s="863"/>
      <c r="B121" s="864"/>
      <c r="C121" s="840" t="s">
        <v>440</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441</v>
      </c>
      <c r="BA121" s="844"/>
      <c r="BB121" s="844"/>
      <c r="BC121" s="844"/>
      <c r="BD121" s="844"/>
      <c r="BE121" s="844"/>
      <c r="BF121" s="844"/>
      <c r="BG121" s="844"/>
      <c r="BH121" s="844"/>
      <c r="BI121" s="844"/>
      <c r="BJ121" s="844"/>
      <c r="BK121" s="844"/>
      <c r="BL121" s="844"/>
      <c r="BM121" s="844"/>
      <c r="BN121" s="844"/>
      <c r="BO121" s="844"/>
      <c r="BP121" s="845"/>
      <c r="BQ121" s="855">
        <v>34530080</v>
      </c>
      <c r="BR121" s="856"/>
      <c r="BS121" s="856"/>
      <c r="BT121" s="856"/>
      <c r="BU121" s="856"/>
      <c r="BV121" s="856">
        <v>34005976</v>
      </c>
      <c r="BW121" s="856"/>
      <c r="BX121" s="856"/>
      <c r="BY121" s="856"/>
      <c r="BZ121" s="856"/>
      <c r="CA121" s="856">
        <v>33437075</v>
      </c>
      <c r="CB121" s="856"/>
      <c r="CC121" s="856"/>
      <c r="CD121" s="856"/>
      <c r="CE121" s="856"/>
      <c r="CF121" s="857">
        <v>292.7</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2018985</v>
      </c>
      <c r="DH121" s="769"/>
      <c r="DI121" s="769"/>
      <c r="DJ121" s="769"/>
      <c r="DK121" s="769"/>
      <c r="DL121" s="769">
        <v>1847233</v>
      </c>
      <c r="DM121" s="769"/>
      <c r="DN121" s="769"/>
      <c r="DO121" s="769"/>
      <c r="DP121" s="769"/>
      <c r="DQ121" s="769">
        <v>1715759</v>
      </c>
      <c r="DR121" s="769"/>
      <c r="DS121" s="769"/>
      <c r="DT121" s="769"/>
      <c r="DU121" s="769"/>
      <c r="DV121" s="821">
        <v>15</v>
      </c>
      <c r="DW121" s="821"/>
      <c r="DX121" s="821"/>
      <c r="DY121" s="821"/>
      <c r="DZ121" s="822"/>
    </row>
    <row r="122" spans="1:130" s="197" customFormat="1" ht="26.25" customHeight="1" x14ac:dyDescent="0.15">
      <c r="A122" s="863"/>
      <c r="B122" s="864"/>
      <c r="C122" s="801" t="s">
        <v>423</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442</v>
      </c>
      <c r="BP122" s="836"/>
      <c r="BQ122" s="837">
        <v>43756575</v>
      </c>
      <c r="BR122" s="838"/>
      <c r="BS122" s="838"/>
      <c r="BT122" s="838"/>
      <c r="BU122" s="838"/>
      <c r="BV122" s="838">
        <v>42756878</v>
      </c>
      <c r="BW122" s="838"/>
      <c r="BX122" s="838"/>
      <c r="BY122" s="838"/>
      <c r="BZ122" s="838"/>
      <c r="CA122" s="838">
        <v>42039550</v>
      </c>
      <c r="CB122" s="838"/>
      <c r="CC122" s="838"/>
      <c r="CD122" s="838"/>
      <c r="CE122" s="838"/>
      <c r="CF122" s="741"/>
      <c r="CG122" s="742"/>
      <c r="CH122" s="742"/>
      <c r="CI122" s="742"/>
      <c r="CJ122" s="839"/>
      <c r="CK122" s="849"/>
      <c r="CL122" s="810"/>
      <c r="CM122" s="810"/>
      <c r="CN122" s="810"/>
      <c r="CO122" s="811"/>
      <c r="CP122" s="826" t="s">
        <v>385</v>
      </c>
      <c r="CQ122" s="827"/>
      <c r="CR122" s="827"/>
      <c r="CS122" s="827"/>
      <c r="CT122" s="827"/>
      <c r="CU122" s="827"/>
      <c r="CV122" s="827"/>
      <c r="CW122" s="827"/>
      <c r="CX122" s="827"/>
      <c r="CY122" s="827"/>
      <c r="CZ122" s="827"/>
      <c r="DA122" s="827"/>
      <c r="DB122" s="827"/>
      <c r="DC122" s="827"/>
      <c r="DD122" s="827"/>
      <c r="DE122" s="827"/>
      <c r="DF122" s="828"/>
      <c r="DG122" s="768">
        <v>70908</v>
      </c>
      <c r="DH122" s="769"/>
      <c r="DI122" s="769"/>
      <c r="DJ122" s="769"/>
      <c r="DK122" s="769"/>
      <c r="DL122" s="769">
        <v>68864</v>
      </c>
      <c r="DM122" s="769"/>
      <c r="DN122" s="769"/>
      <c r="DO122" s="769"/>
      <c r="DP122" s="769"/>
      <c r="DQ122" s="769">
        <v>62018</v>
      </c>
      <c r="DR122" s="769"/>
      <c r="DS122" s="769"/>
      <c r="DT122" s="769"/>
      <c r="DU122" s="769"/>
      <c r="DV122" s="821">
        <v>0.5</v>
      </c>
      <c r="DW122" s="821"/>
      <c r="DX122" s="821"/>
      <c r="DY122" s="821"/>
      <c r="DZ122" s="822"/>
    </row>
    <row r="123" spans="1:130" s="197" customFormat="1" ht="26.25" customHeight="1" thickBot="1" x14ac:dyDescent="0.2">
      <c r="A123" s="863"/>
      <c r="B123" s="864"/>
      <c r="C123" s="801" t="s">
        <v>429</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443</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145.5</v>
      </c>
      <c r="BR123" s="830"/>
      <c r="BS123" s="830"/>
      <c r="BT123" s="830"/>
      <c r="BU123" s="830"/>
      <c r="BV123" s="830">
        <v>134.5</v>
      </c>
      <c r="BW123" s="830"/>
      <c r="BX123" s="830"/>
      <c r="BY123" s="830"/>
      <c r="BZ123" s="830"/>
      <c r="CA123" s="830">
        <v>121.2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432</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444</v>
      </c>
      <c r="CQ124" s="827"/>
      <c r="CR124" s="827"/>
      <c r="CS124" s="827"/>
      <c r="CT124" s="827"/>
      <c r="CU124" s="827"/>
      <c r="CV124" s="827"/>
      <c r="CW124" s="827"/>
      <c r="CX124" s="827"/>
      <c r="CY124" s="827"/>
      <c r="CZ124" s="827"/>
      <c r="DA124" s="827"/>
      <c r="DB124" s="827"/>
      <c r="DC124" s="827"/>
      <c r="DD124" s="827"/>
      <c r="DE124" s="827"/>
      <c r="DF124" s="828"/>
      <c r="DG124" s="714" t="s">
        <v>113</v>
      </c>
      <c r="DH124" s="715"/>
      <c r="DI124" s="715"/>
      <c r="DJ124" s="715"/>
      <c r="DK124" s="716"/>
      <c r="DL124" s="717" t="s">
        <v>113</v>
      </c>
      <c r="DM124" s="715"/>
      <c r="DN124" s="715"/>
      <c r="DO124" s="715"/>
      <c r="DP124" s="716"/>
      <c r="DQ124" s="717" t="s">
        <v>113</v>
      </c>
      <c r="DR124" s="715"/>
      <c r="DS124" s="715"/>
      <c r="DT124" s="715"/>
      <c r="DU124" s="716"/>
      <c r="DV124" s="805" t="s">
        <v>113</v>
      </c>
      <c r="DW124" s="806"/>
      <c r="DX124" s="806"/>
      <c r="DY124" s="806"/>
      <c r="DZ124" s="807"/>
    </row>
    <row r="125" spans="1:130" s="197" customFormat="1" ht="26.25" customHeight="1" thickBot="1" x14ac:dyDescent="0.2">
      <c r="A125" s="863"/>
      <c r="B125" s="864"/>
      <c r="C125" s="801" t="s">
        <v>434</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445</v>
      </c>
      <c r="CL125" s="808"/>
      <c r="CM125" s="808"/>
      <c r="CN125" s="808"/>
      <c r="CO125" s="809"/>
      <c r="CP125" s="814" t="s">
        <v>446</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x14ac:dyDescent="0.15">
      <c r="A126" s="863"/>
      <c r="B126" s="864"/>
      <c r="C126" s="801" t="s">
        <v>437</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113</v>
      </c>
      <c r="AB126" s="782"/>
      <c r="AC126" s="782"/>
      <c r="AD126" s="782"/>
      <c r="AE126" s="783"/>
      <c r="AF126" s="784" t="s">
        <v>113</v>
      </c>
      <c r="AG126" s="782"/>
      <c r="AH126" s="782"/>
      <c r="AI126" s="782"/>
      <c r="AJ126" s="783"/>
      <c r="AK126" s="784" t="s">
        <v>113</v>
      </c>
      <c r="AL126" s="782"/>
      <c r="AM126" s="782"/>
      <c r="AN126" s="782"/>
      <c r="AO126" s="783"/>
      <c r="AP126" s="752" t="s">
        <v>113</v>
      </c>
      <c r="AQ126" s="753"/>
      <c r="AR126" s="753"/>
      <c r="AS126" s="753"/>
      <c r="AT126" s="754"/>
      <c r="AU126" s="233"/>
      <c r="AV126" s="233"/>
      <c r="AW126" s="233"/>
      <c r="AX126" s="804" t="s">
        <v>447</v>
      </c>
      <c r="AY126" s="762"/>
      <c r="AZ126" s="762"/>
      <c r="BA126" s="762"/>
      <c r="BB126" s="762"/>
      <c r="BC126" s="762"/>
      <c r="BD126" s="762"/>
      <c r="BE126" s="763"/>
      <c r="BF126" s="761" t="s">
        <v>448</v>
      </c>
      <c r="BG126" s="762"/>
      <c r="BH126" s="762"/>
      <c r="BI126" s="762"/>
      <c r="BJ126" s="762"/>
      <c r="BK126" s="762"/>
      <c r="BL126" s="763"/>
      <c r="BM126" s="761" t="s">
        <v>449</v>
      </c>
      <c r="BN126" s="762"/>
      <c r="BO126" s="762"/>
      <c r="BP126" s="762"/>
      <c r="BQ126" s="762"/>
      <c r="BR126" s="762"/>
      <c r="BS126" s="763"/>
      <c r="BT126" s="761" t="s">
        <v>450</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451</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x14ac:dyDescent="0.2">
      <c r="A127" s="865"/>
      <c r="B127" s="866"/>
      <c r="C127" s="823" t="s">
        <v>452</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113</v>
      </c>
      <c r="AB127" s="782"/>
      <c r="AC127" s="782"/>
      <c r="AD127" s="782"/>
      <c r="AE127" s="783"/>
      <c r="AF127" s="784" t="s">
        <v>113</v>
      </c>
      <c r="AG127" s="782"/>
      <c r="AH127" s="782"/>
      <c r="AI127" s="782"/>
      <c r="AJ127" s="783"/>
      <c r="AK127" s="784" t="s">
        <v>113</v>
      </c>
      <c r="AL127" s="782"/>
      <c r="AM127" s="782"/>
      <c r="AN127" s="782"/>
      <c r="AO127" s="783"/>
      <c r="AP127" s="752" t="s">
        <v>113</v>
      </c>
      <c r="AQ127" s="753"/>
      <c r="AR127" s="753"/>
      <c r="AS127" s="753"/>
      <c r="AT127" s="754"/>
      <c r="AU127" s="233"/>
      <c r="AV127" s="233"/>
      <c r="AW127" s="233"/>
      <c r="AX127" s="755" t="s">
        <v>453</v>
      </c>
      <c r="AY127" s="756"/>
      <c r="AZ127" s="756"/>
      <c r="BA127" s="756"/>
      <c r="BB127" s="756"/>
      <c r="BC127" s="756"/>
      <c r="BD127" s="756"/>
      <c r="BE127" s="757"/>
      <c r="BF127" s="758" t="s">
        <v>113</v>
      </c>
      <c r="BG127" s="759"/>
      <c r="BH127" s="759"/>
      <c r="BI127" s="759"/>
      <c r="BJ127" s="759"/>
      <c r="BK127" s="759"/>
      <c r="BL127" s="760"/>
      <c r="BM127" s="758">
        <v>12.8</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454</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x14ac:dyDescent="0.15">
      <c r="A128" s="793" t="s">
        <v>455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456</v>
      </c>
      <c r="X128" s="795"/>
      <c r="Y128" s="795"/>
      <c r="Z128" s="796"/>
      <c r="AA128" s="721">
        <v>206693</v>
      </c>
      <c r="AB128" s="722"/>
      <c r="AC128" s="722"/>
      <c r="AD128" s="722"/>
      <c r="AE128" s="723"/>
      <c r="AF128" s="724">
        <v>199423</v>
      </c>
      <c r="AG128" s="722"/>
      <c r="AH128" s="722"/>
      <c r="AI128" s="722"/>
      <c r="AJ128" s="723"/>
      <c r="AK128" s="724">
        <v>200511</v>
      </c>
      <c r="AL128" s="722"/>
      <c r="AM128" s="722"/>
      <c r="AN128" s="722"/>
      <c r="AO128" s="723"/>
      <c r="AP128" s="725"/>
      <c r="AQ128" s="726"/>
      <c r="AR128" s="726"/>
      <c r="AS128" s="726"/>
      <c r="AT128" s="727"/>
      <c r="AU128" s="235"/>
      <c r="AV128" s="235"/>
      <c r="AW128" s="235"/>
      <c r="AX128" s="770" t="s">
        <v>457</v>
      </c>
      <c r="AY128" s="766"/>
      <c r="AZ128" s="766"/>
      <c r="BA128" s="766"/>
      <c r="BB128" s="766"/>
      <c r="BC128" s="766"/>
      <c r="BD128" s="766"/>
      <c r="BE128" s="767"/>
      <c r="BF128" s="788" t="s">
        <v>113</v>
      </c>
      <c r="BG128" s="789"/>
      <c r="BH128" s="789"/>
      <c r="BI128" s="789"/>
      <c r="BJ128" s="789"/>
      <c r="BK128" s="789"/>
      <c r="BL128" s="790"/>
      <c r="BM128" s="788">
        <v>17.8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458</v>
      </c>
      <c r="X129" s="779"/>
      <c r="Y129" s="779"/>
      <c r="Z129" s="780"/>
      <c r="AA129" s="781">
        <v>14780303</v>
      </c>
      <c r="AB129" s="782"/>
      <c r="AC129" s="782"/>
      <c r="AD129" s="782"/>
      <c r="AE129" s="783"/>
      <c r="AF129" s="784">
        <v>14616222</v>
      </c>
      <c r="AG129" s="782"/>
      <c r="AH129" s="782"/>
      <c r="AI129" s="782"/>
      <c r="AJ129" s="783"/>
      <c r="AK129" s="784">
        <v>14703488</v>
      </c>
      <c r="AL129" s="782"/>
      <c r="AM129" s="782"/>
      <c r="AN129" s="782"/>
      <c r="AO129" s="783"/>
      <c r="AP129" s="785"/>
      <c r="AQ129" s="786"/>
      <c r="AR129" s="786"/>
      <c r="AS129" s="786"/>
      <c r="AT129" s="787"/>
      <c r="AU129" s="235"/>
      <c r="AV129" s="235"/>
      <c r="AW129" s="235"/>
      <c r="AX129" s="770" t="s">
        <v>459</v>
      </c>
      <c r="AY129" s="766"/>
      <c r="AZ129" s="766"/>
      <c r="BA129" s="766"/>
      <c r="BB129" s="766"/>
      <c r="BC129" s="766"/>
      <c r="BD129" s="766"/>
      <c r="BE129" s="767"/>
      <c r="BF129" s="771">
        <v>15.1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461</v>
      </c>
      <c r="X130" s="779"/>
      <c r="Y130" s="779"/>
      <c r="Z130" s="780"/>
      <c r="AA130" s="781">
        <v>3484868</v>
      </c>
      <c r="AB130" s="782"/>
      <c r="AC130" s="782"/>
      <c r="AD130" s="782"/>
      <c r="AE130" s="783"/>
      <c r="AF130" s="784">
        <v>3290189</v>
      </c>
      <c r="AG130" s="782"/>
      <c r="AH130" s="782"/>
      <c r="AI130" s="782"/>
      <c r="AJ130" s="783"/>
      <c r="AK130" s="784">
        <v>3280406</v>
      </c>
      <c r="AL130" s="782"/>
      <c r="AM130" s="782"/>
      <c r="AN130" s="782"/>
      <c r="AO130" s="783"/>
      <c r="AP130" s="785"/>
      <c r="AQ130" s="786"/>
      <c r="AR130" s="786"/>
      <c r="AS130" s="786"/>
      <c r="AT130" s="787"/>
      <c r="AU130" s="235"/>
      <c r="AV130" s="235"/>
      <c r="AW130" s="235"/>
      <c r="AX130" s="749" t="s">
        <v>462</v>
      </c>
      <c r="AY130" s="750"/>
      <c r="AZ130" s="750"/>
      <c r="BA130" s="750"/>
      <c r="BB130" s="750"/>
      <c r="BC130" s="750"/>
      <c r="BD130" s="750"/>
      <c r="BE130" s="751"/>
      <c r="BF130" s="703">
        <v>121.2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463</v>
      </c>
      <c r="X131" s="712"/>
      <c r="Y131" s="712"/>
      <c r="Z131" s="713"/>
      <c r="AA131" s="714">
        <v>11295435</v>
      </c>
      <c r="AB131" s="715"/>
      <c r="AC131" s="715"/>
      <c r="AD131" s="715"/>
      <c r="AE131" s="716"/>
      <c r="AF131" s="717">
        <v>11326033</v>
      </c>
      <c r="AG131" s="715"/>
      <c r="AH131" s="715"/>
      <c r="AI131" s="715"/>
      <c r="AJ131" s="716"/>
      <c r="AK131" s="717">
        <v>11423082</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465</v>
      </c>
      <c r="W132" s="735"/>
      <c r="X132" s="735"/>
      <c r="Y132" s="735"/>
      <c r="Z132" s="736"/>
      <c r="AA132" s="737">
        <v>17.668934400000001</v>
      </c>
      <c r="AB132" s="738"/>
      <c r="AC132" s="738"/>
      <c r="AD132" s="738"/>
      <c r="AE132" s="739"/>
      <c r="AF132" s="740">
        <v>14.610835059999999</v>
      </c>
      <c r="AG132" s="738"/>
      <c r="AH132" s="738"/>
      <c r="AI132" s="738"/>
      <c r="AJ132" s="739"/>
      <c r="AK132" s="740">
        <v>13.30493819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466</v>
      </c>
      <c r="W133" s="744"/>
      <c r="X133" s="744"/>
      <c r="Y133" s="744"/>
      <c r="Z133" s="745"/>
      <c r="AA133" s="746">
        <v>18.899999999999999</v>
      </c>
      <c r="AB133" s="747"/>
      <c r="AC133" s="747"/>
      <c r="AD133" s="747"/>
      <c r="AE133" s="748"/>
      <c r="AF133" s="746">
        <v>17.100000000000001</v>
      </c>
      <c r="AG133" s="747"/>
      <c r="AH133" s="747"/>
      <c r="AI133" s="747"/>
      <c r="AJ133" s="748"/>
      <c r="AK133" s="746">
        <v>15.1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K1"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J49"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D1"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7" t="s">
        <v>469</v>
      </c>
      <c r="L7" s="254"/>
      <c r="M7" s="255" t="s">
        <v>470</v>
      </c>
      <c r="N7" s="256"/>
    </row>
    <row r="8" spans="1:16" x14ac:dyDescent="0.15">
      <c r="A8" s="248"/>
      <c r="B8" s="244"/>
      <c r="C8" s="244"/>
      <c r="D8" s="244"/>
      <c r="E8" s="244"/>
      <c r="F8" s="244"/>
      <c r="G8" s="257"/>
      <c r="H8" s="258"/>
      <c r="I8" s="258"/>
      <c r="J8" s="259"/>
      <c r="K8" s="1118"/>
      <c r="L8" s="260" t="s">
        <v>471</v>
      </c>
      <c r="M8" s="261" t="s">
        <v>472</v>
      </c>
      <c r="N8" s="262" t="s">
        <v>473</v>
      </c>
    </row>
    <row r="9" spans="1:16" x14ac:dyDescent="0.15">
      <c r="A9" s="248"/>
      <c r="B9" s="244"/>
      <c r="C9" s="244"/>
      <c r="D9" s="244"/>
      <c r="E9" s="244"/>
      <c r="F9" s="244"/>
      <c r="G9" s="1131" t="s">
        <v>474</v>
      </c>
      <c r="H9" s="1132"/>
      <c r="I9" s="1132"/>
      <c r="J9" s="1133"/>
      <c r="K9" s="263">
        <v>2990317</v>
      </c>
      <c r="L9" s="264">
        <v>88270</v>
      </c>
      <c r="M9" s="265">
        <v>83170</v>
      </c>
      <c r="N9" s="266">
        <v>6.1</v>
      </c>
    </row>
    <row r="10" spans="1:16" x14ac:dyDescent="0.15">
      <c r="A10" s="248"/>
      <c r="B10" s="244"/>
      <c r="C10" s="244"/>
      <c r="D10" s="244"/>
      <c r="E10" s="244"/>
      <c r="F10" s="244"/>
      <c r="G10" s="1131" t="s">
        <v>475</v>
      </c>
      <c r="H10" s="1132"/>
      <c r="I10" s="1132"/>
      <c r="J10" s="1133"/>
      <c r="K10" s="267">
        <v>486407</v>
      </c>
      <c r="L10" s="268">
        <v>14358</v>
      </c>
      <c r="M10" s="269">
        <v>7053</v>
      </c>
      <c r="N10" s="270">
        <v>103.6</v>
      </c>
    </row>
    <row r="11" spans="1:16" ht="13.5" customHeight="1" x14ac:dyDescent="0.15">
      <c r="A11" s="248"/>
      <c r="B11" s="244"/>
      <c r="C11" s="244"/>
      <c r="D11" s="244"/>
      <c r="E11" s="244"/>
      <c r="F11" s="244"/>
      <c r="G11" s="1131" t="s">
        <v>476</v>
      </c>
      <c r="H11" s="1132"/>
      <c r="I11" s="1132"/>
      <c r="J11" s="1133"/>
      <c r="K11" s="267">
        <v>688364</v>
      </c>
      <c r="L11" s="268">
        <v>20320</v>
      </c>
      <c r="M11" s="269">
        <v>8860</v>
      </c>
      <c r="N11" s="270">
        <v>129.30000000000001</v>
      </c>
    </row>
    <row r="12" spans="1:16" ht="13.5" customHeight="1" x14ac:dyDescent="0.15">
      <c r="A12" s="248"/>
      <c r="B12" s="244"/>
      <c r="C12" s="244"/>
      <c r="D12" s="244"/>
      <c r="E12" s="244"/>
      <c r="F12" s="244"/>
      <c r="G12" s="1131" t="s">
        <v>477</v>
      </c>
      <c r="H12" s="1132"/>
      <c r="I12" s="1132"/>
      <c r="J12" s="1133"/>
      <c r="K12" s="267" t="s">
        <v>478</v>
      </c>
      <c r="L12" s="268" t="s">
        <v>478</v>
      </c>
      <c r="M12" s="269">
        <v>837</v>
      </c>
      <c r="N12" s="270" t="s">
        <v>478</v>
      </c>
    </row>
    <row r="13" spans="1:16" ht="13.5" customHeight="1" x14ac:dyDescent="0.15">
      <c r="A13" s="248"/>
      <c r="B13" s="244"/>
      <c r="C13" s="244"/>
      <c r="D13" s="244"/>
      <c r="E13" s="244"/>
      <c r="F13" s="244"/>
      <c r="G13" s="1131" t="s">
        <v>479</v>
      </c>
      <c r="H13" s="1132"/>
      <c r="I13" s="1132"/>
      <c r="J13" s="1133"/>
      <c r="K13" s="267" t="s">
        <v>478</v>
      </c>
      <c r="L13" s="268" t="s">
        <v>478</v>
      </c>
      <c r="M13" s="269">
        <v>4</v>
      </c>
      <c r="N13" s="270" t="s">
        <v>478</v>
      </c>
    </row>
    <row r="14" spans="1:16" ht="13.5" customHeight="1" x14ac:dyDescent="0.15">
      <c r="A14" s="248"/>
      <c r="B14" s="244"/>
      <c r="C14" s="244"/>
      <c r="D14" s="244"/>
      <c r="E14" s="244"/>
      <c r="F14" s="244"/>
      <c r="G14" s="1131" t="s">
        <v>480</v>
      </c>
      <c r="H14" s="1132"/>
      <c r="I14" s="1132"/>
      <c r="J14" s="1133"/>
      <c r="K14" s="267">
        <v>133238</v>
      </c>
      <c r="L14" s="268">
        <v>3933</v>
      </c>
      <c r="M14" s="269">
        <v>3453</v>
      </c>
      <c r="N14" s="270">
        <v>13.9</v>
      </c>
    </row>
    <row r="15" spans="1:16" ht="13.5" customHeight="1" x14ac:dyDescent="0.15">
      <c r="A15" s="248"/>
      <c r="B15" s="244"/>
      <c r="C15" s="244"/>
      <c r="D15" s="244"/>
      <c r="E15" s="244"/>
      <c r="F15" s="244"/>
      <c r="G15" s="1131" t="s">
        <v>481</v>
      </c>
      <c r="H15" s="1132"/>
      <c r="I15" s="1132"/>
      <c r="J15" s="1133"/>
      <c r="K15" s="267">
        <v>153384</v>
      </c>
      <c r="L15" s="268">
        <v>4528</v>
      </c>
      <c r="M15" s="269">
        <v>1923</v>
      </c>
      <c r="N15" s="270">
        <v>135.5</v>
      </c>
    </row>
    <row r="16" spans="1:16" x14ac:dyDescent="0.15">
      <c r="A16" s="248"/>
      <c r="B16" s="244"/>
      <c r="C16" s="244"/>
      <c r="D16" s="244"/>
      <c r="E16" s="244"/>
      <c r="F16" s="244"/>
      <c r="G16" s="1134" t="s">
        <v>482</v>
      </c>
      <c r="H16" s="1135"/>
      <c r="I16" s="1135"/>
      <c r="J16" s="1136"/>
      <c r="K16" s="268">
        <v>-271966</v>
      </c>
      <c r="L16" s="268">
        <v>-8028</v>
      </c>
      <c r="M16" s="269">
        <v>-10272</v>
      </c>
      <c r="N16" s="270">
        <v>-21.8</v>
      </c>
    </row>
    <row r="17" spans="1:16" x14ac:dyDescent="0.15">
      <c r="A17" s="248"/>
      <c r="B17" s="244"/>
      <c r="C17" s="244"/>
      <c r="D17" s="244"/>
      <c r="E17" s="244"/>
      <c r="F17" s="244"/>
      <c r="G17" s="1134" t="s">
        <v>170</v>
      </c>
      <c r="H17" s="1135"/>
      <c r="I17" s="1135"/>
      <c r="J17" s="1136"/>
      <c r="K17" s="268">
        <v>4179744</v>
      </c>
      <c r="L17" s="268">
        <v>123380</v>
      </c>
      <c r="M17" s="269">
        <v>95028</v>
      </c>
      <c r="N17" s="270">
        <v>29.8</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28" t="s">
        <v>487</v>
      </c>
      <c r="H21" s="1129"/>
      <c r="I21" s="1129"/>
      <c r="J21" s="1130"/>
      <c r="K21" s="280">
        <v>10.54</v>
      </c>
      <c r="L21" s="281">
        <v>9.36</v>
      </c>
      <c r="M21" s="282">
        <v>1.18</v>
      </c>
      <c r="N21" s="249"/>
      <c r="O21" s="283"/>
      <c r="P21" s="279"/>
    </row>
    <row r="22" spans="1:16" s="284" customFormat="1" x14ac:dyDescent="0.15">
      <c r="A22" s="279"/>
      <c r="B22" s="249"/>
      <c r="C22" s="249"/>
      <c r="D22" s="249"/>
      <c r="E22" s="249"/>
      <c r="F22" s="249"/>
      <c r="G22" s="1128" t="s">
        <v>488</v>
      </c>
      <c r="H22" s="1129"/>
      <c r="I22" s="1129"/>
      <c r="J22" s="1130"/>
      <c r="K22" s="285">
        <v>93.1</v>
      </c>
      <c r="L22" s="286">
        <v>96.8</v>
      </c>
      <c r="M22" s="287">
        <v>-3.7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17" t="s">
        <v>469</v>
      </c>
      <c r="L30" s="254"/>
      <c r="M30" s="255" t="s">
        <v>470</v>
      </c>
      <c r="N30" s="256"/>
    </row>
    <row r="31" spans="1:16" x14ac:dyDescent="0.15">
      <c r="A31" s="248"/>
      <c r="B31" s="244"/>
      <c r="C31" s="244"/>
      <c r="D31" s="244"/>
      <c r="E31" s="244"/>
      <c r="F31" s="244"/>
      <c r="G31" s="257"/>
      <c r="H31" s="258"/>
      <c r="I31" s="258"/>
      <c r="J31" s="259"/>
      <c r="K31" s="1118"/>
      <c r="L31" s="260" t="s">
        <v>471</v>
      </c>
      <c r="M31" s="261" t="s">
        <v>472</v>
      </c>
      <c r="N31" s="262" t="s">
        <v>473</v>
      </c>
    </row>
    <row r="32" spans="1:16" ht="27" customHeight="1" x14ac:dyDescent="0.15">
      <c r="A32" s="248"/>
      <c r="B32" s="244"/>
      <c r="C32" s="244"/>
      <c r="D32" s="244"/>
      <c r="E32" s="244"/>
      <c r="F32" s="244"/>
      <c r="G32" s="1119" t="s">
        <v>492</v>
      </c>
      <c r="H32" s="1120"/>
      <c r="I32" s="1120"/>
      <c r="J32" s="1121"/>
      <c r="K32" s="294">
        <v>3474359</v>
      </c>
      <c r="L32" s="294">
        <v>102558</v>
      </c>
      <c r="M32" s="295">
        <v>65071</v>
      </c>
      <c r="N32" s="296">
        <v>57.6</v>
      </c>
    </row>
    <row r="33" spans="1:16" ht="13.5" customHeight="1" x14ac:dyDescent="0.15">
      <c r="A33" s="248"/>
      <c r="B33" s="244"/>
      <c r="C33" s="244"/>
      <c r="D33" s="244"/>
      <c r="E33" s="244"/>
      <c r="F33" s="244"/>
      <c r="G33" s="1119" t="s">
        <v>493</v>
      </c>
      <c r="H33" s="1120"/>
      <c r="I33" s="1120"/>
      <c r="J33" s="1121"/>
      <c r="K33" s="294" t="s">
        <v>478</v>
      </c>
      <c r="L33" s="294" t="s">
        <v>478</v>
      </c>
      <c r="M33" s="295" t="s">
        <v>478</v>
      </c>
      <c r="N33" s="296" t="s">
        <v>478</v>
      </c>
    </row>
    <row r="34" spans="1:16" ht="27" customHeight="1" x14ac:dyDescent="0.15">
      <c r="A34" s="248"/>
      <c r="B34" s="244"/>
      <c r="C34" s="244"/>
      <c r="D34" s="244"/>
      <c r="E34" s="244"/>
      <c r="F34" s="244"/>
      <c r="G34" s="1119" t="s">
        <v>494</v>
      </c>
      <c r="H34" s="1120"/>
      <c r="I34" s="1120"/>
      <c r="J34" s="1121"/>
      <c r="K34" s="294" t="s">
        <v>478</v>
      </c>
      <c r="L34" s="294" t="s">
        <v>478</v>
      </c>
      <c r="M34" s="295">
        <v>23</v>
      </c>
      <c r="N34" s="296" t="s">
        <v>478</v>
      </c>
    </row>
    <row r="35" spans="1:16" ht="27" customHeight="1" x14ac:dyDescent="0.15">
      <c r="A35" s="248"/>
      <c r="B35" s="244"/>
      <c r="C35" s="244"/>
      <c r="D35" s="244"/>
      <c r="E35" s="244"/>
      <c r="F35" s="244"/>
      <c r="G35" s="1119" t="s">
        <v>495</v>
      </c>
      <c r="H35" s="1120"/>
      <c r="I35" s="1120"/>
      <c r="J35" s="1121"/>
      <c r="K35" s="294">
        <v>1360552</v>
      </c>
      <c r="L35" s="294">
        <v>40162</v>
      </c>
      <c r="M35" s="295">
        <v>17560</v>
      </c>
      <c r="N35" s="296">
        <v>128.69999999999999</v>
      </c>
    </row>
    <row r="36" spans="1:16" ht="27" customHeight="1" x14ac:dyDescent="0.15">
      <c r="A36" s="248"/>
      <c r="B36" s="244"/>
      <c r="C36" s="244"/>
      <c r="D36" s="244"/>
      <c r="E36" s="244"/>
      <c r="F36" s="244"/>
      <c r="G36" s="1119" t="s">
        <v>496</v>
      </c>
      <c r="H36" s="1120"/>
      <c r="I36" s="1120"/>
      <c r="J36" s="1121"/>
      <c r="K36" s="294">
        <v>165840</v>
      </c>
      <c r="L36" s="294">
        <v>4895</v>
      </c>
      <c r="M36" s="295">
        <v>3274</v>
      </c>
      <c r="N36" s="296">
        <v>49.5</v>
      </c>
    </row>
    <row r="37" spans="1:16" ht="13.5" customHeight="1" x14ac:dyDescent="0.15">
      <c r="A37" s="248"/>
      <c r="B37" s="244"/>
      <c r="C37" s="244"/>
      <c r="D37" s="244"/>
      <c r="E37" s="244"/>
      <c r="F37" s="244"/>
      <c r="G37" s="1119" t="s">
        <v>497</v>
      </c>
      <c r="H37" s="1120"/>
      <c r="I37" s="1120"/>
      <c r="J37" s="1121"/>
      <c r="K37" s="294" t="s">
        <v>478</v>
      </c>
      <c r="L37" s="294" t="s">
        <v>478</v>
      </c>
      <c r="M37" s="295">
        <v>1387</v>
      </c>
      <c r="N37" s="296" t="s">
        <v>478</v>
      </c>
    </row>
    <row r="38" spans="1:16" ht="27" customHeight="1" x14ac:dyDescent="0.15">
      <c r="A38" s="248"/>
      <c r="B38" s="244"/>
      <c r="C38" s="244"/>
      <c r="D38" s="244"/>
      <c r="E38" s="244"/>
      <c r="F38" s="244"/>
      <c r="G38" s="1122" t="s">
        <v>498</v>
      </c>
      <c r="H38" s="1123"/>
      <c r="I38" s="1123"/>
      <c r="J38" s="1124"/>
      <c r="K38" s="297" t="s">
        <v>478</v>
      </c>
      <c r="L38" s="297" t="s">
        <v>478</v>
      </c>
      <c r="M38" s="298">
        <v>7</v>
      </c>
      <c r="N38" s="299" t="s">
        <v>478</v>
      </c>
      <c r="O38" s="293"/>
    </row>
    <row r="39" spans="1:16" x14ac:dyDescent="0.15">
      <c r="A39" s="248"/>
      <c r="B39" s="244"/>
      <c r="C39" s="244"/>
      <c r="D39" s="244"/>
      <c r="E39" s="244"/>
      <c r="F39" s="244"/>
      <c r="G39" s="1122" t="s">
        <v>499</v>
      </c>
      <c r="H39" s="1123"/>
      <c r="I39" s="1123"/>
      <c r="J39" s="1124"/>
      <c r="K39" s="300">
        <v>-200511</v>
      </c>
      <c r="L39" s="300">
        <v>-5919</v>
      </c>
      <c r="M39" s="301">
        <v>-4282</v>
      </c>
      <c r="N39" s="302">
        <v>38.200000000000003</v>
      </c>
      <c r="O39" s="293"/>
    </row>
    <row r="40" spans="1:16" ht="27" customHeight="1" x14ac:dyDescent="0.15">
      <c r="A40" s="248"/>
      <c r="B40" s="244"/>
      <c r="C40" s="244"/>
      <c r="D40" s="244"/>
      <c r="E40" s="244"/>
      <c r="F40" s="244"/>
      <c r="G40" s="1119" t="s">
        <v>500</v>
      </c>
      <c r="H40" s="1120"/>
      <c r="I40" s="1120"/>
      <c r="J40" s="1121"/>
      <c r="K40" s="300">
        <v>-3280406</v>
      </c>
      <c r="L40" s="300">
        <v>-96833</v>
      </c>
      <c r="M40" s="301">
        <v>-54179</v>
      </c>
      <c r="N40" s="302">
        <v>78.7</v>
      </c>
      <c r="O40" s="293"/>
    </row>
    <row r="41" spans="1:16" x14ac:dyDescent="0.15">
      <c r="A41" s="248"/>
      <c r="B41" s="244"/>
      <c r="C41" s="244"/>
      <c r="D41" s="244"/>
      <c r="E41" s="244"/>
      <c r="F41" s="244"/>
      <c r="G41" s="1125" t="s">
        <v>280</v>
      </c>
      <c r="H41" s="1126"/>
      <c r="I41" s="1126"/>
      <c r="J41" s="1127"/>
      <c r="K41" s="294">
        <v>1519834</v>
      </c>
      <c r="L41" s="300">
        <v>44863</v>
      </c>
      <c r="M41" s="301">
        <v>28861</v>
      </c>
      <c r="N41" s="302">
        <v>55.4</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12" t="s">
        <v>469</v>
      </c>
      <c r="J49" s="1114" t="s">
        <v>504</v>
      </c>
      <c r="K49" s="1115"/>
      <c r="L49" s="1115"/>
      <c r="M49" s="1115"/>
      <c r="N49" s="1116"/>
    </row>
    <row r="50" spans="1:14" x14ac:dyDescent="0.15">
      <c r="A50" s="248"/>
      <c r="B50" s="244"/>
      <c r="C50" s="244"/>
      <c r="D50" s="244"/>
      <c r="E50" s="244"/>
      <c r="F50" s="244"/>
      <c r="G50" s="312"/>
      <c r="H50" s="313"/>
      <c r="I50" s="1113"/>
      <c r="J50" s="314" t="s">
        <v>505</v>
      </c>
      <c r="K50" s="315" t="s">
        <v>506</v>
      </c>
      <c r="L50" s="316" t="s">
        <v>507</v>
      </c>
      <c r="M50" s="317" t="s">
        <v>508</v>
      </c>
      <c r="N50" s="318" t="s">
        <v>509</v>
      </c>
    </row>
    <row r="51" spans="1:14" x14ac:dyDescent="0.15">
      <c r="A51" s="248"/>
      <c r="B51" s="244"/>
      <c r="C51" s="244"/>
      <c r="D51" s="244"/>
      <c r="E51" s="244"/>
      <c r="F51" s="244"/>
      <c r="G51" s="310" t="s">
        <v>510</v>
      </c>
      <c r="H51" s="311"/>
      <c r="I51" s="319">
        <v>3852598</v>
      </c>
      <c r="J51" s="320">
        <v>111975</v>
      </c>
      <c r="K51" s="321">
        <v>22</v>
      </c>
      <c r="L51" s="322">
        <v>76282</v>
      </c>
      <c r="M51" s="323">
        <v>25</v>
      </c>
      <c r="N51" s="324">
        <v>-3</v>
      </c>
    </row>
    <row r="52" spans="1:14" x14ac:dyDescent="0.15">
      <c r="A52" s="248"/>
      <c r="B52" s="244"/>
      <c r="C52" s="244"/>
      <c r="D52" s="244"/>
      <c r="E52" s="244"/>
      <c r="F52" s="244"/>
      <c r="G52" s="325"/>
      <c r="H52" s="326" t="s">
        <v>511</v>
      </c>
      <c r="I52" s="327">
        <v>3056992</v>
      </c>
      <c r="J52" s="328">
        <v>88851</v>
      </c>
      <c r="K52" s="329">
        <v>30.3</v>
      </c>
      <c r="L52" s="330">
        <v>41092</v>
      </c>
      <c r="M52" s="331">
        <v>31.8</v>
      </c>
      <c r="N52" s="332">
        <v>-1.5</v>
      </c>
    </row>
    <row r="53" spans="1:14" x14ac:dyDescent="0.15">
      <c r="A53" s="248"/>
      <c r="B53" s="244"/>
      <c r="C53" s="244"/>
      <c r="D53" s="244"/>
      <c r="E53" s="244"/>
      <c r="F53" s="244"/>
      <c r="G53" s="310" t="s">
        <v>512</v>
      </c>
      <c r="H53" s="311"/>
      <c r="I53" s="319">
        <v>2973680</v>
      </c>
      <c r="J53" s="320">
        <v>87148</v>
      </c>
      <c r="K53" s="321">
        <v>-22.2</v>
      </c>
      <c r="L53" s="322">
        <v>78670</v>
      </c>
      <c r="M53" s="323">
        <v>3.1</v>
      </c>
      <c r="N53" s="324">
        <v>-25.3</v>
      </c>
    </row>
    <row r="54" spans="1:14" x14ac:dyDescent="0.15">
      <c r="A54" s="248"/>
      <c r="B54" s="244"/>
      <c r="C54" s="244"/>
      <c r="D54" s="244"/>
      <c r="E54" s="244"/>
      <c r="F54" s="244"/>
      <c r="G54" s="325"/>
      <c r="H54" s="326" t="s">
        <v>511</v>
      </c>
      <c r="I54" s="327">
        <v>2272870</v>
      </c>
      <c r="J54" s="328">
        <v>66610</v>
      </c>
      <c r="K54" s="329">
        <v>-25</v>
      </c>
      <c r="L54" s="330">
        <v>38094</v>
      </c>
      <c r="M54" s="331">
        <v>-7.3</v>
      </c>
      <c r="N54" s="332">
        <v>-17.7</v>
      </c>
    </row>
    <row r="55" spans="1:14" x14ac:dyDescent="0.15">
      <c r="A55" s="248"/>
      <c r="B55" s="244"/>
      <c r="C55" s="244"/>
      <c r="D55" s="244"/>
      <c r="E55" s="244"/>
      <c r="F55" s="244"/>
      <c r="G55" s="310" t="s">
        <v>513</v>
      </c>
      <c r="H55" s="311"/>
      <c r="I55" s="319">
        <v>2949685</v>
      </c>
      <c r="J55" s="320">
        <v>87047</v>
      </c>
      <c r="K55" s="321">
        <v>-0.1</v>
      </c>
      <c r="L55" s="322">
        <v>67201</v>
      </c>
      <c r="M55" s="323">
        <v>-14.6</v>
      </c>
      <c r="N55" s="324">
        <v>14.5</v>
      </c>
    </row>
    <row r="56" spans="1:14" x14ac:dyDescent="0.15">
      <c r="A56" s="248"/>
      <c r="B56" s="244"/>
      <c r="C56" s="244"/>
      <c r="D56" s="244"/>
      <c r="E56" s="244"/>
      <c r="F56" s="244"/>
      <c r="G56" s="325"/>
      <c r="H56" s="326" t="s">
        <v>511</v>
      </c>
      <c r="I56" s="327">
        <v>2342002</v>
      </c>
      <c r="J56" s="328">
        <v>69114</v>
      </c>
      <c r="K56" s="329">
        <v>3.8</v>
      </c>
      <c r="L56" s="330">
        <v>35210</v>
      </c>
      <c r="M56" s="331">
        <v>-7.6</v>
      </c>
      <c r="N56" s="332">
        <v>11.4</v>
      </c>
    </row>
    <row r="57" spans="1:14" x14ac:dyDescent="0.15">
      <c r="A57" s="248"/>
      <c r="B57" s="244"/>
      <c r="C57" s="244"/>
      <c r="D57" s="244"/>
      <c r="E57" s="244"/>
      <c r="F57" s="244"/>
      <c r="G57" s="310" t="s">
        <v>514</v>
      </c>
      <c r="H57" s="311"/>
      <c r="I57" s="319">
        <v>3406554</v>
      </c>
      <c r="J57" s="320">
        <v>100231</v>
      </c>
      <c r="K57" s="321">
        <v>15.1</v>
      </c>
      <c r="L57" s="322">
        <v>75709</v>
      </c>
      <c r="M57" s="323">
        <v>12.7</v>
      </c>
      <c r="N57" s="324">
        <v>2.4</v>
      </c>
    </row>
    <row r="58" spans="1:14" x14ac:dyDescent="0.15">
      <c r="A58" s="248"/>
      <c r="B58" s="244"/>
      <c r="C58" s="244"/>
      <c r="D58" s="244"/>
      <c r="E58" s="244"/>
      <c r="F58" s="244"/>
      <c r="G58" s="325"/>
      <c r="H58" s="326" t="s">
        <v>511</v>
      </c>
      <c r="I58" s="327">
        <v>2158570</v>
      </c>
      <c r="J58" s="328">
        <v>63512</v>
      </c>
      <c r="K58" s="329">
        <v>-8.1</v>
      </c>
      <c r="L58" s="330">
        <v>35212</v>
      </c>
      <c r="M58" s="331">
        <v>0</v>
      </c>
      <c r="N58" s="332">
        <v>-8.1</v>
      </c>
    </row>
    <row r="59" spans="1:14" x14ac:dyDescent="0.15">
      <c r="A59" s="248"/>
      <c r="B59" s="244"/>
      <c r="C59" s="244"/>
      <c r="D59" s="244"/>
      <c r="E59" s="244"/>
      <c r="F59" s="244"/>
      <c r="G59" s="310" t="s">
        <v>515</v>
      </c>
      <c r="H59" s="311"/>
      <c r="I59" s="319">
        <v>3147854</v>
      </c>
      <c r="J59" s="320">
        <v>92920</v>
      </c>
      <c r="K59" s="321">
        <v>-7.3</v>
      </c>
      <c r="L59" s="322">
        <v>90961</v>
      </c>
      <c r="M59" s="323">
        <v>20.100000000000001</v>
      </c>
      <c r="N59" s="324">
        <v>-27.4</v>
      </c>
    </row>
    <row r="60" spans="1:14" x14ac:dyDescent="0.15">
      <c r="A60" s="248"/>
      <c r="B60" s="244"/>
      <c r="C60" s="244"/>
      <c r="D60" s="244"/>
      <c r="E60" s="244"/>
      <c r="F60" s="244"/>
      <c r="G60" s="325"/>
      <c r="H60" s="326" t="s">
        <v>511</v>
      </c>
      <c r="I60" s="333">
        <v>2540191</v>
      </c>
      <c r="J60" s="328">
        <v>74983</v>
      </c>
      <c r="K60" s="329">
        <v>18.100000000000001</v>
      </c>
      <c r="L60" s="330">
        <v>37720</v>
      </c>
      <c r="M60" s="331">
        <v>7.1</v>
      </c>
      <c r="N60" s="332">
        <v>11</v>
      </c>
    </row>
    <row r="61" spans="1:14" x14ac:dyDescent="0.15">
      <c r="A61" s="248"/>
      <c r="B61" s="244"/>
      <c r="C61" s="244"/>
      <c r="D61" s="244"/>
      <c r="E61" s="244"/>
      <c r="F61" s="244"/>
      <c r="G61" s="310" t="s">
        <v>516</v>
      </c>
      <c r="H61" s="334"/>
      <c r="I61" s="335">
        <v>3266074</v>
      </c>
      <c r="J61" s="336">
        <v>95864</v>
      </c>
      <c r="K61" s="337">
        <v>1.5</v>
      </c>
      <c r="L61" s="338">
        <v>77765</v>
      </c>
      <c r="M61" s="339">
        <v>9.3000000000000007</v>
      </c>
      <c r="N61" s="324">
        <v>-7.8</v>
      </c>
    </row>
    <row r="62" spans="1:14" x14ac:dyDescent="0.15">
      <c r="A62" s="248"/>
      <c r="B62" s="244"/>
      <c r="C62" s="244"/>
      <c r="D62" s="244"/>
      <c r="E62" s="244"/>
      <c r="F62" s="244"/>
      <c r="G62" s="325"/>
      <c r="H62" s="326" t="s">
        <v>511</v>
      </c>
      <c r="I62" s="327">
        <v>2474125</v>
      </c>
      <c r="J62" s="328">
        <v>72614</v>
      </c>
      <c r="K62" s="329">
        <v>3.8</v>
      </c>
      <c r="L62" s="330">
        <v>37466</v>
      </c>
      <c r="M62" s="331">
        <v>4.8</v>
      </c>
      <c r="N62" s="332">
        <v>-1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7" zoomScale="70" zoomScaleNormal="70" zoomScaleSheetLayoutView="100" workbookViewId="0">
      <selection activeCell="H48" sqref="H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7" t="s">
        <v>3</v>
      </c>
      <c r="D47" s="1137"/>
      <c r="E47" s="1138"/>
      <c r="F47" s="11">
        <v>12.7</v>
      </c>
      <c r="G47" s="12">
        <v>16.440000000000001</v>
      </c>
      <c r="H47" s="12">
        <v>21.05</v>
      </c>
      <c r="I47" s="12">
        <v>22.53</v>
      </c>
      <c r="J47" s="13">
        <v>22.19</v>
      </c>
    </row>
    <row r="48" spans="2:10" ht="57.75" customHeight="1" x14ac:dyDescent="0.15">
      <c r="B48" s="14"/>
      <c r="C48" s="1139" t="s">
        <v>4</v>
      </c>
      <c r="D48" s="1139"/>
      <c r="E48" s="1140"/>
      <c r="F48" s="15">
        <v>2.89</v>
      </c>
      <c r="G48" s="16">
        <v>2.78</v>
      </c>
      <c r="H48" s="16">
        <v>2.44</v>
      </c>
      <c r="I48" s="16">
        <v>2.38</v>
      </c>
      <c r="J48" s="17">
        <v>4.0199999999999996</v>
      </c>
    </row>
    <row r="49" spans="2:10" ht="57.75" customHeight="1" thickBot="1" x14ac:dyDescent="0.2">
      <c r="B49" s="18"/>
      <c r="C49" s="1141" t="s">
        <v>5</v>
      </c>
      <c r="D49" s="1141"/>
      <c r="E49" s="1142"/>
      <c r="F49" s="19">
        <v>2.93</v>
      </c>
      <c r="G49" s="20">
        <v>4.09</v>
      </c>
      <c r="H49" s="20">
        <v>3.96</v>
      </c>
      <c r="I49" s="20">
        <v>4.8099999999999996</v>
      </c>
      <c r="J49" s="21">
        <v>2.42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49" t="s">
        <v>523</v>
      </c>
      <c r="D34" s="1149"/>
      <c r="E34" s="1150"/>
      <c r="F34" s="32">
        <v>12.04</v>
      </c>
      <c r="G34" s="33">
        <v>12.5</v>
      </c>
      <c r="H34" s="33">
        <v>13.78</v>
      </c>
      <c r="I34" s="33">
        <v>14.04</v>
      </c>
      <c r="J34" s="34">
        <v>14.34</v>
      </c>
      <c r="K34" s="22"/>
      <c r="L34" s="22"/>
      <c r="M34" s="22"/>
      <c r="N34" s="22"/>
      <c r="O34" s="22"/>
      <c r="P34" s="22"/>
    </row>
    <row r="35" spans="1:16" ht="39" customHeight="1" x14ac:dyDescent="0.15">
      <c r="A35" s="22"/>
      <c r="B35" s="35"/>
      <c r="C35" s="1143" t="s">
        <v>524</v>
      </c>
      <c r="D35" s="1144"/>
      <c r="E35" s="1145"/>
      <c r="F35" s="36">
        <v>2.87</v>
      </c>
      <c r="G35" s="37">
        <v>2.77</v>
      </c>
      <c r="H35" s="37">
        <v>2.42</v>
      </c>
      <c r="I35" s="37">
        <v>2.35</v>
      </c>
      <c r="J35" s="38">
        <v>3.99</v>
      </c>
      <c r="K35" s="22"/>
      <c r="L35" s="22"/>
      <c r="M35" s="22"/>
      <c r="N35" s="22"/>
      <c r="O35" s="22"/>
      <c r="P35" s="22"/>
    </row>
    <row r="36" spans="1:16" ht="39" customHeight="1" x14ac:dyDescent="0.15">
      <c r="A36" s="22"/>
      <c r="B36" s="35"/>
      <c r="C36" s="1143" t="s">
        <v>525</v>
      </c>
      <c r="D36" s="1144"/>
      <c r="E36" s="1145"/>
      <c r="F36" s="36">
        <v>0.39</v>
      </c>
      <c r="G36" s="37">
        <v>0.46</v>
      </c>
      <c r="H36" s="37">
        <v>0.4</v>
      </c>
      <c r="I36" s="37">
        <v>0.61</v>
      </c>
      <c r="J36" s="38">
        <v>0.51</v>
      </c>
      <c r="K36" s="22"/>
      <c r="L36" s="22"/>
      <c r="M36" s="22"/>
      <c r="N36" s="22"/>
      <c r="O36" s="22"/>
      <c r="P36" s="22"/>
    </row>
    <row r="37" spans="1:16" ht="39" customHeight="1" x14ac:dyDescent="0.15">
      <c r="A37" s="22"/>
      <c r="B37" s="35"/>
      <c r="C37" s="1143" t="s">
        <v>526</v>
      </c>
      <c r="D37" s="1144"/>
      <c r="E37" s="1145"/>
      <c r="F37" s="36">
        <v>0.28999999999999998</v>
      </c>
      <c r="G37" s="37">
        <v>0.38</v>
      </c>
      <c r="H37" s="37">
        <v>0.39</v>
      </c>
      <c r="I37" s="37">
        <v>0.32</v>
      </c>
      <c r="J37" s="38">
        <v>0.31</v>
      </c>
      <c r="K37" s="22"/>
      <c r="L37" s="22"/>
      <c r="M37" s="22"/>
      <c r="N37" s="22"/>
      <c r="O37" s="22"/>
      <c r="P37" s="22"/>
    </row>
    <row r="38" spans="1:16" ht="39" customHeight="1" x14ac:dyDescent="0.15">
      <c r="A38" s="22"/>
      <c r="B38" s="35"/>
      <c r="C38" s="1143" t="s">
        <v>527</v>
      </c>
      <c r="D38" s="1144"/>
      <c r="E38" s="1145"/>
      <c r="F38" s="36">
        <v>0.46</v>
      </c>
      <c r="G38" s="37">
        <v>0.2</v>
      </c>
      <c r="H38" s="37">
        <v>0.61</v>
      </c>
      <c r="I38" s="37">
        <v>0.79</v>
      </c>
      <c r="J38" s="38">
        <v>0.23</v>
      </c>
      <c r="K38" s="22"/>
      <c r="L38" s="22"/>
      <c r="M38" s="22"/>
      <c r="N38" s="22"/>
      <c r="O38" s="22"/>
      <c r="P38" s="22"/>
    </row>
    <row r="39" spans="1:16" ht="39" customHeight="1" x14ac:dyDescent="0.15">
      <c r="A39" s="22"/>
      <c r="B39" s="35"/>
      <c r="C39" s="1143" t="s">
        <v>528</v>
      </c>
      <c r="D39" s="1144"/>
      <c r="E39" s="1145"/>
      <c r="F39" s="36">
        <v>0.13</v>
      </c>
      <c r="G39" s="37">
        <v>0.11</v>
      </c>
      <c r="H39" s="37">
        <v>7.0000000000000007E-2</v>
      </c>
      <c r="I39" s="37">
        <v>7.0000000000000007E-2</v>
      </c>
      <c r="J39" s="38">
        <v>0.06</v>
      </c>
      <c r="K39" s="22"/>
      <c r="L39" s="22"/>
      <c r="M39" s="22"/>
      <c r="N39" s="22"/>
      <c r="O39" s="22"/>
      <c r="P39" s="22"/>
    </row>
    <row r="40" spans="1:16" ht="39" customHeight="1" x14ac:dyDescent="0.15">
      <c r="A40" s="22"/>
      <c r="B40" s="35"/>
      <c r="C40" s="1143" t="s">
        <v>529</v>
      </c>
      <c r="D40" s="1144"/>
      <c r="E40" s="1145"/>
      <c r="F40" s="36">
        <v>0.05</v>
      </c>
      <c r="G40" s="37">
        <v>0.03</v>
      </c>
      <c r="H40" s="37">
        <v>7.0000000000000007E-2</v>
      </c>
      <c r="I40" s="37">
        <v>0.05</v>
      </c>
      <c r="J40" s="38">
        <v>0.05</v>
      </c>
      <c r="K40" s="22"/>
      <c r="L40" s="22"/>
      <c r="M40" s="22"/>
      <c r="N40" s="22"/>
      <c r="O40" s="22"/>
      <c r="P40" s="22"/>
    </row>
    <row r="41" spans="1:16" ht="39" customHeight="1" x14ac:dyDescent="0.15">
      <c r="A41" s="22"/>
      <c r="B41" s="35"/>
      <c r="C41" s="1143" t="s">
        <v>530</v>
      </c>
      <c r="D41" s="1144"/>
      <c r="E41" s="1145"/>
      <c r="F41" s="36">
        <v>0.03</v>
      </c>
      <c r="G41" s="37">
        <v>0.01</v>
      </c>
      <c r="H41" s="37">
        <v>0.02</v>
      </c>
      <c r="I41" s="37">
        <v>0.03</v>
      </c>
      <c r="J41" s="38">
        <v>0.03</v>
      </c>
      <c r="K41" s="22"/>
      <c r="L41" s="22"/>
      <c r="M41" s="22"/>
      <c r="N41" s="22"/>
      <c r="O41" s="22"/>
      <c r="P41" s="22"/>
    </row>
    <row r="42" spans="1:16" ht="39" customHeight="1" x14ac:dyDescent="0.15">
      <c r="A42" s="22"/>
      <c r="B42" s="39"/>
      <c r="C42" s="1143" t="s">
        <v>531</v>
      </c>
      <c r="D42" s="1144"/>
      <c r="E42" s="1145"/>
      <c r="F42" s="36" t="s">
        <v>478</v>
      </c>
      <c r="G42" s="37" t="s">
        <v>478</v>
      </c>
      <c r="H42" s="37" t="s">
        <v>478</v>
      </c>
      <c r="I42" s="37" t="s">
        <v>478</v>
      </c>
      <c r="J42" s="38" t="s">
        <v>478</v>
      </c>
      <c r="K42" s="22"/>
      <c r="L42" s="22"/>
      <c r="M42" s="22"/>
      <c r="N42" s="22"/>
      <c r="O42" s="22"/>
      <c r="P42" s="22"/>
    </row>
    <row r="43" spans="1:16" ht="39" customHeight="1" thickBot="1" x14ac:dyDescent="0.2">
      <c r="A43" s="22"/>
      <c r="B43" s="40"/>
      <c r="C43" s="1146" t="s">
        <v>532</v>
      </c>
      <c r="D43" s="1147"/>
      <c r="E43" s="1148"/>
      <c r="F43" s="41">
        <v>0.15</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1"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4064</v>
      </c>
      <c r="L45" s="60">
        <v>3788</v>
      </c>
      <c r="M45" s="60">
        <v>3809</v>
      </c>
      <c r="N45" s="60">
        <v>3511</v>
      </c>
      <c r="O45" s="61">
        <v>3474</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x14ac:dyDescent="0.15">
      <c r="A48" s="48"/>
      <c r="B48" s="1161"/>
      <c r="C48" s="1162"/>
      <c r="D48" s="62"/>
      <c r="E48" s="1153" t="s">
        <v>15</v>
      </c>
      <c r="F48" s="1153"/>
      <c r="G48" s="1153"/>
      <c r="H48" s="1153"/>
      <c r="I48" s="1153"/>
      <c r="J48" s="1154"/>
      <c r="K48" s="63">
        <v>1571</v>
      </c>
      <c r="L48" s="64">
        <v>1725</v>
      </c>
      <c r="M48" s="64">
        <v>1529</v>
      </c>
      <c r="N48" s="64">
        <v>1415</v>
      </c>
      <c r="O48" s="65">
        <v>1361</v>
      </c>
      <c r="P48" s="48"/>
      <c r="Q48" s="48"/>
      <c r="R48" s="48"/>
      <c r="S48" s="48"/>
      <c r="T48" s="48"/>
      <c r="U48" s="48"/>
    </row>
    <row r="49" spans="1:21" ht="30.75" customHeight="1" x14ac:dyDescent="0.15">
      <c r="A49" s="48"/>
      <c r="B49" s="1161"/>
      <c r="C49" s="1162"/>
      <c r="D49" s="62"/>
      <c r="E49" s="1153" t="s">
        <v>16</v>
      </c>
      <c r="F49" s="1153"/>
      <c r="G49" s="1153"/>
      <c r="H49" s="1153"/>
      <c r="I49" s="1153"/>
      <c r="J49" s="1154"/>
      <c r="K49" s="63">
        <v>439</v>
      </c>
      <c r="L49" s="64">
        <v>405</v>
      </c>
      <c r="M49" s="64">
        <v>350</v>
      </c>
      <c r="N49" s="64">
        <v>219</v>
      </c>
      <c r="O49" s="65">
        <v>166</v>
      </c>
      <c r="P49" s="48"/>
      <c r="Q49" s="48"/>
      <c r="R49" s="48"/>
      <c r="S49" s="48"/>
      <c r="T49" s="48"/>
      <c r="U49" s="48"/>
    </row>
    <row r="50" spans="1:21" ht="30.75" customHeight="1" x14ac:dyDescent="0.15">
      <c r="A50" s="48"/>
      <c r="B50" s="1161"/>
      <c r="C50" s="1162"/>
      <c r="D50" s="62"/>
      <c r="E50" s="1153" t="s">
        <v>17</v>
      </c>
      <c r="F50" s="1153"/>
      <c r="G50" s="1153"/>
      <c r="H50" s="1153"/>
      <c r="I50" s="1153"/>
      <c r="J50" s="1154"/>
      <c r="K50" s="63" t="s">
        <v>478</v>
      </c>
      <c r="L50" s="64" t="s">
        <v>478</v>
      </c>
      <c r="M50" s="64" t="s">
        <v>478</v>
      </c>
      <c r="N50" s="64" t="s">
        <v>478</v>
      </c>
      <c r="O50" s="65" t="s">
        <v>478</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478</v>
      </c>
      <c r="L51" s="64" t="s">
        <v>478</v>
      </c>
      <c r="M51" s="64" t="s">
        <v>478</v>
      </c>
      <c r="N51" s="64" t="s">
        <v>478</v>
      </c>
      <c r="O51" s="65" t="s">
        <v>478</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3896</v>
      </c>
      <c r="L52" s="64">
        <v>3751</v>
      </c>
      <c r="M52" s="64">
        <v>3693</v>
      </c>
      <c r="N52" s="64">
        <v>3490</v>
      </c>
      <c r="O52" s="65">
        <v>3481</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2178</v>
      </c>
      <c r="L53" s="69">
        <v>2167</v>
      </c>
      <c r="M53" s="69">
        <v>1995</v>
      </c>
      <c r="N53" s="69">
        <v>1655</v>
      </c>
      <c r="O53" s="70">
        <v>1520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2015-04-16T01:51:21Z</cp:lastPrinted>
  <dcterms:created xsi:type="dcterms:W3CDTF">2015-02-17T07:09:13Z</dcterms:created>
  <dcterms:modified xsi:type="dcterms:W3CDTF">2015-04-17T00:19:21Z</dcterms:modified>
  <cp:category/>
</cp:coreProperties>
</file>