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D:\015128\H28予算\議会等（平成30年度）【担当者：井口】\03照会\07情報政策課\301015 県オープンデータの新規拡充及び更新\②各班・かい\"/>
    </mc:Choice>
  </mc:AlternateContent>
  <bookViews>
    <workbookView xWindow="0" yWindow="0" windowWidth="23040" windowHeight="8856" tabRatio="689"/>
  </bookViews>
  <sheets>
    <sheet name="文化財集計" sheetId="74" r:id="rId1"/>
  </sheets>
  <definedNames>
    <definedName name="_xlnm.Print_Area" localSheetId="0">文化財集計!$A$3:$AL$38</definedName>
  </definedNames>
  <calcPr calcId="171027"/>
</workbook>
</file>

<file path=xl/calcChain.xml><?xml version="1.0" encoding="utf-8"?>
<calcChain xmlns="http://schemas.openxmlformats.org/spreadsheetml/2006/main">
  <c r="AJ43" i="74" l="1"/>
  <c r="Q43" i="74"/>
  <c r="F9" i="74"/>
  <c r="Q9" i="74"/>
  <c r="T9" i="74"/>
  <c r="T31" i="74"/>
  <c r="X9" i="74"/>
  <c r="AH9" i="74"/>
  <c r="AH31" i="74"/>
  <c r="AI9" i="74"/>
  <c r="AI31" i="74"/>
  <c r="Q10" i="74"/>
  <c r="T10" i="74"/>
  <c r="X10" i="74"/>
  <c r="AB10" i="74"/>
  <c r="Q11" i="74"/>
  <c r="T11" i="74"/>
  <c r="X11" i="74"/>
  <c r="AB11" i="74"/>
  <c r="Q12" i="74"/>
  <c r="T12" i="74"/>
  <c r="AB12" i="74"/>
  <c r="X12" i="74"/>
  <c r="Q13" i="74"/>
  <c r="B13" i="74"/>
  <c r="T13" i="74"/>
  <c r="X13" i="74"/>
  <c r="AB13" i="74"/>
  <c r="Q14" i="74"/>
  <c r="T14" i="74"/>
  <c r="X14" i="74"/>
  <c r="AB14" i="74"/>
  <c r="Q15" i="74"/>
  <c r="T15" i="74"/>
  <c r="X15" i="74"/>
  <c r="AB15" i="74"/>
  <c r="Q16" i="74"/>
  <c r="T16" i="74"/>
  <c r="X16" i="74"/>
  <c r="AB16" i="74"/>
  <c r="B16" i="74"/>
  <c r="Q17" i="74"/>
  <c r="B17" i="74"/>
  <c r="T17" i="74"/>
  <c r="X17" i="74"/>
  <c r="AB17" i="74"/>
  <c r="Q18" i="74"/>
  <c r="T18" i="74"/>
  <c r="AB18" i="74"/>
  <c r="X18" i="74"/>
  <c r="Q19" i="74"/>
  <c r="B19" i="74"/>
  <c r="T19" i="74"/>
  <c r="X19" i="74"/>
  <c r="AB19" i="74"/>
  <c r="Q20" i="74"/>
  <c r="T20" i="74"/>
  <c r="X20" i="74"/>
  <c r="AB20" i="74"/>
  <c r="B20" i="74"/>
  <c r="Q21" i="74"/>
  <c r="T21" i="74"/>
  <c r="X21" i="74"/>
  <c r="AB21" i="74"/>
  <c r="Q22" i="74"/>
  <c r="T22" i="74"/>
  <c r="AB22" i="74"/>
  <c r="X22" i="74"/>
  <c r="Q23" i="74"/>
  <c r="B23" i="74"/>
  <c r="T23" i="74"/>
  <c r="X23" i="74"/>
  <c r="AB23" i="74"/>
  <c r="Q24" i="74"/>
  <c r="T24" i="74"/>
  <c r="X24" i="74"/>
  <c r="AB24" i="74"/>
  <c r="B24" i="74"/>
  <c r="Q25" i="74"/>
  <c r="B25" i="74"/>
  <c r="T25" i="74"/>
  <c r="X25" i="74"/>
  <c r="AB25" i="74"/>
  <c r="Q26" i="74"/>
  <c r="T26" i="74"/>
  <c r="AB26" i="74"/>
  <c r="X26" i="74"/>
  <c r="Q27" i="74"/>
  <c r="B27" i="74"/>
  <c r="T27" i="74"/>
  <c r="X27" i="74"/>
  <c r="AB27" i="74"/>
  <c r="Q28" i="74"/>
  <c r="T28" i="74"/>
  <c r="X28" i="74"/>
  <c r="AB28" i="74"/>
  <c r="B28" i="74"/>
  <c r="Q29" i="74"/>
  <c r="T29" i="74"/>
  <c r="X29" i="74"/>
  <c r="AB29" i="74"/>
  <c r="Q30" i="74"/>
  <c r="T30" i="74"/>
  <c r="AB30" i="74"/>
  <c r="X30" i="74"/>
  <c r="C31" i="74"/>
  <c r="D31" i="74"/>
  <c r="E31" i="74"/>
  <c r="F31" i="74"/>
  <c r="H31" i="74"/>
  <c r="I31" i="74"/>
  <c r="J31" i="74"/>
  <c r="L31" i="74"/>
  <c r="O31" i="74"/>
  <c r="P31" i="74"/>
  <c r="R31" i="74"/>
  <c r="S31" i="74"/>
  <c r="U31" i="74"/>
  <c r="V31" i="74"/>
  <c r="W31" i="74"/>
  <c r="Y31" i="74"/>
  <c r="Z31" i="74"/>
  <c r="AA31" i="74"/>
  <c r="AC31" i="74"/>
  <c r="AD31" i="74"/>
  <c r="AE31" i="74"/>
  <c r="AG31" i="74"/>
  <c r="B10" i="74"/>
  <c r="B26" i="74"/>
  <c r="B18" i="74"/>
  <c r="B29" i="74"/>
  <c r="B21" i="74"/>
  <c r="B30" i="74"/>
  <c r="B22" i="74"/>
  <c r="B12" i="74"/>
  <c r="Q31" i="74"/>
  <c r="AB9" i="74"/>
  <c r="AB31" i="74"/>
  <c r="X31" i="74"/>
  <c r="B31" i="74"/>
  <c r="B9" i="74"/>
</calcChain>
</file>

<file path=xl/comments1.xml><?xml version="1.0" encoding="utf-8"?>
<comments xmlns="http://schemas.openxmlformats.org/spreadsheetml/2006/main">
  <authors>
    <author>種本 裕治</author>
  </authors>
  <commentList>
    <comment ref="S9" authorId="0" shapeId="0">
      <text>
        <r>
          <rPr>
            <sz val="9"/>
            <rFont val="ＭＳ Ｐゴシック"/>
            <family val="3"/>
            <charset val="134"/>
          </rPr>
          <t xml:space="preserve">29.10.16
無原罪の聖母図（聖母マリアの御絵）
</t>
        </r>
      </text>
    </comment>
  </commentList>
</comments>
</file>

<file path=xl/sharedStrings.xml><?xml version="1.0" encoding="utf-8"?>
<sst xmlns="http://schemas.openxmlformats.org/spreadsheetml/2006/main" count="84" uniqueCount="64">
  <si>
    <t>国指定（選定）</t>
  </si>
  <si>
    <t>県指定</t>
  </si>
  <si>
    <t>国認定</t>
  </si>
  <si>
    <t>国選択</t>
  </si>
  <si>
    <t>国宝</t>
  </si>
  <si>
    <t>重要文化財</t>
  </si>
  <si>
    <t>史跡</t>
  </si>
  <si>
    <t>名勝</t>
  </si>
  <si>
    <t>重要伝統的建造物群保存地区</t>
  </si>
  <si>
    <t>重要文化的景観</t>
  </si>
  <si>
    <t>有形文化財</t>
  </si>
  <si>
    <t>無形文化財</t>
  </si>
  <si>
    <t>重要民俗文化財</t>
  </si>
  <si>
    <t>天然記念物</t>
  </si>
  <si>
    <t>記念物</t>
  </si>
  <si>
    <t>小計</t>
  </si>
  <si>
    <t>旧重要美術品</t>
  </si>
  <si>
    <t>無形民俗文化財</t>
  </si>
  <si>
    <t>建造物</t>
  </si>
  <si>
    <t>特別史跡</t>
  </si>
  <si>
    <t>特別名勝</t>
  </si>
  <si>
    <t>無形</t>
  </si>
  <si>
    <t>有形</t>
  </si>
  <si>
    <t>計</t>
  </si>
  <si>
    <t>遺跡</t>
  </si>
  <si>
    <t>名勝地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</si>
  <si>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</si>
  <si>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</si>
  <si>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</si>
  <si>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</si>
  <si>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</si>
  <si>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</si>
  <si>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</si>
  <si>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</si>
  <si>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</si>
  <si>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</si>
  <si>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</si>
  <si>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</si>
  <si>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</si>
  <si>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</si>
  <si>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</si>
  <si>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</si>
  <si>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</si>
  <si>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</si>
  <si>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</si>
  <si>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</si>
  <si>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</si>
  <si>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長崎県</t>
  </si>
  <si>
    <t>県計</t>
  </si>
  <si>
    <t>指定文化財一覧</t>
  </si>
  <si>
    <t xml:space="preserve">       種別
市町名</t>
  </si>
  <si>
    <t>合計
（選択は除く）</t>
  </si>
  <si>
    <t>国登録</t>
  </si>
  <si>
    <t>重要無形民俗文化財</t>
  </si>
  <si>
    <t>美術工芸品</t>
  </si>
  <si>
    <t>（箇所数）</t>
  </si>
  <si>
    <t>（再掲）</t>
  </si>
  <si>
    <t>※国指定天然記念物「平成新山」については島原市と雲仙市（旧小浜町）にまたがるため，集計では１箇所で計上。</t>
  </si>
  <si>
    <t>※国指定特別名勝「温泉岳」は島原市、南島原市、雲仙市にまたがるため、集計では１箇所で計上。</t>
  </si>
  <si>
    <t>※国指定天然記念物「普賢岳紅葉樹林」は島原市、南島原市、雲仙市にまたがるため、集計では１箇所で計上。</t>
  </si>
  <si>
    <t>＜再掲＞①龍踊②野母の盆踊③平戸のジャンガラ④大島の寿古踊⑤平戸神楽⑥へトマト⑦下五島大宝郷の砂打ち⑧オーモンデー⑨明清楽
　※これらは国（県）指定と国選択の再掲である</t>
  </si>
  <si>
    <t>※国指定天然記念物「野岳いぬつげ群落」は島原市、南島原市、雲仙市にまたがるため、集計では１箇所で計上。</t>
  </si>
  <si>
    <t>※国指定重要無形民俗文化財「五島神楽」については五島市、新上五島町、佐世保市にまたがるため集計では1箇所で計上。(国選択「五島神楽」も同じ)</t>
  </si>
  <si>
    <t>平成３０年８月２８日現在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</si>
</sst>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[$-411]ggge&quot;年&quot;m&quot;月&quot;d&quot;日&quot;;@"/>
    <numFmt numFmtId="231" formatCode="#,##0_ ;[Red]\-#,##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0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/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 style="double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double">
        <color indexed="8"/>
      </right>
      <top style="thin">
        <color indexed="64"/>
      </top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 style="double">
        <color indexed="8"/>
      </bottom>
      <diagonal style="thin">
        <color indexed="8"/>
      </diagonal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>
      <alignment vertical="center"/>
    </xf>
    <xf numFmtId="0" fontId="2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57" fontId="26" fillId="0" borderId="0" xfId="0" applyNumberFormat="1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>
      <alignment vertical="center"/>
    </xf>
    <xf numFmtId="0" fontId="29" fillId="0" borderId="0" xfId="0" applyFont="1" applyAlignment="1">
      <alignment horizontal="distributed" vertical="center"/>
    </xf>
    <xf numFmtId="0" fontId="24" fillId="24" borderId="10" xfId="0" applyFont="1" applyFill="1" applyBorder="1" applyAlignment="1">
      <alignment horizontal="distributed" vertical="center"/>
    </xf>
    <xf numFmtId="0" fontId="24" fillId="24" borderId="11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12" xfId="0" applyNumberFormat="1" applyFont="1" applyFill="1" applyBorder="1" applyAlignment="1" applyProtection="1">
      <alignment vertical="center" wrapText="1"/>
      <protection locked="0"/>
    </xf>
    <xf numFmtId="0" fontId="24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4" xfId="0" applyNumberFormat="1" applyFont="1" applyFill="1" applyBorder="1" applyAlignment="1" applyProtection="1">
      <alignment vertical="center" wrapText="1"/>
      <protection locked="0"/>
    </xf>
    <xf numFmtId="0" fontId="24" fillId="24" borderId="15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16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17" xfId="0" applyNumberFormat="1" applyFont="1" applyFill="1" applyBorder="1" applyAlignment="1" applyProtection="1">
      <alignment vertical="center" wrapText="1"/>
      <protection locked="0"/>
    </xf>
    <xf numFmtId="0" fontId="24" fillId="24" borderId="18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9" xfId="0" applyNumberFormat="1" applyFont="1" applyFill="1" applyBorder="1" applyAlignment="1" applyProtection="1">
      <alignment horizontal="center" vertical="center" wrapText="1"/>
      <protection locked="0"/>
    </xf>
    <xf numFmtId="49" fontId="22" fillId="24" borderId="16" xfId="0" applyNumberFormat="1" applyFont="1" applyFill="1" applyBorder="1" applyAlignment="1">
      <alignment horizontal="center" vertical="center" wrapText="1"/>
    </xf>
    <xf numFmtId="0" fontId="24" fillId="24" borderId="20" xfId="0" applyNumberFormat="1" applyFont="1" applyFill="1" applyBorder="1" applyAlignment="1" applyProtection="1">
      <alignment vertical="center" wrapText="1"/>
      <protection locked="0"/>
    </xf>
    <xf numFmtId="0" fontId="24" fillId="24" borderId="13" xfId="0" applyNumberFormat="1" applyFont="1" applyFill="1" applyBorder="1" applyAlignment="1" applyProtection="1">
      <alignment horizontal="distributed" vertical="center" wrapText="1"/>
      <protection locked="0"/>
    </xf>
    <xf numFmtId="49" fontId="22" fillId="24" borderId="18" xfId="0" applyNumberFormat="1" applyFont="1" applyFill="1" applyBorder="1" applyAlignment="1">
      <alignment horizontal="left" vertical="center" wrapText="1"/>
    </xf>
    <xf numFmtId="0" fontId="24" fillId="24" borderId="17" xfId="0" applyFont="1" applyFill="1" applyBorder="1" applyAlignment="1">
      <alignment vertical="center" wrapText="1"/>
    </xf>
    <xf numFmtId="0" fontId="24" fillId="24" borderId="21" xfId="0" applyNumberFormat="1" applyFont="1" applyFill="1" applyBorder="1" applyAlignment="1" applyProtection="1">
      <alignment horizontal="distributed" vertical="center" wrapText="1"/>
      <protection locked="0"/>
    </xf>
    <xf numFmtId="0" fontId="1" fillId="0" borderId="0" xfId="0" applyFont="1" applyAlignment="1">
      <alignment vertical="center" wrapText="1"/>
    </xf>
    <xf numFmtId="0" fontId="24" fillId="0" borderId="22" xfId="0" applyFont="1" applyBorder="1" applyAlignment="1">
      <alignment horizontal="distributed" vertical="center"/>
    </xf>
    <xf numFmtId="231" fontId="25" fillId="0" borderId="23" xfId="0" applyNumberFormat="1" applyFont="1" applyBorder="1" applyAlignment="1">
      <alignment horizontal="center" vertical="center"/>
    </xf>
    <xf numFmtId="231" fontId="25" fillId="0" borderId="24" xfId="0" applyNumberFormat="1" applyFont="1" applyBorder="1" applyAlignment="1">
      <alignment horizontal="center" vertical="center"/>
    </xf>
    <xf numFmtId="231" fontId="25" fillId="0" borderId="25" xfId="0" applyNumberFormat="1" applyFont="1" applyBorder="1" applyAlignment="1">
      <alignment horizontal="center" vertical="center"/>
    </xf>
    <xf numFmtId="231" fontId="25" fillId="0" borderId="26" xfId="0" applyNumberFormat="1" applyFont="1" applyBorder="1" applyAlignment="1">
      <alignment horizontal="center" vertical="center"/>
    </xf>
    <xf numFmtId="231" fontId="25" fillId="0" borderId="27" xfId="0" applyNumberFormat="1" applyFont="1" applyBorder="1" applyAlignment="1">
      <alignment horizontal="center" vertical="center"/>
    </xf>
    <xf numFmtId="231" fontId="25" fillId="0" borderId="28" xfId="0" applyNumberFormat="1" applyFont="1" applyBorder="1" applyAlignment="1">
      <alignment horizontal="center" vertical="center"/>
    </xf>
    <xf numFmtId="231" fontId="25" fillId="25" borderId="29" xfId="0" applyNumberFormat="1" applyFont="1" applyFill="1" applyBorder="1" applyAlignment="1">
      <alignment horizontal="center" vertical="center"/>
    </xf>
    <xf numFmtId="231" fontId="25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distributed" vertical="center"/>
    </xf>
    <xf numFmtId="231" fontId="25" fillId="25" borderId="32" xfId="0" applyNumberFormat="1" applyFont="1" applyFill="1" applyBorder="1" applyAlignment="1">
      <alignment horizontal="distributed" vertical="center"/>
    </xf>
    <xf numFmtId="231" fontId="25" fillId="0" borderId="33" xfId="0" applyNumberFormat="1" applyFont="1" applyBorder="1" applyAlignment="1">
      <alignment horizontal="center" vertical="center"/>
    </xf>
    <xf numFmtId="231" fontId="25" fillId="0" borderId="34" xfId="0" applyNumberFormat="1" applyFont="1" applyBorder="1" applyAlignment="1">
      <alignment horizontal="center" vertical="center"/>
    </xf>
    <xf numFmtId="231" fontId="25" fillId="0" borderId="35" xfId="0" applyNumberFormat="1" applyFont="1" applyBorder="1" applyAlignment="1">
      <alignment horizontal="center" vertical="center"/>
    </xf>
    <xf numFmtId="231" fontId="25" fillId="0" borderId="36" xfId="0" applyNumberFormat="1" applyFont="1" applyBorder="1" applyAlignment="1">
      <alignment horizontal="center" vertical="center"/>
    </xf>
    <xf numFmtId="231" fontId="25" fillId="0" borderId="37" xfId="0" applyNumberFormat="1" applyFont="1" applyBorder="1" applyAlignment="1">
      <alignment horizontal="center" vertical="center"/>
    </xf>
    <xf numFmtId="231" fontId="25" fillId="0" borderId="38" xfId="0" applyNumberFormat="1" applyFont="1" applyBorder="1" applyAlignment="1">
      <alignment horizontal="center" vertical="center"/>
    </xf>
    <xf numFmtId="231" fontId="25" fillId="25" borderId="39" xfId="0" applyNumberFormat="1" applyFont="1" applyFill="1" applyBorder="1" applyAlignment="1">
      <alignment horizontal="center" vertical="center"/>
    </xf>
    <xf numFmtId="231" fontId="25" fillId="0" borderId="40" xfId="0" applyNumberFormat="1" applyFont="1" applyBorder="1" applyAlignment="1">
      <alignment horizontal="center" vertical="center"/>
    </xf>
    <xf numFmtId="231" fontId="25" fillId="25" borderId="41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distributed" vertical="center"/>
    </xf>
    <xf numFmtId="231" fontId="25" fillId="0" borderId="43" xfId="0" applyNumberFormat="1" applyFont="1" applyFill="1" applyBorder="1" applyAlignment="1">
      <alignment horizontal="center" vertical="center"/>
    </xf>
    <xf numFmtId="231" fontId="25" fillId="0" borderId="44" xfId="0" applyNumberFormat="1" applyFont="1" applyFill="1" applyBorder="1" applyAlignment="1">
      <alignment horizontal="center" vertical="center"/>
    </xf>
    <xf numFmtId="231" fontId="25" fillId="0" borderId="45" xfId="0" applyNumberFormat="1" applyFont="1" applyFill="1" applyBorder="1" applyAlignment="1">
      <alignment horizontal="center" vertical="center"/>
    </xf>
    <xf numFmtId="231" fontId="25" fillId="0" borderId="46" xfId="0" applyNumberFormat="1" applyFont="1" applyFill="1" applyBorder="1" applyAlignment="1">
      <alignment horizontal="center" vertical="center"/>
    </xf>
    <xf numFmtId="231" fontId="25" fillId="0" borderId="47" xfId="0" applyNumberFormat="1" applyFont="1" applyFill="1" applyBorder="1" applyAlignment="1">
      <alignment horizontal="center" vertical="center"/>
    </xf>
    <xf numFmtId="231" fontId="25" fillId="0" borderId="48" xfId="0" applyNumberFormat="1" applyFont="1" applyFill="1" applyBorder="1" applyAlignment="1">
      <alignment horizontal="center" vertical="center"/>
    </xf>
    <xf numFmtId="231" fontId="25" fillId="0" borderId="49" xfId="0" applyNumberFormat="1" applyFont="1" applyFill="1" applyBorder="1" applyAlignment="1">
      <alignment horizontal="center" vertical="center"/>
    </xf>
    <xf numFmtId="231" fontId="25" fillId="25" borderId="50" xfId="0" applyNumberFormat="1" applyFont="1" applyFill="1" applyBorder="1" applyAlignment="1">
      <alignment horizontal="center" vertical="center"/>
    </xf>
    <xf numFmtId="0" fontId="24" fillId="24" borderId="51" xfId="0" applyFont="1" applyFill="1" applyBorder="1" applyAlignment="1">
      <alignment horizontal="distributed" vertical="center"/>
    </xf>
    <xf numFmtId="231" fontId="25" fillId="24" borderId="52" xfId="0" applyNumberFormat="1" applyFont="1" applyFill="1" applyBorder="1" applyAlignment="1">
      <alignment horizontal="center" vertical="center"/>
    </xf>
    <xf numFmtId="231" fontId="25" fillId="24" borderId="53" xfId="0" applyNumberFormat="1" applyFont="1" applyFill="1" applyBorder="1" applyAlignment="1">
      <alignment horizontal="center" vertical="center"/>
    </xf>
    <xf numFmtId="231" fontId="25" fillId="24" borderId="54" xfId="0" applyNumberFormat="1" applyFont="1" applyFill="1" applyBorder="1" applyAlignment="1">
      <alignment horizontal="center" vertical="center"/>
    </xf>
    <xf numFmtId="231" fontId="25" fillId="24" borderId="55" xfId="0" applyNumberFormat="1" applyFont="1" applyFill="1" applyBorder="1" applyAlignment="1">
      <alignment horizontal="center" vertical="center"/>
    </xf>
    <xf numFmtId="231" fontId="25" fillId="24" borderId="56" xfId="0" applyNumberFormat="1" applyFont="1" applyFill="1" applyBorder="1" applyAlignment="1">
      <alignment horizontal="center" vertical="center"/>
    </xf>
    <xf numFmtId="231" fontId="25" fillId="24" borderId="57" xfId="0" applyNumberFormat="1" applyFont="1" applyFill="1" applyBorder="1" applyAlignment="1">
      <alignment horizontal="center" vertical="center"/>
    </xf>
    <xf numFmtId="231" fontId="25" fillId="24" borderId="58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231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231" fontId="1" fillId="0" borderId="0" xfId="0" applyNumberFormat="1" applyFont="1" applyAlignment="1">
      <alignment wrapText="1"/>
    </xf>
    <xf numFmtId="0" fontId="30" fillId="0" borderId="0" xfId="0" applyFont="1" applyAlignment="1">
      <alignment horizontal="left" vertical="top" wrapText="1"/>
    </xf>
    <xf numFmtId="231" fontId="25" fillId="26" borderId="59" xfId="0" applyNumberFormat="1" applyFont="1" applyFill="1" applyBorder="1" applyAlignment="1">
      <alignment horizontal="center" vertical="center"/>
    </xf>
    <xf numFmtId="231" fontId="25" fillId="26" borderId="60" xfId="0" applyNumberFormat="1" applyFont="1" applyFill="1" applyBorder="1" applyAlignment="1">
      <alignment horizontal="center" vertical="center"/>
    </xf>
    <xf numFmtId="231" fontId="25" fillId="26" borderId="25" xfId="0" applyNumberFormat="1" applyFont="1" applyFill="1" applyBorder="1" applyAlignment="1">
      <alignment horizontal="center" vertical="center"/>
    </xf>
    <xf numFmtId="231" fontId="25" fillId="26" borderId="61" xfId="0" applyNumberFormat="1" applyFont="1" applyFill="1" applyBorder="1" applyAlignment="1">
      <alignment horizontal="center" vertical="center"/>
    </xf>
    <xf numFmtId="231" fontId="25" fillId="26" borderId="62" xfId="0" applyNumberFormat="1" applyFont="1" applyFill="1" applyBorder="1" applyAlignment="1">
      <alignment horizontal="center" vertical="center"/>
    </xf>
    <xf numFmtId="231" fontId="25" fillId="26" borderId="35" xfId="0" applyNumberFormat="1" applyFont="1" applyFill="1" applyBorder="1" applyAlignment="1">
      <alignment horizontal="center" vertical="center"/>
    </xf>
    <xf numFmtId="231" fontId="25" fillId="26" borderId="63" xfId="0" applyNumberFormat="1" applyFont="1" applyFill="1" applyBorder="1" applyAlignment="1">
      <alignment horizontal="center" vertical="center"/>
    </xf>
    <xf numFmtId="231" fontId="25" fillId="26" borderId="64" xfId="0" applyNumberFormat="1" applyFont="1" applyFill="1" applyBorder="1" applyAlignment="1">
      <alignment horizontal="center" vertical="center"/>
    </xf>
    <xf numFmtId="231" fontId="25" fillId="26" borderId="45" xfId="0" applyNumberFormat="1" applyFont="1" applyFill="1" applyBorder="1" applyAlignment="1">
      <alignment horizontal="center" vertical="center"/>
    </xf>
    <xf numFmtId="231" fontId="25" fillId="24" borderId="65" xfId="0" applyNumberFormat="1" applyFont="1" applyFill="1" applyBorder="1" applyAlignment="1">
      <alignment horizontal="center" vertical="center"/>
    </xf>
    <xf numFmtId="231" fontId="25" fillId="24" borderId="66" xfId="0" applyNumberFormat="1" applyFont="1" applyFill="1" applyBorder="1" applyAlignment="1">
      <alignment horizontal="center" vertical="center"/>
    </xf>
    <xf numFmtId="231" fontId="25" fillId="25" borderId="22" xfId="0" applyNumberFormat="1" applyFont="1" applyFill="1" applyBorder="1" applyAlignment="1">
      <alignment horizontal="center" vertical="center"/>
    </xf>
    <xf numFmtId="231" fontId="25" fillId="25" borderId="67" xfId="0" applyNumberFormat="1" applyFont="1" applyFill="1" applyBorder="1" applyAlignment="1">
      <alignment horizontal="center" vertical="center"/>
    </xf>
    <xf numFmtId="231" fontId="25" fillId="25" borderId="68" xfId="0" applyNumberFormat="1" applyFont="1" applyFill="1" applyBorder="1" applyAlignment="1">
      <alignment horizontal="center" vertical="center"/>
    </xf>
    <xf numFmtId="231" fontId="25" fillId="24" borderId="69" xfId="0" applyNumberFormat="1" applyFont="1" applyFill="1" applyBorder="1" applyAlignment="1">
      <alignment horizontal="distributed" vertical="center"/>
    </xf>
    <xf numFmtId="231" fontId="25" fillId="24" borderId="70" xfId="0" applyNumberFormat="1" applyFont="1" applyFill="1" applyBorder="1" applyAlignment="1">
      <alignment horizontal="distributed" vertical="center"/>
    </xf>
    <xf numFmtId="231" fontId="25" fillId="24" borderId="71" xfId="0" applyNumberFormat="1" applyFont="1" applyFill="1" applyBorder="1" applyAlignment="1">
      <alignment horizontal="distributed" vertical="center"/>
    </xf>
    <xf numFmtId="231" fontId="25" fillId="24" borderId="72" xfId="0" applyNumberFormat="1" applyFont="1" applyFill="1" applyBorder="1" applyAlignment="1">
      <alignment horizontal="distributed" vertical="center"/>
    </xf>
    <xf numFmtId="231" fontId="25" fillId="24" borderId="73" xfId="0" applyNumberFormat="1" applyFont="1" applyFill="1" applyBorder="1" applyAlignment="1">
      <alignment horizontal="distributed" vertical="center"/>
    </xf>
    <xf numFmtId="231" fontId="25" fillId="24" borderId="74" xfId="0" applyNumberFormat="1" applyFont="1" applyFill="1" applyBorder="1" applyAlignment="1">
      <alignment horizontal="center" vertical="center"/>
    </xf>
    <xf numFmtId="231" fontId="25" fillId="24" borderId="71" xfId="0" applyNumberFormat="1" applyFont="1" applyFill="1" applyBorder="1" applyAlignment="1">
      <alignment horizontal="center" vertical="center"/>
    </xf>
    <xf numFmtId="231" fontId="1" fillId="0" borderId="0" xfId="0" applyNumberFormat="1" applyFont="1">
      <alignment vertical="center"/>
    </xf>
    <xf numFmtId="0" fontId="27" fillId="0" borderId="93" xfId="28" applyFont="1" applyBorder="1" applyAlignment="1" applyProtection="1">
      <alignment horizontal="left" vertical="center" wrapText="1"/>
    </xf>
    <xf numFmtId="0" fontId="28" fillId="0" borderId="0" xfId="0" applyFont="1" applyAlignment="1">
      <alignment horizontal="distributed" vertical="center"/>
    </xf>
    <xf numFmtId="182" fontId="23" fillId="0" borderId="94" xfId="0" applyNumberFormat="1" applyFont="1" applyBorder="1" applyAlignment="1">
      <alignment horizontal="right" vertical="center"/>
    </xf>
    <xf numFmtId="0" fontId="24" fillId="24" borderId="95" xfId="0" applyFont="1" applyFill="1" applyBorder="1" applyAlignment="1">
      <alignment horizontal="left" vertical="center" wrapText="1"/>
    </xf>
    <xf numFmtId="0" fontId="24" fillId="24" borderId="96" xfId="0" applyFont="1" applyFill="1" applyBorder="1" applyAlignment="1">
      <alignment horizontal="left" vertical="center"/>
    </xf>
    <xf numFmtId="0" fontId="24" fillId="24" borderId="97" xfId="0" applyFont="1" applyFill="1" applyBorder="1" applyAlignment="1">
      <alignment horizontal="left" vertical="center"/>
    </xf>
    <xf numFmtId="0" fontId="24" fillId="24" borderId="98" xfId="0" applyFont="1" applyFill="1" applyBorder="1" applyAlignment="1">
      <alignment horizontal="center" vertical="center" wrapText="1"/>
    </xf>
    <xf numFmtId="0" fontId="24" fillId="24" borderId="99" xfId="0" applyFont="1" applyFill="1" applyBorder="1" applyAlignment="1">
      <alignment horizontal="center" vertical="center" wrapText="1"/>
    </xf>
    <xf numFmtId="0" fontId="24" fillId="24" borderId="100" xfId="0" applyFont="1" applyFill="1" applyBorder="1" applyAlignment="1">
      <alignment horizontal="center" vertical="center" wrapText="1"/>
    </xf>
    <xf numFmtId="0" fontId="24" fillId="24" borderId="70" xfId="0" applyFont="1" applyFill="1" applyBorder="1" applyAlignment="1">
      <alignment horizontal="center" vertical="center"/>
    </xf>
    <xf numFmtId="0" fontId="24" fillId="24" borderId="65" xfId="0" applyFont="1" applyFill="1" applyBorder="1" applyAlignment="1">
      <alignment horizontal="center" vertical="center"/>
    </xf>
    <xf numFmtId="0" fontId="24" fillId="24" borderId="101" xfId="0" applyFont="1" applyFill="1" applyBorder="1" applyAlignment="1">
      <alignment horizontal="center" vertical="center"/>
    </xf>
    <xf numFmtId="0" fontId="24" fillId="24" borderId="102" xfId="0" applyFont="1" applyFill="1" applyBorder="1" applyAlignment="1">
      <alignment horizontal="center" vertical="center"/>
    </xf>
    <xf numFmtId="0" fontId="24" fillId="24" borderId="92" xfId="0" applyFont="1" applyFill="1" applyBorder="1" applyAlignment="1">
      <alignment horizontal="center" vertical="center"/>
    </xf>
    <xf numFmtId="0" fontId="24" fillId="24" borderId="103" xfId="0" applyFont="1" applyFill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 wrapText="1"/>
    </xf>
    <xf numFmtId="0" fontId="22" fillId="24" borderId="65" xfId="0" applyFont="1" applyFill="1" applyBorder="1" applyAlignment="1">
      <alignment horizontal="center" vertical="center" wrapText="1"/>
    </xf>
    <xf numFmtId="0" fontId="22" fillId="24" borderId="104" xfId="0" applyFont="1" applyFill="1" applyBorder="1" applyAlignment="1">
      <alignment horizontal="center" vertical="center" wrapText="1"/>
    </xf>
    <xf numFmtId="49" fontId="22" fillId="24" borderId="65" xfId="0" applyNumberFormat="1" applyFont="1" applyFill="1" applyBorder="1" applyAlignment="1">
      <alignment horizontal="center" vertical="center"/>
    </xf>
    <xf numFmtId="49" fontId="22" fillId="24" borderId="84" xfId="0" applyNumberFormat="1" applyFont="1" applyFill="1" applyBorder="1" applyAlignment="1">
      <alignment horizontal="center" vertical="center"/>
    </xf>
    <xf numFmtId="0" fontId="24" fillId="24" borderId="105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106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91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92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77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79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81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71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65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84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79" xfId="0" applyNumberFormat="1" applyFont="1" applyFill="1" applyBorder="1" applyAlignment="1" applyProtection="1">
      <alignment vertical="center" wrapText="1"/>
      <protection locked="0"/>
    </xf>
    <xf numFmtId="0" fontId="24" fillId="24" borderId="81" xfId="0" applyNumberFormat="1" applyFont="1" applyFill="1" applyBorder="1" applyAlignment="1" applyProtection="1">
      <alignment vertical="center" wrapText="1"/>
      <protection locked="0"/>
    </xf>
    <xf numFmtId="0" fontId="24" fillId="24" borderId="88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89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66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79" xfId="0" applyNumberFormat="1" applyFont="1" applyFill="1" applyBorder="1" applyAlignment="1" applyProtection="1">
      <alignment horizontal="left" vertical="center" wrapText="1"/>
      <protection locked="0"/>
    </xf>
    <xf numFmtId="0" fontId="24" fillId="24" borderId="81" xfId="0" applyNumberFormat="1" applyFont="1" applyFill="1" applyBorder="1" applyAlignment="1" applyProtection="1">
      <alignment horizontal="left" vertical="center" wrapText="1"/>
      <protection locked="0"/>
    </xf>
    <xf numFmtId="0" fontId="24" fillId="24" borderId="90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81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75" xfId="0" applyFont="1" applyFill="1" applyBorder="1" applyAlignment="1">
      <alignment vertical="center" wrapText="1"/>
    </xf>
    <xf numFmtId="0" fontId="24" fillId="24" borderId="76" xfId="0" applyFont="1" applyFill="1" applyBorder="1" applyAlignment="1">
      <alignment vertical="center" wrapText="1"/>
    </xf>
    <xf numFmtId="0" fontId="24" fillId="24" borderId="78" xfId="0" applyNumberFormat="1" applyFont="1" applyFill="1" applyBorder="1" applyAlignment="1" applyProtection="1">
      <alignment horizontal="center" vertical="center" wrapText="1"/>
      <protection locked="0"/>
    </xf>
    <xf numFmtId="0" fontId="24" fillId="24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24" fillId="24" borderId="79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82" xfId="0" applyNumberFormat="1" applyFont="1" applyFill="1" applyBorder="1" applyAlignment="1" applyProtection="1">
      <alignment horizontal="distributed" vertical="center" wrapText="1"/>
      <protection locked="0"/>
    </xf>
    <xf numFmtId="0" fontId="24" fillId="24" borderId="83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84" xfId="0" applyFont="1" applyFill="1" applyBorder="1" applyAlignment="1">
      <alignment horizontal="center" vertical="center" wrapText="1"/>
    </xf>
    <xf numFmtId="49" fontId="22" fillId="24" borderId="85" xfId="0" applyNumberFormat="1" applyFont="1" applyFill="1" applyBorder="1" applyAlignment="1">
      <alignment horizontal="center" vertical="center"/>
    </xf>
    <xf numFmtId="49" fontId="22" fillId="24" borderId="86" xfId="0" applyNumberFormat="1" applyFont="1" applyFill="1" applyBorder="1" applyAlignment="1">
      <alignment horizontal="center" vertical="center"/>
    </xf>
    <xf numFmtId="49" fontId="22" fillId="24" borderId="87" xfId="0" applyNumberFormat="1" applyFont="1" applyFill="1" applyBorder="1" applyAlignment="1">
      <alignment horizontal="center" vertical="center"/>
    </xf>
    <xf numFmtId="49" fontId="22" fillId="24" borderId="82" xfId="0" applyNumberFormat="1" applyFont="1" applyFill="1" applyBorder="1" applyAlignment="1">
      <alignment horizontal="center" vertical="center"/>
    </xf>
    <xf numFmtId="49" fontId="22" fillId="24" borderId="83" xfId="0" applyNumberFormat="1" applyFont="1" applyFill="1" applyBorder="1" applyAlignment="1">
      <alignment horizontal="center" vertical="center"/>
    </xf>
    <xf numFmtId="0" fontId="27" fillId="0" borderId="0" xfId="28" applyFont="1" applyBorder="1" applyAlignment="1" applyProtection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L43"/>
  <sheetViews>
    <sheetView showZeros="0" tabSelected="1" zoomScale="70" zoomScaleSheetLayoutView="70" workbookViewId="0">
      <selection activeCell="AJ44" sqref="AJ44"/>
    </sheetView>
  </sheetViews>
  <sheetFormatPr defaultColWidth="9" defaultRowHeight="13.2" x14ac:dyDescent="0.2"/>
  <cols>
    <col min="1" max="1" width="9.6640625" style="1" customWidth="1"/>
    <col min="2" max="28" width="6.21875" style="1" customWidth="1"/>
    <col min="29" max="29" width="6.33203125" style="1" customWidth="1"/>
    <col min="30" max="38" width="6.21875" style="1" customWidth="1"/>
    <col min="39" max="16384" width="9" style="1"/>
  </cols>
  <sheetData>
    <row r="1" spans="1:38" s="12" customFormat="1" ht="16.5" customHeight="1" thickBot="1" x14ac:dyDescent="0.25">
      <c r="A1" s="103"/>
      <c r="B1" s="103"/>
      <c r="C1" s="3"/>
      <c r="D1" s="4"/>
      <c r="E1" s="4"/>
      <c r="F1" s="5"/>
      <c r="G1" s="5"/>
      <c r="H1" s="6"/>
      <c r="I1" s="6"/>
      <c r="J1" s="6"/>
      <c r="K1" s="6"/>
      <c r="L1" s="7"/>
      <c r="M1" s="8"/>
      <c r="N1" s="9"/>
      <c r="O1" s="10"/>
      <c r="P1" s="10"/>
      <c r="Q1" s="11"/>
      <c r="R1" s="11"/>
      <c r="S1" s="11"/>
      <c r="T1" s="11"/>
      <c r="U1" s="11"/>
      <c r="V1" s="11"/>
      <c r="W1" s="11"/>
      <c r="X1" s="11"/>
      <c r="AC1" s="13"/>
      <c r="AD1" s="13"/>
      <c r="AE1" s="13"/>
      <c r="AF1" s="13"/>
      <c r="AH1" s="3"/>
    </row>
    <row r="2" spans="1:38" s="12" customFormat="1" ht="16.5" customHeight="1" x14ac:dyDescent="0.2">
      <c r="A2" s="156"/>
      <c r="B2" s="156"/>
      <c r="C2" s="3"/>
      <c r="D2" s="4"/>
      <c r="E2" s="4"/>
      <c r="F2" s="5"/>
      <c r="G2" s="5"/>
      <c r="H2" s="6"/>
      <c r="I2" s="6"/>
      <c r="J2" s="6"/>
      <c r="K2" s="6"/>
      <c r="L2" s="7"/>
      <c r="M2" s="8"/>
      <c r="N2" s="9"/>
      <c r="O2" s="10"/>
      <c r="P2" s="10"/>
      <c r="Q2" s="11"/>
      <c r="R2" s="11"/>
      <c r="S2" s="11"/>
      <c r="T2" s="11"/>
      <c r="U2" s="11"/>
      <c r="V2" s="11"/>
      <c r="W2" s="11"/>
      <c r="X2" s="11"/>
      <c r="AC2" s="13"/>
      <c r="AD2" s="13"/>
      <c r="AE2" s="13"/>
      <c r="AF2" s="13"/>
      <c r="AH2" s="3"/>
    </row>
    <row r="3" spans="1:38" ht="24" customHeight="1" x14ac:dyDescent="0.2">
      <c r="A3" s="104" t="s">
        <v>49</v>
      </c>
      <c r="B3" s="104"/>
      <c r="C3" s="104"/>
      <c r="D3" s="104"/>
      <c r="E3" s="104"/>
      <c r="F3" s="104"/>
      <c r="G3" s="14"/>
      <c r="L3" s="15"/>
    </row>
    <row r="4" spans="1:38" ht="6.75" customHeight="1" x14ac:dyDescent="0.2">
      <c r="A4" s="16"/>
      <c r="B4" s="14"/>
      <c r="C4" s="14"/>
      <c r="D4" s="14"/>
      <c r="E4" s="14"/>
      <c r="F4" s="14"/>
      <c r="G4" s="14"/>
      <c r="L4" s="15"/>
      <c r="AB4" s="14"/>
    </row>
    <row r="5" spans="1:38" ht="14.4" x14ac:dyDescent="0.2">
      <c r="AF5" s="105" t="s">
        <v>63</v>
      </c>
      <c r="AG5" s="105"/>
      <c r="AH5" s="105"/>
      <c r="AI5" s="105"/>
      <c r="AJ5" s="105"/>
      <c r="AK5" s="105"/>
      <c r="AL5" s="105"/>
    </row>
    <row r="6" spans="1:38" ht="33.75" customHeight="1" x14ac:dyDescent="0.2">
      <c r="A6" s="106" t="s">
        <v>50</v>
      </c>
      <c r="B6" s="109" t="s">
        <v>51</v>
      </c>
      <c r="C6" s="112" t="s">
        <v>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  <c r="R6" s="115" t="s">
        <v>1</v>
      </c>
      <c r="S6" s="116"/>
      <c r="T6" s="116"/>
      <c r="U6" s="116"/>
      <c r="V6" s="116"/>
      <c r="W6" s="116"/>
      <c r="X6" s="116"/>
      <c r="Y6" s="116"/>
      <c r="Z6" s="116"/>
      <c r="AA6" s="116"/>
      <c r="AB6" s="117"/>
      <c r="AC6" s="118" t="s">
        <v>52</v>
      </c>
      <c r="AD6" s="119"/>
      <c r="AE6" s="119"/>
      <c r="AF6" s="119"/>
      <c r="AG6" s="119"/>
      <c r="AH6" s="119"/>
      <c r="AI6" s="120"/>
      <c r="AJ6" s="17" t="s">
        <v>2</v>
      </c>
      <c r="AK6" s="121" t="s">
        <v>3</v>
      </c>
      <c r="AL6" s="122">
        <v>0</v>
      </c>
    </row>
    <row r="7" spans="1:38" ht="37.5" customHeight="1" x14ac:dyDescent="0.2">
      <c r="A7" s="107"/>
      <c r="B7" s="110"/>
      <c r="C7" s="123" t="s">
        <v>4</v>
      </c>
      <c r="D7" s="125" t="s">
        <v>5</v>
      </c>
      <c r="E7" s="126">
        <v>0</v>
      </c>
      <c r="F7" s="127">
        <v>0</v>
      </c>
      <c r="G7" s="128" t="s">
        <v>53</v>
      </c>
      <c r="H7" s="130" t="s">
        <v>6</v>
      </c>
      <c r="I7" s="131">
        <v>0</v>
      </c>
      <c r="J7" s="132">
        <v>0</v>
      </c>
      <c r="K7" s="130" t="s">
        <v>7</v>
      </c>
      <c r="L7" s="131">
        <v>0</v>
      </c>
      <c r="M7" s="132">
        <v>0</v>
      </c>
      <c r="N7" s="128" t="s">
        <v>13</v>
      </c>
      <c r="O7" s="133" t="s">
        <v>8</v>
      </c>
      <c r="P7" s="133" t="s">
        <v>9</v>
      </c>
      <c r="Q7" s="135" t="s">
        <v>23</v>
      </c>
      <c r="R7" s="137" t="s">
        <v>10</v>
      </c>
      <c r="S7" s="131">
        <v>0</v>
      </c>
      <c r="T7" s="132">
        <v>0</v>
      </c>
      <c r="U7" s="138" t="s">
        <v>11</v>
      </c>
      <c r="V7" s="130" t="s">
        <v>12</v>
      </c>
      <c r="W7" s="131">
        <v>0</v>
      </c>
      <c r="X7" s="132">
        <v>0</v>
      </c>
      <c r="Y7" s="140" t="s">
        <v>6</v>
      </c>
      <c r="Z7" s="147" t="s">
        <v>7</v>
      </c>
      <c r="AA7" s="138" t="s">
        <v>13</v>
      </c>
      <c r="AB7" s="148" t="s">
        <v>23</v>
      </c>
      <c r="AC7" s="118" t="s">
        <v>10</v>
      </c>
      <c r="AD7" s="119"/>
      <c r="AE7" s="150"/>
      <c r="AF7" s="151" t="s">
        <v>14</v>
      </c>
      <c r="AG7" s="152">
        <v>0</v>
      </c>
      <c r="AH7" s="153">
        <v>0</v>
      </c>
      <c r="AI7" s="154" t="s">
        <v>15</v>
      </c>
      <c r="AJ7" s="142" t="s">
        <v>16</v>
      </c>
      <c r="AK7" s="127" t="s">
        <v>11</v>
      </c>
      <c r="AL7" s="128" t="s">
        <v>17</v>
      </c>
    </row>
    <row r="8" spans="1:38" s="33" customFormat="1" ht="48.75" customHeight="1" thickBot="1" x14ac:dyDescent="0.25">
      <c r="A8" s="108"/>
      <c r="B8" s="111"/>
      <c r="C8" s="124"/>
      <c r="D8" s="18" t="s">
        <v>18</v>
      </c>
      <c r="E8" s="19" t="s">
        <v>54</v>
      </c>
      <c r="F8" s="20" t="s">
        <v>15</v>
      </c>
      <c r="G8" s="129"/>
      <c r="H8" s="21" t="s">
        <v>19</v>
      </c>
      <c r="I8" s="22" t="s">
        <v>6</v>
      </c>
      <c r="J8" s="20" t="s">
        <v>15</v>
      </c>
      <c r="K8" s="21" t="s">
        <v>20</v>
      </c>
      <c r="L8" s="22" t="s">
        <v>7</v>
      </c>
      <c r="M8" s="20" t="s">
        <v>15</v>
      </c>
      <c r="N8" s="129"/>
      <c r="O8" s="134">
        <v>0</v>
      </c>
      <c r="P8" s="134">
        <v>0</v>
      </c>
      <c r="Q8" s="136">
        <v>0</v>
      </c>
      <c r="R8" s="23" t="s">
        <v>18</v>
      </c>
      <c r="S8" s="24" t="s">
        <v>54</v>
      </c>
      <c r="T8" s="20" t="s">
        <v>15</v>
      </c>
      <c r="U8" s="139">
        <v>0</v>
      </c>
      <c r="V8" s="25" t="s">
        <v>21</v>
      </c>
      <c r="W8" s="26" t="s">
        <v>22</v>
      </c>
      <c r="X8" s="20" t="s">
        <v>23</v>
      </c>
      <c r="Y8" s="141">
        <v>0</v>
      </c>
      <c r="Z8" s="141">
        <v>0</v>
      </c>
      <c r="AA8" s="139">
        <v>0</v>
      </c>
      <c r="AB8" s="149">
        <v>0</v>
      </c>
      <c r="AC8" s="27" t="s">
        <v>18</v>
      </c>
      <c r="AD8" s="28" t="s">
        <v>54</v>
      </c>
      <c r="AE8" s="29" t="s">
        <v>23</v>
      </c>
      <c r="AF8" s="30" t="s">
        <v>24</v>
      </c>
      <c r="AG8" s="31" t="s">
        <v>25</v>
      </c>
      <c r="AH8" s="32" t="s">
        <v>23</v>
      </c>
      <c r="AI8" s="155">
        <v>0</v>
      </c>
      <c r="AJ8" s="143">
        <v>0</v>
      </c>
      <c r="AK8" s="144"/>
      <c r="AL8" s="145"/>
    </row>
    <row r="9" spans="1:38" ht="28.5" customHeight="1" thickTop="1" x14ac:dyDescent="0.2">
      <c r="A9" s="34" t="s">
        <v>26</v>
      </c>
      <c r="B9" s="44">
        <f>Q9+AB9+AI9+AJ9</f>
        <v>155</v>
      </c>
      <c r="C9" s="35">
        <v>3</v>
      </c>
      <c r="D9" s="36">
        <v>22</v>
      </c>
      <c r="E9" s="40">
        <v>9</v>
      </c>
      <c r="F9" s="37">
        <f>+E9+D9</f>
        <v>31</v>
      </c>
      <c r="G9" s="37">
        <v>1</v>
      </c>
      <c r="H9" s="36">
        <v>0</v>
      </c>
      <c r="I9" s="38">
        <v>9</v>
      </c>
      <c r="J9" s="37">
        <v>9</v>
      </c>
      <c r="K9" s="36">
        <v>0</v>
      </c>
      <c r="L9" s="38">
        <v>0</v>
      </c>
      <c r="M9" s="37">
        <v>0</v>
      </c>
      <c r="N9" s="38">
        <v>2</v>
      </c>
      <c r="O9" s="37">
        <v>2</v>
      </c>
      <c r="P9" s="37">
        <v>1</v>
      </c>
      <c r="Q9" s="92">
        <f t="shared" ref="Q9:Q30" si="0">+P9+O9+N9+M9+J9+G9+F9+C9</f>
        <v>49</v>
      </c>
      <c r="R9" s="39">
        <v>9</v>
      </c>
      <c r="S9" s="40">
        <v>26</v>
      </c>
      <c r="T9" s="37">
        <f t="shared" ref="T9:T30" si="1">+S9+R9</f>
        <v>35</v>
      </c>
      <c r="U9" s="36">
        <v>2</v>
      </c>
      <c r="V9" s="36">
        <v>5</v>
      </c>
      <c r="W9" s="38">
        <v>1</v>
      </c>
      <c r="X9" s="37">
        <f t="shared" ref="X9:X30" si="2">+W9+V9</f>
        <v>6</v>
      </c>
      <c r="Y9" s="37">
        <v>13</v>
      </c>
      <c r="Z9" s="37">
        <v>1</v>
      </c>
      <c r="AA9" s="37">
        <v>12</v>
      </c>
      <c r="AB9" s="41">
        <f t="shared" ref="AB9:AB30" si="3">+AA9+Z9+Y9+X9+U9+T9</f>
        <v>69</v>
      </c>
      <c r="AC9" s="39">
        <v>31</v>
      </c>
      <c r="AD9" s="40">
        <v>1</v>
      </c>
      <c r="AE9" s="37">
        <v>32</v>
      </c>
      <c r="AF9" s="36">
        <v>0</v>
      </c>
      <c r="AG9" s="40">
        <v>1</v>
      </c>
      <c r="AH9" s="42">
        <f>+AG9+AF9</f>
        <v>1</v>
      </c>
      <c r="AI9" s="93">
        <f>+AH9+AE9</f>
        <v>33</v>
      </c>
      <c r="AJ9" s="81">
        <v>4</v>
      </c>
      <c r="AK9" s="82">
        <v>1</v>
      </c>
      <c r="AL9" s="83">
        <v>5</v>
      </c>
    </row>
    <row r="10" spans="1:38" ht="28.5" customHeight="1" x14ac:dyDescent="0.2">
      <c r="A10" s="43" t="s">
        <v>27</v>
      </c>
      <c r="B10" s="44">
        <f>Q10+AB10+AI10+AJ10</f>
        <v>50</v>
      </c>
      <c r="C10" s="45">
        <v>0</v>
      </c>
      <c r="D10" s="46">
        <v>2</v>
      </c>
      <c r="E10" s="40">
        <v>1</v>
      </c>
      <c r="F10" s="47">
        <v>3</v>
      </c>
      <c r="G10" s="47">
        <v>1</v>
      </c>
      <c r="H10" s="46">
        <v>0</v>
      </c>
      <c r="I10" s="48">
        <v>3</v>
      </c>
      <c r="J10" s="47">
        <v>3</v>
      </c>
      <c r="K10" s="46">
        <v>0</v>
      </c>
      <c r="L10" s="48">
        <v>1</v>
      </c>
      <c r="M10" s="47">
        <v>1</v>
      </c>
      <c r="N10" s="48">
        <v>1</v>
      </c>
      <c r="O10" s="47">
        <v>0</v>
      </c>
      <c r="P10" s="47">
        <v>1</v>
      </c>
      <c r="Q10" s="92">
        <f t="shared" si="0"/>
        <v>10</v>
      </c>
      <c r="R10" s="49">
        <v>3</v>
      </c>
      <c r="S10" s="50">
        <v>3</v>
      </c>
      <c r="T10" s="47">
        <f t="shared" si="1"/>
        <v>6</v>
      </c>
      <c r="U10" s="46">
        <v>1</v>
      </c>
      <c r="V10" s="46">
        <v>2</v>
      </c>
      <c r="W10" s="48">
        <v>0</v>
      </c>
      <c r="X10" s="47">
        <f t="shared" si="2"/>
        <v>2</v>
      </c>
      <c r="Y10" s="47">
        <v>7</v>
      </c>
      <c r="Z10" s="47">
        <v>0</v>
      </c>
      <c r="AA10" s="47">
        <v>11</v>
      </c>
      <c r="AB10" s="51">
        <f t="shared" si="3"/>
        <v>27</v>
      </c>
      <c r="AC10" s="49">
        <v>13</v>
      </c>
      <c r="AD10" s="50">
        <v>0</v>
      </c>
      <c r="AE10" s="47">
        <v>13</v>
      </c>
      <c r="AF10" s="46">
        <v>0</v>
      </c>
      <c r="AG10" s="50">
        <v>0</v>
      </c>
      <c r="AH10" s="52">
        <v>0</v>
      </c>
      <c r="AI10" s="53">
        <v>13</v>
      </c>
      <c r="AJ10" s="84">
        <v>0</v>
      </c>
      <c r="AK10" s="85">
        <v>0</v>
      </c>
      <c r="AL10" s="86">
        <v>2</v>
      </c>
    </row>
    <row r="11" spans="1:38" ht="28.5" customHeight="1" x14ac:dyDescent="0.2">
      <c r="A11" s="43" t="s">
        <v>28</v>
      </c>
      <c r="B11" s="44">
        <v>51</v>
      </c>
      <c r="C11" s="45">
        <v>0</v>
      </c>
      <c r="D11" s="46">
        <v>0</v>
      </c>
      <c r="E11" s="40">
        <v>0</v>
      </c>
      <c r="F11" s="47">
        <v>0</v>
      </c>
      <c r="G11" s="47">
        <v>0</v>
      </c>
      <c r="H11" s="46">
        <v>0</v>
      </c>
      <c r="I11" s="48">
        <v>1</v>
      </c>
      <c r="J11" s="47">
        <v>1</v>
      </c>
      <c r="K11" s="46">
        <v>1</v>
      </c>
      <c r="L11" s="48">
        <v>0</v>
      </c>
      <c r="M11" s="47">
        <v>1</v>
      </c>
      <c r="N11" s="48">
        <v>3</v>
      </c>
      <c r="O11" s="47">
        <v>0</v>
      </c>
      <c r="P11" s="47">
        <v>0</v>
      </c>
      <c r="Q11" s="92">
        <f t="shared" si="0"/>
        <v>5</v>
      </c>
      <c r="R11" s="49">
        <v>0</v>
      </c>
      <c r="S11" s="50">
        <v>5</v>
      </c>
      <c r="T11" s="47">
        <f t="shared" si="1"/>
        <v>5</v>
      </c>
      <c r="U11" s="46">
        <v>0</v>
      </c>
      <c r="V11" s="46">
        <v>0</v>
      </c>
      <c r="W11" s="48">
        <v>0</v>
      </c>
      <c r="X11" s="47">
        <f t="shared" si="2"/>
        <v>0</v>
      </c>
      <c r="Y11" s="47">
        <v>2</v>
      </c>
      <c r="Z11" s="47">
        <v>0</v>
      </c>
      <c r="AA11" s="47">
        <v>4</v>
      </c>
      <c r="AB11" s="51">
        <f t="shared" si="3"/>
        <v>11</v>
      </c>
      <c r="AC11" s="49">
        <v>33</v>
      </c>
      <c r="AD11" s="50">
        <v>0</v>
      </c>
      <c r="AE11" s="47">
        <v>33</v>
      </c>
      <c r="AF11" s="46">
        <v>0</v>
      </c>
      <c r="AG11" s="50">
        <v>2</v>
      </c>
      <c r="AH11" s="52">
        <v>2</v>
      </c>
      <c r="AI11" s="53">
        <v>35</v>
      </c>
      <c r="AJ11" s="84">
        <v>0</v>
      </c>
      <c r="AK11" s="85">
        <v>0</v>
      </c>
      <c r="AL11" s="86">
        <v>0</v>
      </c>
    </row>
    <row r="12" spans="1:38" ht="28.5" customHeight="1" x14ac:dyDescent="0.2">
      <c r="A12" s="43" t="s">
        <v>29</v>
      </c>
      <c r="B12" s="44">
        <f>Q12+AB12+AI12+AJ12</f>
        <v>26</v>
      </c>
      <c r="C12" s="45">
        <v>0</v>
      </c>
      <c r="D12" s="46">
        <v>1</v>
      </c>
      <c r="E12" s="40">
        <v>1</v>
      </c>
      <c r="F12" s="47">
        <v>2</v>
      </c>
      <c r="G12" s="47">
        <v>0</v>
      </c>
      <c r="H12" s="46">
        <v>0</v>
      </c>
      <c r="I12" s="48">
        <v>0</v>
      </c>
      <c r="J12" s="47">
        <v>0</v>
      </c>
      <c r="K12" s="46">
        <v>0</v>
      </c>
      <c r="L12" s="48">
        <v>0</v>
      </c>
      <c r="M12" s="47">
        <v>0</v>
      </c>
      <c r="N12" s="48">
        <v>4</v>
      </c>
      <c r="O12" s="47">
        <v>0</v>
      </c>
      <c r="P12" s="47">
        <v>0</v>
      </c>
      <c r="Q12" s="92">
        <f t="shared" si="0"/>
        <v>6</v>
      </c>
      <c r="R12" s="49">
        <v>0</v>
      </c>
      <c r="S12" s="50">
        <v>4</v>
      </c>
      <c r="T12" s="47">
        <f t="shared" si="1"/>
        <v>4</v>
      </c>
      <c r="U12" s="46">
        <v>0</v>
      </c>
      <c r="V12" s="46">
        <v>2</v>
      </c>
      <c r="W12" s="48">
        <v>3</v>
      </c>
      <c r="X12" s="47">
        <f t="shared" si="2"/>
        <v>5</v>
      </c>
      <c r="Y12" s="47">
        <v>5</v>
      </c>
      <c r="Z12" s="47">
        <v>0</v>
      </c>
      <c r="AA12" s="47">
        <v>4</v>
      </c>
      <c r="AB12" s="51">
        <f t="shared" si="3"/>
        <v>18</v>
      </c>
      <c r="AC12" s="49">
        <v>2</v>
      </c>
      <c r="AD12" s="50">
        <v>0</v>
      </c>
      <c r="AE12" s="47">
        <v>2</v>
      </c>
      <c r="AF12" s="46">
        <v>0</v>
      </c>
      <c r="AG12" s="50">
        <v>0</v>
      </c>
      <c r="AH12" s="52">
        <v>0</v>
      </c>
      <c r="AI12" s="53">
        <v>2</v>
      </c>
      <c r="AJ12" s="84">
        <v>0</v>
      </c>
      <c r="AK12" s="85">
        <v>0</v>
      </c>
      <c r="AL12" s="86">
        <v>0</v>
      </c>
    </row>
    <row r="13" spans="1:38" ht="28.5" customHeight="1" x14ac:dyDescent="0.2">
      <c r="A13" s="43" t="s">
        <v>30</v>
      </c>
      <c r="B13" s="44">
        <f>Q13+AB13+AI13+AJ13</f>
        <v>17</v>
      </c>
      <c r="C13" s="45">
        <v>0</v>
      </c>
      <c r="D13" s="46">
        <v>0</v>
      </c>
      <c r="E13" s="40">
        <v>0</v>
      </c>
      <c r="F13" s="47">
        <v>0</v>
      </c>
      <c r="G13" s="47">
        <v>1</v>
      </c>
      <c r="H13" s="46">
        <v>0</v>
      </c>
      <c r="I13" s="48">
        <v>1</v>
      </c>
      <c r="J13" s="47">
        <v>1</v>
      </c>
      <c r="K13" s="46">
        <v>0</v>
      </c>
      <c r="L13" s="48">
        <v>1</v>
      </c>
      <c r="M13" s="47">
        <v>1</v>
      </c>
      <c r="N13" s="48">
        <v>2</v>
      </c>
      <c r="O13" s="47">
        <v>0</v>
      </c>
      <c r="P13" s="47">
        <v>0</v>
      </c>
      <c r="Q13" s="92">
        <f t="shared" si="0"/>
        <v>5</v>
      </c>
      <c r="R13" s="49">
        <v>2</v>
      </c>
      <c r="S13" s="50">
        <v>2</v>
      </c>
      <c r="T13" s="47">
        <f t="shared" si="1"/>
        <v>4</v>
      </c>
      <c r="U13" s="46">
        <v>0</v>
      </c>
      <c r="V13" s="46">
        <v>0</v>
      </c>
      <c r="W13" s="48">
        <v>0</v>
      </c>
      <c r="X13" s="47">
        <f t="shared" si="2"/>
        <v>0</v>
      </c>
      <c r="Y13" s="47">
        <v>3</v>
      </c>
      <c r="Z13" s="47">
        <v>0</v>
      </c>
      <c r="AA13" s="47">
        <v>5</v>
      </c>
      <c r="AB13" s="51">
        <f t="shared" si="3"/>
        <v>12</v>
      </c>
      <c r="AC13" s="49">
        <v>0</v>
      </c>
      <c r="AD13" s="50">
        <v>0</v>
      </c>
      <c r="AE13" s="47">
        <v>0</v>
      </c>
      <c r="AF13" s="46">
        <v>0</v>
      </c>
      <c r="AG13" s="50">
        <v>0</v>
      </c>
      <c r="AH13" s="52">
        <v>0</v>
      </c>
      <c r="AI13" s="53">
        <v>0</v>
      </c>
      <c r="AJ13" s="84">
        <v>0</v>
      </c>
      <c r="AK13" s="85">
        <v>0</v>
      </c>
      <c r="AL13" s="86">
        <v>3</v>
      </c>
    </row>
    <row r="14" spans="1:38" ht="28.5" customHeight="1" x14ac:dyDescent="0.2">
      <c r="A14" s="43" t="s">
        <v>31</v>
      </c>
      <c r="B14" s="44">
        <v>107</v>
      </c>
      <c r="C14" s="45">
        <v>0</v>
      </c>
      <c r="D14" s="46">
        <v>2</v>
      </c>
      <c r="E14" s="40">
        <v>3</v>
      </c>
      <c r="F14" s="47">
        <v>5</v>
      </c>
      <c r="G14" s="47">
        <v>2</v>
      </c>
      <c r="H14" s="46">
        <v>0</v>
      </c>
      <c r="I14" s="48">
        <v>1</v>
      </c>
      <c r="J14" s="47">
        <v>1</v>
      </c>
      <c r="K14" s="46">
        <v>0</v>
      </c>
      <c r="L14" s="48">
        <v>1</v>
      </c>
      <c r="M14" s="47">
        <v>1</v>
      </c>
      <c r="N14" s="48">
        <v>3</v>
      </c>
      <c r="O14" s="47">
        <v>1</v>
      </c>
      <c r="P14" s="47">
        <v>1</v>
      </c>
      <c r="Q14" s="92">
        <f t="shared" si="0"/>
        <v>14</v>
      </c>
      <c r="R14" s="49">
        <v>5</v>
      </c>
      <c r="S14" s="50">
        <v>31</v>
      </c>
      <c r="T14" s="47">
        <f t="shared" si="1"/>
        <v>36</v>
      </c>
      <c r="U14" s="46">
        <v>0</v>
      </c>
      <c r="V14" s="46">
        <v>4</v>
      </c>
      <c r="W14" s="48">
        <v>2</v>
      </c>
      <c r="X14" s="47">
        <f t="shared" si="2"/>
        <v>6</v>
      </c>
      <c r="Y14" s="47">
        <v>10</v>
      </c>
      <c r="Z14" s="47">
        <v>0</v>
      </c>
      <c r="AA14" s="47">
        <v>11</v>
      </c>
      <c r="AB14" s="51">
        <f t="shared" si="3"/>
        <v>63</v>
      </c>
      <c r="AC14" s="49">
        <v>30</v>
      </c>
      <c r="AD14" s="50">
        <v>0</v>
      </c>
      <c r="AE14" s="47">
        <v>30</v>
      </c>
      <c r="AF14" s="46">
        <v>0</v>
      </c>
      <c r="AG14" s="50">
        <v>0</v>
      </c>
      <c r="AH14" s="52">
        <v>0</v>
      </c>
      <c r="AI14" s="53">
        <v>30</v>
      </c>
      <c r="AJ14" s="84">
        <v>0</v>
      </c>
      <c r="AK14" s="85">
        <v>0</v>
      </c>
      <c r="AL14" s="86">
        <v>3</v>
      </c>
    </row>
    <row r="15" spans="1:38" ht="28.5" customHeight="1" x14ac:dyDescent="0.2">
      <c r="A15" s="43" t="s">
        <v>32</v>
      </c>
      <c r="B15" s="44">
        <v>21</v>
      </c>
      <c r="C15" s="45">
        <v>0</v>
      </c>
      <c r="D15" s="46">
        <v>0</v>
      </c>
      <c r="E15" s="40">
        <v>0</v>
      </c>
      <c r="F15" s="47">
        <v>0</v>
      </c>
      <c r="G15" s="47">
        <v>0</v>
      </c>
      <c r="H15" s="46">
        <v>0</v>
      </c>
      <c r="I15" s="48">
        <v>1</v>
      </c>
      <c r="J15" s="47">
        <v>1</v>
      </c>
      <c r="K15" s="46">
        <v>0</v>
      </c>
      <c r="L15" s="48">
        <v>0</v>
      </c>
      <c r="M15" s="47">
        <v>0</v>
      </c>
      <c r="N15" s="48">
        <v>0</v>
      </c>
      <c r="O15" s="47">
        <v>0</v>
      </c>
      <c r="P15" s="47">
        <v>0</v>
      </c>
      <c r="Q15" s="92">
        <f t="shared" si="0"/>
        <v>1</v>
      </c>
      <c r="R15" s="49">
        <v>0</v>
      </c>
      <c r="S15" s="50">
        <v>8</v>
      </c>
      <c r="T15" s="47">
        <f t="shared" si="1"/>
        <v>8</v>
      </c>
      <c r="U15" s="46">
        <v>0</v>
      </c>
      <c r="V15" s="46">
        <v>1</v>
      </c>
      <c r="W15" s="48">
        <v>1</v>
      </c>
      <c r="X15" s="47">
        <f t="shared" si="2"/>
        <v>2</v>
      </c>
      <c r="Y15" s="47">
        <v>2</v>
      </c>
      <c r="Z15" s="47">
        <v>0</v>
      </c>
      <c r="AA15" s="47">
        <v>7</v>
      </c>
      <c r="AB15" s="51">
        <f t="shared" si="3"/>
        <v>19</v>
      </c>
      <c r="AC15" s="49">
        <v>1</v>
      </c>
      <c r="AD15" s="50">
        <v>0</v>
      </c>
      <c r="AE15" s="47">
        <v>1</v>
      </c>
      <c r="AF15" s="46">
        <v>0</v>
      </c>
      <c r="AG15" s="50">
        <v>0</v>
      </c>
      <c r="AH15" s="52">
        <v>0</v>
      </c>
      <c r="AI15" s="53">
        <v>1</v>
      </c>
      <c r="AJ15" s="84">
        <v>0</v>
      </c>
      <c r="AK15" s="85">
        <v>0</v>
      </c>
      <c r="AL15" s="86">
        <v>0</v>
      </c>
    </row>
    <row r="16" spans="1:38" ht="28.5" customHeight="1" x14ac:dyDescent="0.2">
      <c r="A16" s="43" t="s">
        <v>33</v>
      </c>
      <c r="B16" s="44">
        <f t="shared" ref="B16:B30" si="4">Q16+AB16+AI16+AJ16</f>
        <v>68</v>
      </c>
      <c r="C16" s="45">
        <v>0</v>
      </c>
      <c r="D16" s="46">
        <v>1</v>
      </c>
      <c r="E16" s="40">
        <v>11</v>
      </c>
      <c r="F16" s="47">
        <v>12</v>
      </c>
      <c r="G16" s="47">
        <v>0</v>
      </c>
      <c r="H16" s="46">
        <v>1</v>
      </c>
      <c r="I16" s="48">
        <v>6</v>
      </c>
      <c r="J16" s="47">
        <v>7</v>
      </c>
      <c r="K16" s="46">
        <v>0</v>
      </c>
      <c r="L16" s="48">
        <v>1</v>
      </c>
      <c r="M16" s="47">
        <v>1</v>
      </c>
      <c r="N16" s="48">
        <v>6</v>
      </c>
      <c r="O16" s="47">
        <v>0</v>
      </c>
      <c r="P16" s="47">
        <v>0</v>
      </c>
      <c r="Q16" s="92">
        <f t="shared" si="0"/>
        <v>26</v>
      </c>
      <c r="R16" s="49">
        <v>3</v>
      </c>
      <c r="S16" s="50">
        <v>24</v>
      </c>
      <c r="T16" s="47">
        <f t="shared" si="1"/>
        <v>27</v>
      </c>
      <c r="U16" s="46">
        <v>0</v>
      </c>
      <c r="V16" s="46">
        <v>0</v>
      </c>
      <c r="W16" s="48">
        <v>2</v>
      </c>
      <c r="X16" s="47">
        <f t="shared" si="2"/>
        <v>2</v>
      </c>
      <c r="Y16" s="47">
        <v>4</v>
      </c>
      <c r="Z16" s="47">
        <v>0</v>
      </c>
      <c r="AA16" s="47">
        <v>9</v>
      </c>
      <c r="AB16" s="51">
        <f t="shared" si="3"/>
        <v>42</v>
      </c>
      <c r="AC16" s="49">
        <v>0</v>
      </c>
      <c r="AD16" s="50">
        <v>0</v>
      </c>
      <c r="AE16" s="47">
        <v>0</v>
      </c>
      <c r="AF16" s="46">
        <v>0</v>
      </c>
      <c r="AG16" s="50">
        <v>0</v>
      </c>
      <c r="AH16" s="52">
        <v>0</v>
      </c>
      <c r="AI16" s="53">
        <v>0</v>
      </c>
      <c r="AJ16" s="84">
        <v>0</v>
      </c>
      <c r="AK16" s="85">
        <v>0</v>
      </c>
      <c r="AL16" s="86">
        <v>7</v>
      </c>
    </row>
    <row r="17" spans="1:38" ht="28.5" customHeight="1" x14ac:dyDescent="0.2">
      <c r="A17" s="43" t="s">
        <v>34</v>
      </c>
      <c r="B17" s="44">
        <f t="shared" si="4"/>
        <v>44</v>
      </c>
      <c r="C17" s="45">
        <v>0</v>
      </c>
      <c r="D17" s="46">
        <v>0</v>
      </c>
      <c r="E17" s="40">
        <v>4</v>
      </c>
      <c r="F17" s="47">
        <v>4</v>
      </c>
      <c r="G17" s="47">
        <v>1</v>
      </c>
      <c r="H17" s="46">
        <v>1</v>
      </c>
      <c r="I17" s="48">
        <v>2</v>
      </c>
      <c r="J17" s="47">
        <v>3</v>
      </c>
      <c r="K17" s="46">
        <v>0</v>
      </c>
      <c r="L17" s="48">
        <v>0</v>
      </c>
      <c r="M17" s="47">
        <v>0</v>
      </c>
      <c r="N17" s="48">
        <v>1</v>
      </c>
      <c r="O17" s="47">
        <v>0</v>
      </c>
      <c r="P17" s="47">
        <v>0</v>
      </c>
      <c r="Q17" s="92">
        <f t="shared" si="0"/>
        <v>9</v>
      </c>
      <c r="R17" s="49">
        <v>1</v>
      </c>
      <c r="S17" s="50">
        <v>12</v>
      </c>
      <c r="T17" s="47">
        <f t="shared" si="1"/>
        <v>13</v>
      </c>
      <c r="U17" s="46">
        <v>0</v>
      </c>
      <c r="V17" s="46">
        <v>0</v>
      </c>
      <c r="W17" s="48">
        <v>0</v>
      </c>
      <c r="X17" s="47">
        <f t="shared" si="2"/>
        <v>0</v>
      </c>
      <c r="Y17" s="47">
        <v>6</v>
      </c>
      <c r="Z17" s="47">
        <v>0</v>
      </c>
      <c r="AA17" s="47">
        <v>12</v>
      </c>
      <c r="AB17" s="51">
        <f t="shared" si="3"/>
        <v>31</v>
      </c>
      <c r="AC17" s="49">
        <v>4</v>
      </c>
      <c r="AD17" s="50">
        <v>0</v>
      </c>
      <c r="AE17" s="47">
        <v>4</v>
      </c>
      <c r="AF17" s="46">
        <v>0</v>
      </c>
      <c r="AG17" s="50">
        <v>0</v>
      </c>
      <c r="AH17" s="52">
        <v>0</v>
      </c>
      <c r="AI17" s="53">
        <v>4</v>
      </c>
      <c r="AJ17" s="84">
        <v>0</v>
      </c>
      <c r="AK17" s="85">
        <v>0</v>
      </c>
      <c r="AL17" s="86">
        <v>1</v>
      </c>
    </row>
    <row r="18" spans="1:38" ht="28.5" customHeight="1" x14ac:dyDescent="0.2">
      <c r="A18" s="43" t="s">
        <v>35</v>
      </c>
      <c r="B18" s="44">
        <f t="shared" si="4"/>
        <v>46</v>
      </c>
      <c r="C18" s="45">
        <v>0</v>
      </c>
      <c r="D18" s="46">
        <v>2</v>
      </c>
      <c r="E18" s="40">
        <v>1</v>
      </c>
      <c r="F18" s="47">
        <v>3</v>
      </c>
      <c r="G18" s="47">
        <v>2</v>
      </c>
      <c r="H18" s="46">
        <v>0</v>
      </c>
      <c r="I18" s="48">
        <v>0</v>
      </c>
      <c r="J18" s="47">
        <v>0</v>
      </c>
      <c r="K18" s="46">
        <v>0</v>
      </c>
      <c r="L18" s="48">
        <v>2</v>
      </c>
      <c r="M18" s="47">
        <v>2</v>
      </c>
      <c r="N18" s="48">
        <v>3</v>
      </c>
      <c r="O18" s="47">
        <v>0</v>
      </c>
      <c r="P18" s="47">
        <v>1</v>
      </c>
      <c r="Q18" s="92">
        <f t="shared" si="0"/>
        <v>11</v>
      </c>
      <c r="R18" s="49">
        <v>2</v>
      </c>
      <c r="S18" s="50">
        <v>3</v>
      </c>
      <c r="T18" s="47">
        <f t="shared" si="1"/>
        <v>5</v>
      </c>
      <c r="U18" s="46">
        <v>0</v>
      </c>
      <c r="V18" s="46">
        <v>4</v>
      </c>
      <c r="W18" s="48">
        <v>0</v>
      </c>
      <c r="X18" s="47">
        <f t="shared" si="2"/>
        <v>4</v>
      </c>
      <c r="Y18" s="47">
        <v>5</v>
      </c>
      <c r="Z18" s="47">
        <v>0</v>
      </c>
      <c r="AA18" s="47">
        <v>21</v>
      </c>
      <c r="AB18" s="51">
        <f t="shared" si="3"/>
        <v>35</v>
      </c>
      <c r="AC18" s="49">
        <v>0</v>
      </c>
      <c r="AD18" s="50">
        <v>0</v>
      </c>
      <c r="AE18" s="47">
        <v>0</v>
      </c>
      <c r="AF18" s="46">
        <v>0</v>
      </c>
      <c r="AG18" s="50">
        <v>0</v>
      </c>
      <c r="AH18" s="52">
        <v>0</v>
      </c>
      <c r="AI18" s="53">
        <v>0</v>
      </c>
      <c r="AJ18" s="84">
        <v>0</v>
      </c>
      <c r="AK18" s="85">
        <v>0</v>
      </c>
      <c r="AL18" s="86">
        <v>4</v>
      </c>
    </row>
    <row r="19" spans="1:38" ht="28.5" customHeight="1" x14ac:dyDescent="0.2">
      <c r="A19" s="43" t="s">
        <v>36</v>
      </c>
      <c r="B19" s="44">
        <f t="shared" si="4"/>
        <v>10</v>
      </c>
      <c r="C19" s="45">
        <v>0</v>
      </c>
      <c r="D19" s="46">
        <v>0</v>
      </c>
      <c r="E19" s="40">
        <v>0</v>
      </c>
      <c r="F19" s="47">
        <v>0</v>
      </c>
      <c r="G19" s="47">
        <v>0</v>
      </c>
      <c r="H19" s="46">
        <v>0</v>
      </c>
      <c r="I19" s="48">
        <v>1</v>
      </c>
      <c r="J19" s="47">
        <v>1</v>
      </c>
      <c r="K19" s="46">
        <v>0</v>
      </c>
      <c r="L19" s="48">
        <v>0</v>
      </c>
      <c r="M19" s="47">
        <v>0</v>
      </c>
      <c r="N19" s="48">
        <v>1</v>
      </c>
      <c r="O19" s="47">
        <v>0</v>
      </c>
      <c r="P19" s="47">
        <v>0</v>
      </c>
      <c r="Q19" s="92">
        <f t="shared" si="0"/>
        <v>2</v>
      </c>
      <c r="R19" s="49">
        <v>0</v>
      </c>
      <c r="S19" s="50">
        <v>0</v>
      </c>
      <c r="T19" s="47">
        <f t="shared" si="1"/>
        <v>0</v>
      </c>
      <c r="U19" s="46">
        <v>0</v>
      </c>
      <c r="V19" s="46">
        <v>1</v>
      </c>
      <c r="W19" s="48">
        <v>1</v>
      </c>
      <c r="X19" s="47">
        <f t="shared" si="2"/>
        <v>2</v>
      </c>
      <c r="Y19" s="47">
        <v>5</v>
      </c>
      <c r="Z19" s="47">
        <v>0</v>
      </c>
      <c r="AA19" s="47">
        <v>1</v>
      </c>
      <c r="AB19" s="51">
        <f t="shared" si="3"/>
        <v>8</v>
      </c>
      <c r="AC19" s="49">
        <v>0</v>
      </c>
      <c r="AD19" s="50">
        <v>0</v>
      </c>
      <c r="AE19" s="47">
        <v>0</v>
      </c>
      <c r="AF19" s="46">
        <v>0</v>
      </c>
      <c r="AG19" s="50">
        <v>0</v>
      </c>
      <c r="AH19" s="52">
        <v>0</v>
      </c>
      <c r="AI19" s="53">
        <v>0</v>
      </c>
      <c r="AJ19" s="84">
        <v>0</v>
      </c>
      <c r="AK19" s="85">
        <v>0</v>
      </c>
      <c r="AL19" s="86">
        <v>0</v>
      </c>
    </row>
    <row r="20" spans="1:38" ht="28.5" customHeight="1" x14ac:dyDescent="0.2">
      <c r="A20" s="43" t="s">
        <v>37</v>
      </c>
      <c r="B20" s="44">
        <f t="shared" si="4"/>
        <v>17</v>
      </c>
      <c r="C20" s="45">
        <v>0</v>
      </c>
      <c r="D20" s="46">
        <v>1</v>
      </c>
      <c r="E20" s="40">
        <v>0</v>
      </c>
      <c r="F20" s="47">
        <v>1</v>
      </c>
      <c r="G20" s="47">
        <v>0</v>
      </c>
      <c r="H20" s="46">
        <v>0</v>
      </c>
      <c r="I20" s="48">
        <v>0</v>
      </c>
      <c r="J20" s="47">
        <v>0</v>
      </c>
      <c r="K20" s="46">
        <v>1</v>
      </c>
      <c r="L20" s="48">
        <v>0</v>
      </c>
      <c r="M20" s="47">
        <v>1</v>
      </c>
      <c r="N20" s="48">
        <v>7</v>
      </c>
      <c r="O20" s="47">
        <v>1</v>
      </c>
      <c r="P20" s="47">
        <v>0</v>
      </c>
      <c r="Q20" s="92">
        <f t="shared" si="0"/>
        <v>10</v>
      </c>
      <c r="R20" s="49">
        <v>0</v>
      </c>
      <c r="S20" s="50">
        <v>0</v>
      </c>
      <c r="T20" s="47">
        <f t="shared" si="1"/>
        <v>0</v>
      </c>
      <c r="U20" s="46">
        <v>0</v>
      </c>
      <c r="V20" s="46">
        <v>0</v>
      </c>
      <c r="W20" s="48">
        <v>0</v>
      </c>
      <c r="X20" s="47">
        <f t="shared" si="2"/>
        <v>0</v>
      </c>
      <c r="Y20" s="47">
        <v>5</v>
      </c>
      <c r="Z20" s="47">
        <v>0</v>
      </c>
      <c r="AA20" s="47">
        <v>1</v>
      </c>
      <c r="AB20" s="51">
        <f t="shared" si="3"/>
        <v>6</v>
      </c>
      <c r="AC20" s="49">
        <v>1</v>
      </c>
      <c r="AD20" s="50">
        <v>0</v>
      </c>
      <c r="AE20" s="47">
        <v>1</v>
      </c>
      <c r="AF20" s="46">
        <v>0</v>
      </c>
      <c r="AG20" s="50">
        <v>0</v>
      </c>
      <c r="AH20" s="52">
        <v>0</v>
      </c>
      <c r="AI20" s="53">
        <v>1</v>
      </c>
      <c r="AJ20" s="84">
        <v>0</v>
      </c>
      <c r="AK20" s="85">
        <v>0</v>
      </c>
      <c r="AL20" s="86">
        <v>0</v>
      </c>
    </row>
    <row r="21" spans="1:38" ht="28.5" customHeight="1" x14ac:dyDescent="0.2">
      <c r="A21" s="43" t="s">
        <v>38</v>
      </c>
      <c r="B21" s="44">
        <f t="shared" si="4"/>
        <v>25</v>
      </c>
      <c r="C21" s="45">
        <v>0</v>
      </c>
      <c r="D21" s="46">
        <v>0</v>
      </c>
      <c r="E21" s="40">
        <v>0</v>
      </c>
      <c r="F21" s="47">
        <v>0</v>
      </c>
      <c r="G21" s="47">
        <v>0</v>
      </c>
      <c r="H21" s="46">
        <v>0</v>
      </c>
      <c r="I21" s="48">
        <v>4</v>
      </c>
      <c r="J21" s="47">
        <v>4</v>
      </c>
      <c r="K21" s="46">
        <v>1</v>
      </c>
      <c r="L21" s="48">
        <v>0</v>
      </c>
      <c r="M21" s="47">
        <v>1</v>
      </c>
      <c r="N21" s="48">
        <v>3</v>
      </c>
      <c r="O21" s="47">
        <v>0</v>
      </c>
      <c r="P21" s="47">
        <v>0</v>
      </c>
      <c r="Q21" s="92">
        <f t="shared" si="0"/>
        <v>8</v>
      </c>
      <c r="R21" s="49">
        <v>1</v>
      </c>
      <c r="S21" s="50">
        <v>0</v>
      </c>
      <c r="T21" s="47">
        <f t="shared" si="1"/>
        <v>1</v>
      </c>
      <c r="U21" s="46">
        <v>0</v>
      </c>
      <c r="V21" s="46">
        <v>0</v>
      </c>
      <c r="W21" s="48">
        <v>0</v>
      </c>
      <c r="X21" s="47">
        <f t="shared" si="2"/>
        <v>0</v>
      </c>
      <c r="Y21" s="47">
        <v>15</v>
      </c>
      <c r="Z21" s="47">
        <v>0</v>
      </c>
      <c r="AA21" s="47">
        <v>1</v>
      </c>
      <c r="AB21" s="51">
        <f t="shared" si="3"/>
        <v>17</v>
      </c>
      <c r="AC21" s="49">
        <v>0</v>
      </c>
      <c r="AD21" s="50">
        <v>0</v>
      </c>
      <c r="AE21" s="47">
        <v>0</v>
      </c>
      <c r="AF21" s="46">
        <v>0</v>
      </c>
      <c r="AG21" s="50">
        <v>0</v>
      </c>
      <c r="AH21" s="52">
        <v>0</v>
      </c>
      <c r="AI21" s="53">
        <v>0</v>
      </c>
      <c r="AJ21" s="84">
        <v>0</v>
      </c>
      <c r="AK21" s="85">
        <v>0</v>
      </c>
      <c r="AL21" s="86">
        <v>0</v>
      </c>
    </row>
    <row r="22" spans="1:38" ht="28.5" customHeight="1" x14ac:dyDescent="0.2">
      <c r="A22" s="43" t="s">
        <v>39</v>
      </c>
      <c r="B22" s="44">
        <f t="shared" si="4"/>
        <v>1</v>
      </c>
      <c r="C22" s="45">
        <v>0</v>
      </c>
      <c r="D22" s="46">
        <v>0</v>
      </c>
      <c r="E22" s="40">
        <v>0</v>
      </c>
      <c r="F22" s="47">
        <v>0</v>
      </c>
      <c r="G22" s="47">
        <v>0</v>
      </c>
      <c r="H22" s="46">
        <v>0</v>
      </c>
      <c r="I22" s="48">
        <v>0</v>
      </c>
      <c r="J22" s="47">
        <v>0</v>
      </c>
      <c r="K22" s="46">
        <v>0</v>
      </c>
      <c r="L22" s="48">
        <v>0</v>
      </c>
      <c r="M22" s="47">
        <v>0</v>
      </c>
      <c r="N22" s="48">
        <v>0</v>
      </c>
      <c r="O22" s="47">
        <v>0</v>
      </c>
      <c r="P22" s="47">
        <v>0</v>
      </c>
      <c r="Q22" s="92">
        <f t="shared" si="0"/>
        <v>0</v>
      </c>
      <c r="R22" s="49">
        <v>0</v>
      </c>
      <c r="S22" s="50">
        <v>0</v>
      </c>
      <c r="T22" s="47">
        <f t="shared" si="1"/>
        <v>0</v>
      </c>
      <c r="U22" s="46">
        <v>0</v>
      </c>
      <c r="V22" s="46">
        <v>0</v>
      </c>
      <c r="W22" s="48">
        <v>0</v>
      </c>
      <c r="X22" s="47">
        <f t="shared" si="2"/>
        <v>0</v>
      </c>
      <c r="Y22" s="47">
        <v>1</v>
      </c>
      <c r="Z22" s="47">
        <v>0</v>
      </c>
      <c r="AA22" s="47">
        <v>0</v>
      </c>
      <c r="AB22" s="51">
        <f t="shared" si="3"/>
        <v>1</v>
      </c>
      <c r="AC22" s="49">
        <v>0</v>
      </c>
      <c r="AD22" s="50">
        <v>0</v>
      </c>
      <c r="AE22" s="47">
        <v>0</v>
      </c>
      <c r="AF22" s="46">
        <v>0</v>
      </c>
      <c r="AG22" s="50">
        <v>0</v>
      </c>
      <c r="AH22" s="52">
        <v>0</v>
      </c>
      <c r="AI22" s="53">
        <v>0</v>
      </c>
      <c r="AJ22" s="84">
        <v>0</v>
      </c>
      <c r="AK22" s="85">
        <v>0</v>
      </c>
      <c r="AL22" s="86">
        <v>0</v>
      </c>
    </row>
    <row r="23" spans="1:38" ht="28.5" customHeight="1" x14ac:dyDescent="0.2">
      <c r="A23" s="43" t="s">
        <v>40</v>
      </c>
      <c r="B23" s="44">
        <f t="shared" si="4"/>
        <v>1</v>
      </c>
      <c r="C23" s="45">
        <v>0</v>
      </c>
      <c r="D23" s="46">
        <v>0</v>
      </c>
      <c r="E23" s="40">
        <v>0</v>
      </c>
      <c r="F23" s="47">
        <v>0</v>
      </c>
      <c r="G23" s="47">
        <v>0</v>
      </c>
      <c r="H23" s="46">
        <v>0</v>
      </c>
      <c r="I23" s="48">
        <v>0</v>
      </c>
      <c r="J23" s="47">
        <v>0</v>
      </c>
      <c r="K23" s="46">
        <v>0</v>
      </c>
      <c r="L23" s="48">
        <v>0</v>
      </c>
      <c r="M23" s="47">
        <v>0</v>
      </c>
      <c r="N23" s="48">
        <v>0</v>
      </c>
      <c r="O23" s="47">
        <v>0</v>
      </c>
      <c r="P23" s="47">
        <v>0</v>
      </c>
      <c r="Q23" s="92">
        <f t="shared" si="0"/>
        <v>0</v>
      </c>
      <c r="R23" s="49">
        <v>0</v>
      </c>
      <c r="S23" s="50">
        <v>0</v>
      </c>
      <c r="T23" s="47">
        <f t="shared" si="1"/>
        <v>0</v>
      </c>
      <c r="U23" s="46">
        <v>0</v>
      </c>
      <c r="V23" s="46">
        <v>0</v>
      </c>
      <c r="W23" s="48">
        <v>0</v>
      </c>
      <c r="X23" s="47">
        <f t="shared" si="2"/>
        <v>0</v>
      </c>
      <c r="Y23" s="47">
        <v>1</v>
      </c>
      <c r="Z23" s="47">
        <v>0</v>
      </c>
      <c r="AA23" s="47">
        <v>0</v>
      </c>
      <c r="AB23" s="51">
        <f t="shared" si="3"/>
        <v>1</v>
      </c>
      <c r="AC23" s="49">
        <v>0</v>
      </c>
      <c r="AD23" s="50">
        <v>0</v>
      </c>
      <c r="AE23" s="47">
        <v>0</v>
      </c>
      <c r="AF23" s="46">
        <v>0</v>
      </c>
      <c r="AG23" s="50">
        <v>0</v>
      </c>
      <c r="AH23" s="52">
        <v>0</v>
      </c>
      <c r="AI23" s="53">
        <v>0</v>
      </c>
      <c r="AJ23" s="84">
        <v>0</v>
      </c>
      <c r="AK23" s="85">
        <v>0</v>
      </c>
      <c r="AL23" s="86">
        <v>0</v>
      </c>
    </row>
    <row r="24" spans="1:38" ht="28.5" customHeight="1" x14ac:dyDescent="0.2">
      <c r="A24" s="43" t="s">
        <v>41</v>
      </c>
      <c r="B24" s="44">
        <f t="shared" si="4"/>
        <v>4</v>
      </c>
      <c r="C24" s="45">
        <v>0</v>
      </c>
      <c r="D24" s="46">
        <v>0</v>
      </c>
      <c r="E24" s="40">
        <v>0</v>
      </c>
      <c r="F24" s="47">
        <v>0</v>
      </c>
      <c r="G24" s="47">
        <v>0</v>
      </c>
      <c r="H24" s="46">
        <v>0</v>
      </c>
      <c r="I24" s="48">
        <v>0</v>
      </c>
      <c r="J24" s="47">
        <v>0</v>
      </c>
      <c r="K24" s="46">
        <v>0</v>
      </c>
      <c r="L24" s="48">
        <v>0</v>
      </c>
      <c r="M24" s="47">
        <v>0</v>
      </c>
      <c r="N24" s="48">
        <v>0</v>
      </c>
      <c r="O24" s="47">
        <v>0</v>
      </c>
      <c r="P24" s="47">
        <v>0</v>
      </c>
      <c r="Q24" s="92">
        <f t="shared" si="0"/>
        <v>0</v>
      </c>
      <c r="R24" s="49">
        <v>0</v>
      </c>
      <c r="S24" s="50">
        <v>1</v>
      </c>
      <c r="T24" s="47">
        <f t="shared" si="1"/>
        <v>1</v>
      </c>
      <c r="U24" s="46">
        <v>0</v>
      </c>
      <c r="V24" s="46">
        <v>2</v>
      </c>
      <c r="W24" s="48">
        <v>0</v>
      </c>
      <c r="X24" s="47">
        <f t="shared" si="2"/>
        <v>2</v>
      </c>
      <c r="Y24" s="47">
        <v>1</v>
      </c>
      <c r="Z24" s="47">
        <v>0</v>
      </c>
      <c r="AA24" s="47">
        <v>0</v>
      </c>
      <c r="AB24" s="51">
        <f t="shared" si="3"/>
        <v>4</v>
      </c>
      <c r="AC24" s="49">
        <v>0</v>
      </c>
      <c r="AD24" s="50">
        <v>0</v>
      </c>
      <c r="AE24" s="47">
        <v>0</v>
      </c>
      <c r="AF24" s="46">
        <v>0</v>
      </c>
      <c r="AG24" s="50">
        <v>0</v>
      </c>
      <c r="AH24" s="52">
        <v>0</v>
      </c>
      <c r="AI24" s="53">
        <v>0</v>
      </c>
      <c r="AJ24" s="84">
        <v>0</v>
      </c>
      <c r="AK24" s="85">
        <v>0</v>
      </c>
      <c r="AL24" s="86">
        <v>0</v>
      </c>
    </row>
    <row r="25" spans="1:38" ht="28.5" customHeight="1" x14ac:dyDescent="0.2">
      <c r="A25" s="43" t="s">
        <v>42</v>
      </c>
      <c r="B25" s="44">
        <f t="shared" si="4"/>
        <v>1</v>
      </c>
      <c r="C25" s="45">
        <v>0</v>
      </c>
      <c r="D25" s="46">
        <v>0</v>
      </c>
      <c r="E25" s="40">
        <v>0</v>
      </c>
      <c r="F25" s="47">
        <v>0</v>
      </c>
      <c r="G25" s="47">
        <v>0</v>
      </c>
      <c r="H25" s="46">
        <v>0</v>
      </c>
      <c r="I25" s="48">
        <v>0</v>
      </c>
      <c r="J25" s="47">
        <v>0</v>
      </c>
      <c r="K25" s="46">
        <v>0</v>
      </c>
      <c r="L25" s="48">
        <v>0</v>
      </c>
      <c r="M25" s="47">
        <v>0</v>
      </c>
      <c r="N25" s="48">
        <v>0</v>
      </c>
      <c r="O25" s="47">
        <v>0</v>
      </c>
      <c r="P25" s="47">
        <v>0</v>
      </c>
      <c r="Q25" s="92">
        <f t="shared" si="0"/>
        <v>0</v>
      </c>
      <c r="R25" s="49">
        <v>0</v>
      </c>
      <c r="S25" s="50">
        <v>0</v>
      </c>
      <c r="T25" s="47">
        <f t="shared" si="1"/>
        <v>0</v>
      </c>
      <c r="U25" s="46">
        <v>0</v>
      </c>
      <c r="V25" s="46">
        <v>0</v>
      </c>
      <c r="W25" s="48">
        <v>0</v>
      </c>
      <c r="X25" s="47">
        <f t="shared" si="2"/>
        <v>0</v>
      </c>
      <c r="Y25" s="47">
        <v>1</v>
      </c>
      <c r="Z25" s="47">
        <v>0</v>
      </c>
      <c r="AA25" s="47">
        <v>0</v>
      </c>
      <c r="AB25" s="51">
        <f t="shared" si="3"/>
        <v>1</v>
      </c>
      <c r="AC25" s="49">
        <v>0</v>
      </c>
      <c r="AD25" s="50">
        <v>0</v>
      </c>
      <c r="AE25" s="47">
        <v>0</v>
      </c>
      <c r="AF25" s="46">
        <v>0</v>
      </c>
      <c r="AG25" s="50">
        <v>0</v>
      </c>
      <c r="AH25" s="52">
        <v>0</v>
      </c>
      <c r="AI25" s="53">
        <v>0</v>
      </c>
      <c r="AJ25" s="84">
        <v>0</v>
      </c>
      <c r="AK25" s="85">
        <v>0</v>
      </c>
      <c r="AL25" s="86">
        <v>0</v>
      </c>
    </row>
    <row r="26" spans="1:38" ht="28.5" customHeight="1" x14ac:dyDescent="0.2">
      <c r="A26" s="43" t="s">
        <v>43</v>
      </c>
      <c r="B26" s="44">
        <f t="shared" si="4"/>
        <v>17</v>
      </c>
      <c r="C26" s="45">
        <v>0</v>
      </c>
      <c r="D26" s="46">
        <v>0</v>
      </c>
      <c r="E26" s="40">
        <v>0</v>
      </c>
      <c r="F26" s="47">
        <v>0</v>
      </c>
      <c r="G26" s="47">
        <v>0</v>
      </c>
      <c r="H26" s="46">
        <v>0</v>
      </c>
      <c r="I26" s="48">
        <v>1</v>
      </c>
      <c r="J26" s="47">
        <v>1</v>
      </c>
      <c r="K26" s="46">
        <v>0</v>
      </c>
      <c r="L26" s="48">
        <v>0</v>
      </c>
      <c r="M26" s="47">
        <v>0</v>
      </c>
      <c r="N26" s="48">
        <v>0</v>
      </c>
      <c r="O26" s="47">
        <v>0</v>
      </c>
      <c r="P26" s="47">
        <v>0</v>
      </c>
      <c r="Q26" s="92">
        <f t="shared" si="0"/>
        <v>1</v>
      </c>
      <c r="R26" s="49">
        <v>0</v>
      </c>
      <c r="S26" s="50">
        <v>0</v>
      </c>
      <c r="T26" s="47">
        <f t="shared" si="1"/>
        <v>0</v>
      </c>
      <c r="U26" s="46">
        <v>0</v>
      </c>
      <c r="V26" s="46">
        <v>1</v>
      </c>
      <c r="W26" s="48">
        <v>0</v>
      </c>
      <c r="X26" s="47">
        <f t="shared" si="2"/>
        <v>1</v>
      </c>
      <c r="Y26" s="47">
        <v>3</v>
      </c>
      <c r="Z26" s="47">
        <v>0</v>
      </c>
      <c r="AA26" s="47">
        <v>0</v>
      </c>
      <c r="AB26" s="51">
        <f t="shared" si="3"/>
        <v>4</v>
      </c>
      <c r="AC26" s="49">
        <v>12</v>
      </c>
      <c r="AD26" s="50">
        <v>0</v>
      </c>
      <c r="AE26" s="47">
        <v>12</v>
      </c>
      <c r="AF26" s="46">
        <v>0</v>
      </c>
      <c r="AG26" s="50">
        <v>0</v>
      </c>
      <c r="AH26" s="52">
        <v>0</v>
      </c>
      <c r="AI26" s="53">
        <v>12</v>
      </c>
      <c r="AJ26" s="84">
        <v>0</v>
      </c>
      <c r="AK26" s="85">
        <v>0</v>
      </c>
      <c r="AL26" s="86">
        <v>0</v>
      </c>
    </row>
    <row r="27" spans="1:38" ht="28.5" customHeight="1" x14ac:dyDescent="0.2">
      <c r="A27" s="43" t="s">
        <v>44</v>
      </c>
      <c r="B27" s="44">
        <f t="shared" si="4"/>
        <v>9</v>
      </c>
      <c r="C27" s="45">
        <v>0</v>
      </c>
      <c r="D27" s="46">
        <v>0</v>
      </c>
      <c r="E27" s="40">
        <v>0</v>
      </c>
      <c r="F27" s="47">
        <v>0</v>
      </c>
      <c r="G27" s="47">
        <v>0</v>
      </c>
      <c r="H27" s="46">
        <v>0</v>
      </c>
      <c r="I27" s="48">
        <v>0</v>
      </c>
      <c r="J27" s="47">
        <v>0</v>
      </c>
      <c r="K27" s="46">
        <v>0</v>
      </c>
      <c r="L27" s="48">
        <v>0</v>
      </c>
      <c r="M27" s="47">
        <v>0</v>
      </c>
      <c r="N27" s="48">
        <v>1</v>
      </c>
      <c r="O27" s="47">
        <v>0</v>
      </c>
      <c r="P27" s="47">
        <v>1</v>
      </c>
      <c r="Q27" s="92">
        <f t="shared" si="0"/>
        <v>2</v>
      </c>
      <c r="R27" s="49">
        <v>3</v>
      </c>
      <c r="S27" s="50">
        <v>0</v>
      </c>
      <c r="T27" s="47">
        <f t="shared" si="1"/>
        <v>3</v>
      </c>
      <c r="U27" s="46">
        <v>0</v>
      </c>
      <c r="V27" s="46">
        <v>0</v>
      </c>
      <c r="W27" s="48">
        <v>0</v>
      </c>
      <c r="X27" s="47">
        <f t="shared" si="2"/>
        <v>0</v>
      </c>
      <c r="Y27" s="47">
        <v>1</v>
      </c>
      <c r="Z27" s="47">
        <v>0</v>
      </c>
      <c r="AA27" s="47">
        <v>3</v>
      </c>
      <c r="AB27" s="51">
        <f t="shared" si="3"/>
        <v>7</v>
      </c>
      <c r="AC27" s="49">
        <v>0</v>
      </c>
      <c r="AD27" s="50">
        <v>0</v>
      </c>
      <c r="AE27" s="47">
        <v>0</v>
      </c>
      <c r="AF27" s="46">
        <v>0</v>
      </c>
      <c r="AG27" s="50">
        <v>0</v>
      </c>
      <c r="AH27" s="52">
        <v>0</v>
      </c>
      <c r="AI27" s="53">
        <v>0</v>
      </c>
      <c r="AJ27" s="84">
        <v>0</v>
      </c>
      <c r="AK27" s="85">
        <v>0</v>
      </c>
      <c r="AL27" s="86">
        <v>0</v>
      </c>
    </row>
    <row r="28" spans="1:38" ht="28.5" customHeight="1" x14ac:dyDescent="0.2">
      <c r="A28" s="43" t="s">
        <v>45</v>
      </c>
      <c r="B28" s="44">
        <f t="shared" si="4"/>
        <v>2</v>
      </c>
      <c r="C28" s="45">
        <v>0</v>
      </c>
      <c r="D28" s="46">
        <v>0</v>
      </c>
      <c r="E28" s="40">
        <v>0</v>
      </c>
      <c r="F28" s="47">
        <v>0</v>
      </c>
      <c r="G28" s="47">
        <v>0</v>
      </c>
      <c r="H28" s="46">
        <v>0</v>
      </c>
      <c r="I28" s="48">
        <v>0</v>
      </c>
      <c r="J28" s="47">
        <v>0</v>
      </c>
      <c r="K28" s="46">
        <v>0</v>
      </c>
      <c r="L28" s="48">
        <v>0</v>
      </c>
      <c r="M28" s="47">
        <v>0</v>
      </c>
      <c r="N28" s="48">
        <v>0</v>
      </c>
      <c r="O28" s="47">
        <v>0</v>
      </c>
      <c r="P28" s="47">
        <v>0</v>
      </c>
      <c r="Q28" s="92">
        <f t="shared" si="0"/>
        <v>0</v>
      </c>
      <c r="R28" s="49">
        <v>0</v>
      </c>
      <c r="S28" s="50">
        <v>0</v>
      </c>
      <c r="T28" s="47">
        <f t="shared" si="1"/>
        <v>0</v>
      </c>
      <c r="U28" s="46">
        <v>0</v>
      </c>
      <c r="V28" s="46">
        <v>0</v>
      </c>
      <c r="W28" s="48">
        <v>0</v>
      </c>
      <c r="X28" s="47">
        <f t="shared" si="2"/>
        <v>0</v>
      </c>
      <c r="Y28" s="47">
        <v>2</v>
      </c>
      <c r="Z28" s="47">
        <v>0</v>
      </c>
      <c r="AA28" s="47">
        <v>0</v>
      </c>
      <c r="AB28" s="51">
        <f t="shared" si="3"/>
        <v>2</v>
      </c>
      <c r="AC28" s="49">
        <v>0</v>
      </c>
      <c r="AD28" s="50">
        <v>0</v>
      </c>
      <c r="AE28" s="47">
        <v>0</v>
      </c>
      <c r="AF28" s="46">
        <v>0</v>
      </c>
      <c r="AG28" s="50">
        <v>0</v>
      </c>
      <c r="AH28" s="52">
        <v>0</v>
      </c>
      <c r="AI28" s="53">
        <v>0</v>
      </c>
      <c r="AJ28" s="84">
        <v>0</v>
      </c>
      <c r="AK28" s="85">
        <v>0</v>
      </c>
      <c r="AL28" s="86">
        <v>0</v>
      </c>
    </row>
    <row r="29" spans="1:38" ht="28.5" customHeight="1" x14ac:dyDescent="0.2">
      <c r="A29" s="43" t="s">
        <v>46</v>
      </c>
      <c r="B29" s="44">
        <f t="shared" si="4"/>
        <v>13</v>
      </c>
      <c r="C29" s="45">
        <v>0</v>
      </c>
      <c r="D29" s="46">
        <v>2</v>
      </c>
      <c r="E29" s="40">
        <v>1</v>
      </c>
      <c r="F29" s="47">
        <v>3</v>
      </c>
      <c r="G29" s="47">
        <v>1</v>
      </c>
      <c r="H29" s="46">
        <v>0</v>
      </c>
      <c r="I29" s="48">
        <v>0</v>
      </c>
      <c r="J29" s="47">
        <v>0</v>
      </c>
      <c r="K29" s="46">
        <v>0</v>
      </c>
      <c r="L29" s="48">
        <v>0</v>
      </c>
      <c r="M29" s="47">
        <v>0</v>
      </c>
      <c r="N29" s="48">
        <v>1</v>
      </c>
      <c r="O29" s="47">
        <v>0</v>
      </c>
      <c r="P29" s="47">
        <v>2</v>
      </c>
      <c r="Q29" s="92">
        <f t="shared" si="0"/>
        <v>7</v>
      </c>
      <c r="R29" s="49">
        <v>2</v>
      </c>
      <c r="S29" s="50">
        <v>0</v>
      </c>
      <c r="T29" s="47">
        <f t="shared" si="1"/>
        <v>2</v>
      </c>
      <c r="U29" s="46">
        <v>0</v>
      </c>
      <c r="V29" s="46"/>
      <c r="W29" s="48"/>
      <c r="X29" s="47">
        <f t="shared" si="2"/>
        <v>0</v>
      </c>
      <c r="Y29" s="47">
        <v>1</v>
      </c>
      <c r="Z29" s="47">
        <v>0</v>
      </c>
      <c r="AA29" s="47">
        <v>3</v>
      </c>
      <c r="AB29" s="51">
        <f t="shared" si="3"/>
        <v>6</v>
      </c>
      <c r="AC29" s="49">
        <v>0</v>
      </c>
      <c r="AD29" s="50">
        <v>0</v>
      </c>
      <c r="AE29" s="47">
        <v>0</v>
      </c>
      <c r="AF29" s="46">
        <v>0</v>
      </c>
      <c r="AG29" s="50">
        <v>0</v>
      </c>
      <c r="AH29" s="52">
        <v>0</v>
      </c>
      <c r="AI29" s="53">
        <v>0</v>
      </c>
      <c r="AJ29" s="84">
        <v>0</v>
      </c>
      <c r="AK29" s="85">
        <v>0</v>
      </c>
      <c r="AL29" s="86">
        <v>1</v>
      </c>
    </row>
    <row r="30" spans="1:38" ht="28.5" customHeight="1" x14ac:dyDescent="0.2">
      <c r="A30" s="54" t="s">
        <v>47</v>
      </c>
      <c r="B30" s="44">
        <f t="shared" si="4"/>
        <v>2</v>
      </c>
      <c r="C30" s="55">
        <v>0</v>
      </c>
      <c r="D30" s="56">
        <v>0</v>
      </c>
      <c r="E30" s="40">
        <v>0</v>
      </c>
      <c r="F30" s="57">
        <v>0</v>
      </c>
      <c r="G30" s="57">
        <v>0</v>
      </c>
      <c r="H30" s="56">
        <v>0</v>
      </c>
      <c r="I30" s="58">
        <v>0</v>
      </c>
      <c r="J30" s="57">
        <v>0</v>
      </c>
      <c r="K30" s="56">
        <v>0</v>
      </c>
      <c r="L30" s="58">
        <v>0</v>
      </c>
      <c r="M30" s="57">
        <v>0</v>
      </c>
      <c r="N30" s="58">
        <v>2</v>
      </c>
      <c r="O30" s="57">
        <v>0</v>
      </c>
      <c r="P30" s="57">
        <v>0</v>
      </c>
      <c r="Q30" s="94">
        <f t="shared" si="0"/>
        <v>2</v>
      </c>
      <c r="R30" s="59">
        <v>0</v>
      </c>
      <c r="S30" s="60">
        <v>0</v>
      </c>
      <c r="T30" s="47">
        <f t="shared" si="1"/>
        <v>0</v>
      </c>
      <c r="U30" s="56">
        <v>0</v>
      </c>
      <c r="V30" s="56">
        <v>0</v>
      </c>
      <c r="W30" s="58">
        <v>0</v>
      </c>
      <c r="X30" s="47">
        <f t="shared" si="2"/>
        <v>0</v>
      </c>
      <c r="Y30" s="57">
        <v>0</v>
      </c>
      <c r="Z30" s="57">
        <v>0</v>
      </c>
      <c r="AA30" s="57">
        <v>0</v>
      </c>
      <c r="AB30" s="51">
        <f t="shared" si="3"/>
        <v>0</v>
      </c>
      <c r="AC30" s="59">
        <v>0</v>
      </c>
      <c r="AD30" s="60">
        <v>0</v>
      </c>
      <c r="AE30" s="57">
        <v>0</v>
      </c>
      <c r="AF30" s="56">
        <v>0</v>
      </c>
      <c r="AG30" s="60">
        <v>0</v>
      </c>
      <c r="AH30" s="61">
        <v>0</v>
      </c>
      <c r="AI30" s="62">
        <v>0</v>
      </c>
      <c r="AJ30" s="87">
        <v>0</v>
      </c>
      <c r="AK30" s="88">
        <v>0</v>
      </c>
      <c r="AL30" s="89">
        <v>3</v>
      </c>
    </row>
    <row r="31" spans="1:38" ht="28.5" customHeight="1" x14ac:dyDescent="0.2">
      <c r="A31" s="63" t="s">
        <v>48</v>
      </c>
      <c r="B31" s="95">
        <f>+Q31+AB31+AI31+AJ31</f>
        <v>678</v>
      </c>
      <c r="C31" s="96">
        <f>SUM(C9:C30)</f>
        <v>3</v>
      </c>
      <c r="D31" s="97">
        <f>SUM(D9:D30)</f>
        <v>33</v>
      </c>
      <c r="E31" s="98">
        <f>SUM(E9:E30)</f>
        <v>31</v>
      </c>
      <c r="F31" s="97">
        <f>SUM(F9:F30)</f>
        <v>64</v>
      </c>
      <c r="G31" s="97">
        <v>7</v>
      </c>
      <c r="H31" s="99">
        <f>SUM(H9:H30)</f>
        <v>2</v>
      </c>
      <c r="I31" s="98">
        <f>SUM(I9:I30)</f>
        <v>30</v>
      </c>
      <c r="J31" s="97">
        <f>SUM(J9:J30)</f>
        <v>32</v>
      </c>
      <c r="K31" s="99">
        <v>1</v>
      </c>
      <c r="L31" s="98">
        <f>SUM(L9:L30)</f>
        <v>6</v>
      </c>
      <c r="M31" s="99">
        <v>7</v>
      </c>
      <c r="N31" s="98">
        <v>35</v>
      </c>
      <c r="O31" s="97">
        <f>SUM(O9:O30)</f>
        <v>4</v>
      </c>
      <c r="P31" s="97">
        <f>SUM(P9:P30)</f>
        <v>7</v>
      </c>
      <c r="Q31" s="97">
        <f>SUM(Q9:Q30)-1-2-2-2-2</f>
        <v>159</v>
      </c>
      <c r="R31" s="91">
        <f t="shared" ref="R31:AA31" si="5">SUM(R9:R30)</f>
        <v>31</v>
      </c>
      <c r="S31" s="68">
        <f t="shared" si="5"/>
        <v>119</v>
      </c>
      <c r="T31" s="66">
        <f t="shared" si="5"/>
        <v>150</v>
      </c>
      <c r="U31" s="66">
        <f t="shared" si="5"/>
        <v>3</v>
      </c>
      <c r="V31" s="90">
        <f t="shared" si="5"/>
        <v>22</v>
      </c>
      <c r="W31" s="65">
        <f t="shared" si="5"/>
        <v>10</v>
      </c>
      <c r="X31" s="66">
        <f t="shared" si="5"/>
        <v>32</v>
      </c>
      <c r="Y31" s="66">
        <f t="shared" si="5"/>
        <v>93</v>
      </c>
      <c r="Z31" s="66">
        <f t="shared" si="5"/>
        <v>1</v>
      </c>
      <c r="AA31" s="70">
        <f t="shared" si="5"/>
        <v>105</v>
      </c>
      <c r="AB31" s="100">
        <f>SUM(AB7:AB30)</f>
        <v>384</v>
      </c>
      <c r="AC31" s="101">
        <f>SUM(AC7:AC30)</f>
        <v>127</v>
      </c>
      <c r="AD31" s="68">
        <f>SUM(AD7:AD30)</f>
        <v>1</v>
      </c>
      <c r="AE31" s="101">
        <f>SUM(AE7:AE30)</f>
        <v>128</v>
      </c>
      <c r="AF31" s="64">
        <v>0</v>
      </c>
      <c r="AG31" s="67">
        <f>SUM(AG9:AG30)</f>
        <v>3</v>
      </c>
      <c r="AH31" s="68">
        <f>SUM(AH9:AH30)</f>
        <v>3</v>
      </c>
      <c r="AI31" s="101">
        <f>SUM(AI7:AI30)</f>
        <v>131</v>
      </c>
      <c r="AJ31" s="69">
        <v>4</v>
      </c>
      <c r="AK31" s="70">
        <v>1</v>
      </c>
      <c r="AL31" s="66">
        <v>26</v>
      </c>
    </row>
    <row r="32" spans="1:38" ht="17.25" customHeight="1" x14ac:dyDescent="0.2">
      <c r="AC32" s="71" t="s">
        <v>55</v>
      </c>
      <c r="AK32" s="1" t="s">
        <v>56</v>
      </c>
      <c r="AL32" s="1" t="s">
        <v>56</v>
      </c>
    </row>
    <row r="33" spans="2:38" ht="17.25" customHeight="1" x14ac:dyDescent="0.2">
      <c r="B33" s="2" t="s">
        <v>57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72"/>
      <c r="T33" s="72"/>
      <c r="U33" s="72"/>
      <c r="V33" s="72"/>
      <c r="W33" s="72"/>
      <c r="AC33" s="73">
        <v>58</v>
      </c>
      <c r="AK33" s="74">
        <v>1</v>
      </c>
      <c r="AL33" s="75">
        <v>8</v>
      </c>
    </row>
    <row r="34" spans="2:38" ht="17.25" customHeight="1" x14ac:dyDescent="0.2">
      <c r="B34" s="2" t="s">
        <v>58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X34" s="76"/>
      <c r="AA34" s="76"/>
      <c r="AB34" s="77"/>
      <c r="AC34" s="78"/>
    </row>
    <row r="35" spans="2:38" ht="17.25" customHeight="1" x14ac:dyDescent="0.2">
      <c r="B35" s="2" t="s">
        <v>59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79"/>
      <c r="T35" s="76"/>
      <c r="U35" s="76"/>
      <c r="V35" s="76"/>
      <c r="W35" s="76"/>
      <c r="AD35" s="146" t="s">
        <v>60</v>
      </c>
      <c r="AE35" s="146"/>
      <c r="AF35" s="146"/>
      <c r="AG35" s="146"/>
      <c r="AH35" s="146"/>
      <c r="AI35" s="146"/>
      <c r="AJ35" s="146"/>
      <c r="AK35" s="146"/>
      <c r="AL35" s="146"/>
    </row>
    <row r="36" spans="2:38" ht="17.25" customHeight="1" x14ac:dyDescent="0.2">
      <c r="B36" s="2" t="s">
        <v>61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3"/>
      <c r="T36" s="33"/>
      <c r="U36" s="33"/>
      <c r="V36" s="33"/>
      <c r="W36" s="33"/>
      <c r="AD36" s="146"/>
      <c r="AE36" s="146"/>
      <c r="AF36" s="146"/>
      <c r="AG36" s="146"/>
      <c r="AH36" s="146"/>
      <c r="AI36" s="146"/>
      <c r="AJ36" s="146"/>
      <c r="AK36" s="146"/>
      <c r="AL36" s="146"/>
    </row>
    <row r="37" spans="2:38" ht="17.25" customHeight="1" x14ac:dyDescent="0.2">
      <c r="B37" s="1" t="s">
        <v>62</v>
      </c>
      <c r="D37" s="33"/>
      <c r="E37" s="33"/>
      <c r="F37" s="33"/>
      <c r="G37" s="33"/>
      <c r="H37" s="33"/>
      <c r="I37" s="33"/>
      <c r="AD37" s="146"/>
      <c r="AE37" s="146"/>
      <c r="AF37" s="146"/>
      <c r="AG37" s="146"/>
      <c r="AH37" s="146"/>
      <c r="AI37" s="146"/>
      <c r="AJ37" s="146"/>
      <c r="AK37" s="146"/>
      <c r="AL37" s="146"/>
    </row>
    <row r="38" spans="2:38" ht="6.6" customHeight="1" x14ac:dyDescent="0.2">
      <c r="D38" s="33"/>
      <c r="E38" s="33"/>
      <c r="F38" s="33"/>
      <c r="G38" s="33"/>
      <c r="H38" s="33"/>
      <c r="I38" s="33"/>
      <c r="AD38" s="146"/>
      <c r="AE38" s="146"/>
      <c r="AF38" s="146"/>
      <c r="AG38" s="146"/>
      <c r="AH38" s="146"/>
      <c r="AI38" s="146"/>
      <c r="AJ38" s="146"/>
      <c r="AK38" s="146"/>
      <c r="AL38" s="146"/>
    </row>
    <row r="39" spans="2:38" x14ac:dyDescent="0.2">
      <c r="D39" s="33"/>
      <c r="E39" s="33"/>
      <c r="F39" s="33"/>
      <c r="G39" s="33"/>
      <c r="H39" s="33"/>
      <c r="I39" s="33"/>
      <c r="AF39" s="80"/>
      <c r="AG39" s="80"/>
      <c r="AH39" s="80"/>
      <c r="AI39" s="80"/>
      <c r="AJ39" s="80"/>
      <c r="AK39" s="80"/>
      <c r="AL39" s="80"/>
    </row>
    <row r="40" spans="2:38" x14ac:dyDescent="0.2">
      <c r="D40" s="33"/>
      <c r="E40" s="33"/>
      <c r="F40" s="33"/>
      <c r="G40" s="33"/>
      <c r="H40" s="33"/>
      <c r="I40" s="33"/>
    </row>
    <row r="43" spans="2:38" ht="16.2" x14ac:dyDescent="0.2">
      <c r="Q43" s="94">
        <f>+P31+O31+N31+M31+J31+G31+F31+C31</f>
        <v>159</v>
      </c>
      <c r="AJ43" s="102">
        <f>+AJ31+AI31+AB31+Q31</f>
        <v>678</v>
      </c>
    </row>
  </sheetData>
  <mergeCells count="32">
    <mergeCell ref="AJ7:AJ8"/>
    <mergeCell ref="AK7:AK8"/>
    <mergeCell ref="AL7:AL8"/>
    <mergeCell ref="AD35:AL38"/>
    <mergeCell ref="Z7:Z8"/>
    <mergeCell ref="AA7:AA8"/>
    <mergeCell ref="AB7:AB8"/>
    <mergeCell ref="AC7:AE7"/>
    <mergeCell ref="AF7:AH7"/>
    <mergeCell ref="AI7:AI8"/>
    <mergeCell ref="P7:P8"/>
    <mergeCell ref="Q7:Q8"/>
    <mergeCell ref="R7:T7"/>
    <mergeCell ref="U7:U8"/>
    <mergeCell ref="V7:X7"/>
    <mergeCell ref="Y7:Y8"/>
    <mergeCell ref="D7:F7"/>
    <mergeCell ref="G7:G8"/>
    <mergeCell ref="H7:J7"/>
    <mergeCell ref="K7:M7"/>
    <mergeCell ref="N7:N8"/>
    <mergeCell ref="O7:O8"/>
    <mergeCell ref="A1:B2"/>
    <mergeCell ref="A3:F3"/>
    <mergeCell ref="AF5:AL5"/>
    <mergeCell ref="A6:A8"/>
    <mergeCell ref="B6:B8"/>
    <mergeCell ref="C6:Q6"/>
    <mergeCell ref="R6:AB6"/>
    <mergeCell ref="AC6:AI6"/>
    <mergeCell ref="AK6:AL6"/>
    <mergeCell ref="C7:C8"/>
  </mergeCells>
  <phoneticPr fontId="2"/>
  <pageMargins left="0.39305555555555555" right="0.19652777777777777" top="0.98402777777777772" bottom="0.19652777777777777" header="0.51111111111111107" footer="0.51111111111111107"/>
  <pageSetup paperSize="9" scale="5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文化財集計</vt:lpstr>
      <vt:lpstr>文化財集計!Print_Area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井口 喬</cp:lastModifiedBy>
  <cp:lastPrinted>2018-10-10T12:43:04Z</cp:lastPrinted>
  <dcterms:created xsi:type="dcterms:W3CDTF">2009-05-25T04:03:00Z</dcterms:created>
  <dcterms:modified xsi:type="dcterms:W3CDTF">2018-11-12T06:11:29Z</dcterms:modified>
</cp:coreProperties>
</file>