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16.51.169\share\大気班共有\【0】雑件・その他\R6年度\250221　0303〆【照会】オープンデータの更新・新規追加について\航空機騒音常時監視の測定結果\"/>
    </mc:Choice>
  </mc:AlternateContent>
  <bookViews>
    <workbookView xWindow="0" yWindow="0" windowWidth="19200" windowHeight="7070" tabRatio="693" activeTab="2"/>
  </bookViews>
  <sheets>
    <sheet name="原本" sheetId="1" r:id="rId1"/>
    <sheet name="１．西戸島" sheetId="10" r:id="rId2"/>
    <sheet name="２．日向上" sheetId="15" r:id="rId3"/>
    <sheet name="３．菊陽中央公民館" sheetId="11" r:id="rId4"/>
    <sheet name="４．道明" sheetId="14" r:id="rId5"/>
    <sheet name="５．大津" sheetId="12" r:id="rId6"/>
    <sheet name="６．益城古閑" sheetId="19" r:id="rId7"/>
    <sheet name="７．西原台" sheetId="20" r:id="rId8"/>
    <sheet name="８．戸次" sheetId="21" r:id="rId9"/>
    <sheet name="９．大津運動公園" sheetId="22" r:id="rId10"/>
  </sheets>
  <definedNames>
    <definedName name="_xlnm.Print_Area" localSheetId="1">'１．西戸島'!$A$1:$J$29</definedName>
    <definedName name="_xlnm.Print_Area" localSheetId="2">'２．日向上'!$A$2:$J$28</definedName>
    <definedName name="_xlnm.Print_Area" localSheetId="3">'３．菊陽中央公民館'!$A$2:$J$30</definedName>
    <definedName name="_xlnm.Print_Area" localSheetId="4">'４．道明'!$A$2:$J$29</definedName>
    <definedName name="_xlnm.Print_Area" localSheetId="5">'５．大津'!$A$2:$J$29</definedName>
    <definedName name="_xlnm.Print_Area" localSheetId="6">'６．益城古閑'!$A$2:$J$29</definedName>
    <definedName name="_xlnm.Print_Area" localSheetId="7">'７．西原台'!$A$2:$J$29</definedName>
    <definedName name="_xlnm.Print_Area" localSheetId="8">'８．戸次'!$A$2:$J$29</definedName>
    <definedName name="_xlnm.Print_Area" localSheetId="9">'９．大津運動公園'!$A$2:$J$29</definedName>
    <definedName name="_xlnm.Print_Area" localSheetId="0">原本!$A$1:$BF$31</definedName>
    <definedName name="_xlnm.Print_Titles" localSheetId="0">原本!$B:$C</definedName>
  </definedNames>
  <calcPr calcId="162913"/>
</workbook>
</file>

<file path=xl/calcChain.xml><?xml version="1.0" encoding="utf-8"?>
<calcChain xmlns="http://schemas.openxmlformats.org/spreadsheetml/2006/main">
  <c r="F33" i="1" l="1"/>
  <c r="G33" i="1"/>
  <c r="H33" i="1"/>
  <c r="I33" i="1"/>
  <c r="J33" i="1"/>
  <c r="K33" i="1"/>
  <c r="BF33" i="1" s="1"/>
  <c r="BF23" i="1" s="1"/>
  <c r="L33" i="1"/>
  <c r="BH33" i="1" s="1"/>
  <c r="M33" i="1"/>
  <c r="BI33" i="1" s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F34" i="1"/>
  <c r="BF34" i="1" s="1"/>
  <c r="BF24" i="1" s="1"/>
  <c r="G34" i="1"/>
  <c r="H34" i="1"/>
  <c r="I34" i="1"/>
  <c r="BI34" i="1" s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F35" i="1"/>
  <c r="BF35" i="1" s="1"/>
  <c r="BF25" i="1" s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F36" i="1"/>
  <c r="BI36" i="1" s="1"/>
  <c r="G36" i="1"/>
  <c r="H36" i="1"/>
  <c r="I36" i="1"/>
  <c r="J36" i="1"/>
  <c r="K36" i="1"/>
  <c r="BF36" i="1" s="1"/>
  <c r="BF26" i="1" s="1"/>
  <c r="L36" i="1"/>
  <c r="M36" i="1"/>
  <c r="N36" i="1"/>
  <c r="O36" i="1"/>
  <c r="BH36" i="1" s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F37" i="1"/>
  <c r="BF37" i="1" s="1"/>
  <c r="BF27" i="1" s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F38" i="1"/>
  <c r="G38" i="1"/>
  <c r="H38" i="1"/>
  <c r="I38" i="1"/>
  <c r="J38" i="1"/>
  <c r="BF38" i="1" s="1"/>
  <c r="BF28" i="1" s="1"/>
  <c r="K38" i="1"/>
  <c r="L38" i="1"/>
  <c r="BH38" i="1" s="1"/>
  <c r="M38" i="1"/>
  <c r="BI38" i="1" s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F39" i="1"/>
  <c r="BI39" i="1" s="1"/>
  <c r="G39" i="1"/>
  <c r="H39" i="1"/>
  <c r="I39" i="1"/>
  <c r="J39" i="1"/>
  <c r="K39" i="1"/>
  <c r="BF39" i="1" s="1"/>
  <c r="BF29" i="1" s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H39" i="1"/>
  <c r="F40" i="1"/>
  <c r="G40" i="1"/>
  <c r="H40" i="1"/>
  <c r="I40" i="1"/>
  <c r="J40" i="1"/>
  <c r="K40" i="1"/>
  <c r="BF40" i="1" s="1"/>
  <c r="BF30" i="1" s="1"/>
  <c r="L40" i="1"/>
  <c r="BH40" i="1" s="1"/>
  <c r="M40" i="1"/>
  <c r="BI40" i="1" s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F41" i="1"/>
  <c r="BF41" i="1" s="1"/>
  <c r="BF31" i="1" s="1"/>
  <c r="G41" i="1"/>
  <c r="H41" i="1"/>
  <c r="I41" i="1"/>
  <c r="J41" i="1"/>
  <c r="K41" i="1"/>
  <c r="L41" i="1"/>
  <c r="BH41" i="1" s="1"/>
  <c r="M41" i="1"/>
  <c r="BI41" i="1" s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F43" i="1"/>
  <c r="BF43" i="1" s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F44" i="1"/>
  <c r="BH44" i="1" s="1"/>
  <c r="G44" i="1"/>
  <c r="H44" i="1"/>
  <c r="BI44" i="1" s="1"/>
  <c r="I44" i="1"/>
  <c r="J44" i="1"/>
  <c r="K44" i="1"/>
  <c r="L44" i="1"/>
  <c r="M44" i="1"/>
  <c r="BF44" i="1" s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F45" i="1"/>
  <c r="BF45" i="1" s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F46" i="1"/>
  <c r="G46" i="1"/>
  <c r="H46" i="1"/>
  <c r="I46" i="1"/>
  <c r="J46" i="1"/>
  <c r="K46" i="1"/>
  <c r="BF46" i="1" s="1"/>
  <c r="L46" i="1"/>
  <c r="BH46" i="1" s="1"/>
  <c r="M46" i="1"/>
  <c r="N46" i="1"/>
  <c r="O46" i="1"/>
  <c r="BI46" i="1" s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F47" i="1"/>
  <c r="BH47" i="1" s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F48" i="1"/>
  <c r="G48" i="1"/>
  <c r="H48" i="1"/>
  <c r="I48" i="1"/>
  <c r="J48" i="1"/>
  <c r="K48" i="1"/>
  <c r="BF48" i="1" s="1"/>
  <c r="L48" i="1"/>
  <c r="BH48" i="1" s="1"/>
  <c r="M48" i="1"/>
  <c r="BI48" i="1" s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F49" i="1"/>
  <c r="G49" i="1"/>
  <c r="H49" i="1"/>
  <c r="I49" i="1"/>
  <c r="J49" i="1"/>
  <c r="K49" i="1"/>
  <c r="BF49" i="1" s="1"/>
  <c r="L49" i="1"/>
  <c r="BH49" i="1" s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I49" i="1"/>
  <c r="F50" i="1"/>
  <c r="G50" i="1"/>
  <c r="H50" i="1"/>
  <c r="BF50" i="1" s="1"/>
  <c r="I50" i="1"/>
  <c r="J50" i="1"/>
  <c r="K50" i="1"/>
  <c r="BH50" i="1" s="1"/>
  <c r="L50" i="1"/>
  <c r="M50" i="1"/>
  <c r="BI50" i="1" s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F51" i="1"/>
  <c r="BF51" i="1" s="1"/>
  <c r="G51" i="1"/>
  <c r="H51" i="1"/>
  <c r="BH51" i="1" s="1"/>
  <c r="I51" i="1"/>
  <c r="J51" i="1"/>
  <c r="K51" i="1"/>
  <c r="L51" i="1"/>
  <c r="M51" i="1"/>
  <c r="BI51" i="1" s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H23" i="1"/>
  <c r="BI23" i="1"/>
  <c r="BH24" i="1"/>
  <c r="BI24" i="1"/>
  <c r="BH25" i="1"/>
  <c r="BI25" i="1"/>
  <c r="BH26" i="1"/>
  <c r="BI26" i="1"/>
  <c r="BH27" i="1"/>
  <c r="BI27" i="1"/>
  <c r="BH28" i="1"/>
  <c r="BI28" i="1"/>
  <c r="BH29" i="1"/>
  <c r="BI29" i="1"/>
  <c r="BH30" i="1"/>
  <c r="BI30" i="1"/>
  <c r="BH31" i="1"/>
  <c r="BI31" i="1"/>
  <c r="BH3" i="1"/>
  <c r="BI3" i="1"/>
  <c r="BH4" i="1"/>
  <c r="BI4" i="1"/>
  <c r="BH5" i="1"/>
  <c r="BI5" i="1"/>
  <c r="BH6" i="1"/>
  <c r="BI6" i="1"/>
  <c r="BH7" i="1"/>
  <c r="BI7" i="1"/>
  <c r="BH8" i="1"/>
  <c r="BI8" i="1"/>
  <c r="BH9" i="1"/>
  <c r="BI9" i="1"/>
  <c r="BH10" i="1"/>
  <c r="BI10" i="1"/>
  <c r="BH11" i="1"/>
  <c r="BI11" i="1"/>
  <c r="BH12" i="1"/>
  <c r="BI12" i="1"/>
  <c r="BH13" i="1"/>
  <c r="BI13" i="1"/>
  <c r="BH14" i="1"/>
  <c r="BI14" i="1"/>
  <c r="BH15" i="1"/>
  <c r="BI15" i="1"/>
  <c r="BH16" i="1"/>
  <c r="BI16" i="1"/>
  <c r="BH17" i="1"/>
  <c r="BI17" i="1"/>
  <c r="BH18" i="1"/>
  <c r="BI18" i="1"/>
  <c r="BH19" i="1"/>
  <c r="BI19" i="1"/>
  <c r="BH20" i="1"/>
  <c r="BI20" i="1"/>
  <c r="BH34" i="1" l="1"/>
  <c r="BI43" i="1"/>
  <c r="BH43" i="1"/>
  <c r="BI35" i="1"/>
  <c r="BI45" i="1"/>
  <c r="BH35" i="1"/>
  <c r="BH45" i="1"/>
  <c r="BI37" i="1"/>
  <c r="BI47" i="1"/>
  <c r="BH37" i="1"/>
  <c r="C20" i="22"/>
  <c r="D20" i="22"/>
  <c r="E20" i="22"/>
  <c r="F20" i="22"/>
  <c r="G20" i="22"/>
  <c r="H20" i="22"/>
  <c r="I20" i="22"/>
  <c r="J20" i="22"/>
  <c r="C21" i="22"/>
  <c r="D21" i="22"/>
  <c r="E21" i="22"/>
  <c r="F21" i="22"/>
  <c r="G21" i="22"/>
  <c r="H21" i="22"/>
  <c r="I21" i="22"/>
  <c r="J21" i="22"/>
  <c r="C12" i="22"/>
  <c r="D12" i="22"/>
  <c r="E12" i="22"/>
  <c r="F12" i="22"/>
  <c r="G12" i="22"/>
  <c r="H12" i="22"/>
  <c r="I12" i="22"/>
  <c r="J12" i="22"/>
  <c r="C13" i="22"/>
  <c r="D13" i="22"/>
  <c r="E13" i="22"/>
  <c r="F13" i="22"/>
  <c r="G13" i="22"/>
  <c r="H13" i="22"/>
  <c r="I13" i="22"/>
  <c r="J13" i="22"/>
  <c r="B13" i="22"/>
  <c r="B12" i="22"/>
  <c r="C8" i="22"/>
  <c r="D8" i="22"/>
  <c r="E8" i="22"/>
  <c r="F8" i="22"/>
  <c r="G8" i="22"/>
  <c r="H8" i="22"/>
  <c r="I8" i="22"/>
  <c r="J8" i="22"/>
  <c r="C9" i="22"/>
  <c r="D9" i="22"/>
  <c r="E9" i="22"/>
  <c r="F9" i="22"/>
  <c r="G9" i="22"/>
  <c r="H9" i="22"/>
  <c r="I9" i="22"/>
  <c r="J9" i="22"/>
  <c r="B9" i="22"/>
  <c r="B8" i="22"/>
  <c r="C4" i="22"/>
  <c r="D4" i="22"/>
  <c r="E4" i="22"/>
  <c r="F4" i="22"/>
  <c r="G4" i="22"/>
  <c r="H4" i="22"/>
  <c r="I4" i="22"/>
  <c r="J4" i="22"/>
  <c r="C5" i="22"/>
  <c r="D5" i="22"/>
  <c r="E5" i="22"/>
  <c r="F5" i="22"/>
  <c r="G5" i="22"/>
  <c r="H5" i="22"/>
  <c r="I5" i="22"/>
  <c r="J5" i="22"/>
  <c r="B5" i="22"/>
  <c r="B4" i="22"/>
  <c r="BF20" i="1" l="1"/>
  <c r="BF18" i="1"/>
  <c r="BB2" i="1" l="1"/>
  <c r="H24" i="22" l="1"/>
  <c r="H25" i="22"/>
  <c r="H24" i="21"/>
  <c r="H25" i="21"/>
  <c r="H24" i="20"/>
  <c r="H25" i="20"/>
  <c r="H24" i="19"/>
  <c r="H25" i="19"/>
  <c r="H24" i="12"/>
  <c r="H25" i="12"/>
  <c r="H24" i="14"/>
  <c r="H25" i="14"/>
  <c r="H24" i="11"/>
  <c r="H25" i="11"/>
  <c r="H24" i="15"/>
  <c r="H25" i="15"/>
  <c r="H24" i="10"/>
  <c r="H25" i="10"/>
  <c r="G25" i="22" l="1"/>
  <c r="F25" i="22"/>
  <c r="E25" i="22"/>
  <c r="D25" i="22"/>
  <c r="C25" i="22"/>
  <c r="B25" i="22"/>
  <c r="G24" i="22"/>
  <c r="F24" i="22"/>
  <c r="E24" i="22"/>
  <c r="D24" i="22"/>
  <c r="C24" i="22"/>
  <c r="B24" i="22"/>
  <c r="B21" i="22"/>
  <c r="B20" i="22"/>
  <c r="J17" i="22"/>
  <c r="I17" i="22"/>
  <c r="H17" i="22"/>
  <c r="G17" i="22"/>
  <c r="F17" i="22"/>
  <c r="E17" i="22"/>
  <c r="D17" i="22"/>
  <c r="C17" i="22"/>
  <c r="B17" i="22"/>
  <c r="J16" i="22"/>
  <c r="I16" i="22"/>
  <c r="H16" i="22"/>
  <c r="G16" i="22"/>
  <c r="F16" i="22"/>
  <c r="E16" i="22"/>
  <c r="D16" i="22"/>
  <c r="C16" i="22"/>
  <c r="B16" i="22"/>
  <c r="G25" i="21"/>
  <c r="F25" i="21"/>
  <c r="E25" i="21"/>
  <c r="D25" i="21"/>
  <c r="C25" i="21"/>
  <c r="B25" i="21"/>
  <c r="G24" i="21"/>
  <c r="F24" i="21"/>
  <c r="E24" i="21"/>
  <c r="D24" i="21"/>
  <c r="C24" i="21"/>
  <c r="B24" i="21"/>
  <c r="J21" i="21"/>
  <c r="I21" i="21"/>
  <c r="H21" i="21"/>
  <c r="G21" i="21"/>
  <c r="F21" i="21"/>
  <c r="E21" i="21"/>
  <c r="D21" i="21"/>
  <c r="C21" i="21"/>
  <c r="B21" i="21"/>
  <c r="J20" i="21"/>
  <c r="I20" i="21"/>
  <c r="H20" i="21"/>
  <c r="G20" i="21"/>
  <c r="F20" i="21"/>
  <c r="E20" i="21"/>
  <c r="D20" i="21"/>
  <c r="C20" i="21"/>
  <c r="B20" i="21"/>
  <c r="J17" i="21"/>
  <c r="I17" i="21"/>
  <c r="H17" i="21"/>
  <c r="G17" i="21"/>
  <c r="F17" i="21"/>
  <c r="E17" i="21"/>
  <c r="D17" i="21"/>
  <c r="C17" i="21"/>
  <c r="B17" i="21"/>
  <c r="J16" i="21"/>
  <c r="I16" i="21"/>
  <c r="H16" i="21"/>
  <c r="G16" i="21"/>
  <c r="F16" i="21"/>
  <c r="E16" i="21"/>
  <c r="D16" i="21"/>
  <c r="C16" i="21"/>
  <c r="B16" i="21"/>
  <c r="J13" i="21"/>
  <c r="I13" i="21"/>
  <c r="H13" i="21"/>
  <c r="G13" i="21"/>
  <c r="F13" i="21"/>
  <c r="E13" i="21"/>
  <c r="D13" i="21"/>
  <c r="C13" i="21"/>
  <c r="B13" i="21"/>
  <c r="J12" i="21"/>
  <c r="I12" i="21"/>
  <c r="H12" i="21"/>
  <c r="G12" i="21"/>
  <c r="F12" i="21"/>
  <c r="E12" i="21"/>
  <c r="D12" i="21"/>
  <c r="C12" i="21"/>
  <c r="B12" i="21"/>
  <c r="J9" i="21"/>
  <c r="I9" i="21"/>
  <c r="H9" i="21"/>
  <c r="G9" i="21"/>
  <c r="F9" i="21"/>
  <c r="E9" i="21"/>
  <c r="D9" i="21"/>
  <c r="C9" i="21"/>
  <c r="B9" i="21"/>
  <c r="J8" i="21"/>
  <c r="I8" i="21"/>
  <c r="H8" i="21"/>
  <c r="G8" i="21"/>
  <c r="F8" i="21"/>
  <c r="E8" i="21"/>
  <c r="D8" i="21"/>
  <c r="C8" i="21"/>
  <c r="B8" i="21"/>
  <c r="J5" i="21"/>
  <c r="I5" i="21"/>
  <c r="H5" i="21"/>
  <c r="G5" i="21"/>
  <c r="F5" i="21"/>
  <c r="E5" i="21"/>
  <c r="D5" i="21"/>
  <c r="C5" i="21"/>
  <c r="B5" i="21"/>
  <c r="J4" i="21"/>
  <c r="I4" i="21"/>
  <c r="H4" i="21"/>
  <c r="G4" i="21"/>
  <c r="F4" i="21"/>
  <c r="E4" i="21"/>
  <c r="D4" i="21"/>
  <c r="C4" i="21"/>
  <c r="B4" i="21"/>
  <c r="G25" i="20"/>
  <c r="F25" i="20"/>
  <c r="E25" i="20"/>
  <c r="D25" i="20"/>
  <c r="C25" i="20"/>
  <c r="B25" i="20"/>
  <c r="G24" i="20"/>
  <c r="F24" i="20"/>
  <c r="E24" i="20"/>
  <c r="D24" i="20"/>
  <c r="C24" i="20"/>
  <c r="B24" i="20"/>
  <c r="J21" i="20"/>
  <c r="I21" i="20"/>
  <c r="H21" i="20"/>
  <c r="G21" i="20"/>
  <c r="F21" i="20"/>
  <c r="E21" i="20"/>
  <c r="D21" i="20"/>
  <c r="C21" i="20"/>
  <c r="B21" i="20"/>
  <c r="J20" i="20"/>
  <c r="I20" i="20"/>
  <c r="H20" i="20"/>
  <c r="G20" i="20"/>
  <c r="F20" i="20"/>
  <c r="E20" i="20"/>
  <c r="D20" i="20"/>
  <c r="C20" i="20"/>
  <c r="B20" i="20"/>
  <c r="J17" i="20"/>
  <c r="I17" i="20"/>
  <c r="H17" i="20"/>
  <c r="G17" i="20"/>
  <c r="F17" i="20"/>
  <c r="E17" i="20"/>
  <c r="D17" i="20"/>
  <c r="C17" i="20"/>
  <c r="B17" i="20"/>
  <c r="J16" i="20"/>
  <c r="I16" i="20"/>
  <c r="H16" i="20"/>
  <c r="G16" i="20"/>
  <c r="F16" i="20"/>
  <c r="E16" i="20"/>
  <c r="D16" i="20"/>
  <c r="C16" i="20"/>
  <c r="B16" i="20"/>
  <c r="J13" i="20"/>
  <c r="I13" i="20"/>
  <c r="H13" i="20"/>
  <c r="G13" i="20"/>
  <c r="F13" i="20"/>
  <c r="E13" i="20"/>
  <c r="D13" i="20"/>
  <c r="C13" i="20"/>
  <c r="B13" i="20"/>
  <c r="J12" i="20"/>
  <c r="I12" i="20"/>
  <c r="H12" i="20"/>
  <c r="G12" i="20"/>
  <c r="F12" i="20"/>
  <c r="E12" i="20"/>
  <c r="D12" i="20"/>
  <c r="C12" i="20"/>
  <c r="B12" i="20"/>
  <c r="J9" i="20"/>
  <c r="I9" i="20"/>
  <c r="H9" i="20"/>
  <c r="G9" i="20"/>
  <c r="F9" i="20"/>
  <c r="E9" i="20"/>
  <c r="D9" i="20"/>
  <c r="C9" i="20"/>
  <c r="B9" i="20"/>
  <c r="J8" i="20"/>
  <c r="I8" i="20"/>
  <c r="H8" i="20"/>
  <c r="G8" i="20"/>
  <c r="F8" i="20"/>
  <c r="E8" i="20"/>
  <c r="D8" i="20"/>
  <c r="C8" i="20"/>
  <c r="B8" i="20"/>
  <c r="J5" i="20"/>
  <c r="I5" i="20"/>
  <c r="H5" i="20"/>
  <c r="G5" i="20"/>
  <c r="F5" i="20"/>
  <c r="E5" i="20"/>
  <c r="D5" i="20"/>
  <c r="C5" i="20"/>
  <c r="B5" i="20"/>
  <c r="J4" i="20"/>
  <c r="I4" i="20"/>
  <c r="H4" i="20"/>
  <c r="G4" i="20"/>
  <c r="F4" i="20"/>
  <c r="E4" i="20"/>
  <c r="D4" i="20"/>
  <c r="C4" i="20"/>
  <c r="B4" i="20"/>
  <c r="G25" i="19"/>
  <c r="F25" i="19"/>
  <c r="E25" i="19"/>
  <c r="D25" i="19"/>
  <c r="C25" i="19"/>
  <c r="B25" i="19"/>
  <c r="G24" i="19"/>
  <c r="F24" i="19"/>
  <c r="E24" i="19"/>
  <c r="D24" i="19"/>
  <c r="C24" i="19"/>
  <c r="B24" i="19"/>
  <c r="J21" i="19"/>
  <c r="I21" i="19"/>
  <c r="H21" i="19"/>
  <c r="G21" i="19"/>
  <c r="F21" i="19"/>
  <c r="E21" i="19"/>
  <c r="D21" i="19"/>
  <c r="C21" i="19"/>
  <c r="B21" i="19"/>
  <c r="J20" i="19"/>
  <c r="I20" i="19"/>
  <c r="H20" i="19"/>
  <c r="G20" i="19"/>
  <c r="F20" i="19"/>
  <c r="E20" i="19"/>
  <c r="D20" i="19"/>
  <c r="C20" i="19"/>
  <c r="B20" i="19"/>
  <c r="J17" i="19"/>
  <c r="I17" i="19"/>
  <c r="H17" i="19"/>
  <c r="G17" i="19"/>
  <c r="F17" i="19"/>
  <c r="E17" i="19"/>
  <c r="D17" i="19"/>
  <c r="C17" i="19"/>
  <c r="B17" i="19"/>
  <c r="J16" i="19"/>
  <c r="I16" i="19"/>
  <c r="H16" i="19"/>
  <c r="G16" i="19"/>
  <c r="F16" i="19"/>
  <c r="E16" i="19"/>
  <c r="D16" i="19"/>
  <c r="C16" i="19"/>
  <c r="B16" i="19"/>
  <c r="J13" i="19"/>
  <c r="I13" i="19"/>
  <c r="H13" i="19"/>
  <c r="G13" i="19"/>
  <c r="F13" i="19"/>
  <c r="E13" i="19"/>
  <c r="D13" i="19"/>
  <c r="C13" i="19"/>
  <c r="B13" i="19"/>
  <c r="J12" i="19"/>
  <c r="I12" i="19"/>
  <c r="H12" i="19"/>
  <c r="G12" i="19"/>
  <c r="F12" i="19"/>
  <c r="E12" i="19"/>
  <c r="D12" i="19"/>
  <c r="C12" i="19"/>
  <c r="B12" i="19"/>
  <c r="J9" i="19"/>
  <c r="I9" i="19"/>
  <c r="H9" i="19"/>
  <c r="G9" i="19"/>
  <c r="F9" i="19"/>
  <c r="E9" i="19"/>
  <c r="D9" i="19"/>
  <c r="C9" i="19"/>
  <c r="B9" i="19"/>
  <c r="J8" i="19"/>
  <c r="I8" i="19"/>
  <c r="H8" i="19"/>
  <c r="G8" i="19"/>
  <c r="F8" i="19"/>
  <c r="E8" i="19"/>
  <c r="D8" i="19"/>
  <c r="C8" i="19"/>
  <c r="B8" i="19"/>
  <c r="J5" i="19"/>
  <c r="I5" i="19"/>
  <c r="H5" i="19"/>
  <c r="G5" i="19"/>
  <c r="F5" i="19"/>
  <c r="E5" i="19"/>
  <c r="D5" i="19"/>
  <c r="C5" i="19"/>
  <c r="B5" i="19"/>
  <c r="J4" i="19"/>
  <c r="I4" i="19"/>
  <c r="H4" i="19"/>
  <c r="G4" i="19"/>
  <c r="F4" i="19"/>
  <c r="E4" i="19"/>
  <c r="D4" i="19"/>
  <c r="C4" i="19"/>
  <c r="B4" i="19"/>
  <c r="G25" i="12"/>
  <c r="F25" i="12"/>
  <c r="E25" i="12"/>
  <c r="D25" i="12"/>
  <c r="C25" i="12"/>
  <c r="B25" i="12"/>
  <c r="G24" i="12"/>
  <c r="F24" i="12"/>
  <c r="E24" i="12"/>
  <c r="D24" i="12"/>
  <c r="C24" i="12"/>
  <c r="B24" i="12"/>
  <c r="J21" i="12"/>
  <c r="I21" i="12"/>
  <c r="H21" i="12"/>
  <c r="G21" i="12"/>
  <c r="F21" i="12"/>
  <c r="E21" i="12"/>
  <c r="D21" i="12"/>
  <c r="C21" i="12"/>
  <c r="B21" i="12"/>
  <c r="J20" i="12"/>
  <c r="I20" i="12"/>
  <c r="H20" i="12"/>
  <c r="G20" i="12"/>
  <c r="F20" i="12"/>
  <c r="E20" i="12"/>
  <c r="D20" i="12"/>
  <c r="C20" i="12"/>
  <c r="B20" i="12"/>
  <c r="J17" i="12"/>
  <c r="I17" i="12"/>
  <c r="H17" i="12"/>
  <c r="G17" i="12"/>
  <c r="F17" i="12"/>
  <c r="E17" i="12"/>
  <c r="D17" i="12"/>
  <c r="C17" i="12"/>
  <c r="B17" i="12"/>
  <c r="J16" i="12"/>
  <c r="I16" i="12"/>
  <c r="H16" i="12"/>
  <c r="G16" i="12"/>
  <c r="F16" i="12"/>
  <c r="E16" i="12"/>
  <c r="D16" i="12"/>
  <c r="C16" i="12"/>
  <c r="B16" i="12"/>
  <c r="J13" i="12"/>
  <c r="I13" i="12"/>
  <c r="H13" i="12"/>
  <c r="G13" i="12"/>
  <c r="F13" i="12"/>
  <c r="E13" i="12"/>
  <c r="D13" i="12"/>
  <c r="C13" i="12"/>
  <c r="B13" i="12"/>
  <c r="J12" i="12"/>
  <c r="I12" i="12"/>
  <c r="H12" i="12"/>
  <c r="G12" i="12"/>
  <c r="F12" i="12"/>
  <c r="E12" i="12"/>
  <c r="D12" i="12"/>
  <c r="C12" i="12"/>
  <c r="B12" i="12"/>
  <c r="J9" i="12"/>
  <c r="I9" i="12"/>
  <c r="H9" i="12"/>
  <c r="G9" i="12"/>
  <c r="F9" i="12"/>
  <c r="E9" i="12"/>
  <c r="D9" i="12"/>
  <c r="C9" i="12"/>
  <c r="B9" i="12"/>
  <c r="J8" i="12"/>
  <c r="I8" i="12"/>
  <c r="H8" i="12"/>
  <c r="G8" i="12"/>
  <c r="F8" i="12"/>
  <c r="E8" i="12"/>
  <c r="D8" i="12"/>
  <c r="C8" i="12"/>
  <c r="B8" i="12"/>
  <c r="J5" i="12"/>
  <c r="I5" i="12"/>
  <c r="H5" i="12"/>
  <c r="G5" i="12"/>
  <c r="F5" i="12"/>
  <c r="E5" i="12"/>
  <c r="D5" i="12"/>
  <c r="C5" i="12"/>
  <c r="B5" i="12"/>
  <c r="J4" i="12"/>
  <c r="I4" i="12"/>
  <c r="H4" i="12"/>
  <c r="G4" i="12"/>
  <c r="F4" i="12"/>
  <c r="E4" i="12"/>
  <c r="D4" i="12"/>
  <c r="C4" i="12"/>
  <c r="B4" i="12"/>
  <c r="G25" i="14"/>
  <c r="F25" i="14"/>
  <c r="E25" i="14"/>
  <c r="D25" i="14"/>
  <c r="C25" i="14"/>
  <c r="B25" i="14"/>
  <c r="G24" i="14"/>
  <c r="F24" i="14"/>
  <c r="E24" i="14"/>
  <c r="D24" i="14"/>
  <c r="C24" i="14"/>
  <c r="B24" i="14"/>
  <c r="J21" i="14"/>
  <c r="I21" i="14"/>
  <c r="H21" i="14"/>
  <c r="G21" i="14"/>
  <c r="F21" i="14"/>
  <c r="E21" i="14"/>
  <c r="D21" i="14"/>
  <c r="C21" i="14"/>
  <c r="B21" i="14"/>
  <c r="J20" i="14"/>
  <c r="I20" i="14"/>
  <c r="H20" i="14"/>
  <c r="G20" i="14"/>
  <c r="F20" i="14"/>
  <c r="E20" i="14"/>
  <c r="D20" i="14"/>
  <c r="C20" i="14"/>
  <c r="B20" i="14"/>
  <c r="J17" i="14"/>
  <c r="I17" i="14"/>
  <c r="H17" i="14"/>
  <c r="G17" i="14"/>
  <c r="F17" i="14"/>
  <c r="E17" i="14"/>
  <c r="D17" i="14"/>
  <c r="C17" i="14"/>
  <c r="B17" i="14"/>
  <c r="J16" i="14"/>
  <c r="I16" i="14"/>
  <c r="H16" i="14"/>
  <c r="G16" i="14"/>
  <c r="F16" i="14"/>
  <c r="E16" i="14"/>
  <c r="D16" i="14"/>
  <c r="C16" i="14"/>
  <c r="B16" i="14"/>
  <c r="J13" i="14"/>
  <c r="I13" i="14"/>
  <c r="H13" i="14"/>
  <c r="G13" i="14"/>
  <c r="F13" i="14"/>
  <c r="E13" i="14"/>
  <c r="D13" i="14"/>
  <c r="C13" i="14"/>
  <c r="B13" i="14"/>
  <c r="J12" i="14"/>
  <c r="I12" i="14"/>
  <c r="H12" i="14"/>
  <c r="G12" i="14"/>
  <c r="F12" i="14"/>
  <c r="E12" i="14"/>
  <c r="D12" i="14"/>
  <c r="C12" i="14"/>
  <c r="B12" i="14"/>
  <c r="J9" i="14"/>
  <c r="I9" i="14"/>
  <c r="H9" i="14"/>
  <c r="G9" i="14"/>
  <c r="F9" i="14"/>
  <c r="E9" i="14"/>
  <c r="D9" i="14"/>
  <c r="C9" i="14"/>
  <c r="B9" i="14"/>
  <c r="J8" i="14"/>
  <c r="I8" i="14"/>
  <c r="H8" i="14"/>
  <c r="G8" i="14"/>
  <c r="F8" i="14"/>
  <c r="E8" i="14"/>
  <c r="D8" i="14"/>
  <c r="C8" i="14"/>
  <c r="B8" i="14"/>
  <c r="J5" i="14"/>
  <c r="I5" i="14"/>
  <c r="H5" i="14"/>
  <c r="G5" i="14"/>
  <c r="F5" i="14"/>
  <c r="E5" i="14"/>
  <c r="D5" i="14"/>
  <c r="C5" i="14"/>
  <c r="B5" i="14"/>
  <c r="J4" i="14"/>
  <c r="I4" i="14"/>
  <c r="H4" i="14"/>
  <c r="G4" i="14"/>
  <c r="F4" i="14"/>
  <c r="E4" i="14"/>
  <c r="D4" i="14"/>
  <c r="C4" i="14"/>
  <c r="B4" i="14"/>
  <c r="G25" i="11"/>
  <c r="F25" i="11"/>
  <c r="E25" i="11"/>
  <c r="D25" i="11"/>
  <c r="C25" i="11"/>
  <c r="B25" i="11"/>
  <c r="G24" i="11"/>
  <c r="F24" i="11"/>
  <c r="E24" i="11"/>
  <c r="D24" i="11"/>
  <c r="C24" i="11"/>
  <c r="B24" i="11"/>
  <c r="J21" i="11"/>
  <c r="I21" i="11"/>
  <c r="H21" i="11"/>
  <c r="G21" i="11"/>
  <c r="F21" i="11"/>
  <c r="E21" i="11"/>
  <c r="D21" i="11"/>
  <c r="C21" i="11"/>
  <c r="B21" i="11"/>
  <c r="J20" i="11"/>
  <c r="I20" i="11"/>
  <c r="H20" i="11"/>
  <c r="G20" i="11"/>
  <c r="F20" i="11"/>
  <c r="E20" i="11"/>
  <c r="D20" i="11"/>
  <c r="C20" i="11"/>
  <c r="B20" i="11"/>
  <c r="J17" i="11"/>
  <c r="I17" i="11"/>
  <c r="H17" i="11"/>
  <c r="G17" i="11"/>
  <c r="F17" i="11"/>
  <c r="E17" i="11"/>
  <c r="D17" i="11"/>
  <c r="C17" i="11"/>
  <c r="B17" i="11"/>
  <c r="J16" i="11"/>
  <c r="I16" i="11"/>
  <c r="H16" i="11"/>
  <c r="G16" i="11"/>
  <c r="F16" i="11"/>
  <c r="E16" i="11"/>
  <c r="D16" i="11"/>
  <c r="C16" i="11"/>
  <c r="B16" i="11"/>
  <c r="J13" i="11"/>
  <c r="I13" i="11"/>
  <c r="H13" i="11"/>
  <c r="G13" i="11"/>
  <c r="F13" i="11"/>
  <c r="E13" i="11"/>
  <c r="D13" i="11"/>
  <c r="C13" i="11"/>
  <c r="B13" i="11"/>
  <c r="J12" i="11"/>
  <c r="I12" i="11"/>
  <c r="H12" i="11"/>
  <c r="G12" i="11"/>
  <c r="F12" i="11"/>
  <c r="E12" i="11"/>
  <c r="D12" i="11"/>
  <c r="C12" i="11"/>
  <c r="B12" i="11"/>
  <c r="J9" i="11"/>
  <c r="I9" i="11"/>
  <c r="H9" i="11"/>
  <c r="G9" i="11"/>
  <c r="F9" i="11"/>
  <c r="E9" i="11"/>
  <c r="D9" i="11"/>
  <c r="C9" i="11"/>
  <c r="B9" i="11"/>
  <c r="J8" i="11"/>
  <c r="I8" i="11"/>
  <c r="H8" i="11"/>
  <c r="G8" i="11"/>
  <c r="F8" i="11"/>
  <c r="E8" i="11"/>
  <c r="D8" i="11"/>
  <c r="C8" i="11"/>
  <c r="B8" i="11"/>
  <c r="J5" i="11"/>
  <c r="I5" i="11"/>
  <c r="H5" i="11"/>
  <c r="G5" i="11"/>
  <c r="F5" i="11"/>
  <c r="E5" i="11"/>
  <c r="D5" i="11"/>
  <c r="C5" i="11"/>
  <c r="B5" i="11"/>
  <c r="J4" i="11"/>
  <c r="I4" i="11"/>
  <c r="H4" i="11"/>
  <c r="G4" i="11"/>
  <c r="F4" i="11"/>
  <c r="E4" i="11"/>
  <c r="D4" i="11"/>
  <c r="C4" i="11"/>
  <c r="B4" i="11"/>
  <c r="G25" i="15"/>
  <c r="F25" i="15"/>
  <c r="E25" i="15"/>
  <c r="D25" i="15"/>
  <c r="C25" i="15"/>
  <c r="B25" i="15"/>
  <c r="G24" i="15"/>
  <c r="F24" i="15"/>
  <c r="E24" i="15"/>
  <c r="D24" i="15"/>
  <c r="C24" i="15"/>
  <c r="B24" i="15"/>
  <c r="J21" i="15"/>
  <c r="I21" i="15"/>
  <c r="H21" i="15"/>
  <c r="G21" i="15"/>
  <c r="F21" i="15"/>
  <c r="E21" i="15"/>
  <c r="D21" i="15"/>
  <c r="C21" i="15"/>
  <c r="B21" i="15"/>
  <c r="J20" i="15"/>
  <c r="I20" i="15"/>
  <c r="H20" i="15"/>
  <c r="G20" i="15"/>
  <c r="F20" i="15"/>
  <c r="E20" i="15"/>
  <c r="D20" i="15"/>
  <c r="C20" i="15"/>
  <c r="B20" i="15"/>
  <c r="J17" i="15"/>
  <c r="I17" i="15"/>
  <c r="H17" i="15"/>
  <c r="G17" i="15"/>
  <c r="F17" i="15"/>
  <c r="E17" i="15"/>
  <c r="D17" i="15"/>
  <c r="C17" i="15"/>
  <c r="B17" i="15"/>
  <c r="J16" i="15"/>
  <c r="I16" i="15"/>
  <c r="H16" i="15"/>
  <c r="G16" i="15"/>
  <c r="F16" i="15"/>
  <c r="E16" i="15"/>
  <c r="D16" i="15"/>
  <c r="C16" i="15"/>
  <c r="B16" i="15"/>
  <c r="J13" i="15"/>
  <c r="I13" i="15"/>
  <c r="H13" i="15"/>
  <c r="G13" i="15"/>
  <c r="F13" i="15"/>
  <c r="E13" i="15"/>
  <c r="D13" i="15"/>
  <c r="C13" i="15"/>
  <c r="B13" i="15"/>
  <c r="J12" i="15"/>
  <c r="I12" i="15"/>
  <c r="H12" i="15"/>
  <c r="G12" i="15"/>
  <c r="F12" i="15"/>
  <c r="E12" i="15"/>
  <c r="D12" i="15"/>
  <c r="C12" i="15"/>
  <c r="B12" i="15"/>
  <c r="J9" i="15"/>
  <c r="I9" i="15"/>
  <c r="H9" i="15"/>
  <c r="G9" i="15"/>
  <c r="F9" i="15"/>
  <c r="E9" i="15"/>
  <c r="D9" i="15"/>
  <c r="C9" i="15"/>
  <c r="B9" i="15"/>
  <c r="J8" i="15"/>
  <c r="I8" i="15"/>
  <c r="H8" i="15"/>
  <c r="G8" i="15"/>
  <c r="F8" i="15"/>
  <c r="E8" i="15"/>
  <c r="D8" i="15"/>
  <c r="C8" i="15"/>
  <c r="B8" i="15"/>
  <c r="J5" i="15"/>
  <c r="I5" i="15"/>
  <c r="H5" i="15"/>
  <c r="G5" i="15"/>
  <c r="F5" i="15"/>
  <c r="E5" i="15"/>
  <c r="D5" i="15"/>
  <c r="C5" i="15"/>
  <c r="B5" i="15"/>
  <c r="J4" i="15"/>
  <c r="I4" i="15"/>
  <c r="H4" i="15"/>
  <c r="G4" i="15"/>
  <c r="F4" i="15"/>
  <c r="E4" i="15"/>
  <c r="D4" i="15"/>
  <c r="C4" i="15"/>
  <c r="B4" i="15"/>
  <c r="G25" i="10"/>
  <c r="F25" i="10"/>
  <c r="E25" i="10"/>
  <c r="D25" i="10"/>
  <c r="C25" i="10"/>
  <c r="B25" i="10"/>
  <c r="G24" i="10"/>
  <c r="F24" i="10"/>
  <c r="E24" i="10"/>
  <c r="D24" i="10"/>
  <c r="C24" i="10"/>
  <c r="B24" i="10"/>
  <c r="J21" i="10"/>
  <c r="I21" i="10"/>
  <c r="H21" i="10"/>
  <c r="G21" i="10"/>
  <c r="F21" i="10"/>
  <c r="E21" i="10"/>
  <c r="D21" i="10"/>
  <c r="C21" i="10"/>
  <c r="B21" i="10"/>
  <c r="J20" i="10"/>
  <c r="I20" i="10"/>
  <c r="H20" i="10"/>
  <c r="G20" i="10"/>
  <c r="F20" i="10"/>
  <c r="E20" i="10"/>
  <c r="D20" i="10"/>
  <c r="C20" i="10"/>
  <c r="B20" i="10"/>
  <c r="J17" i="10"/>
  <c r="I17" i="10"/>
  <c r="H17" i="10"/>
  <c r="G17" i="10"/>
  <c r="F17" i="10"/>
  <c r="E17" i="10"/>
  <c r="D17" i="10"/>
  <c r="C17" i="10"/>
  <c r="B17" i="10"/>
  <c r="J16" i="10"/>
  <c r="I16" i="10"/>
  <c r="H16" i="10"/>
  <c r="G16" i="10"/>
  <c r="F16" i="10"/>
  <c r="E16" i="10"/>
  <c r="D16" i="10"/>
  <c r="C16" i="10"/>
  <c r="B16" i="10"/>
  <c r="J13" i="10"/>
  <c r="I13" i="10"/>
  <c r="H13" i="10"/>
  <c r="G13" i="10"/>
  <c r="F13" i="10"/>
  <c r="E13" i="10"/>
  <c r="D13" i="10"/>
  <c r="C13" i="10"/>
  <c r="B13" i="10"/>
  <c r="J12" i="10"/>
  <c r="I12" i="10"/>
  <c r="H12" i="10"/>
  <c r="G12" i="10"/>
  <c r="F12" i="10"/>
  <c r="E12" i="10"/>
  <c r="D12" i="10"/>
  <c r="C12" i="10"/>
  <c r="B12" i="10"/>
  <c r="J9" i="10"/>
  <c r="I9" i="10"/>
  <c r="H9" i="10"/>
  <c r="G9" i="10"/>
  <c r="F9" i="10"/>
  <c r="E9" i="10"/>
  <c r="D9" i="10"/>
  <c r="C9" i="10"/>
  <c r="B9" i="10"/>
  <c r="J8" i="10"/>
  <c r="I8" i="10"/>
  <c r="H8" i="10"/>
  <c r="G8" i="10"/>
  <c r="F8" i="10"/>
  <c r="E8" i="10"/>
  <c r="D8" i="10"/>
  <c r="C8" i="10"/>
  <c r="B8" i="10"/>
  <c r="J5" i="10"/>
  <c r="I5" i="10"/>
  <c r="H5" i="10"/>
  <c r="G5" i="10"/>
  <c r="F5" i="10"/>
  <c r="E5" i="10"/>
  <c r="D5" i="10"/>
  <c r="C5" i="10"/>
  <c r="B5" i="10"/>
  <c r="J4" i="10"/>
  <c r="I4" i="10"/>
  <c r="H4" i="10"/>
  <c r="G4" i="10"/>
  <c r="F4" i="10"/>
  <c r="E4" i="10"/>
  <c r="D4" i="10"/>
  <c r="C4" i="10"/>
  <c r="B4" i="10"/>
  <c r="BG20" i="1"/>
  <c r="I25" i="22"/>
  <c r="BG18" i="1"/>
  <c r="BG16" i="1"/>
  <c r="BF16" i="1"/>
  <c r="I25" i="20" s="1"/>
  <c r="BG14" i="1"/>
  <c r="BF14" i="1"/>
  <c r="I25" i="19" s="1"/>
  <c r="BG12" i="1"/>
  <c r="BF12" i="1"/>
  <c r="I25" i="12" s="1"/>
  <c r="BG10" i="1"/>
  <c r="BF10" i="1"/>
  <c r="I25" i="14" s="1"/>
  <c r="BG8" i="1"/>
  <c r="BF8" i="1"/>
  <c r="I25" i="11" s="1"/>
  <c r="BG6" i="1"/>
  <c r="BF6" i="1"/>
  <c r="I25" i="15" s="1"/>
  <c r="BG4" i="1"/>
  <c r="BF4" i="1"/>
  <c r="I25" i="10" s="1"/>
  <c r="F2" i="1"/>
  <c r="G1" i="1"/>
  <c r="G2" i="1" s="1"/>
  <c r="H1" i="1" l="1"/>
  <c r="BF5" i="1"/>
  <c r="BF3" i="1"/>
  <c r="BF19" i="1"/>
  <c r="C3" i="22"/>
  <c r="C3" i="19"/>
  <c r="C3" i="20"/>
  <c r="C3" i="14"/>
  <c r="C3" i="10"/>
  <c r="C3" i="21"/>
  <c r="C3" i="12"/>
  <c r="C3" i="15"/>
  <c r="C3" i="11"/>
  <c r="B3" i="21"/>
  <c r="B3" i="22"/>
  <c r="B3" i="19"/>
  <c r="B3" i="11"/>
  <c r="B3" i="20"/>
  <c r="B3" i="14"/>
  <c r="B3" i="10"/>
  <c r="B3" i="15"/>
  <c r="B3" i="12"/>
  <c r="BF11" i="1"/>
  <c r="BF9" i="1"/>
  <c r="BF17" i="1"/>
  <c r="BF7" i="1"/>
  <c r="BF15" i="1"/>
  <c r="H2" i="1" l="1"/>
  <c r="I1" i="1"/>
  <c r="J24" i="19"/>
  <c r="BF13" i="1"/>
  <c r="I24" i="19" s="1"/>
  <c r="J24" i="20"/>
  <c r="I24" i="20"/>
  <c r="J24" i="14"/>
  <c r="I24" i="14"/>
  <c r="J24" i="10"/>
  <c r="I24" i="10"/>
  <c r="J24" i="22"/>
  <c r="I24" i="22"/>
  <c r="J24" i="15"/>
  <c r="I24" i="15"/>
  <c r="J24" i="11"/>
  <c r="I24" i="11"/>
  <c r="J24" i="12"/>
  <c r="I24" i="12"/>
  <c r="I2" i="1" l="1"/>
  <c r="J1" i="1"/>
  <c r="D3" i="19"/>
  <c r="D3" i="14"/>
  <c r="D3" i="20"/>
  <c r="D3" i="21"/>
  <c r="D3" i="22"/>
  <c r="D3" i="10"/>
  <c r="D3" i="11"/>
  <c r="D3" i="12"/>
  <c r="D3" i="15"/>
  <c r="E3" i="10" l="1"/>
  <c r="E3" i="11"/>
  <c r="E3" i="14"/>
  <c r="E3" i="20"/>
  <c r="E3" i="21"/>
  <c r="E3" i="19"/>
  <c r="E3" i="22"/>
  <c r="E3" i="12"/>
  <c r="E3" i="15"/>
  <c r="J2" i="1"/>
  <c r="K1" i="1"/>
  <c r="L1" i="1" l="1"/>
  <c r="K2" i="1"/>
  <c r="F3" i="12"/>
  <c r="F3" i="11"/>
  <c r="F3" i="14"/>
  <c r="F3" i="22"/>
  <c r="F3" i="15"/>
  <c r="F3" i="19"/>
  <c r="F3" i="21"/>
  <c r="F3" i="10"/>
  <c r="F3" i="20"/>
  <c r="G3" i="11" l="1"/>
  <c r="G3" i="19"/>
  <c r="G3" i="10"/>
  <c r="G3" i="20"/>
  <c r="G3" i="12"/>
  <c r="G3" i="14"/>
  <c r="G3" i="22"/>
  <c r="G3" i="21"/>
  <c r="G3" i="15"/>
  <c r="L2" i="1"/>
  <c r="M1" i="1"/>
  <c r="M2" i="1" l="1"/>
  <c r="N1" i="1"/>
  <c r="H3" i="21"/>
  <c r="H3" i="10"/>
  <c r="H3" i="22"/>
  <c r="H3" i="19"/>
  <c r="H3" i="14"/>
  <c r="H3" i="15"/>
  <c r="H3" i="12"/>
  <c r="H3" i="11"/>
  <c r="H3" i="20"/>
  <c r="O1" i="1" l="1"/>
  <c r="N2" i="1"/>
  <c r="I3" i="21"/>
  <c r="I3" i="22"/>
  <c r="I3" i="10"/>
  <c r="I3" i="12"/>
  <c r="I3" i="19"/>
  <c r="I3" i="14"/>
  <c r="I3" i="11"/>
  <c r="I3" i="20"/>
  <c r="I3" i="15"/>
  <c r="J3" i="11" l="1"/>
  <c r="J3" i="12"/>
  <c r="J3" i="21"/>
  <c r="J3" i="15"/>
  <c r="J3" i="20"/>
  <c r="J3" i="14"/>
  <c r="J3" i="19"/>
  <c r="J3" i="10"/>
  <c r="J3" i="22"/>
  <c r="O2" i="1"/>
  <c r="P1" i="1"/>
  <c r="Q1" i="1" l="1"/>
  <c r="P2" i="1"/>
  <c r="B7" i="10"/>
  <c r="B7" i="21"/>
  <c r="B7" i="12"/>
  <c r="B7" i="22"/>
  <c r="B7" i="11"/>
  <c r="B7" i="14"/>
  <c r="B7" i="20"/>
  <c r="B7" i="19"/>
  <c r="B7" i="15"/>
  <c r="C7" i="21" l="1"/>
  <c r="C7" i="15"/>
  <c r="C7" i="22"/>
  <c r="C7" i="12"/>
  <c r="C7" i="19"/>
  <c r="C7" i="11"/>
  <c r="C7" i="14"/>
  <c r="C7" i="20"/>
  <c r="C7" i="10"/>
  <c r="R1" i="1"/>
  <c r="Q2" i="1"/>
  <c r="R2" i="1" l="1"/>
  <c r="S1" i="1"/>
  <c r="D7" i="12"/>
  <c r="D7" i="11"/>
  <c r="D7" i="20"/>
  <c r="D7" i="15"/>
  <c r="D7" i="14"/>
  <c r="D7" i="10"/>
  <c r="D7" i="21"/>
  <c r="D7" i="19"/>
  <c r="D7" i="22"/>
  <c r="S2" i="1" l="1"/>
  <c r="T1" i="1"/>
  <c r="E7" i="20"/>
  <c r="E7" i="14"/>
  <c r="E7" i="22"/>
  <c r="E7" i="10"/>
  <c r="E7" i="15"/>
  <c r="E7" i="11"/>
  <c r="E7" i="21"/>
  <c r="E7" i="12"/>
  <c r="E7" i="19"/>
  <c r="T2" i="1" l="1"/>
  <c r="U1" i="1"/>
  <c r="F7" i="12"/>
  <c r="F7" i="15"/>
  <c r="F7" i="11"/>
  <c r="F7" i="19"/>
  <c r="F7" i="21"/>
  <c r="F7" i="14"/>
  <c r="F7" i="10"/>
  <c r="F7" i="20"/>
  <c r="F7" i="22"/>
  <c r="U2" i="1" l="1"/>
  <c r="V1" i="1"/>
  <c r="G7" i="22"/>
  <c r="G7" i="15"/>
  <c r="G7" i="12"/>
  <c r="G7" i="19"/>
  <c r="G7" i="20"/>
  <c r="G7" i="21"/>
  <c r="G7" i="11"/>
  <c r="G7" i="14"/>
  <c r="G7" i="10"/>
  <c r="W1" i="1" l="1"/>
  <c r="V2" i="1"/>
  <c r="H7" i="19"/>
  <c r="H7" i="14"/>
  <c r="H7" i="21"/>
  <c r="H7" i="22"/>
  <c r="H7" i="20"/>
  <c r="H7" i="10"/>
  <c r="H7" i="15"/>
  <c r="H7" i="12"/>
  <c r="H7" i="11"/>
  <c r="I7" i="14" l="1"/>
  <c r="I7" i="20"/>
  <c r="I7" i="21"/>
  <c r="I7" i="10"/>
  <c r="I7" i="12"/>
  <c r="I7" i="11"/>
  <c r="I7" i="19"/>
  <c r="I7" i="15"/>
  <c r="I7" i="22"/>
  <c r="X1" i="1"/>
  <c r="W2" i="1"/>
  <c r="Y1" i="1" l="1"/>
  <c r="X2" i="1"/>
  <c r="J7" i="22"/>
  <c r="J7" i="12"/>
  <c r="J7" i="19"/>
  <c r="J7" i="14"/>
  <c r="J7" i="15"/>
  <c r="J7" i="11"/>
  <c r="J7" i="21"/>
  <c r="J7" i="20"/>
  <c r="J7" i="10"/>
  <c r="B11" i="19" l="1"/>
  <c r="B11" i="14"/>
  <c r="B11" i="22"/>
  <c r="B11" i="20"/>
  <c r="B11" i="11"/>
  <c r="B11" i="21"/>
  <c r="B11" i="10"/>
  <c r="B11" i="15"/>
  <c r="B11" i="12"/>
  <c r="Y2" i="1"/>
  <c r="Z1" i="1"/>
  <c r="Z2" i="1" l="1"/>
  <c r="AA1" i="1"/>
  <c r="C11" i="21"/>
  <c r="C11" i="22"/>
  <c r="C11" i="10"/>
  <c r="C11" i="19"/>
  <c r="C11" i="20"/>
  <c r="C11" i="12"/>
  <c r="C11" i="15"/>
  <c r="C11" i="14"/>
  <c r="C11" i="11"/>
  <c r="AB1" i="1" l="1"/>
  <c r="AA2" i="1"/>
  <c r="D11" i="22"/>
  <c r="D11" i="15"/>
  <c r="D11" i="12"/>
  <c r="D11" i="19"/>
  <c r="D11" i="14"/>
  <c r="D11" i="10"/>
  <c r="D11" i="20"/>
  <c r="D11" i="11"/>
  <c r="D11" i="21"/>
  <c r="E11" i="19" l="1"/>
  <c r="E11" i="14"/>
  <c r="E11" i="15"/>
  <c r="E11" i="11"/>
  <c r="E11" i="10"/>
  <c r="E11" i="20"/>
  <c r="E11" i="21"/>
  <c r="E11" i="22"/>
  <c r="E11" i="12"/>
  <c r="AC1" i="1"/>
  <c r="AB2" i="1"/>
  <c r="F11" i="21" l="1"/>
  <c r="F11" i="10"/>
  <c r="F11" i="15"/>
  <c r="F11" i="14"/>
  <c r="F11" i="12"/>
  <c r="F11" i="11"/>
  <c r="F11" i="19"/>
  <c r="F11" i="22"/>
  <c r="F11" i="20"/>
  <c r="AC2" i="1"/>
  <c r="AD1" i="1"/>
  <c r="G11" i="12" l="1"/>
  <c r="G11" i="20"/>
  <c r="G11" i="14"/>
  <c r="G11" i="21"/>
  <c r="G11" i="10"/>
  <c r="G11" i="15"/>
  <c r="G11" i="11"/>
  <c r="G11" i="22"/>
  <c r="G11" i="19"/>
  <c r="AE1" i="1"/>
  <c r="AD2" i="1"/>
  <c r="H11" i="22" l="1"/>
  <c r="H11" i="20"/>
  <c r="H11" i="12"/>
  <c r="H11" i="15"/>
  <c r="H11" i="19"/>
  <c r="H11" i="11"/>
  <c r="H11" i="14"/>
  <c r="H11" i="10"/>
  <c r="H11" i="21"/>
  <c r="AE2" i="1"/>
  <c r="AF1" i="1"/>
  <c r="AF2" i="1" l="1"/>
  <c r="AG1" i="1"/>
  <c r="I11" i="20"/>
  <c r="I11" i="14"/>
  <c r="I11" i="10"/>
  <c r="I11" i="15"/>
  <c r="I11" i="19"/>
  <c r="I11" i="22"/>
  <c r="I11" i="12"/>
  <c r="I11" i="11"/>
  <c r="I11" i="21"/>
  <c r="AG2" i="1" l="1"/>
  <c r="AH1" i="1"/>
  <c r="J11" i="21"/>
  <c r="J11" i="11"/>
  <c r="J11" i="19"/>
  <c r="J11" i="12"/>
  <c r="J11" i="10"/>
  <c r="J11" i="15"/>
  <c r="J11" i="14"/>
  <c r="J11" i="20"/>
  <c r="J11" i="22"/>
  <c r="AH2" i="1" l="1"/>
  <c r="AI1" i="1"/>
  <c r="B15" i="14"/>
  <c r="B15" i="22"/>
  <c r="B15" i="19"/>
  <c r="B15" i="11"/>
  <c r="B15" i="20"/>
  <c r="B15" i="10"/>
  <c r="B15" i="21"/>
  <c r="B15" i="15"/>
  <c r="B15" i="12"/>
  <c r="AJ1" i="1" l="1"/>
  <c r="AI2" i="1"/>
  <c r="C15" i="14"/>
  <c r="C15" i="21"/>
  <c r="C15" i="10"/>
  <c r="C15" i="15"/>
  <c r="C15" i="20"/>
  <c r="C15" i="12"/>
  <c r="C15" i="11"/>
  <c r="C15" i="19"/>
  <c r="C15" i="22"/>
  <c r="D15" i="22" l="1"/>
  <c r="D15" i="12"/>
  <c r="D15" i="11"/>
  <c r="D15" i="15"/>
  <c r="D15" i="19"/>
  <c r="D15" i="20"/>
  <c r="D15" i="21"/>
  <c r="D15" i="10"/>
  <c r="D15" i="14"/>
  <c r="AJ2" i="1"/>
  <c r="AK1" i="1"/>
  <c r="AL1" i="1" l="1"/>
  <c r="AK2" i="1"/>
  <c r="E15" i="21"/>
  <c r="E15" i="15"/>
  <c r="E15" i="22"/>
  <c r="E15" i="20"/>
  <c r="E15" i="11"/>
  <c r="E15" i="10"/>
  <c r="E15" i="12"/>
  <c r="E15" i="19"/>
  <c r="E15" i="14"/>
  <c r="F15" i="12" l="1"/>
  <c r="F15" i="11"/>
  <c r="F15" i="19"/>
  <c r="F15" i="10"/>
  <c r="F15" i="20"/>
  <c r="F15" i="14"/>
  <c r="F15" i="21"/>
  <c r="F15" i="22"/>
  <c r="F15" i="15"/>
  <c r="AM1" i="1"/>
  <c r="AL2" i="1"/>
  <c r="G15" i="20" l="1"/>
  <c r="G15" i="14"/>
  <c r="G15" i="22"/>
  <c r="G15" i="19"/>
  <c r="G15" i="21"/>
  <c r="G15" i="12"/>
  <c r="G15" i="10"/>
  <c r="G15" i="15"/>
  <c r="G15" i="11"/>
  <c r="AM2" i="1"/>
  <c r="AN1" i="1"/>
  <c r="AO1" i="1" l="1"/>
  <c r="AN2" i="1"/>
  <c r="H15" i="10"/>
  <c r="H15" i="21"/>
  <c r="H15" i="11"/>
  <c r="H15" i="20"/>
  <c r="H15" i="12"/>
  <c r="H15" i="22"/>
  <c r="H15" i="15"/>
  <c r="H15" i="14"/>
  <c r="H15" i="19"/>
  <c r="I15" i="12" l="1"/>
  <c r="I15" i="19"/>
  <c r="I15" i="10"/>
  <c r="I15" i="11"/>
  <c r="I15" i="14"/>
  <c r="I15" i="22"/>
  <c r="I15" i="21"/>
  <c r="I15" i="15"/>
  <c r="I15" i="20"/>
  <c r="AO2" i="1"/>
  <c r="AP1" i="1"/>
  <c r="AP2" i="1" l="1"/>
  <c r="AQ1" i="1"/>
  <c r="J15" i="20"/>
  <c r="J15" i="21"/>
  <c r="J15" i="22"/>
  <c r="J15" i="12"/>
  <c r="J15" i="14"/>
  <c r="J15" i="10"/>
  <c r="J15" i="11"/>
  <c r="J15" i="19"/>
  <c r="J15" i="15"/>
  <c r="AQ2" i="1" l="1"/>
  <c r="AR1" i="1"/>
  <c r="B19" i="19"/>
  <c r="B19" i="20"/>
  <c r="B19" i="11"/>
  <c r="B19" i="22"/>
  <c r="B19" i="14"/>
  <c r="B19" i="10"/>
  <c r="B19" i="15"/>
  <c r="B19" i="12"/>
  <c r="B19" i="21"/>
  <c r="AR2" i="1" l="1"/>
  <c r="AS1" i="1"/>
  <c r="C19" i="20"/>
  <c r="C19" i="15"/>
  <c r="C19" i="19"/>
  <c r="C19" i="14"/>
  <c r="C19" i="10"/>
  <c r="C19" i="22"/>
  <c r="C19" i="11"/>
  <c r="C19" i="21"/>
  <c r="C19" i="12"/>
  <c r="AT1" i="1" l="1"/>
  <c r="AS2" i="1"/>
  <c r="D19" i="20"/>
  <c r="D19" i="14"/>
  <c r="D19" i="10"/>
  <c r="D19" i="22"/>
  <c r="D19" i="21"/>
  <c r="D19" i="15"/>
  <c r="D19" i="12"/>
  <c r="D19" i="11"/>
  <c r="D19" i="19"/>
  <c r="E19" i="12" l="1"/>
  <c r="E19" i="15"/>
  <c r="E19" i="10"/>
  <c r="E19" i="19"/>
  <c r="E19" i="11"/>
  <c r="E19" i="14"/>
  <c r="E19" i="21"/>
  <c r="E19" i="20"/>
  <c r="E19" i="22"/>
  <c r="AU1" i="1"/>
  <c r="AT2" i="1"/>
  <c r="F19" i="11" l="1"/>
  <c r="F19" i="14"/>
  <c r="F19" i="10"/>
  <c r="F19" i="20"/>
  <c r="F19" i="12"/>
  <c r="F19" i="19"/>
  <c r="F19" i="21"/>
  <c r="F19" i="22"/>
  <c r="F19" i="15"/>
  <c r="AU2" i="1"/>
  <c r="AV1" i="1"/>
  <c r="AW1" i="1" l="1"/>
  <c r="AV2" i="1"/>
  <c r="G19" i="19"/>
  <c r="G19" i="20"/>
  <c r="G19" i="21"/>
  <c r="G19" i="14"/>
  <c r="G19" i="10"/>
  <c r="G19" i="12"/>
  <c r="G19" i="22"/>
  <c r="G19" i="15"/>
  <c r="G19" i="11"/>
  <c r="H19" i="19" l="1"/>
  <c r="H19" i="14"/>
  <c r="H19" i="20"/>
  <c r="H19" i="15"/>
  <c r="H19" i="21"/>
  <c r="H19" i="12"/>
  <c r="H19" i="10"/>
  <c r="H19" i="22"/>
  <c r="H19" i="11"/>
  <c r="AW2" i="1"/>
  <c r="AX1" i="1"/>
  <c r="AY1" i="1" l="1"/>
  <c r="AX2" i="1"/>
  <c r="I19" i="21"/>
  <c r="I19" i="12"/>
  <c r="I19" i="15"/>
  <c r="I19" i="14"/>
  <c r="I19" i="10"/>
  <c r="I19" i="19"/>
  <c r="I19" i="11"/>
  <c r="I19" i="20"/>
  <c r="I19" i="22"/>
  <c r="J19" i="22" l="1"/>
  <c r="J19" i="12"/>
  <c r="J19" i="15"/>
  <c r="J19" i="14"/>
  <c r="J19" i="21"/>
  <c r="J19" i="19"/>
  <c r="J19" i="20"/>
  <c r="J19" i="11"/>
  <c r="J19" i="10"/>
  <c r="AZ1" i="1"/>
  <c r="AY2" i="1"/>
  <c r="B23" i="22" l="1"/>
  <c r="B23" i="15"/>
  <c r="B23" i="11"/>
  <c r="B23" i="19"/>
  <c r="B23" i="12"/>
  <c r="B23" i="14"/>
  <c r="B23" i="21"/>
  <c r="B23" i="20"/>
  <c r="B23" i="10"/>
  <c r="BA1" i="1"/>
  <c r="BA2" i="1" s="1"/>
  <c r="D23" i="19" s="1"/>
  <c r="AZ2" i="1"/>
  <c r="BC1" i="1"/>
  <c r="D23" i="11" l="1"/>
  <c r="D23" i="15"/>
  <c r="C23" i="22"/>
  <c r="C23" i="15"/>
  <c r="C23" i="14"/>
  <c r="C23" i="10"/>
  <c r="C23" i="12"/>
  <c r="C23" i="21"/>
  <c r="C23" i="19"/>
  <c r="C23" i="11"/>
  <c r="C23" i="20"/>
  <c r="D23" i="12"/>
  <c r="D23" i="22"/>
  <c r="D23" i="10"/>
  <c r="D23" i="21"/>
  <c r="D23" i="14"/>
  <c r="D23" i="20"/>
  <c r="BD1" i="1"/>
  <c r="BC2" i="1"/>
  <c r="E23" i="19"/>
  <c r="E23" i="20"/>
  <c r="E23" i="21"/>
  <c r="E23" i="10"/>
  <c r="E23" i="12"/>
  <c r="E23" i="15"/>
  <c r="E23" i="11"/>
  <c r="E23" i="22"/>
  <c r="E23" i="14"/>
  <c r="F23" i="20" l="1"/>
  <c r="F23" i="21"/>
  <c r="F23" i="22"/>
  <c r="F23" i="12"/>
  <c r="F23" i="15"/>
  <c r="F23" i="19"/>
  <c r="F23" i="11"/>
  <c r="F23" i="14"/>
  <c r="F23" i="10"/>
  <c r="BE1" i="1"/>
  <c r="BE2" i="1" s="1"/>
  <c r="BD2" i="1"/>
  <c r="H23" i="22" l="1"/>
  <c r="H23" i="12"/>
  <c r="H23" i="14"/>
  <c r="H23" i="19"/>
  <c r="H23" i="15"/>
  <c r="H23" i="21"/>
  <c r="H23" i="20"/>
  <c r="H23" i="11"/>
  <c r="H23" i="10"/>
  <c r="G23" i="21"/>
  <c r="G23" i="22"/>
  <c r="G23" i="12"/>
  <c r="G23" i="19"/>
  <c r="G23" i="11"/>
  <c r="G23" i="14"/>
  <c r="G23" i="20"/>
  <c r="G23" i="10"/>
  <c r="G23" i="15"/>
</calcChain>
</file>

<file path=xl/sharedStrings.xml><?xml version="1.0" encoding="utf-8"?>
<sst xmlns="http://schemas.openxmlformats.org/spreadsheetml/2006/main" count="642" uniqueCount="55">
  <si>
    <t>測定局</t>
  </si>
  <si>
    <t>週　報</t>
  </si>
  <si>
    <t>4/1～4/4</t>
  </si>
  <si>
    <t>年間週平均値</t>
  </si>
  <si>
    <t>最大値</t>
  </si>
  <si>
    <t>最小値</t>
  </si>
  <si>
    <t>県営西戸島団地</t>
  </si>
  <si>
    <t>Lden</t>
  </si>
  <si>
    <t>測定機数</t>
  </si>
  <si>
    <t>日向上公民館</t>
  </si>
  <si>
    <t>菊陽中央公民館</t>
  </si>
  <si>
    <t>道明公民館</t>
  </si>
  <si>
    <t>大津町子育て・健診センター</t>
  </si>
  <si>
    <t>古閑第二公民館</t>
  </si>
  <si>
    <t>西原台公民館</t>
  </si>
  <si>
    <t>戸次公民館</t>
  </si>
  <si>
    <t>大津町運動公園</t>
  </si>
  <si>
    <t>W値</t>
  </si>
  <si>
    <t>大津町子育て健診センター</t>
  </si>
  <si>
    <t>w値</t>
  </si>
  <si>
    <t>ｗ値の年間値です</t>
  </si>
  <si>
    <t>Lden値</t>
  </si>
  <si>
    <t>Lden値の年間値です</t>
  </si>
  <si>
    <t>熊本空港周辺の「航空機騒音常時監視結果」</t>
  </si>
  <si>
    <r>
      <rPr>
        <sz val="11"/>
        <rFont val="ＭＳ Ｐゴシック"/>
        <family val="3"/>
        <charset val="128"/>
      </rPr>
      <t>L</t>
    </r>
    <r>
      <rPr>
        <sz val="11"/>
        <rFont val="ＭＳ Ｐゴシック"/>
        <family val="3"/>
        <charset val="128"/>
      </rPr>
      <t>den</t>
    </r>
  </si>
  <si>
    <t>年パワー平均値</t>
  </si>
  <si>
    <t>（注）１．年間の環境基準達成状況・・・達成。　ただし、「県営西戸島団地」の環境基準はⅠ類型地域（57 Lden）です。</t>
  </si>
  <si>
    <t>　　　２．測定機数の「年間週平均値」の欄は、一年間に騒音測定された総測定機数を表しています。</t>
  </si>
  <si>
    <t>（注）１．年間の環境基準達成状況・・・達成。　ただし、「日向上公民館」の環境基準はⅡ類型地域（62 Lden）です。</t>
  </si>
  <si>
    <t>（注）１．年間の環境基準達成状況・・・達成。　ただし、「道明公民館」の環境基準はⅡ類型地域（62 Lden）です。</t>
  </si>
  <si>
    <t>（注）１．年間の環境基準達成状況・・・達成。　ただし、「大津町子育て・検診センター」の環境基準はⅡ類型地域（62 Lden）です。</t>
  </si>
  <si>
    <t>（注）１．年間の環境基準達成状況・・・達成。　ただし、「古閑第二公民館」の環境基準はⅠ類型地域（57 Lden）です。</t>
  </si>
  <si>
    <t>（注）１．年間の環境基準達成状況・・・達成。　ただし、「西原台公民館」の環境基準はⅡ類型地域（62 Lden）です。</t>
  </si>
  <si>
    <t>（注）１．年間の環境基準達成状況・・・達成。　ただし、「大津運動公園」の環境基準はⅡ類型地域（62 Lden）です。</t>
  </si>
  <si>
    <t>欠測</t>
    <rPh sb="0" eb="2">
      <t>ケッソク</t>
    </rPh>
    <phoneticPr fontId="1"/>
  </si>
  <si>
    <t>欠測</t>
    <rPh sb="0" eb="2">
      <t>ケッソク</t>
    </rPh>
    <phoneticPr fontId="9"/>
  </si>
  <si>
    <t>８．菊陽町戸次｢戸次公民館」測定局　（R5.3.30～R6.3.27）</t>
    <phoneticPr fontId="9"/>
  </si>
  <si>
    <t>９．大津町森｢大津運動公園」測定局　（R5.3.30～R6.3.27）</t>
    <phoneticPr fontId="9"/>
  </si>
  <si>
    <t>７．西原村小森「西原台公民館」測定局　　（R5.3.30～R6.3.27）</t>
    <phoneticPr fontId="9"/>
  </si>
  <si>
    <t>６．益城町古閑「古閑第二公民館」測定局　（R5.3.30～R6.3.27）</t>
    <phoneticPr fontId="9"/>
  </si>
  <si>
    <t>５．大津町大津「大津町子育て・健診センター」測定局　（R5.3.30～R6.3.27）</t>
    <phoneticPr fontId="9"/>
  </si>
  <si>
    <t>４．菊陽町曲手「道明公民館」測定局　（R5.3.30～R6.3.27）</t>
    <phoneticPr fontId="9"/>
  </si>
  <si>
    <t>３．菊陽町久保田「中央公民館」測定局　（R5.3.30～R6.3.27）</t>
    <phoneticPr fontId="9"/>
  </si>
  <si>
    <t>２．熊本市東区戸島「日向上公民館」測定局　（R5.3.30～R6.3.27）</t>
    <phoneticPr fontId="9"/>
  </si>
  <si>
    <t>欠測</t>
    <rPh sb="0" eb="2">
      <t>ケッソク</t>
    </rPh>
    <phoneticPr fontId="9"/>
  </si>
  <si>
    <t>欠測</t>
    <rPh sb="0" eb="2">
      <t>ケッソク</t>
    </rPh>
    <phoneticPr fontId="9"/>
  </si>
  <si>
    <t>（注）１．年間の環境基準達成状況・・・達成。　ただし、「中央公民館」の環境基準はⅠ類型地域（57 Lden）です。</t>
    <phoneticPr fontId="9"/>
  </si>
  <si>
    <t>１．熊本市東区戸島西「県営西戸島団地」測定局　（R5.3.30～R6.3.27）</t>
    <phoneticPr fontId="9"/>
  </si>
  <si>
    <t>（注）機器故障のため、年間を通じて欠測</t>
    <rPh sb="3" eb="7">
      <t>キキコショウ</t>
    </rPh>
    <rPh sb="11" eb="13">
      <t>ネンカン</t>
    </rPh>
    <rPh sb="14" eb="15">
      <t>ツウ</t>
    </rPh>
    <rPh sb="17" eb="19">
      <t>ケッソク</t>
    </rPh>
    <phoneticPr fontId="9"/>
  </si>
  <si>
    <t>　　　３．９月２８日から１１月２９日まで機器検定のため欠測です。</t>
    <rPh sb="6" eb="7">
      <t>ツキ</t>
    </rPh>
    <rPh sb="9" eb="10">
      <t>ニチ</t>
    </rPh>
    <rPh sb="14" eb="15">
      <t>ツキ</t>
    </rPh>
    <rPh sb="17" eb="18">
      <t>ニチ</t>
    </rPh>
    <rPh sb="20" eb="24">
      <t>キキケンテイ</t>
    </rPh>
    <rPh sb="27" eb="29">
      <t>ケッソク</t>
    </rPh>
    <phoneticPr fontId="9"/>
  </si>
  <si>
    <t>　　　３．１０月２６日から機器故障のため欠測です。</t>
    <rPh sb="7" eb="8">
      <t>ツキ</t>
    </rPh>
    <rPh sb="10" eb="11">
      <t>ニチ</t>
    </rPh>
    <rPh sb="13" eb="15">
      <t>キキ</t>
    </rPh>
    <rPh sb="15" eb="17">
      <t>コショウ</t>
    </rPh>
    <rPh sb="20" eb="22">
      <t>ケッソク</t>
    </rPh>
    <phoneticPr fontId="9"/>
  </si>
  <si>
    <t>　　　３．３月３０日から４月５日まで機器の不具合による欠測です。</t>
    <rPh sb="6" eb="7">
      <t>ツキ</t>
    </rPh>
    <rPh sb="9" eb="10">
      <t>ニチ</t>
    </rPh>
    <rPh sb="13" eb="14">
      <t>ツキ</t>
    </rPh>
    <rPh sb="15" eb="16">
      <t>ニチ</t>
    </rPh>
    <rPh sb="18" eb="20">
      <t>キキ</t>
    </rPh>
    <rPh sb="21" eb="24">
      <t>フグアイ</t>
    </rPh>
    <rPh sb="27" eb="29">
      <t>ケッソク</t>
    </rPh>
    <phoneticPr fontId="9"/>
  </si>
  <si>
    <t>　　　３．１１月１６日から１２月１３日まで機器の不具合による欠測です。</t>
    <rPh sb="7" eb="8">
      <t>ツキ</t>
    </rPh>
    <rPh sb="10" eb="11">
      <t>ニチ</t>
    </rPh>
    <rPh sb="15" eb="16">
      <t>ツキ</t>
    </rPh>
    <rPh sb="18" eb="19">
      <t>ニチ</t>
    </rPh>
    <rPh sb="21" eb="23">
      <t>キキ</t>
    </rPh>
    <rPh sb="24" eb="27">
      <t>フグアイ</t>
    </rPh>
    <rPh sb="30" eb="32">
      <t>ケッソク</t>
    </rPh>
    <phoneticPr fontId="9"/>
  </si>
  <si>
    <t>　　　３．８月３日から１１月８日まで機器の不具合による欠測です。</t>
    <rPh sb="6" eb="7">
      <t>ツキ</t>
    </rPh>
    <rPh sb="8" eb="9">
      <t>ニチ</t>
    </rPh>
    <rPh sb="13" eb="14">
      <t>ツキ</t>
    </rPh>
    <rPh sb="15" eb="16">
      <t>ニチ</t>
    </rPh>
    <rPh sb="18" eb="20">
      <t>キキ</t>
    </rPh>
    <rPh sb="21" eb="24">
      <t>フグアイ</t>
    </rPh>
    <rPh sb="27" eb="29">
      <t>ケッソク</t>
    </rPh>
    <phoneticPr fontId="9"/>
  </si>
  <si>
    <t>　　　３．１１月３０日から１２月６日まで，１２月１４日から１月１０日まで、２月１日から２月１４日まで機器の不具合による欠測です。</t>
    <rPh sb="7" eb="8">
      <t>ツキ</t>
    </rPh>
    <rPh sb="10" eb="11">
      <t>ニチ</t>
    </rPh>
    <rPh sb="15" eb="16">
      <t>ツキ</t>
    </rPh>
    <rPh sb="17" eb="18">
      <t>ニチ</t>
    </rPh>
    <rPh sb="23" eb="24">
      <t>ツキ</t>
    </rPh>
    <rPh sb="26" eb="27">
      <t>ニチ</t>
    </rPh>
    <rPh sb="30" eb="31">
      <t>ツキ</t>
    </rPh>
    <rPh sb="33" eb="34">
      <t>ニチ</t>
    </rPh>
    <rPh sb="38" eb="39">
      <t>ツキ</t>
    </rPh>
    <rPh sb="40" eb="41">
      <t>ニチ</t>
    </rPh>
    <rPh sb="44" eb="45">
      <t>ツキ</t>
    </rPh>
    <rPh sb="47" eb="48">
      <t>ニチ</t>
    </rPh>
    <rPh sb="50" eb="52">
      <t>キキ</t>
    </rPh>
    <rPh sb="53" eb="56">
      <t>フグアイ</t>
    </rPh>
    <rPh sb="59" eb="61">
      <t>ケッソク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</si>
</sst>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_);[Red]\(0.0\)"/>
    <numFmt numFmtId="178" formatCode="0.0_ "/>
    <numFmt numFmtId="179" formatCode="0_ "/>
    <numFmt numFmtId="180" formatCode="0_);[Red]\(0\)"/>
  </numFmts>
  <fonts count="12" x14ac:knownFonts="1">
    <font>
      <sz val="11"/>
      <name val="ＭＳ Ｐゴシック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38" fontId="8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7" fontId="0" fillId="2" borderId="1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57" fontId="0" fillId="3" borderId="0" xfId="0" applyNumberFormat="1" applyFill="1" applyAlignment="1">
      <alignment horizontal="center" vertical="center"/>
    </xf>
    <xf numFmtId="177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56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177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vertical="center"/>
    </xf>
    <xf numFmtId="176" fontId="0" fillId="4" borderId="9" xfId="0" applyNumberForma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177" fontId="0" fillId="0" borderId="1" xfId="0" applyNumberFormat="1" applyBorder="1" applyAlignment="1">
      <alignment vertical="center"/>
    </xf>
    <xf numFmtId="177" fontId="0" fillId="4" borderId="1" xfId="0" applyNumberFormat="1" applyFill="1" applyBorder="1" applyAlignment="1">
      <alignment vertical="center"/>
    </xf>
    <xf numFmtId="176" fontId="0" fillId="0" borderId="0" xfId="0" applyNumberFormat="1" applyAlignment="1">
      <alignment vertical="center"/>
    </xf>
    <xf numFmtId="0" fontId="0" fillId="4" borderId="0" xfId="0" applyFill="1" applyAlignment="1">
      <alignment vertical="center"/>
    </xf>
    <xf numFmtId="57" fontId="6" fillId="0" borderId="1" xfId="0" applyNumberFormat="1" applyFont="1" applyBorder="1" applyAlignment="1">
      <alignment horizontal="center" vertical="center" shrinkToFit="1"/>
    </xf>
    <xf numFmtId="180" fontId="0" fillId="0" borderId="3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177" fontId="0" fillId="5" borderId="1" xfId="0" applyNumberFormat="1" applyFill="1" applyBorder="1" applyAlignment="1">
      <alignment vertical="center"/>
    </xf>
    <xf numFmtId="177" fontId="0" fillId="0" borderId="0" xfId="0" applyNumberFormat="1" applyAlignment="1">
      <alignment vertical="center"/>
    </xf>
    <xf numFmtId="0" fontId="0" fillId="0" borderId="16" xfId="0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0" xfId="0" applyNumberFormat="1" applyAlignment="1">
      <alignment vertical="center"/>
    </xf>
    <xf numFmtId="177" fontId="0" fillId="0" borderId="17" xfId="0" applyNumberFormat="1" applyBorder="1" applyAlignment="1">
      <alignment horizontal="center" vertical="center"/>
    </xf>
    <xf numFmtId="179" fontId="0" fillId="0" borderId="10" xfId="0" applyNumberFormat="1" applyBorder="1" applyAlignment="1">
      <alignment vertical="center"/>
    </xf>
    <xf numFmtId="0" fontId="0" fillId="0" borderId="11" xfId="0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8" fontId="0" fillId="0" borderId="4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8" xfId="0" applyNumberFormat="1" applyBorder="1" applyAlignment="1">
      <alignment vertical="center"/>
    </xf>
    <xf numFmtId="177" fontId="8" fillId="0" borderId="1" xfId="0" applyNumberFormat="1" applyFont="1" applyBorder="1" applyAlignment="1">
      <alignment vertical="center"/>
    </xf>
    <xf numFmtId="177" fontId="8" fillId="0" borderId="1" xfId="0" applyNumberFormat="1" applyFont="1" applyBorder="1" applyAlignment="1">
      <alignment horizontal="center" vertical="center"/>
    </xf>
    <xf numFmtId="177" fontId="7" fillId="6" borderId="1" xfId="0" applyNumberFormat="1" applyFont="1" applyFill="1" applyBorder="1" applyAlignment="1">
      <alignment horizontal="center" vertical="center"/>
    </xf>
    <xf numFmtId="177" fontId="7" fillId="6" borderId="9" xfId="0" applyNumberFormat="1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80" fontId="8" fillId="0" borderId="9" xfId="0" applyNumberFormat="1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8" fillId="4" borderId="9" xfId="0" applyNumberFormat="1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0" fillId="0" borderId="6" xfId="0" applyNumberFormat="1" applyBorder="1" applyAlignment="1">
      <alignment horizontal="center" vertical="center" wrapText="1"/>
    </xf>
    <xf numFmtId="178" fontId="0" fillId="0" borderId="8" xfId="0" applyNumberForma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57150</xdr:colOff>
      <xdr:row>39</xdr:row>
      <xdr:rowOff>76200</xdr:rowOff>
    </xdr:from>
    <xdr:to>
      <xdr:col>58</xdr:col>
      <xdr:colOff>619125</xdr:colOff>
      <xdr:row>40</xdr:row>
      <xdr:rowOff>133350</xdr:rowOff>
    </xdr:to>
    <xdr:sp macro="" textlink="">
      <xdr:nvSpPr>
        <xdr:cNvPr id="2586" name="AutoShape 3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>
          <a:spLocks noChangeArrowheads="1"/>
        </xdr:cNvSpPr>
      </xdr:nvSpPr>
      <xdr:spPr>
        <a:xfrm>
          <a:off x="40690800" y="7858125"/>
          <a:ext cx="561975" cy="228600"/>
        </a:xfrm>
        <a:prstGeom prst="leftArrow">
          <a:avLst>
            <a:gd name="adj1" fmla="val 50000"/>
            <a:gd name="adj2" fmla="val 61458"/>
          </a:avLst>
        </a:prstGeom>
        <a:solidFill>
          <a:srgbClr val="FF00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</xdr:sp>
    <xdr:clientData/>
  </xdr:twoCellAnchor>
  <xdr:twoCellAnchor>
    <xdr:from>
      <xdr:col>58</xdr:col>
      <xdr:colOff>28575</xdr:colOff>
      <xdr:row>49</xdr:row>
      <xdr:rowOff>76200</xdr:rowOff>
    </xdr:from>
    <xdr:to>
      <xdr:col>58</xdr:col>
      <xdr:colOff>590550</xdr:colOff>
      <xdr:row>50</xdr:row>
      <xdr:rowOff>133350</xdr:rowOff>
    </xdr:to>
    <xdr:sp macro="" textlink="">
      <xdr:nvSpPr>
        <xdr:cNvPr id="2587" name="AutoShape 4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>
          <a:spLocks noChangeArrowheads="1"/>
        </xdr:cNvSpPr>
      </xdr:nvSpPr>
      <xdr:spPr>
        <a:xfrm>
          <a:off x="40662225" y="9582150"/>
          <a:ext cx="561975" cy="228600"/>
        </a:xfrm>
        <a:prstGeom prst="leftArrow">
          <a:avLst>
            <a:gd name="adj1" fmla="val 50000"/>
            <a:gd name="adj2" fmla="val 61458"/>
          </a:avLst>
        </a:prstGeom>
        <a:solidFill>
          <a:srgbClr val="FF00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I52"/>
  <sheetViews>
    <sheetView view="pageBreakPreview" zoomScaleNormal="100" zoomScaleSheetLayoutView="100" workbookViewId="0">
      <pane xSplit="5" ySplit="2" topLeftCell="AY19" activePane="bottomRight" state="frozen"/>
      <selection pane="topRight"/>
      <selection pane="bottomLeft"/>
      <selection pane="bottomRight" activeCell="A33" sqref="A33:XFD54"/>
    </sheetView>
  </sheetViews>
  <sheetFormatPr defaultColWidth="11" defaultRowHeight="13" x14ac:dyDescent="0.2"/>
  <cols>
    <col min="1" max="1" width="2.6328125" style="1" customWidth="1"/>
    <col min="2" max="2" width="2.36328125" style="1" customWidth="1"/>
    <col min="3" max="3" width="15.08984375" style="1" customWidth="1"/>
    <col min="4" max="4" width="10.6328125" style="1" customWidth="1"/>
    <col min="5" max="5" width="10.6328125" style="1" hidden="1" customWidth="1"/>
    <col min="6" max="13" width="10.6328125" style="1" customWidth="1"/>
    <col min="14" max="33" width="9.08984375" style="1" customWidth="1"/>
    <col min="34" max="57" width="9.26953125" style="1" customWidth="1"/>
    <col min="58" max="58" width="13" style="1" customWidth="1"/>
    <col min="59" max="59" width="8.36328125" style="1" customWidth="1"/>
    <col min="60" max="16384" width="11" style="1"/>
  </cols>
  <sheetData>
    <row r="1" spans="2:61" x14ac:dyDescent="0.2">
      <c r="E1" s="21">
        <v>39173</v>
      </c>
      <c r="F1" s="21">
        <v>44650</v>
      </c>
      <c r="G1" s="21">
        <f>F1+7</f>
        <v>44657</v>
      </c>
      <c r="H1" s="21">
        <f t="shared" ref="H1:BE1" si="0">G1+7</f>
        <v>44664</v>
      </c>
      <c r="I1" s="21">
        <f t="shared" si="0"/>
        <v>44671</v>
      </c>
      <c r="J1" s="21">
        <f t="shared" si="0"/>
        <v>44678</v>
      </c>
      <c r="K1" s="21">
        <f t="shared" si="0"/>
        <v>44685</v>
      </c>
      <c r="L1" s="21">
        <f t="shared" si="0"/>
        <v>44692</v>
      </c>
      <c r="M1" s="21">
        <f t="shared" si="0"/>
        <v>44699</v>
      </c>
      <c r="N1" s="21">
        <f t="shared" si="0"/>
        <v>44706</v>
      </c>
      <c r="O1" s="21">
        <f t="shared" si="0"/>
        <v>44713</v>
      </c>
      <c r="P1" s="21">
        <f t="shared" si="0"/>
        <v>44720</v>
      </c>
      <c r="Q1" s="21">
        <f t="shared" si="0"/>
        <v>44727</v>
      </c>
      <c r="R1" s="21">
        <f t="shared" si="0"/>
        <v>44734</v>
      </c>
      <c r="S1" s="21">
        <f t="shared" si="0"/>
        <v>44741</v>
      </c>
      <c r="T1" s="21">
        <f t="shared" si="0"/>
        <v>44748</v>
      </c>
      <c r="U1" s="21">
        <f t="shared" si="0"/>
        <v>44755</v>
      </c>
      <c r="V1" s="21">
        <f t="shared" si="0"/>
        <v>44762</v>
      </c>
      <c r="W1" s="21">
        <f t="shared" si="0"/>
        <v>44769</v>
      </c>
      <c r="X1" s="21">
        <f t="shared" si="0"/>
        <v>44776</v>
      </c>
      <c r="Y1" s="21">
        <f t="shared" si="0"/>
        <v>44783</v>
      </c>
      <c r="Z1" s="21">
        <f t="shared" si="0"/>
        <v>44790</v>
      </c>
      <c r="AA1" s="21">
        <f t="shared" si="0"/>
        <v>44797</v>
      </c>
      <c r="AB1" s="21">
        <f t="shared" si="0"/>
        <v>44804</v>
      </c>
      <c r="AC1" s="21">
        <f t="shared" si="0"/>
        <v>44811</v>
      </c>
      <c r="AD1" s="21">
        <f t="shared" si="0"/>
        <v>44818</v>
      </c>
      <c r="AE1" s="21">
        <f t="shared" si="0"/>
        <v>44825</v>
      </c>
      <c r="AF1" s="21">
        <f t="shared" si="0"/>
        <v>44832</v>
      </c>
      <c r="AG1" s="21">
        <f t="shared" si="0"/>
        <v>44839</v>
      </c>
      <c r="AH1" s="21">
        <f t="shared" si="0"/>
        <v>44846</v>
      </c>
      <c r="AI1" s="21">
        <f t="shared" si="0"/>
        <v>44853</v>
      </c>
      <c r="AJ1" s="21">
        <f t="shared" si="0"/>
        <v>44860</v>
      </c>
      <c r="AK1" s="21">
        <f t="shared" si="0"/>
        <v>44867</v>
      </c>
      <c r="AL1" s="21">
        <f t="shared" si="0"/>
        <v>44874</v>
      </c>
      <c r="AM1" s="21">
        <f t="shared" si="0"/>
        <v>44881</v>
      </c>
      <c r="AN1" s="21">
        <f t="shared" si="0"/>
        <v>44888</v>
      </c>
      <c r="AO1" s="21">
        <f t="shared" si="0"/>
        <v>44895</v>
      </c>
      <c r="AP1" s="21">
        <f t="shared" si="0"/>
        <v>44902</v>
      </c>
      <c r="AQ1" s="21">
        <f t="shared" si="0"/>
        <v>44909</v>
      </c>
      <c r="AR1" s="21">
        <f t="shared" si="0"/>
        <v>44916</v>
      </c>
      <c r="AS1" s="21">
        <f t="shared" si="0"/>
        <v>44923</v>
      </c>
      <c r="AT1" s="21">
        <f t="shared" si="0"/>
        <v>44930</v>
      </c>
      <c r="AU1" s="21">
        <f t="shared" si="0"/>
        <v>44937</v>
      </c>
      <c r="AV1" s="21">
        <f t="shared" si="0"/>
        <v>44944</v>
      </c>
      <c r="AW1" s="21">
        <f t="shared" si="0"/>
        <v>44951</v>
      </c>
      <c r="AX1" s="21">
        <f t="shared" si="0"/>
        <v>44958</v>
      </c>
      <c r="AY1" s="21">
        <f t="shared" si="0"/>
        <v>44965</v>
      </c>
      <c r="AZ1" s="21">
        <f t="shared" si="0"/>
        <v>44972</v>
      </c>
      <c r="BA1" s="21">
        <f t="shared" si="0"/>
        <v>44979</v>
      </c>
      <c r="BB1" s="21">
        <v>45351</v>
      </c>
      <c r="BC1" s="21">
        <f t="shared" si="0"/>
        <v>45358</v>
      </c>
      <c r="BD1" s="21">
        <f t="shared" si="0"/>
        <v>45365</v>
      </c>
      <c r="BE1" s="21">
        <f t="shared" si="0"/>
        <v>45372</v>
      </c>
    </row>
    <row r="2" spans="2:61" ht="18" customHeight="1" x14ac:dyDescent="0.2">
      <c r="B2" s="71" t="s">
        <v>0</v>
      </c>
      <c r="C2" s="72"/>
      <c r="D2" s="22" t="s">
        <v>1</v>
      </c>
      <c r="E2" s="22" t="s">
        <v>2</v>
      </c>
      <c r="F2" s="23" t="str">
        <f>TEXT(F1,"m/d")&amp;"～"&amp;TEXT(F1+6,"m/d")</f>
        <v>3/30～4/5</v>
      </c>
      <c r="G2" s="23" t="str">
        <f>TEXT(G1,"m/d")&amp;"～"&amp;TEXT(G1+6,"m/d")</f>
        <v>4/6～4/12</v>
      </c>
      <c r="H2" s="23" t="str">
        <f t="shared" ref="H2:BE2" si="1">TEXT(H1,"m/d")&amp;"～"&amp;TEXT(H1+6,"m/d")</f>
        <v>4/13～4/19</v>
      </c>
      <c r="I2" s="23" t="str">
        <f t="shared" si="1"/>
        <v>4/20～4/26</v>
      </c>
      <c r="J2" s="23" t="str">
        <f t="shared" si="1"/>
        <v>4/27～5/3</v>
      </c>
      <c r="K2" s="23" t="str">
        <f t="shared" si="1"/>
        <v>5/4～5/10</v>
      </c>
      <c r="L2" s="23" t="str">
        <f t="shared" si="1"/>
        <v>5/11～5/17</v>
      </c>
      <c r="M2" s="23" t="str">
        <f t="shared" si="1"/>
        <v>5/18～5/24</v>
      </c>
      <c r="N2" s="37" t="str">
        <f t="shared" si="1"/>
        <v>5/25～5/31</v>
      </c>
      <c r="O2" s="37" t="str">
        <f t="shared" si="1"/>
        <v>6/1～6/7</v>
      </c>
      <c r="P2" s="37" t="str">
        <f t="shared" si="1"/>
        <v>6/8～6/14</v>
      </c>
      <c r="Q2" s="37" t="str">
        <f t="shared" si="1"/>
        <v>6/15～6/21</v>
      </c>
      <c r="R2" s="37" t="str">
        <f t="shared" si="1"/>
        <v>6/22～6/28</v>
      </c>
      <c r="S2" s="37" t="str">
        <f t="shared" si="1"/>
        <v>6/29～7/5</v>
      </c>
      <c r="T2" s="37" t="str">
        <f t="shared" si="1"/>
        <v>7/6～7/12</v>
      </c>
      <c r="U2" s="37" t="str">
        <f t="shared" si="1"/>
        <v>7/13～7/19</v>
      </c>
      <c r="V2" s="37" t="str">
        <f t="shared" si="1"/>
        <v>7/20～7/26</v>
      </c>
      <c r="W2" s="37" t="str">
        <f t="shared" si="1"/>
        <v>7/27～8/2</v>
      </c>
      <c r="X2" s="37" t="str">
        <f t="shared" si="1"/>
        <v>8/3～8/9</v>
      </c>
      <c r="Y2" s="37" t="str">
        <f t="shared" si="1"/>
        <v>8/10～8/16</v>
      </c>
      <c r="Z2" s="37" t="str">
        <f t="shared" si="1"/>
        <v>8/17～8/23</v>
      </c>
      <c r="AA2" s="37" t="str">
        <f t="shared" si="1"/>
        <v>8/24～8/30</v>
      </c>
      <c r="AB2" s="37" t="str">
        <f t="shared" si="1"/>
        <v>8/31～9/6</v>
      </c>
      <c r="AC2" s="37" t="str">
        <f t="shared" si="1"/>
        <v>9/7～9/13</v>
      </c>
      <c r="AD2" s="37" t="str">
        <f t="shared" si="1"/>
        <v>9/14～9/20</v>
      </c>
      <c r="AE2" s="37" t="str">
        <f t="shared" si="1"/>
        <v>9/21～9/27</v>
      </c>
      <c r="AF2" s="37" t="str">
        <f t="shared" si="1"/>
        <v>9/28～10/4</v>
      </c>
      <c r="AG2" s="37" t="str">
        <f t="shared" si="1"/>
        <v>10/5～10/11</v>
      </c>
      <c r="AH2" s="37" t="str">
        <f t="shared" si="1"/>
        <v>10/12～10/18</v>
      </c>
      <c r="AI2" s="37" t="str">
        <f t="shared" si="1"/>
        <v>10/19～10/25</v>
      </c>
      <c r="AJ2" s="37" t="str">
        <f t="shared" si="1"/>
        <v>10/26～11/1</v>
      </c>
      <c r="AK2" s="37" t="str">
        <f t="shared" si="1"/>
        <v>11/2～11/8</v>
      </c>
      <c r="AL2" s="37" t="str">
        <f t="shared" si="1"/>
        <v>11/9～11/15</v>
      </c>
      <c r="AM2" s="37" t="str">
        <f t="shared" si="1"/>
        <v>11/16～11/22</v>
      </c>
      <c r="AN2" s="37" t="str">
        <f t="shared" si="1"/>
        <v>11/23～11/29</v>
      </c>
      <c r="AO2" s="37" t="str">
        <f t="shared" si="1"/>
        <v>11/30～12/6</v>
      </c>
      <c r="AP2" s="37" t="str">
        <f t="shared" si="1"/>
        <v>12/7～12/13</v>
      </c>
      <c r="AQ2" s="37" t="str">
        <f t="shared" si="1"/>
        <v>12/14～12/20</v>
      </c>
      <c r="AR2" s="37" t="str">
        <f t="shared" si="1"/>
        <v>12/21～12/27</v>
      </c>
      <c r="AS2" s="37" t="str">
        <f t="shared" si="1"/>
        <v>12/28～1/3</v>
      </c>
      <c r="AT2" s="37" t="str">
        <f t="shared" si="1"/>
        <v>1/4～1/10</v>
      </c>
      <c r="AU2" s="37" t="str">
        <f t="shared" si="1"/>
        <v>1/11～1/17</v>
      </c>
      <c r="AV2" s="37" t="str">
        <f t="shared" si="1"/>
        <v>1/18～1/24</v>
      </c>
      <c r="AW2" s="37" t="str">
        <f t="shared" si="1"/>
        <v>1/25～1/31</v>
      </c>
      <c r="AX2" s="37" t="str">
        <f t="shared" si="1"/>
        <v>2/1～2/7</v>
      </c>
      <c r="AY2" s="37" t="str">
        <f t="shared" si="1"/>
        <v>2/8～2/14</v>
      </c>
      <c r="AZ2" s="37" t="str">
        <f t="shared" si="1"/>
        <v>2/15～2/21</v>
      </c>
      <c r="BA2" s="37" t="str">
        <f t="shared" si="1"/>
        <v>2/22～2/28</v>
      </c>
      <c r="BB2" s="37" t="str">
        <f>TEXT(BB1,"m/d")&amp;"～"&amp;TEXT(BB1+6,"m/d")</f>
        <v>2/29～3/6</v>
      </c>
      <c r="BC2" s="37" t="str">
        <f t="shared" si="1"/>
        <v>3/7～3/13</v>
      </c>
      <c r="BD2" s="37" t="str">
        <f t="shared" si="1"/>
        <v>3/14～3/20</v>
      </c>
      <c r="BE2" s="37" t="str">
        <f t="shared" si="1"/>
        <v>3/21～3/27</v>
      </c>
      <c r="BF2" s="5" t="s">
        <v>3</v>
      </c>
      <c r="BH2" s="1" t="s">
        <v>4</v>
      </c>
      <c r="BI2" s="1" t="s">
        <v>5</v>
      </c>
    </row>
    <row r="3" spans="2:61" ht="18" customHeight="1" x14ac:dyDescent="0.2">
      <c r="B3" s="69">
        <v>1</v>
      </c>
      <c r="C3" s="69" t="s">
        <v>6</v>
      </c>
      <c r="D3" s="5" t="s">
        <v>7</v>
      </c>
      <c r="E3" s="6"/>
      <c r="F3" s="6">
        <v>49.6</v>
      </c>
      <c r="G3" s="6">
        <v>48.9</v>
      </c>
      <c r="H3" s="6">
        <v>49.6</v>
      </c>
      <c r="I3" s="6">
        <v>50</v>
      </c>
      <c r="J3" s="6">
        <v>49.5</v>
      </c>
      <c r="K3" s="6">
        <v>50.6</v>
      </c>
      <c r="L3" s="6">
        <v>49.7</v>
      </c>
      <c r="M3" s="6">
        <v>50.3</v>
      </c>
      <c r="N3" s="6">
        <v>49.9</v>
      </c>
      <c r="O3" s="6">
        <v>50.4</v>
      </c>
      <c r="P3" s="18">
        <v>50.1</v>
      </c>
      <c r="Q3" s="6">
        <v>49.9</v>
      </c>
      <c r="R3" s="6">
        <v>49.4</v>
      </c>
      <c r="S3" s="6">
        <v>49.5</v>
      </c>
      <c r="T3" s="6">
        <v>48.8</v>
      </c>
      <c r="U3" s="6">
        <v>49</v>
      </c>
      <c r="V3" s="6">
        <v>49.8</v>
      </c>
      <c r="W3" s="6">
        <v>49.4</v>
      </c>
      <c r="X3" s="6">
        <v>49.9</v>
      </c>
      <c r="Y3" s="6">
        <v>50.1</v>
      </c>
      <c r="Z3" s="6">
        <v>49.8</v>
      </c>
      <c r="AA3" s="6">
        <v>49.6</v>
      </c>
      <c r="AB3" s="6">
        <v>49.9</v>
      </c>
      <c r="AC3" s="6">
        <v>49.4</v>
      </c>
      <c r="AD3" s="6">
        <v>49.9</v>
      </c>
      <c r="AE3" s="6">
        <v>49.7</v>
      </c>
      <c r="AF3" s="6" t="s">
        <v>34</v>
      </c>
      <c r="AG3" s="6" t="s">
        <v>34</v>
      </c>
      <c r="AH3" s="6" t="s">
        <v>34</v>
      </c>
      <c r="AI3" s="6" t="s">
        <v>34</v>
      </c>
      <c r="AJ3" s="6" t="s">
        <v>34</v>
      </c>
      <c r="AK3" s="6" t="s">
        <v>34</v>
      </c>
      <c r="AL3" s="6" t="s">
        <v>34</v>
      </c>
      <c r="AM3" s="6" t="s">
        <v>34</v>
      </c>
      <c r="AN3" s="6" t="s">
        <v>34</v>
      </c>
      <c r="AO3" s="6">
        <v>50.7</v>
      </c>
      <c r="AP3" s="6">
        <v>49.8</v>
      </c>
      <c r="AQ3" s="6">
        <v>51</v>
      </c>
      <c r="AR3" s="6">
        <v>50</v>
      </c>
      <c r="AS3" s="6">
        <v>51</v>
      </c>
      <c r="AT3" s="6">
        <v>49.9</v>
      </c>
      <c r="AU3" s="6">
        <v>49.7</v>
      </c>
      <c r="AV3" s="6">
        <v>51</v>
      </c>
      <c r="AW3" s="6">
        <v>50.2</v>
      </c>
      <c r="AX3" s="6">
        <v>50.8</v>
      </c>
      <c r="AY3" s="6">
        <v>50.2</v>
      </c>
      <c r="AZ3" s="6">
        <v>50.3</v>
      </c>
      <c r="BA3" s="6">
        <v>51.4</v>
      </c>
      <c r="BB3" s="6">
        <v>50.3</v>
      </c>
      <c r="BC3" s="6">
        <v>49.9</v>
      </c>
      <c r="BD3" s="6">
        <v>49.8</v>
      </c>
      <c r="BE3" s="28">
        <v>50.1</v>
      </c>
      <c r="BF3" s="59">
        <f>ROUND(BF43,0)</f>
        <v>50</v>
      </c>
      <c r="BH3" s="41">
        <f t="shared" ref="BH3:BH20" si="2">MAX(F3:BE3)</f>
        <v>51.4</v>
      </c>
      <c r="BI3" s="41">
        <f t="shared" ref="BI3:BI20" si="3">MIN(F3:BE3)</f>
        <v>48.8</v>
      </c>
    </row>
    <row r="4" spans="2:61" ht="18" customHeight="1" x14ac:dyDescent="0.2">
      <c r="B4" s="70"/>
      <c r="C4" s="70"/>
      <c r="D4" s="7" t="s">
        <v>8</v>
      </c>
      <c r="E4" s="7"/>
      <c r="F4" s="7">
        <v>255</v>
      </c>
      <c r="G4" s="7">
        <v>250</v>
      </c>
      <c r="H4" s="7">
        <v>260</v>
      </c>
      <c r="I4" s="7">
        <v>271</v>
      </c>
      <c r="J4" s="7">
        <v>260</v>
      </c>
      <c r="K4" s="7">
        <v>291</v>
      </c>
      <c r="L4" s="7">
        <v>267</v>
      </c>
      <c r="M4" s="7">
        <v>267</v>
      </c>
      <c r="N4" s="7">
        <v>304</v>
      </c>
      <c r="O4" s="7">
        <v>283</v>
      </c>
      <c r="P4" s="7">
        <v>300</v>
      </c>
      <c r="Q4" s="7">
        <v>306</v>
      </c>
      <c r="R4" s="7">
        <v>297</v>
      </c>
      <c r="S4" s="7">
        <v>314</v>
      </c>
      <c r="T4" s="7">
        <v>273</v>
      </c>
      <c r="U4" s="7">
        <v>258</v>
      </c>
      <c r="V4" s="7">
        <v>285</v>
      </c>
      <c r="W4" s="7">
        <v>251</v>
      </c>
      <c r="X4" s="7">
        <v>235</v>
      </c>
      <c r="Y4" s="7">
        <v>294</v>
      </c>
      <c r="Z4" s="7">
        <v>309</v>
      </c>
      <c r="AA4" s="7">
        <v>294</v>
      </c>
      <c r="AB4" s="7">
        <v>304</v>
      </c>
      <c r="AC4" s="7">
        <v>290</v>
      </c>
      <c r="AD4" s="7">
        <v>320</v>
      </c>
      <c r="AE4" s="7">
        <v>291</v>
      </c>
      <c r="AF4" s="7" t="s">
        <v>34</v>
      </c>
      <c r="AG4" s="7" t="s">
        <v>34</v>
      </c>
      <c r="AH4" s="7" t="s">
        <v>34</v>
      </c>
      <c r="AI4" s="7" t="s">
        <v>34</v>
      </c>
      <c r="AJ4" s="7" t="s">
        <v>34</v>
      </c>
      <c r="AK4" s="7" t="s">
        <v>34</v>
      </c>
      <c r="AL4" s="7" t="s">
        <v>34</v>
      </c>
      <c r="AM4" s="7" t="s">
        <v>34</v>
      </c>
      <c r="AN4" s="7" t="s">
        <v>34</v>
      </c>
      <c r="AO4" s="7">
        <v>304</v>
      </c>
      <c r="AP4" s="7">
        <v>266</v>
      </c>
      <c r="AQ4" s="7">
        <v>328</v>
      </c>
      <c r="AR4" s="7">
        <v>280</v>
      </c>
      <c r="AS4" s="7">
        <v>292</v>
      </c>
      <c r="AT4" s="7">
        <v>269</v>
      </c>
      <c r="AU4" s="7">
        <v>276</v>
      </c>
      <c r="AV4" s="7">
        <v>328</v>
      </c>
      <c r="AW4" s="7">
        <v>284</v>
      </c>
      <c r="AX4" s="7">
        <v>310</v>
      </c>
      <c r="AY4" s="7">
        <v>299</v>
      </c>
      <c r="AZ4" s="7">
        <v>279</v>
      </c>
      <c r="BA4" s="7">
        <v>309</v>
      </c>
      <c r="BB4" s="7">
        <v>294</v>
      </c>
      <c r="BC4" s="7">
        <v>271</v>
      </c>
      <c r="BD4" s="7">
        <v>280</v>
      </c>
      <c r="BE4" s="42">
        <v>309</v>
      </c>
      <c r="BF4" s="7">
        <f>SUM(E4:BE4)</f>
        <v>12307</v>
      </c>
      <c r="BG4" s="43">
        <f>AVERAGE(E4:BE4)</f>
        <v>286.2093023255814</v>
      </c>
      <c r="BH4" s="44">
        <f t="shared" si="2"/>
        <v>328</v>
      </c>
      <c r="BI4" s="44">
        <f t="shared" si="3"/>
        <v>235</v>
      </c>
    </row>
    <row r="5" spans="2:61" ht="18" customHeight="1" x14ac:dyDescent="0.2">
      <c r="B5" s="69">
        <v>2</v>
      </c>
      <c r="C5" s="69" t="s">
        <v>9</v>
      </c>
      <c r="D5" s="5" t="s">
        <v>7</v>
      </c>
      <c r="E5" s="5"/>
      <c r="F5" s="25">
        <v>53</v>
      </c>
      <c r="G5" s="26">
        <v>52.7</v>
      </c>
      <c r="H5" s="26">
        <v>53.1</v>
      </c>
      <c r="I5" s="25">
        <v>53.2</v>
      </c>
      <c r="J5" s="6">
        <v>53.2</v>
      </c>
      <c r="K5" s="5">
        <v>54</v>
      </c>
      <c r="L5" s="26">
        <v>53.3</v>
      </c>
      <c r="M5" s="5">
        <v>53.6</v>
      </c>
      <c r="N5" s="6">
        <v>53</v>
      </c>
      <c r="O5" s="6">
        <v>53.5</v>
      </c>
      <c r="P5" s="6">
        <v>53.1</v>
      </c>
      <c r="Q5" s="6">
        <v>53.2</v>
      </c>
      <c r="R5" s="6">
        <v>52.7</v>
      </c>
      <c r="S5" s="6">
        <v>52.5</v>
      </c>
      <c r="T5" s="6">
        <v>51.6</v>
      </c>
      <c r="U5" s="6">
        <v>52.2</v>
      </c>
      <c r="V5" s="6">
        <v>52.1</v>
      </c>
      <c r="W5" s="6">
        <v>52.2</v>
      </c>
      <c r="X5" s="6">
        <v>52.6</v>
      </c>
      <c r="Y5" s="6">
        <v>53</v>
      </c>
      <c r="Z5" s="6">
        <v>52.9</v>
      </c>
      <c r="AA5" s="6">
        <v>52.7</v>
      </c>
      <c r="AB5" s="6">
        <v>52.7</v>
      </c>
      <c r="AC5" s="6">
        <v>52.5</v>
      </c>
      <c r="AD5" s="6">
        <v>52.8</v>
      </c>
      <c r="AE5" s="6">
        <v>52.9</v>
      </c>
      <c r="AF5" s="6">
        <v>53.1</v>
      </c>
      <c r="AG5" s="6">
        <v>53.7</v>
      </c>
      <c r="AH5" s="6">
        <v>53.1</v>
      </c>
      <c r="AI5" s="6">
        <v>53.3</v>
      </c>
      <c r="AJ5" s="6">
        <v>53</v>
      </c>
      <c r="AK5" s="18">
        <v>53.3</v>
      </c>
      <c r="AL5" s="18">
        <v>53.6</v>
      </c>
      <c r="AM5" s="18">
        <v>53.6</v>
      </c>
      <c r="AN5" s="18">
        <v>53.2</v>
      </c>
      <c r="AO5" s="18">
        <v>53.5</v>
      </c>
      <c r="AP5" s="18">
        <v>53.4</v>
      </c>
      <c r="AQ5" s="18">
        <v>53.6</v>
      </c>
      <c r="AR5" s="28">
        <v>53.2</v>
      </c>
      <c r="AS5" s="28">
        <v>53.9</v>
      </c>
      <c r="AT5" s="28">
        <v>52.7</v>
      </c>
      <c r="AU5" s="18">
        <v>52.8</v>
      </c>
      <c r="AV5" s="18">
        <v>53.5</v>
      </c>
      <c r="AW5" s="18">
        <v>53</v>
      </c>
      <c r="AX5" s="18">
        <v>53.4</v>
      </c>
      <c r="AY5" s="18">
        <v>53.3</v>
      </c>
      <c r="AZ5" s="18">
        <v>53.6</v>
      </c>
      <c r="BA5" s="18">
        <v>54.1</v>
      </c>
      <c r="BB5" s="18">
        <v>53.1</v>
      </c>
      <c r="BC5" s="18">
        <v>52.9</v>
      </c>
      <c r="BD5" s="18">
        <v>52.9</v>
      </c>
      <c r="BE5" s="45">
        <v>53.2</v>
      </c>
      <c r="BF5" s="59">
        <f>ROUND(BF44,0)</f>
        <v>53</v>
      </c>
      <c r="BG5" s="46"/>
      <c r="BH5" s="41">
        <f t="shared" si="2"/>
        <v>54.1</v>
      </c>
      <c r="BI5" s="41">
        <f t="shared" si="3"/>
        <v>51.6</v>
      </c>
    </row>
    <row r="6" spans="2:61" ht="18" customHeight="1" x14ac:dyDescent="0.2">
      <c r="B6" s="70"/>
      <c r="C6" s="70"/>
      <c r="D6" s="7" t="s">
        <v>8</v>
      </c>
      <c r="E6" s="7"/>
      <c r="F6" s="7">
        <v>313</v>
      </c>
      <c r="G6" s="7">
        <v>293</v>
      </c>
      <c r="H6" s="7">
        <v>236</v>
      </c>
      <c r="I6" s="7">
        <v>306</v>
      </c>
      <c r="J6" s="7">
        <v>312</v>
      </c>
      <c r="K6" s="7">
        <v>328</v>
      </c>
      <c r="L6" s="7">
        <v>311</v>
      </c>
      <c r="M6" s="7">
        <v>314</v>
      </c>
      <c r="N6" s="7">
        <v>328</v>
      </c>
      <c r="O6" s="7">
        <v>320</v>
      </c>
      <c r="P6" s="7">
        <v>317</v>
      </c>
      <c r="Q6" s="7">
        <v>338</v>
      </c>
      <c r="R6" s="7">
        <v>314</v>
      </c>
      <c r="S6" s="7">
        <v>326</v>
      </c>
      <c r="T6" s="7">
        <v>292</v>
      </c>
      <c r="U6" s="7">
        <v>281</v>
      </c>
      <c r="V6" s="7">
        <v>263</v>
      </c>
      <c r="W6" s="7">
        <v>233</v>
      </c>
      <c r="X6" s="7">
        <v>220</v>
      </c>
      <c r="Y6" s="7">
        <v>302</v>
      </c>
      <c r="Z6" s="7">
        <v>327</v>
      </c>
      <c r="AA6" s="7">
        <v>313</v>
      </c>
      <c r="AB6" s="7">
        <v>331</v>
      </c>
      <c r="AC6" s="7">
        <v>313</v>
      </c>
      <c r="AD6" s="7">
        <v>336</v>
      </c>
      <c r="AE6" s="7">
        <v>330</v>
      </c>
      <c r="AF6" s="7">
        <v>356</v>
      </c>
      <c r="AG6" s="7">
        <v>348</v>
      </c>
      <c r="AH6" s="7">
        <v>340</v>
      </c>
      <c r="AI6" s="7">
        <v>344</v>
      </c>
      <c r="AJ6" s="7">
        <v>334</v>
      </c>
      <c r="AK6" s="24">
        <v>352</v>
      </c>
      <c r="AL6" s="24">
        <v>341</v>
      </c>
      <c r="AM6" s="24">
        <v>334</v>
      </c>
      <c r="AN6" s="24">
        <v>330</v>
      </c>
      <c r="AO6" s="24">
        <v>342</v>
      </c>
      <c r="AP6" s="24">
        <v>338</v>
      </c>
      <c r="AQ6" s="24">
        <v>339</v>
      </c>
      <c r="AR6" s="7">
        <v>338</v>
      </c>
      <c r="AS6" s="7">
        <v>348</v>
      </c>
      <c r="AT6" s="7">
        <v>267</v>
      </c>
      <c r="AU6" s="24">
        <v>326</v>
      </c>
      <c r="AV6" s="24">
        <v>354</v>
      </c>
      <c r="AW6" s="24">
        <v>345</v>
      </c>
      <c r="AX6" s="24">
        <v>325</v>
      </c>
      <c r="AY6" s="24">
        <v>334</v>
      </c>
      <c r="AZ6" s="24">
        <v>331</v>
      </c>
      <c r="BA6" s="24">
        <v>361</v>
      </c>
      <c r="BB6" s="24">
        <v>324</v>
      </c>
      <c r="BC6" s="24">
        <v>322</v>
      </c>
      <c r="BD6" s="24">
        <v>323</v>
      </c>
      <c r="BE6" s="47">
        <v>354</v>
      </c>
      <c r="BF6" s="7">
        <f>SUM(E6:BE6)</f>
        <v>16647</v>
      </c>
      <c r="BG6" s="43">
        <f>AVERAGE(E6:BE6)</f>
        <v>320.13461538461536</v>
      </c>
      <c r="BH6" s="44">
        <f t="shared" si="2"/>
        <v>361</v>
      </c>
      <c r="BI6" s="44">
        <f t="shared" si="3"/>
        <v>220</v>
      </c>
    </row>
    <row r="7" spans="2:61" ht="18" customHeight="1" x14ac:dyDescent="0.2">
      <c r="B7" s="69">
        <v>3</v>
      </c>
      <c r="C7" s="69" t="s">
        <v>10</v>
      </c>
      <c r="D7" s="5" t="s">
        <v>7</v>
      </c>
      <c r="E7" s="6"/>
      <c r="F7" s="6">
        <v>46.7</v>
      </c>
      <c r="G7" s="6">
        <v>43.6</v>
      </c>
      <c r="H7" s="6">
        <v>42.8</v>
      </c>
      <c r="I7" s="6">
        <v>45</v>
      </c>
      <c r="J7" s="6">
        <v>44.3</v>
      </c>
      <c r="K7" s="6">
        <v>45</v>
      </c>
      <c r="L7" s="6">
        <v>45</v>
      </c>
      <c r="M7" s="6">
        <v>45</v>
      </c>
      <c r="N7" s="6">
        <v>43.9</v>
      </c>
      <c r="O7" s="6">
        <v>44.6</v>
      </c>
      <c r="P7" s="6">
        <v>44.4</v>
      </c>
      <c r="Q7" s="6">
        <v>42.5</v>
      </c>
      <c r="R7" s="6">
        <v>44</v>
      </c>
      <c r="S7" s="6">
        <v>40.200000000000003</v>
      </c>
      <c r="T7" s="6">
        <v>40.5</v>
      </c>
      <c r="U7" s="6">
        <v>41.3</v>
      </c>
      <c r="V7" s="6">
        <v>41.5</v>
      </c>
      <c r="W7" s="6">
        <v>44.3</v>
      </c>
      <c r="X7" s="6">
        <v>43.3</v>
      </c>
      <c r="Y7" s="6">
        <v>41</v>
      </c>
      <c r="Z7" s="6">
        <v>41.1</v>
      </c>
      <c r="AA7" s="6">
        <v>42.3</v>
      </c>
      <c r="AB7" s="6">
        <v>43.2</v>
      </c>
      <c r="AC7" s="6">
        <v>44</v>
      </c>
      <c r="AD7" s="6">
        <v>42.8</v>
      </c>
      <c r="AE7" s="6">
        <v>44.3</v>
      </c>
      <c r="AF7" s="6">
        <v>45</v>
      </c>
      <c r="AG7" s="6">
        <v>45.5</v>
      </c>
      <c r="AH7" s="6">
        <v>45.6</v>
      </c>
      <c r="AI7" s="6">
        <v>43.4</v>
      </c>
      <c r="AJ7" s="56" t="s">
        <v>34</v>
      </c>
      <c r="AK7" s="56" t="s">
        <v>34</v>
      </c>
      <c r="AL7" s="56" t="s">
        <v>34</v>
      </c>
      <c r="AM7" s="56" t="s">
        <v>34</v>
      </c>
      <c r="AN7" s="56" t="s">
        <v>34</v>
      </c>
      <c r="AO7" s="56" t="s">
        <v>34</v>
      </c>
      <c r="AP7" s="56" t="s">
        <v>34</v>
      </c>
      <c r="AQ7" s="56" t="s">
        <v>34</v>
      </c>
      <c r="AR7" s="56" t="s">
        <v>34</v>
      </c>
      <c r="AS7" s="56" t="s">
        <v>34</v>
      </c>
      <c r="AT7" s="56" t="s">
        <v>34</v>
      </c>
      <c r="AU7" s="56" t="s">
        <v>34</v>
      </c>
      <c r="AV7" s="56" t="s">
        <v>34</v>
      </c>
      <c r="AW7" s="56" t="s">
        <v>34</v>
      </c>
      <c r="AX7" s="56" t="s">
        <v>34</v>
      </c>
      <c r="AY7" s="56" t="s">
        <v>34</v>
      </c>
      <c r="AZ7" s="56" t="s">
        <v>34</v>
      </c>
      <c r="BA7" s="56" t="s">
        <v>34</v>
      </c>
      <c r="BB7" s="56" t="s">
        <v>34</v>
      </c>
      <c r="BC7" s="56" t="s">
        <v>34</v>
      </c>
      <c r="BD7" s="56" t="s">
        <v>34</v>
      </c>
      <c r="BE7" s="56" t="s">
        <v>34</v>
      </c>
      <c r="BF7" s="59">
        <f>ROUND(BF45,0)</f>
        <v>44</v>
      </c>
      <c r="BG7" s="46"/>
      <c r="BH7" s="41">
        <f t="shared" si="2"/>
        <v>46.7</v>
      </c>
      <c r="BI7" s="41">
        <f t="shared" si="3"/>
        <v>40.200000000000003</v>
      </c>
    </row>
    <row r="8" spans="2:61" ht="18" customHeight="1" x14ac:dyDescent="0.2">
      <c r="B8" s="70"/>
      <c r="C8" s="70"/>
      <c r="D8" s="7" t="s">
        <v>8</v>
      </c>
      <c r="E8" s="7"/>
      <c r="F8" s="7">
        <v>273</v>
      </c>
      <c r="G8" s="7">
        <v>174</v>
      </c>
      <c r="H8" s="7">
        <v>145</v>
      </c>
      <c r="I8" s="7">
        <v>205</v>
      </c>
      <c r="J8" s="7">
        <v>184</v>
      </c>
      <c r="K8" s="7">
        <v>171</v>
      </c>
      <c r="L8" s="7">
        <v>217</v>
      </c>
      <c r="M8" s="7">
        <v>223</v>
      </c>
      <c r="N8" s="7">
        <v>164</v>
      </c>
      <c r="O8" s="7">
        <v>184</v>
      </c>
      <c r="P8" s="7">
        <v>177</v>
      </c>
      <c r="Q8" s="7">
        <v>156</v>
      </c>
      <c r="R8" s="38">
        <v>132</v>
      </c>
      <c r="S8" s="7">
        <v>67</v>
      </c>
      <c r="T8" s="7">
        <v>57</v>
      </c>
      <c r="U8" s="7">
        <v>59</v>
      </c>
      <c r="V8" s="7">
        <v>63</v>
      </c>
      <c r="W8" s="7">
        <v>107</v>
      </c>
      <c r="X8" s="7">
        <v>124</v>
      </c>
      <c r="Y8" s="7">
        <v>69</v>
      </c>
      <c r="Z8" s="7">
        <v>72</v>
      </c>
      <c r="AA8" s="7">
        <v>91</v>
      </c>
      <c r="AB8" s="7">
        <v>168</v>
      </c>
      <c r="AC8" s="7">
        <v>159</v>
      </c>
      <c r="AD8" s="7">
        <v>141</v>
      </c>
      <c r="AE8" s="7">
        <v>177</v>
      </c>
      <c r="AF8" s="7">
        <v>231</v>
      </c>
      <c r="AG8" s="7">
        <v>224</v>
      </c>
      <c r="AH8" s="7">
        <v>257</v>
      </c>
      <c r="AI8" s="7">
        <v>131</v>
      </c>
      <c r="AJ8" s="57" t="s">
        <v>34</v>
      </c>
      <c r="AK8" s="57" t="s">
        <v>34</v>
      </c>
      <c r="AL8" s="57" t="s">
        <v>34</v>
      </c>
      <c r="AM8" s="57" t="s">
        <v>34</v>
      </c>
      <c r="AN8" s="57" t="s">
        <v>34</v>
      </c>
      <c r="AO8" s="57" t="s">
        <v>34</v>
      </c>
      <c r="AP8" s="57" t="s">
        <v>34</v>
      </c>
      <c r="AQ8" s="57" t="s">
        <v>34</v>
      </c>
      <c r="AR8" s="57" t="s">
        <v>34</v>
      </c>
      <c r="AS8" s="57" t="s">
        <v>34</v>
      </c>
      <c r="AT8" s="57" t="s">
        <v>34</v>
      </c>
      <c r="AU8" s="57" t="s">
        <v>34</v>
      </c>
      <c r="AV8" s="57" t="s">
        <v>34</v>
      </c>
      <c r="AW8" s="57" t="s">
        <v>34</v>
      </c>
      <c r="AX8" s="57" t="s">
        <v>34</v>
      </c>
      <c r="AY8" s="57" t="s">
        <v>34</v>
      </c>
      <c r="AZ8" s="57" t="s">
        <v>34</v>
      </c>
      <c r="BA8" s="57" t="s">
        <v>34</v>
      </c>
      <c r="BB8" s="57" t="s">
        <v>34</v>
      </c>
      <c r="BC8" s="57" t="s">
        <v>34</v>
      </c>
      <c r="BD8" s="57" t="s">
        <v>34</v>
      </c>
      <c r="BE8" s="57" t="s">
        <v>34</v>
      </c>
      <c r="BF8" s="7">
        <f>SUM(E8:BE8)</f>
        <v>4602</v>
      </c>
      <c r="BG8" s="43">
        <f>AVERAGE(E8:BE8)</f>
        <v>153.4</v>
      </c>
      <c r="BH8" s="44">
        <f t="shared" si="2"/>
        <v>273</v>
      </c>
      <c r="BI8" s="44">
        <f t="shared" si="3"/>
        <v>57</v>
      </c>
    </row>
    <row r="9" spans="2:61" ht="18" customHeight="1" x14ac:dyDescent="0.2">
      <c r="B9" s="69">
        <v>4</v>
      </c>
      <c r="C9" s="69" t="s">
        <v>11</v>
      </c>
      <c r="D9" s="5" t="s">
        <v>7</v>
      </c>
      <c r="E9" s="5"/>
      <c r="F9" s="6">
        <v>46.7</v>
      </c>
      <c r="G9" s="5">
        <v>50.8</v>
      </c>
      <c r="H9" s="6">
        <v>51.4</v>
      </c>
      <c r="I9" s="26">
        <v>45.9</v>
      </c>
      <c r="J9" s="25">
        <v>50.2</v>
      </c>
      <c r="K9" s="26">
        <v>50.4</v>
      </c>
      <c r="L9" s="25">
        <v>50.5</v>
      </c>
      <c r="M9" s="26">
        <v>49.3</v>
      </c>
      <c r="N9" s="6">
        <v>49.9</v>
      </c>
      <c r="O9" s="6">
        <v>48.9</v>
      </c>
      <c r="P9" s="6">
        <v>47.6</v>
      </c>
      <c r="Q9" s="6">
        <v>50.1</v>
      </c>
      <c r="R9" s="6">
        <v>51.3</v>
      </c>
      <c r="S9" s="6">
        <v>50.5</v>
      </c>
      <c r="T9" s="6">
        <v>52</v>
      </c>
      <c r="U9" s="6">
        <v>51</v>
      </c>
      <c r="V9" s="6">
        <v>46.5</v>
      </c>
      <c r="W9" s="6">
        <v>45.8</v>
      </c>
      <c r="X9" s="6">
        <v>43.6</v>
      </c>
      <c r="Y9" s="6">
        <v>48.5</v>
      </c>
      <c r="Z9" s="6">
        <v>47.6</v>
      </c>
      <c r="AA9" s="6">
        <v>46.2</v>
      </c>
      <c r="AB9" s="18">
        <v>45.5</v>
      </c>
      <c r="AC9" s="6">
        <v>45.8</v>
      </c>
      <c r="AD9" s="6">
        <v>49</v>
      </c>
      <c r="AE9" s="18">
        <v>47.9</v>
      </c>
      <c r="AF9" s="18" t="s">
        <v>34</v>
      </c>
      <c r="AG9" s="18" t="s">
        <v>34</v>
      </c>
      <c r="AH9" s="18" t="s">
        <v>34</v>
      </c>
      <c r="AI9" s="18" t="s">
        <v>34</v>
      </c>
      <c r="AJ9" s="18" t="s">
        <v>34</v>
      </c>
      <c r="AK9" s="18" t="s">
        <v>34</v>
      </c>
      <c r="AL9" s="18" t="s">
        <v>34</v>
      </c>
      <c r="AM9" s="18" t="s">
        <v>34</v>
      </c>
      <c r="AN9" s="18" t="s">
        <v>34</v>
      </c>
      <c r="AO9" s="18">
        <v>49.5</v>
      </c>
      <c r="AP9" s="6">
        <v>48.6</v>
      </c>
      <c r="AQ9" s="6">
        <v>49.9</v>
      </c>
      <c r="AR9" s="6">
        <v>47.8</v>
      </c>
      <c r="AS9" s="18">
        <v>49.7</v>
      </c>
      <c r="AT9" s="18">
        <v>49.2</v>
      </c>
      <c r="AU9" s="18">
        <v>47.9</v>
      </c>
      <c r="AV9" s="18">
        <v>49</v>
      </c>
      <c r="AW9" s="18">
        <v>47.4</v>
      </c>
      <c r="AX9" s="18">
        <v>48.6</v>
      </c>
      <c r="AY9" s="6">
        <v>50.5</v>
      </c>
      <c r="AZ9" s="18">
        <v>49.8</v>
      </c>
      <c r="BA9" s="18">
        <v>48.2</v>
      </c>
      <c r="BB9" s="18">
        <v>48.6</v>
      </c>
      <c r="BC9" s="18">
        <v>48.9</v>
      </c>
      <c r="BD9" s="18">
        <v>48.3</v>
      </c>
      <c r="BE9" s="45">
        <v>50.9</v>
      </c>
      <c r="BF9" s="59">
        <f>ROUND(BF46,0)</f>
        <v>49</v>
      </c>
      <c r="BG9" s="46"/>
      <c r="BH9" s="41">
        <f t="shared" si="2"/>
        <v>52</v>
      </c>
      <c r="BI9" s="41">
        <f t="shared" si="3"/>
        <v>43.6</v>
      </c>
    </row>
    <row r="10" spans="2:61" ht="18" customHeight="1" x14ac:dyDescent="0.2">
      <c r="B10" s="70"/>
      <c r="C10" s="70"/>
      <c r="D10" s="7" t="s">
        <v>8</v>
      </c>
      <c r="E10" s="7"/>
      <c r="F10" s="7">
        <v>346</v>
      </c>
      <c r="G10" s="7">
        <v>356</v>
      </c>
      <c r="H10" s="7">
        <v>358</v>
      </c>
      <c r="I10" s="7">
        <v>300</v>
      </c>
      <c r="J10" s="7">
        <v>350</v>
      </c>
      <c r="K10" s="7">
        <v>315</v>
      </c>
      <c r="L10" s="7">
        <v>389</v>
      </c>
      <c r="M10" s="7">
        <v>365</v>
      </c>
      <c r="N10" s="7">
        <v>375</v>
      </c>
      <c r="O10" s="7">
        <v>352</v>
      </c>
      <c r="P10" s="7">
        <v>358</v>
      </c>
      <c r="Q10" s="7">
        <v>361</v>
      </c>
      <c r="R10" s="7">
        <v>404</v>
      </c>
      <c r="S10" s="7">
        <v>387</v>
      </c>
      <c r="T10" s="7">
        <v>369</v>
      </c>
      <c r="U10" s="7">
        <v>414</v>
      </c>
      <c r="V10" s="7">
        <v>298</v>
      </c>
      <c r="W10" s="7">
        <v>296</v>
      </c>
      <c r="X10" s="7">
        <v>263</v>
      </c>
      <c r="Y10" s="7">
        <v>330</v>
      </c>
      <c r="Z10" s="7">
        <v>346</v>
      </c>
      <c r="AA10" s="7">
        <v>277</v>
      </c>
      <c r="AB10" s="24">
        <v>308</v>
      </c>
      <c r="AC10" s="7">
        <v>295</v>
      </c>
      <c r="AD10" s="7">
        <v>376</v>
      </c>
      <c r="AE10" s="24">
        <v>353</v>
      </c>
      <c r="AF10" s="24" t="s">
        <v>34</v>
      </c>
      <c r="AG10" s="24" t="s">
        <v>34</v>
      </c>
      <c r="AH10" s="24" t="s">
        <v>34</v>
      </c>
      <c r="AI10" s="24" t="s">
        <v>34</v>
      </c>
      <c r="AJ10" s="24" t="s">
        <v>34</v>
      </c>
      <c r="AK10" s="24" t="s">
        <v>34</v>
      </c>
      <c r="AL10" s="24" t="s">
        <v>34</v>
      </c>
      <c r="AM10" s="24" t="s">
        <v>34</v>
      </c>
      <c r="AN10" s="24" t="s">
        <v>34</v>
      </c>
      <c r="AO10" s="24">
        <v>415</v>
      </c>
      <c r="AP10" s="7">
        <v>420</v>
      </c>
      <c r="AQ10" s="7">
        <v>427</v>
      </c>
      <c r="AR10" s="7">
        <v>365</v>
      </c>
      <c r="AS10" s="24">
        <v>412</v>
      </c>
      <c r="AT10" s="24">
        <v>406</v>
      </c>
      <c r="AU10" s="24">
        <v>405</v>
      </c>
      <c r="AV10" s="24">
        <v>412</v>
      </c>
      <c r="AW10" s="24">
        <v>378</v>
      </c>
      <c r="AX10" s="24">
        <v>409</v>
      </c>
      <c r="AY10" s="7">
        <v>429</v>
      </c>
      <c r="AZ10" s="24">
        <v>387</v>
      </c>
      <c r="BA10" s="24">
        <v>392</v>
      </c>
      <c r="BB10" s="24">
        <v>388</v>
      </c>
      <c r="BC10" s="24">
        <v>409</v>
      </c>
      <c r="BD10" s="24">
        <v>382</v>
      </c>
      <c r="BE10" s="47">
        <v>428</v>
      </c>
      <c r="BF10" s="7">
        <f>SUM(E10:BE10)</f>
        <v>15805</v>
      </c>
      <c r="BG10" s="43">
        <f>AVERAGE(E10:BE10)</f>
        <v>367.55813953488371</v>
      </c>
      <c r="BH10" s="44">
        <f t="shared" si="2"/>
        <v>429</v>
      </c>
      <c r="BI10" s="44">
        <f t="shared" si="3"/>
        <v>263</v>
      </c>
    </row>
    <row r="11" spans="2:61" ht="18" customHeight="1" x14ac:dyDescent="0.2">
      <c r="B11" s="69">
        <v>5</v>
      </c>
      <c r="C11" s="67" t="s">
        <v>12</v>
      </c>
      <c r="D11" s="6" t="s">
        <v>7</v>
      </c>
      <c r="E11" s="6"/>
      <c r="F11" s="6">
        <v>47.2</v>
      </c>
      <c r="G11" s="6">
        <v>45.9</v>
      </c>
      <c r="H11" s="6">
        <v>45.5</v>
      </c>
      <c r="I11" s="6">
        <v>47.3</v>
      </c>
      <c r="J11" s="6">
        <v>46.8</v>
      </c>
      <c r="K11" s="6">
        <v>47.3</v>
      </c>
      <c r="L11" s="6">
        <v>48.2</v>
      </c>
      <c r="M11" s="6">
        <v>47.3</v>
      </c>
      <c r="N11" s="6">
        <v>46.8</v>
      </c>
      <c r="O11" s="6">
        <v>47.4</v>
      </c>
      <c r="P11" s="6">
        <v>47.7</v>
      </c>
      <c r="Q11" s="6">
        <v>45.4</v>
      </c>
      <c r="R11" s="6">
        <v>45.8</v>
      </c>
      <c r="S11" s="6">
        <v>45.4</v>
      </c>
      <c r="T11" s="6">
        <v>44.2</v>
      </c>
      <c r="U11" s="6">
        <v>46.6</v>
      </c>
      <c r="V11" s="6">
        <v>46.7</v>
      </c>
      <c r="W11" s="6">
        <v>48.3</v>
      </c>
      <c r="X11" s="6">
        <v>46.7</v>
      </c>
      <c r="Y11" s="6">
        <v>48</v>
      </c>
      <c r="Z11" s="6">
        <v>48.7</v>
      </c>
      <c r="AA11" s="6">
        <v>48</v>
      </c>
      <c r="AB11" s="6">
        <v>46.7</v>
      </c>
      <c r="AC11" s="6">
        <v>47.8</v>
      </c>
      <c r="AD11" s="6">
        <v>47.8</v>
      </c>
      <c r="AE11" s="6">
        <v>48.8</v>
      </c>
      <c r="AF11" s="6">
        <v>47.2</v>
      </c>
      <c r="AG11" s="6">
        <v>47.6</v>
      </c>
      <c r="AH11" s="6">
        <v>47.9</v>
      </c>
      <c r="AI11" s="6">
        <v>48</v>
      </c>
      <c r="AJ11" s="6">
        <v>47.4</v>
      </c>
      <c r="AK11" s="6">
        <v>47.5</v>
      </c>
      <c r="AL11" s="6">
        <v>46.7</v>
      </c>
      <c r="AM11" s="6">
        <v>47</v>
      </c>
      <c r="AN11" s="6">
        <v>46.5</v>
      </c>
      <c r="AO11" s="56" t="s">
        <v>34</v>
      </c>
      <c r="AP11" s="6">
        <v>55.2</v>
      </c>
      <c r="AQ11" s="56" t="s">
        <v>34</v>
      </c>
      <c r="AR11" s="56" t="s">
        <v>34</v>
      </c>
      <c r="AS11" s="56" t="s">
        <v>34</v>
      </c>
      <c r="AT11" s="56" t="s">
        <v>34</v>
      </c>
      <c r="AU11" s="6">
        <v>50.1</v>
      </c>
      <c r="AV11" s="6">
        <v>49.8</v>
      </c>
      <c r="AW11" s="6">
        <v>49.8</v>
      </c>
      <c r="AX11" s="56" t="s">
        <v>34</v>
      </c>
      <c r="AY11" s="56" t="s">
        <v>34</v>
      </c>
      <c r="AZ11" s="6">
        <v>49.9</v>
      </c>
      <c r="BA11" s="6">
        <v>50.1</v>
      </c>
      <c r="BB11" s="6">
        <v>50</v>
      </c>
      <c r="BC11" s="6">
        <v>50.2</v>
      </c>
      <c r="BD11" s="6">
        <v>49.9</v>
      </c>
      <c r="BE11" s="28">
        <v>49.7</v>
      </c>
      <c r="BF11" s="59">
        <f>ROUND(BF47,0)</f>
        <v>48</v>
      </c>
      <c r="BG11" s="46"/>
      <c r="BH11" s="41">
        <f t="shared" si="2"/>
        <v>55.2</v>
      </c>
      <c r="BI11" s="41">
        <f t="shared" si="3"/>
        <v>44.2</v>
      </c>
    </row>
    <row r="12" spans="2:61" ht="18" customHeight="1" x14ac:dyDescent="0.2">
      <c r="B12" s="70"/>
      <c r="C12" s="68"/>
      <c r="D12" s="7" t="s">
        <v>8</v>
      </c>
      <c r="E12" s="7"/>
      <c r="F12" s="7">
        <v>98</v>
      </c>
      <c r="G12" s="7">
        <v>63</v>
      </c>
      <c r="H12" s="7">
        <v>61</v>
      </c>
      <c r="I12" s="7">
        <v>87</v>
      </c>
      <c r="J12" s="7">
        <v>72</v>
      </c>
      <c r="K12" s="7">
        <v>76</v>
      </c>
      <c r="L12" s="7">
        <v>101</v>
      </c>
      <c r="M12" s="7">
        <v>110</v>
      </c>
      <c r="N12" s="7">
        <v>81</v>
      </c>
      <c r="O12" s="7">
        <v>90</v>
      </c>
      <c r="P12" s="7">
        <v>88</v>
      </c>
      <c r="Q12" s="7">
        <v>71</v>
      </c>
      <c r="R12" s="7">
        <v>55</v>
      </c>
      <c r="S12" s="7">
        <v>53</v>
      </c>
      <c r="T12" s="7">
        <v>41</v>
      </c>
      <c r="U12" s="7">
        <v>64</v>
      </c>
      <c r="V12" s="7">
        <v>74</v>
      </c>
      <c r="W12" s="7">
        <v>103</v>
      </c>
      <c r="X12" s="7">
        <v>80</v>
      </c>
      <c r="Y12" s="7">
        <v>102</v>
      </c>
      <c r="Z12" s="7">
        <v>120</v>
      </c>
      <c r="AA12" s="7">
        <v>109</v>
      </c>
      <c r="AB12" s="7">
        <v>105</v>
      </c>
      <c r="AC12" s="7">
        <v>106</v>
      </c>
      <c r="AD12" s="7">
        <v>104</v>
      </c>
      <c r="AE12" s="7">
        <v>122</v>
      </c>
      <c r="AF12" s="7">
        <v>92</v>
      </c>
      <c r="AG12" s="7">
        <v>88</v>
      </c>
      <c r="AH12" s="7">
        <v>93</v>
      </c>
      <c r="AI12" s="7">
        <v>98</v>
      </c>
      <c r="AJ12" s="7">
        <v>91</v>
      </c>
      <c r="AK12" s="7">
        <v>98</v>
      </c>
      <c r="AL12" s="7">
        <v>72</v>
      </c>
      <c r="AM12" s="7">
        <v>60</v>
      </c>
      <c r="AN12" s="7">
        <v>69</v>
      </c>
      <c r="AO12" s="57" t="s">
        <v>34</v>
      </c>
      <c r="AP12" s="7">
        <v>71</v>
      </c>
      <c r="AQ12" s="57" t="s">
        <v>34</v>
      </c>
      <c r="AR12" s="57" t="s">
        <v>34</v>
      </c>
      <c r="AS12" s="57" t="s">
        <v>34</v>
      </c>
      <c r="AT12" s="57" t="s">
        <v>34</v>
      </c>
      <c r="AU12" s="7">
        <v>175</v>
      </c>
      <c r="AV12" s="7">
        <v>152</v>
      </c>
      <c r="AW12" s="7">
        <v>154</v>
      </c>
      <c r="AX12" s="57" t="s">
        <v>34</v>
      </c>
      <c r="AY12" s="57" t="s">
        <v>34</v>
      </c>
      <c r="AZ12" s="7">
        <v>147</v>
      </c>
      <c r="BA12" s="7">
        <v>166</v>
      </c>
      <c r="BB12" s="7">
        <v>171</v>
      </c>
      <c r="BC12" s="7">
        <v>153</v>
      </c>
      <c r="BD12" s="7">
        <v>148</v>
      </c>
      <c r="BE12" s="42">
        <v>135</v>
      </c>
      <c r="BF12" s="7">
        <f>SUM(E12:BE12)</f>
        <v>4469</v>
      </c>
      <c r="BG12" s="43">
        <f>AVERAGE(E12:BE12)</f>
        <v>99.311111111111117</v>
      </c>
      <c r="BH12" s="44">
        <f t="shared" si="2"/>
        <v>175</v>
      </c>
      <c r="BI12" s="44">
        <f t="shared" si="3"/>
        <v>41</v>
      </c>
    </row>
    <row r="13" spans="2:61" ht="18" customHeight="1" x14ac:dyDescent="0.2">
      <c r="B13" s="69">
        <v>6</v>
      </c>
      <c r="C13" s="69" t="s">
        <v>13</v>
      </c>
      <c r="D13" s="6" t="s">
        <v>7</v>
      </c>
      <c r="E13" s="27"/>
      <c r="F13" s="28" t="s">
        <v>44</v>
      </c>
      <c r="G13" s="28">
        <v>38.5</v>
      </c>
      <c r="H13" s="28">
        <v>38.4</v>
      </c>
      <c r="I13" s="28">
        <v>36.299999999999997</v>
      </c>
      <c r="J13" s="28">
        <v>38.6</v>
      </c>
      <c r="K13" s="28">
        <v>39.9</v>
      </c>
      <c r="L13" s="28">
        <v>40.799999999999997</v>
      </c>
      <c r="M13" s="28">
        <v>36.799999999999997</v>
      </c>
      <c r="N13" s="28">
        <v>38.799999999999997</v>
      </c>
      <c r="O13" s="28">
        <v>35.799999999999997</v>
      </c>
      <c r="P13" s="28">
        <v>36.700000000000003</v>
      </c>
      <c r="Q13" s="28">
        <v>39.1</v>
      </c>
      <c r="R13" s="28">
        <v>39.4</v>
      </c>
      <c r="S13" s="28">
        <v>37.700000000000003</v>
      </c>
      <c r="T13" s="28">
        <v>37.299999999999997</v>
      </c>
      <c r="U13" s="6">
        <v>39</v>
      </c>
      <c r="V13" s="28">
        <v>33.299999999999997</v>
      </c>
      <c r="W13" s="6">
        <v>31.6</v>
      </c>
      <c r="X13" s="28">
        <v>27.7</v>
      </c>
      <c r="Y13" s="6">
        <v>36.6</v>
      </c>
      <c r="Z13" s="28">
        <v>36.6</v>
      </c>
      <c r="AA13" s="28">
        <v>36.200000000000003</v>
      </c>
      <c r="AB13" s="28">
        <v>30</v>
      </c>
      <c r="AC13" s="28">
        <v>31.6</v>
      </c>
      <c r="AD13" s="28">
        <v>37.200000000000003</v>
      </c>
      <c r="AE13" s="28">
        <v>32.799999999999997</v>
      </c>
      <c r="AF13" s="28">
        <v>36.5</v>
      </c>
      <c r="AG13" s="28">
        <v>37.5</v>
      </c>
      <c r="AH13" s="28">
        <v>36.799999999999997</v>
      </c>
      <c r="AI13" s="28">
        <v>37.799999999999997</v>
      </c>
      <c r="AJ13" s="28">
        <v>34.200000000000003</v>
      </c>
      <c r="AK13" s="28">
        <v>34.6</v>
      </c>
      <c r="AL13" s="28">
        <v>38.700000000000003</v>
      </c>
      <c r="AM13" s="28">
        <v>36.799999999999997</v>
      </c>
      <c r="AN13" s="28">
        <v>38.9</v>
      </c>
      <c r="AO13" s="28">
        <v>37.1</v>
      </c>
      <c r="AP13" s="28">
        <v>33.4</v>
      </c>
      <c r="AQ13" s="28">
        <v>37.200000000000003</v>
      </c>
      <c r="AR13" s="28">
        <v>37</v>
      </c>
      <c r="AS13" s="28">
        <v>36.299999999999997</v>
      </c>
      <c r="AT13" s="28">
        <v>36.200000000000003</v>
      </c>
      <c r="AU13" s="28">
        <v>36.4</v>
      </c>
      <c r="AV13" s="28">
        <v>36.1</v>
      </c>
      <c r="AW13" s="28">
        <v>36.4</v>
      </c>
      <c r="AX13" s="28">
        <v>36.6</v>
      </c>
      <c r="AY13" s="28">
        <v>38.799999999999997</v>
      </c>
      <c r="AZ13" s="28">
        <v>38.799999999999997</v>
      </c>
      <c r="BA13" s="28">
        <v>35.1</v>
      </c>
      <c r="BB13" s="28">
        <v>33.700000000000003</v>
      </c>
      <c r="BC13" s="28">
        <v>37</v>
      </c>
      <c r="BD13" s="28">
        <v>35.9</v>
      </c>
      <c r="BE13" s="28">
        <v>39.200000000000003</v>
      </c>
      <c r="BF13" s="59">
        <f>ROUND(BF48,0)</f>
        <v>37</v>
      </c>
      <c r="BH13" s="41">
        <f t="shared" si="2"/>
        <v>40.799999999999997</v>
      </c>
      <c r="BI13" s="41">
        <f t="shared" si="3"/>
        <v>27.7</v>
      </c>
    </row>
    <row r="14" spans="2:61" ht="18" customHeight="1" x14ac:dyDescent="0.2">
      <c r="B14" s="70"/>
      <c r="C14" s="70"/>
      <c r="D14" s="7" t="s">
        <v>8</v>
      </c>
      <c r="E14" s="29"/>
      <c r="F14" s="58" t="s">
        <v>44</v>
      </c>
      <c r="G14" s="7">
        <v>36</v>
      </c>
      <c r="H14" s="7">
        <v>28</v>
      </c>
      <c r="I14" s="7">
        <v>23</v>
      </c>
      <c r="J14" s="7">
        <v>36</v>
      </c>
      <c r="K14" s="7">
        <v>31</v>
      </c>
      <c r="L14" s="7">
        <v>45</v>
      </c>
      <c r="M14" s="7">
        <v>23</v>
      </c>
      <c r="N14" s="7">
        <v>28</v>
      </c>
      <c r="O14" s="7">
        <v>23</v>
      </c>
      <c r="P14" s="7">
        <v>22</v>
      </c>
      <c r="Q14" s="7">
        <v>39</v>
      </c>
      <c r="R14" s="7">
        <v>54</v>
      </c>
      <c r="S14" s="7">
        <v>25</v>
      </c>
      <c r="T14" s="7">
        <v>34</v>
      </c>
      <c r="U14" s="7">
        <v>39</v>
      </c>
      <c r="V14" s="7">
        <v>14</v>
      </c>
      <c r="W14" s="7">
        <v>11</v>
      </c>
      <c r="X14" s="7">
        <v>6</v>
      </c>
      <c r="Y14" s="7">
        <v>26</v>
      </c>
      <c r="Z14" s="7">
        <v>14</v>
      </c>
      <c r="AA14" s="7">
        <v>11</v>
      </c>
      <c r="AB14" s="7">
        <v>10</v>
      </c>
      <c r="AC14" s="7">
        <v>10</v>
      </c>
      <c r="AD14" s="7">
        <v>26</v>
      </c>
      <c r="AE14" s="7">
        <v>12</v>
      </c>
      <c r="AF14" s="7">
        <v>24</v>
      </c>
      <c r="AG14" s="7">
        <v>19</v>
      </c>
      <c r="AH14" s="7">
        <v>25</v>
      </c>
      <c r="AI14" s="7">
        <v>22</v>
      </c>
      <c r="AJ14" s="7">
        <v>20</v>
      </c>
      <c r="AK14" s="7">
        <v>15</v>
      </c>
      <c r="AL14" s="7">
        <v>26</v>
      </c>
      <c r="AM14" s="7">
        <v>15</v>
      </c>
      <c r="AN14" s="7">
        <v>27</v>
      </c>
      <c r="AO14" s="7">
        <v>23</v>
      </c>
      <c r="AP14" s="7">
        <v>17</v>
      </c>
      <c r="AQ14" s="7">
        <v>21</v>
      </c>
      <c r="AR14" s="7">
        <v>19</v>
      </c>
      <c r="AS14" s="7">
        <v>23</v>
      </c>
      <c r="AT14" s="7">
        <v>20</v>
      </c>
      <c r="AU14" s="7">
        <v>11</v>
      </c>
      <c r="AV14" s="7">
        <v>19</v>
      </c>
      <c r="AW14" s="7">
        <v>16</v>
      </c>
      <c r="AX14" s="7">
        <v>16</v>
      </c>
      <c r="AY14" s="7">
        <v>30</v>
      </c>
      <c r="AZ14" s="7">
        <v>21</v>
      </c>
      <c r="BA14" s="7">
        <v>19</v>
      </c>
      <c r="BB14" s="7">
        <v>16</v>
      </c>
      <c r="BC14" s="7">
        <v>27</v>
      </c>
      <c r="BD14" s="7">
        <v>22</v>
      </c>
      <c r="BE14" s="7">
        <v>31</v>
      </c>
      <c r="BF14" s="7">
        <f>SUM(E14:BE14)</f>
        <v>1170</v>
      </c>
      <c r="BG14" s="43">
        <f>AVERAGE(E14:BE14)</f>
        <v>22.941176470588236</v>
      </c>
      <c r="BH14" s="44">
        <f t="shared" si="2"/>
        <v>54</v>
      </c>
      <c r="BI14" s="44">
        <f t="shared" si="3"/>
        <v>6</v>
      </c>
    </row>
    <row r="15" spans="2:61" ht="18" customHeight="1" x14ac:dyDescent="0.2">
      <c r="B15" s="69">
        <v>7</v>
      </c>
      <c r="C15" s="69" t="s">
        <v>14</v>
      </c>
      <c r="D15" s="6" t="s">
        <v>7</v>
      </c>
      <c r="E15" s="27"/>
      <c r="F15" s="28">
        <v>48.9</v>
      </c>
      <c r="G15" s="28">
        <v>46.1</v>
      </c>
      <c r="H15" s="28">
        <v>46</v>
      </c>
      <c r="I15" s="28">
        <v>47.8</v>
      </c>
      <c r="J15" s="28">
        <v>47.2</v>
      </c>
      <c r="K15" s="28">
        <v>47.7</v>
      </c>
      <c r="L15" s="28">
        <v>47.8</v>
      </c>
      <c r="M15" s="28">
        <v>48</v>
      </c>
      <c r="N15" s="28">
        <v>47</v>
      </c>
      <c r="O15" s="28">
        <v>47.6</v>
      </c>
      <c r="P15" s="28">
        <v>47.9</v>
      </c>
      <c r="Q15" s="28">
        <v>46.6</v>
      </c>
      <c r="R15" s="28">
        <v>45.7</v>
      </c>
      <c r="S15" s="28">
        <v>45.3</v>
      </c>
      <c r="T15" s="28">
        <v>43.5</v>
      </c>
      <c r="U15" s="6">
        <v>46</v>
      </c>
      <c r="V15" s="28">
        <v>47.4</v>
      </c>
      <c r="W15" s="6">
        <v>47.2</v>
      </c>
      <c r="X15" s="28">
        <v>46.7</v>
      </c>
      <c r="Y15" s="6">
        <v>47.6</v>
      </c>
      <c r="Z15" s="28">
        <v>48</v>
      </c>
      <c r="AA15" s="28">
        <v>47.5</v>
      </c>
      <c r="AB15" s="28">
        <v>47.1</v>
      </c>
      <c r="AC15" s="28">
        <v>47.1</v>
      </c>
      <c r="AD15" s="28">
        <v>47.6</v>
      </c>
      <c r="AE15" s="28">
        <v>48</v>
      </c>
      <c r="AF15" s="28">
        <v>47.8</v>
      </c>
      <c r="AG15" s="28">
        <v>48.1</v>
      </c>
      <c r="AH15" s="28">
        <v>48.7</v>
      </c>
      <c r="AI15" s="28">
        <v>48.7</v>
      </c>
      <c r="AJ15" s="28">
        <v>48.6</v>
      </c>
      <c r="AK15" s="28">
        <v>48.2</v>
      </c>
      <c r="AL15" s="28">
        <v>48.9</v>
      </c>
      <c r="AM15" s="56" t="s">
        <v>34</v>
      </c>
      <c r="AN15" s="56" t="s">
        <v>34</v>
      </c>
      <c r="AO15" s="56" t="s">
        <v>34</v>
      </c>
      <c r="AP15" s="56" t="s">
        <v>34</v>
      </c>
      <c r="AQ15" s="28">
        <v>48</v>
      </c>
      <c r="AR15" s="28">
        <v>48</v>
      </c>
      <c r="AS15" s="28">
        <v>47.9</v>
      </c>
      <c r="AT15" s="28">
        <v>48.3</v>
      </c>
      <c r="AU15" s="28">
        <v>49.5</v>
      </c>
      <c r="AV15" s="28">
        <v>48</v>
      </c>
      <c r="AW15" s="28">
        <v>48.1</v>
      </c>
      <c r="AX15" s="28">
        <v>48.5</v>
      </c>
      <c r="AY15" s="28">
        <v>47.8</v>
      </c>
      <c r="AZ15" s="28">
        <v>47.7</v>
      </c>
      <c r="BA15" s="28">
        <v>48.9</v>
      </c>
      <c r="BB15" s="28">
        <v>48.1</v>
      </c>
      <c r="BC15" s="28">
        <v>49</v>
      </c>
      <c r="BD15" s="28">
        <v>48.4</v>
      </c>
      <c r="BE15" s="28">
        <v>48</v>
      </c>
      <c r="BF15" s="59">
        <f>ROUND(BF49,0)</f>
        <v>48</v>
      </c>
      <c r="BH15" s="41">
        <f t="shared" si="2"/>
        <v>49.5</v>
      </c>
      <c r="BI15" s="41">
        <f t="shared" si="3"/>
        <v>43.5</v>
      </c>
    </row>
    <row r="16" spans="2:61" ht="18" customHeight="1" x14ac:dyDescent="0.2">
      <c r="B16" s="70"/>
      <c r="C16" s="70"/>
      <c r="D16" s="7" t="s">
        <v>8</v>
      </c>
      <c r="E16" s="29"/>
      <c r="F16" s="7">
        <v>382</v>
      </c>
      <c r="G16" s="7">
        <v>159</v>
      </c>
      <c r="H16" s="7">
        <v>227</v>
      </c>
      <c r="I16" s="7">
        <v>285</v>
      </c>
      <c r="J16" s="7">
        <v>215</v>
      </c>
      <c r="K16" s="7">
        <v>211</v>
      </c>
      <c r="L16" s="7">
        <v>240</v>
      </c>
      <c r="M16" s="7">
        <v>247</v>
      </c>
      <c r="N16" s="7">
        <v>221</v>
      </c>
      <c r="O16" s="7">
        <v>261</v>
      </c>
      <c r="P16" s="7">
        <v>280</v>
      </c>
      <c r="Q16" s="7">
        <v>260</v>
      </c>
      <c r="R16" s="7">
        <v>168</v>
      </c>
      <c r="S16" s="7">
        <v>146</v>
      </c>
      <c r="T16" s="7">
        <v>105</v>
      </c>
      <c r="U16" s="7">
        <v>130</v>
      </c>
      <c r="V16" s="7">
        <v>199</v>
      </c>
      <c r="W16" s="7">
        <v>226</v>
      </c>
      <c r="X16" s="7">
        <v>229</v>
      </c>
      <c r="Y16" s="7">
        <v>209</v>
      </c>
      <c r="Z16" s="7">
        <v>262</v>
      </c>
      <c r="AA16" s="7">
        <v>293</v>
      </c>
      <c r="AB16" s="7">
        <v>289</v>
      </c>
      <c r="AC16" s="7">
        <v>298</v>
      </c>
      <c r="AD16" s="7">
        <v>267</v>
      </c>
      <c r="AE16" s="7">
        <v>295</v>
      </c>
      <c r="AF16" s="7">
        <v>313</v>
      </c>
      <c r="AG16" s="7">
        <v>305</v>
      </c>
      <c r="AH16" s="7">
        <v>317</v>
      </c>
      <c r="AI16" s="7">
        <v>355</v>
      </c>
      <c r="AJ16" s="7">
        <v>357</v>
      </c>
      <c r="AK16" s="7">
        <v>316</v>
      </c>
      <c r="AL16" s="7">
        <v>338</v>
      </c>
      <c r="AM16" s="57" t="s">
        <v>34</v>
      </c>
      <c r="AN16" s="57" t="s">
        <v>34</v>
      </c>
      <c r="AO16" s="57" t="s">
        <v>34</v>
      </c>
      <c r="AP16" s="57" t="s">
        <v>34</v>
      </c>
      <c r="AQ16" s="7">
        <v>273</v>
      </c>
      <c r="AR16" s="7">
        <v>289</v>
      </c>
      <c r="AS16" s="7">
        <v>252</v>
      </c>
      <c r="AT16" s="7">
        <v>284</v>
      </c>
      <c r="AU16" s="7">
        <v>367</v>
      </c>
      <c r="AV16" s="7">
        <v>284</v>
      </c>
      <c r="AW16" s="7">
        <v>346</v>
      </c>
      <c r="AX16" s="7">
        <v>315</v>
      </c>
      <c r="AY16" s="7">
        <v>298</v>
      </c>
      <c r="AZ16" s="7">
        <v>266</v>
      </c>
      <c r="BA16" s="7">
        <v>301</v>
      </c>
      <c r="BB16" s="7">
        <v>297</v>
      </c>
      <c r="BC16" s="7">
        <v>333</v>
      </c>
      <c r="BD16" s="7">
        <v>313</v>
      </c>
      <c r="BE16" s="7">
        <v>271</v>
      </c>
      <c r="BF16" s="7">
        <f>SUM(E16:BE16)</f>
        <v>12894</v>
      </c>
      <c r="BG16" s="43">
        <f>AVERAGE(E16:BE16)</f>
        <v>268.625</v>
      </c>
      <c r="BH16" s="44">
        <f t="shared" si="2"/>
        <v>382</v>
      </c>
      <c r="BI16" s="44">
        <f t="shared" si="3"/>
        <v>105</v>
      </c>
    </row>
    <row r="17" spans="2:61" ht="18" customHeight="1" x14ac:dyDescent="0.2">
      <c r="B17" s="69">
        <v>8</v>
      </c>
      <c r="C17" s="69" t="s">
        <v>15</v>
      </c>
      <c r="D17" s="6" t="s">
        <v>7</v>
      </c>
      <c r="E17" s="27"/>
      <c r="F17" s="30" t="s">
        <v>35</v>
      </c>
      <c r="G17" s="30" t="s">
        <v>35</v>
      </c>
      <c r="H17" s="30" t="s">
        <v>35</v>
      </c>
      <c r="I17" s="30" t="s">
        <v>35</v>
      </c>
      <c r="J17" s="30" t="s">
        <v>35</v>
      </c>
      <c r="K17" s="30" t="s">
        <v>35</v>
      </c>
      <c r="L17" s="30" t="s">
        <v>35</v>
      </c>
      <c r="M17" s="30" t="s">
        <v>35</v>
      </c>
      <c r="N17" s="30" t="s">
        <v>35</v>
      </c>
      <c r="O17" s="30" t="s">
        <v>35</v>
      </c>
      <c r="P17" s="30" t="s">
        <v>35</v>
      </c>
      <c r="Q17" s="30" t="s">
        <v>35</v>
      </c>
      <c r="R17" s="30" t="s">
        <v>35</v>
      </c>
      <c r="S17" s="30" t="s">
        <v>35</v>
      </c>
      <c r="T17" s="30" t="s">
        <v>35</v>
      </c>
      <c r="U17" s="30" t="s">
        <v>35</v>
      </c>
      <c r="V17" s="30" t="s">
        <v>35</v>
      </c>
      <c r="W17" s="30" t="s">
        <v>35</v>
      </c>
      <c r="X17" s="30" t="s">
        <v>35</v>
      </c>
      <c r="Y17" s="30" t="s">
        <v>35</v>
      </c>
      <c r="Z17" s="30" t="s">
        <v>35</v>
      </c>
      <c r="AA17" s="30" t="s">
        <v>35</v>
      </c>
      <c r="AB17" s="30" t="s">
        <v>35</v>
      </c>
      <c r="AC17" s="30" t="s">
        <v>35</v>
      </c>
      <c r="AD17" s="30" t="s">
        <v>35</v>
      </c>
      <c r="AE17" s="30" t="s">
        <v>35</v>
      </c>
      <c r="AF17" s="30" t="s">
        <v>35</v>
      </c>
      <c r="AG17" s="30" t="s">
        <v>35</v>
      </c>
      <c r="AH17" s="30" t="s">
        <v>35</v>
      </c>
      <c r="AI17" s="30" t="s">
        <v>35</v>
      </c>
      <c r="AJ17" s="30" t="s">
        <v>35</v>
      </c>
      <c r="AK17" s="30" t="s">
        <v>35</v>
      </c>
      <c r="AL17" s="30" t="s">
        <v>35</v>
      </c>
      <c r="AM17" s="30" t="s">
        <v>35</v>
      </c>
      <c r="AN17" s="30" t="s">
        <v>35</v>
      </c>
      <c r="AO17" s="30" t="s">
        <v>35</v>
      </c>
      <c r="AP17" s="30" t="s">
        <v>35</v>
      </c>
      <c r="AQ17" s="30" t="s">
        <v>35</v>
      </c>
      <c r="AR17" s="30" t="s">
        <v>35</v>
      </c>
      <c r="AS17" s="30" t="s">
        <v>35</v>
      </c>
      <c r="AT17" s="30" t="s">
        <v>35</v>
      </c>
      <c r="AU17" s="30" t="s">
        <v>35</v>
      </c>
      <c r="AV17" s="30" t="s">
        <v>35</v>
      </c>
      <c r="AW17" s="30" t="s">
        <v>35</v>
      </c>
      <c r="AX17" s="30" t="s">
        <v>35</v>
      </c>
      <c r="AY17" s="30" t="s">
        <v>35</v>
      </c>
      <c r="AZ17" s="30" t="s">
        <v>35</v>
      </c>
      <c r="BA17" s="30" t="s">
        <v>35</v>
      </c>
      <c r="BB17" s="30" t="s">
        <v>35</v>
      </c>
      <c r="BC17" s="30" t="s">
        <v>35</v>
      </c>
      <c r="BD17" s="30" t="s">
        <v>35</v>
      </c>
      <c r="BE17" s="30" t="s">
        <v>35</v>
      </c>
      <c r="BF17" s="59" t="e">
        <f>ROUND(BF50,0)</f>
        <v>#DIV/0!</v>
      </c>
      <c r="BG17" s="48"/>
      <c r="BH17" s="41">
        <f t="shared" si="2"/>
        <v>0</v>
      </c>
      <c r="BI17" s="41">
        <f t="shared" si="3"/>
        <v>0</v>
      </c>
    </row>
    <row r="18" spans="2:61" ht="18" customHeight="1" x14ac:dyDescent="0.2">
      <c r="B18" s="70"/>
      <c r="C18" s="70"/>
      <c r="D18" s="7" t="s">
        <v>8</v>
      </c>
      <c r="E18" s="31"/>
      <c r="F18" s="30" t="s">
        <v>34</v>
      </c>
      <c r="G18" s="30" t="s">
        <v>34</v>
      </c>
      <c r="H18" s="30" t="s">
        <v>34</v>
      </c>
      <c r="I18" s="30" t="s">
        <v>34</v>
      </c>
      <c r="J18" s="30" t="s">
        <v>34</v>
      </c>
      <c r="K18" s="30" t="s">
        <v>34</v>
      </c>
      <c r="L18" s="30" t="s">
        <v>34</v>
      </c>
      <c r="M18" s="30" t="s">
        <v>34</v>
      </c>
      <c r="N18" s="30" t="s">
        <v>34</v>
      </c>
      <c r="O18" s="30" t="s">
        <v>34</v>
      </c>
      <c r="P18" s="30" t="s">
        <v>34</v>
      </c>
      <c r="Q18" s="30" t="s">
        <v>34</v>
      </c>
      <c r="R18" s="30" t="s">
        <v>34</v>
      </c>
      <c r="S18" s="30" t="s">
        <v>34</v>
      </c>
      <c r="T18" s="30" t="s">
        <v>34</v>
      </c>
      <c r="U18" s="30" t="s">
        <v>34</v>
      </c>
      <c r="V18" s="30" t="s">
        <v>34</v>
      </c>
      <c r="W18" s="30" t="s">
        <v>34</v>
      </c>
      <c r="X18" s="30" t="s">
        <v>34</v>
      </c>
      <c r="Y18" s="30" t="s">
        <v>34</v>
      </c>
      <c r="Z18" s="30" t="s">
        <v>34</v>
      </c>
      <c r="AA18" s="30" t="s">
        <v>34</v>
      </c>
      <c r="AB18" s="30" t="s">
        <v>34</v>
      </c>
      <c r="AC18" s="30" t="s">
        <v>34</v>
      </c>
      <c r="AD18" s="30" t="s">
        <v>34</v>
      </c>
      <c r="AE18" s="30" t="s">
        <v>34</v>
      </c>
      <c r="AF18" s="30" t="s">
        <v>34</v>
      </c>
      <c r="AG18" s="30" t="s">
        <v>34</v>
      </c>
      <c r="AH18" s="30" t="s">
        <v>34</v>
      </c>
      <c r="AI18" s="30" t="s">
        <v>34</v>
      </c>
      <c r="AJ18" s="30" t="s">
        <v>34</v>
      </c>
      <c r="AK18" s="30" t="s">
        <v>34</v>
      </c>
      <c r="AL18" s="30" t="s">
        <v>34</v>
      </c>
      <c r="AM18" s="30" t="s">
        <v>34</v>
      </c>
      <c r="AN18" s="30" t="s">
        <v>34</v>
      </c>
      <c r="AO18" s="30" t="s">
        <v>34</v>
      </c>
      <c r="AP18" s="30" t="s">
        <v>34</v>
      </c>
      <c r="AQ18" s="30" t="s">
        <v>34</v>
      </c>
      <c r="AR18" s="30" t="s">
        <v>34</v>
      </c>
      <c r="AS18" s="30" t="s">
        <v>34</v>
      </c>
      <c r="AT18" s="30" t="s">
        <v>34</v>
      </c>
      <c r="AU18" s="30" t="s">
        <v>34</v>
      </c>
      <c r="AV18" s="30" t="s">
        <v>34</v>
      </c>
      <c r="AW18" s="30" t="s">
        <v>34</v>
      </c>
      <c r="AX18" s="30" t="s">
        <v>34</v>
      </c>
      <c r="AY18" s="30" t="s">
        <v>34</v>
      </c>
      <c r="AZ18" s="30" t="s">
        <v>34</v>
      </c>
      <c r="BA18" s="30" t="s">
        <v>34</v>
      </c>
      <c r="BB18" s="30" t="s">
        <v>34</v>
      </c>
      <c r="BC18" s="30" t="s">
        <v>34</v>
      </c>
      <c r="BD18" s="30" t="s">
        <v>34</v>
      </c>
      <c r="BE18" s="30" t="s">
        <v>34</v>
      </c>
      <c r="BF18" s="7">
        <f>SUM(E18:BE18)</f>
        <v>0</v>
      </c>
      <c r="BG18" s="43" t="e">
        <f>AVERAGE(E18:BE18)</f>
        <v>#DIV/0!</v>
      </c>
      <c r="BH18" s="44">
        <f t="shared" si="2"/>
        <v>0</v>
      </c>
      <c r="BI18" s="44">
        <f t="shared" si="3"/>
        <v>0</v>
      </c>
    </row>
    <row r="19" spans="2:61" ht="18" customHeight="1" x14ac:dyDescent="0.2">
      <c r="B19" s="69">
        <v>9</v>
      </c>
      <c r="C19" s="69" t="s">
        <v>16</v>
      </c>
      <c r="D19" s="6" t="s">
        <v>7</v>
      </c>
      <c r="E19" s="27"/>
      <c r="F19" s="30">
        <v>39.9</v>
      </c>
      <c r="G19" s="30">
        <v>41</v>
      </c>
      <c r="H19" s="30">
        <v>41.4</v>
      </c>
      <c r="I19" s="30">
        <v>41.1</v>
      </c>
      <c r="J19" s="30">
        <v>41.9</v>
      </c>
      <c r="K19" s="30">
        <v>44</v>
      </c>
      <c r="L19" s="30">
        <v>43.5</v>
      </c>
      <c r="M19" s="30">
        <v>45.8</v>
      </c>
      <c r="N19" s="30">
        <v>42.6</v>
      </c>
      <c r="O19" s="30">
        <v>41.7</v>
      </c>
      <c r="P19" s="30">
        <v>43.5</v>
      </c>
      <c r="Q19" s="30">
        <v>41.1</v>
      </c>
      <c r="R19" s="30">
        <v>43.7</v>
      </c>
      <c r="S19" s="30">
        <v>47.9</v>
      </c>
      <c r="T19" s="30">
        <v>45.9</v>
      </c>
      <c r="U19" s="30">
        <v>43.6</v>
      </c>
      <c r="V19" s="30">
        <v>40.5</v>
      </c>
      <c r="W19" s="30">
        <v>47.5</v>
      </c>
      <c r="X19" s="30" t="s">
        <v>45</v>
      </c>
      <c r="Y19" s="30" t="s">
        <v>45</v>
      </c>
      <c r="Z19" s="30" t="s">
        <v>45</v>
      </c>
      <c r="AA19" s="30" t="s">
        <v>45</v>
      </c>
      <c r="AB19" s="30" t="s">
        <v>45</v>
      </c>
      <c r="AC19" s="30" t="s">
        <v>45</v>
      </c>
      <c r="AD19" s="30" t="s">
        <v>45</v>
      </c>
      <c r="AE19" s="30" t="s">
        <v>45</v>
      </c>
      <c r="AF19" s="30" t="s">
        <v>45</v>
      </c>
      <c r="AG19" s="30" t="s">
        <v>45</v>
      </c>
      <c r="AH19" s="30" t="s">
        <v>45</v>
      </c>
      <c r="AI19" s="30" t="s">
        <v>45</v>
      </c>
      <c r="AJ19" s="30" t="s">
        <v>45</v>
      </c>
      <c r="AK19" s="30" t="s">
        <v>45</v>
      </c>
      <c r="AL19" s="30">
        <v>43.1</v>
      </c>
      <c r="AM19" s="30">
        <v>45.5</v>
      </c>
      <c r="AN19" s="30">
        <v>43.8</v>
      </c>
      <c r="AO19" s="30">
        <v>42</v>
      </c>
      <c r="AP19" s="30">
        <v>43.1</v>
      </c>
      <c r="AQ19" s="30">
        <v>43.4</v>
      </c>
      <c r="AR19" s="30">
        <v>40.4</v>
      </c>
      <c r="AS19" s="30">
        <v>41.9</v>
      </c>
      <c r="AT19" s="30">
        <v>43.6</v>
      </c>
      <c r="AU19" s="30">
        <v>43.4</v>
      </c>
      <c r="AV19" s="30">
        <v>40.9</v>
      </c>
      <c r="AW19" s="30">
        <v>38.5</v>
      </c>
      <c r="AX19" s="30">
        <v>40.299999999999997</v>
      </c>
      <c r="AY19" s="30">
        <v>42</v>
      </c>
      <c r="AZ19" s="30">
        <v>44.1</v>
      </c>
      <c r="BA19" s="30">
        <v>40.700000000000003</v>
      </c>
      <c r="BB19" s="30">
        <v>41.8</v>
      </c>
      <c r="BC19" s="30">
        <v>43.4</v>
      </c>
      <c r="BD19" s="30">
        <v>43.7</v>
      </c>
      <c r="BE19" s="30">
        <v>43.2</v>
      </c>
      <c r="BF19" s="59">
        <f>ROUND(BF51,0)</f>
        <v>43</v>
      </c>
      <c r="BG19" s="48"/>
      <c r="BH19" s="41">
        <f t="shared" si="2"/>
        <v>47.9</v>
      </c>
      <c r="BI19" s="41">
        <f t="shared" si="3"/>
        <v>38.5</v>
      </c>
    </row>
    <row r="20" spans="2:61" ht="18" customHeight="1" x14ac:dyDescent="0.2">
      <c r="B20" s="70"/>
      <c r="C20" s="70"/>
      <c r="D20" s="7" t="s">
        <v>8</v>
      </c>
      <c r="E20" s="31"/>
      <c r="F20" s="30">
        <v>47</v>
      </c>
      <c r="G20" s="30">
        <v>34</v>
      </c>
      <c r="H20" s="30">
        <v>45</v>
      </c>
      <c r="I20" s="30">
        <v>39</v>
      </c>
      <c r="J20" s="30">
        <v>39</v>
      </c>
      <c r="K20" s="30">
        <v>58</v>
      </c>
      <c r="L20" s="30">
        <v>56</v>
      </c>
      <c r="M20" s="30">
        <v>81</v>
      </c>
      <c r="N20" s="30">
        <v>51</v>
      </c>
      <c r="O20" s="30">
        <v>60</v>
      </c>
      <c r="P20" s="30">
        <v>69</v>
      </c>
      <c r="Q20" s="30">
        <v>44</v>
      </c>
      <c r="R20" s="30">
        <v>51</v>
      </c>
      <c r="S20" s="30">
        <v>63</v>
      </c>
      <c r="T20" s="30">
        <v>69</v>
      </c>
      <c r="U20" s="30">
        <v>35</v>
      </c>
      <c r="V20" s="30">
        <v>19</v>
      </c>
      <c r="W20" s="30">
        <v>24</v>
      </c>
      <c r="X20" s="61" t="s">
        <v>34</v>
      </c>
      <c r="Y20" s="61" t="s">
        <v>34</v>
      </c>
      <c r="Z20" s="61" t="s">
        <v>34</v>
      </c>
      <c r="AA20" s="61" t="s">
        <v>34</v>
      </c>
      <c r="AB20" s="61" t="s">
        <v>34</v>
      </c>
      <c r="AC20" s="61" t="s">
        <v>34</v>
      </c>
      <c r="AD20" s="61" t="s">
        <v>34</v>
      </c>
      <c r="AE20" s="61" t="s">
        <v>34</v>
      </c>
      <c r="AF20" s="61" t="s">
        <v>34</v>
      </c>
      <c r="AG20" s="61" t="s">
        <v>34</v>
      </c>
      <c r="AH20" s="61" t="s">
        <v>34</v>
      </c>
      <c r="AI20" s="61" t="s">
        <v>34</v>
      </c>
      <c r="AJ20" s="61" t="s">
        <v>34</v>
      </c>
      <c r="AK20" s="61" t="s">
        <v>34</v>
      </c>
      <c r="AL20" s="30">
        <v>53</v>
      </c>
      <c r="AM20" s="30">
        <v>73</v>
      </c>
      <c r="AN20" s="30">
        <v>69</v>
      </c>
      <c r="AO20" s="30">
        <v>47</v>
      </c>
      <c r="AP20" s="30">
        <v>59</v>
      </c>
      <c r="AQ20" s="30">
        <v>55</v>
      </c>
      <c r="AR20" s="30">
        <v>26</v>
      </c>
      <c r="AS20" s="30">
        <v>50</v>
      </c>
      <c r="AT20" s="30">
        <v>46</v>
      </c>
      <c r="AU20" s="30">
        <v>62</v>
      </c>
      <c r="AV20" s="30">
        <v>45</v>
      </c>
      <c r="AW20" s="30">
        <v>28</v>
      </c>
      <c r="AX20" s="30">
        <v>42</v>
      </c>
      <c r="AY20" s="30">
        <v>53</v>
      </c>
      <c r="AZ20" s="30">
        <v>71</v>
      </c>
      <c r="BA20" s="30">
        <v>42</v>
      </c>
      <c r="BB20" s="30">
        <v>56</v>
      </c>
      <c r="BC20" s="30">
        <v>61</v>
      </c>
      <c r="BD20" s="30">
        <v>56</v>
      </c>
      <c r="BE20" s="30">
        <v>60</v>
      </c>
      <c r="BF20" s="60">
        <f>SUM(F20:BE20)</f>
        <v>1938</v>
      </c>
      <c r="BG20" s="43">
        <f>AVERAGE(E20:BE20)</f>
        <v>51</v>
      </c>
      <c r="BH20" s="44">
        <f t="shared" si="2"/>
        <v>81</v>
      </c>
      <c r="BI20" s="44">
        <f t="shared" si="3"/>
        <v>19</v>
      </c>
    </row>
    <row r="21" spans="2:61" x14ac:dyDescent="0.2">
      <c r="BH21" s="44"/>
      <c r="BI21" s="44"/>
    </row>
    <row r="22" spans="2:61" x14ac:dyDescent="0.2">
      <c r="C22" s="1" t="s">
        <v>17</v>
      </c>
      <c r="BH22" s="44"/>
      <c r="BI22" s="44"/>
    </row>
    <row r="23" spans="2:61" x14ac:dyDescent="0.2">
      <c r="B23" s="32">
        <v>1</v>
      </c>
      <c r="C23" s="32" t="s">
        <v>6</v>
      </c>
      <c r="D23" s="32" t="s">
        <v>17</v>
      </c>
      <c r="E23" s="32"/>
      <c r="F23" s="33">
        <v>61.6</v>
      </c>
      <c r="G23" s="33">
        <v>60.6</v>
      </c>
      <c r="H23" s="33">
        <v>61.3</v>
      </c>
      <c r="I23" s="33">
        <v>62.1</v>
      </c>
      <c r="J23" s="33">
        <v>61.2</v>
      </c>
      <c r="K23" s="33">
        <v>62.5</v>
      </c>
      <c r="L23" s="33">
        <v>61.7</v>
      </c>
      <c r="M23" s="33">
        <v>62.3</v>
      </c>
      <c r="N23" s="33">
        <v>61.8</v>
      </c>
      <c r="O23" s="33">
        <v>62.5</v>
      </c>
      <c r="P23" s="33">
        <v>62</v>
      </c>
      <c r="Q23" s="39">
        <v>62.1</v>
      </c>
      <c r="R23" s="39">
        <v>61.3</v>
      </c>
      <c r="S23" s="33">
        <v>61.9</v>
      </c>
      <c r="T23" s="33">
        <v>61.2</v>
      </c>
      <c r="U23" s="33">
        <v>61.2</v>
      </c>
      <c r="V23" s="33">
        <v>61.9</v>
      </c>
      <c r="W23" s="33">
        <v>61.8</v>
      </c>
      <c r="X23" s="33">
        <v>62</v>
      </c>
      <c r="Y23" s="33">
        <v>62.3</v>
      </c>
      <c r="Z23" s="33">
        <v>61.8</v>
      </c>
      <c r="AA23" s="33">
        <v>61.8</v>
      </c>
      <c r="AB23" s="33">
        <v>62.2</v>
      </c>
      <c r="AC23" s="33">
        <v>61.6</v>
      </c>
      <c r="AD23" s="33">
        <v>61.9</v>
      </c>
      <c r="AE23" s="33">
        <v>61.8</v>
      </c>
      <c r="AF23" s="54" t="s">
        <v>35</v>
      </c>
      <c r="AG23" s="54" t="s">
        <v>35</v>
      </c>
      <c r="AH23" s="54" t="s">
        <v>35</v>
      </c>
      <c r="AI23" s="54" t="s">
        <v>35</v>
      </c>
      <c r="AJ23" s="54" t="s">
        <v>35</v>
      </c>
      <c r="AK23" s="54" t="s">
        <v>35</v>
      </c>
      <c r="AL23" s="54" t="s">
        <v>35</v>
      </c>
      <c r="AM23" s="54" t="s">
        <v>35</v>
      </c>
      <c r="AN23" s="54" t="s">
        <v>35</v>
      </c>
      <c r="AO23" s="33">
        <v>62.6</v>
      </c>
      <c r="AP23" s="33">
        <v>61.5</v>
      </c>
      <c r="AQ23" s="33">
        <v>63</v>
      </c>
      <c r="AR23" s="33">
        <v>61.8</v>
      </c>
      <c r="AS23" s="33">
        <v>62.8</v>
      </c>
      <c r="AT23" s="33">
        <v>61.8</v>
      </c>
      <c r="AU23" s="33">
        <v>61.6</v>
      </c>
      <c r="AV23" s="33">
        <v>63</v>
      </c>
      <c r="AW23" s="33">
        <v>62.3</v>
      </c>
      <c r="AX23" s="33">
        <v>62.6</v>
      </c>
      <c r="AY23" s="33">
        <v>62</v>
      </c>
      <c r="AZ23" s="33">
        <v>61.9</v>
      </c>
      <c r="BA23" s="33">
        <v>63.3</v>
      </c>
      <c r="BB23" s="33">
        <v>62.2</v>
      </c>
      <c r="BC23" s="33">
        <v>62</v>
      </c>
      <c r="BD23" s="33">
        <v>61.9</v>
      </c>
      <c r="BE23" s="33">
        <v>62.3</v>
      </c>
      <c r="BF23" s="33">
        <f>BF33</f>
        <v>62.009082189966946</v>
      </c>
      <c r="BH23" s="44">
        <f t="shared" ref="BH23:BH31" si="4">MAX(F23:BE23)</f>
        <v>63.3</v>
      </c>
      <c r="BI23" s="44">
        <f t="shared" ref="BI23:BI31" si="5">MIN(F23:BE23)</f>
        <v>60.6</v>
      </c>
    </row>
    <row r="24" spans="2:61" x14ac:dyDescent="0.2">
      <c r="B24" s="32">
        <v>2</v>
      </c>
      <c r="C24" s="32" t="s">
        <v>9</v>
      </c>
      <c r="D24" s="32" t="s">
        <v>17</v>
      </c>
      <c r="E24" s="32"/>
      <c r="F24" s="33">
        <v>65.7</v>
      </c>
      <c r="G24" s="33">
        <v>65.2</v>
      </c>
      <c r="H24" s="33">
        <v>65.599999999999994</v>
      </c>
      <c r="I24" s="33">
        <v>66.099999999999994</v>
      </c>
      <c r="J24" s="33">
        <v>65.900000000000006</v>
      </c>
      <c r="K24" s="33">
        <v>66.8</v>
      </c>
      <c r="L24" s="33">
        <v>66.2</v>
      </c>
      <c r="M24" s="33">
        <v>66.599999999999994</v>
      </c>
      <c r="N24" s="33">
        <v>65.8</v>
      </c>
      <c r="O24" s="33">
        <v>66.2</v>
      </c>
      <c r="P24" s="33">
        <v>65.900000000000006</v>
      </c>
      <c r="Q24" s="39">
        <v>66.099999999999994</v>
      </c>
      <c r="R24" s="39">
        <v>65.3</v>
      </c>
      <c r="S24" s="33">
        <v>65.599999999999994</v>
      </c>
      <c r="T24" s="33">
        <v>64.7</v>
      </c>
      <c r="U24" s="33">
        <v>65.2</v>
      </c>
      <c r="V24" s="33">
        <v>65.099999999999994</v>
      </c>
      <c r="W24" s="33">
        <v>65.5</v>
      </c>
      <c r="X24" s="33">
        <v>65.7</v>
      </c>
      <c r="Y24" s="33">
        <v>66</v>
      </c>
      <c r="Z24" s="33">
        <v>65.900000000000006</v>
      </c>
      <c r="AA24" s="33">
        <v>65.7</v>
      </c>
      <c r="AB24" s="33">
        <v>65.7</v>
      </c>
      <c r="AC24" s="33">
        <v>65.599999999999994</v>
      </c>
      <c r="AD24" s="33">
        <v>65.8</v>
      </c>
      <c r="AE24" s="33">
        <v>65.8</v>
      </c>
      <c r="AF24" s="33">
        <v>66.099999999999994</v>
      </c>
      <c r="AG24" s="33">
        <v>66.900000000000006</v>
      </c>
      <c r="AH24" s="33">
        <v>66.099999999999994</v>
      </c>
      <c r="AI24" s="33">
        <v>66.3</v>
      </c>
      <c r="AJ24" s="33">
        <v>65.8</v>
      </c>
      <c r="AK24" s="33">
        <v>66.2</v>
      </c>
      <c r="AL24" s="33">
        <v>66.400000000000006</v>
      </c>
      <c r="AM24" s="33">
        <v>66.2</v>
      </c>
      <c r="AN24" s="33">
        <v>66</v>
      </c>
      <c r="AO24" s="33">
        <v>66.3</v>
      </c>
      <c r="AP24" s="33">
        <v>66.099999999999994</v>
      </c>
      <c r="AQ24" s="33">
        <v>66.400000000000006</v>
      </c>
      <c r="AR24" s="40">
        <v>66</v>
      </c>
      <c r="AS24" s="40">
        <v>66.8</v>
      </c>
      <c r="AT24" s="40">
        <v>65.5</v>
      </c>
      <c r="AU24" s="33">
        <v>65.599999999999994</v>
      </c>
      <c r="AV24" s="33">
        <v>66.3</v>
      </c>
      <c r="AW24" s="33">
        <v>65.8</v>
      </c>
      <c r="AX24" s="33">
        <v>66.3</v>
      </c>
      <c r="AY24" s="33">
        <v>66</v>
      </c>
      <c r="AZ24" s="33">
        <v>66.3</v>
      </c>
      <c r="BA24" s="33">
        <v>66.900000000000006</v>
      </c>
      <c r="BB24" s="33">
        <v>66.099999999999994</v>
      </c>
      <c r="BC24" s="33">
        <v>65.8</v>
      </c>
      <c r="BD24" s="33">
        <v>66.099999999999994</v>
      </c>
      <c r="BE24" s="33">
        <v>66.2</v>
      </c>
      <c r="BF24" s="33">
        <f>BF34</f>
        <v>65.987998792355469</v>
      </c>
      <c r="BH24" s="44">
        <f t="shared" si="4"/>
        <v>66.900000000000006</v>
      </c>
      <c r="BI24" s="44">
        <f t="shared" si="5"/>
        <v>64.7</v>
      </c>
    </row>
    <row r="25" spans="2:61" x14ac:dyDescent="0.2">
      <c r="B25" s="32">
        <v>3</v>
      </c>
      <c r="C25" s="32" t="s">
        <v>10</v>
      </c>
      <c r="D25" s="32" t="s">
        <v>17</v>
      </c>
      <c r="E25" s="32"/>
      <c r="F25" s="33">
        <v>58.2</v>
      </c>
      <c r="G25" s="33">
        <v>54.9</v>
      </c>
      <c r="H25" s="33">
        <v>53.8</v>
      </c>
      <c r="I25" s="33">
        <v>56.8</v>
      </c>
      <c r="J25" s="33">
        <v>55.1</v>
      </c>
      <c r="K25" s="33">
        <v>56.1</v>
      </c>
      <c r="L25" s="33">
        <v>56.1</v>
      </c>
      <c r="M25" s="33">
        <v>56.3</v>
      </c>
      <c r="N25" s="33">
        <v>55.5</v>
      </c>
      <c r="O25" s="33">
        <v>55.5</v>
      </c>
      <c r="P25" s="33">
        <v>55.3</v>
      </c>
      <c r="Q25" s="39">
        <v>53.7</v>
      </c>
      <c r="R25" s="39">
        <v>56.9</v>
      </c>
      <c r="S25" s="33">
        <v>51.3</v>
      </c>
      <c r="T25" s="33">
        <v>53.9</v>
      </c>
      <c r="U25" s="33">
        <v>54.1</v>
      </c>
      <c r="V25" s="33">
        <v>52</v>
      </c>
      <c r="W25" s="33">
        <v>56.1</v>
      </c>
      <c r="X25" s="33">
        <v>55.1</v>
      </c>
      <c r="Y25" s="33">
        <v>51.8</v>
      </c>
      <c r="Z25" s="33">
        <v>51.9</v>
      </c>
      <c r="AA25" s="33">
        <v>52.7</v>
      </c>
      <c r="AB25" s="33">
        <v>54.3</v>
      </c>
      <c r="AC25" s="33">
        <v>58</v>
      </c>
      <c r="AD25" s="33">
        <v>53.4</v>
      </c>
      <c r="AE25" s="33">
        <v>55.5</v>
      </c>
      <c r="AF25" s="33">
        <v>56.2</v>
      </c>
      <c r="AG25" s="33">
        <v>56.9</v>
      </c>
      <c r="AH25" s="33">
        <v>56.8</v>
      </c>
      <c r="AI25" s="33">
        <v>56.7</v>
      </c>
      <c r="AJ25" s="55" t="s">
        <v>35</v>
      </c>
      <c r="AK25" s="55" t="s">
        <v>35</v>
      </c>
      <c r="AL25" s="55" t="s">
        <v>35</v>
      </c>
      <c r="AM25" s="55" t="s">
        <v>35</v>
      </c>
      <c r="AN25" s="55" t="s">
        <v>35</v>
      </c>
      <c r="AO25" s="55" t="s">
        <v>35</v>
      </c>
      <c r="AP25" s="55" t="s">
        <v>35</v>
      </c>
      <c r="AQ25" s="55" t="s">
        <v>35</v>
      </c>
      <c r="AR25" s="55" t="s">
        <v>35</v>
      </c>
      <c r="AS25" s="55" t="s">
        <v>35</v>
      </c>
      <c r="AT25" s="55" t="s">
        <v>35</v>
      </c>
      <c r="AU25" s="55" t="s">
        <v>35</v>
      </c>
      <c r="AV25" s="55" t="s">
        <v>35</v>
      </c>
      <c r="AW25" s="55" t="s">
        <v>35</v>
      </c>
      <c r="AX25" s="55" t="s">
        <v>35</v>
      </c>
      <c r="AY25" s="55" t="s">
        <v>35</v>
      </c>
      <c r="AZ25" s="55" t="s">
        <v>35</v>
      </c>
      <c r="BA25" s="55" t="s">
        <v>35</v>
      </c>
      <c r="BB25" s="55" t="s">
        <v>35</v>
      </c>
      <c r="BC25" s="55" t="s">
        <v>35</v>
      </c>
      <c r="BD25" s="55" t="s">
        <v>35</v>
      </c>
      <c r="BE25" s="55" t="s">
        <v>35</v>
      </c>
      <c r="BF25" s="33">
        <f>BF35</f>
        <v>55.387359384618797</v>
      </c>
      <c r="BH25" s="44">
        <f t="shared" si="4"/>
        <v>58.2</v>
      </c>
      <c r="BI25" s="44">
        <f t="shared" si="5"/>
        <v>51.3</v>
      </c>
    </row>
    <row r="26" spans="2:61" x14ac:dyDescent="0.2">
      <c r="B26" s="32">
        <v>4</v>
      </c>
      <c r="C26" s="32" t="s">
        <v>11</v>
      </c>
      <c r="D26" s="32" t="s">
        <v>17</v>
      </c>
      <c r="E26" s="32"/>
      <c r="F26" s="33">
        <v>58.8</v>
      </c>
      <c r="G26" s="33">
        <v>64</v>
      </c>
      <c r="H26" s="33">
        <v>63.7</v>
      </c>
      <c r="I26" s="33">
        <v>58.8</v>
      </c>
      <c r="J26" s="33">
        <v>62.6</v>
      </c>
      <c r="K26" s="33">
        <v>63</v>
      </c>
      <c r="L26" s="33">
        <v>62.8</v>
      </c>
      <c r="M26" s="33">
        <v>62</v>
      </c>
      <c r="N26" s="33">
        <v>62.6</v>
      </c>
      <c r="O26" s="33">
        <v>61.4</v>
      </c>
      <c r="P26" s="33">
        <v>60</v>
      </c>
      <c r="Q26" s="39">
        <v>62.4</v>
      </c>
      <c r="R26" s="39">
        <v>64.3</v>
      </c>
      <c r="S26" s="33">
        <v>63.3</v>
      </c>
      <c r="T26" s="33">
        <v>65</v>
      </c>
      <c r="U26" s="33">
        <v>64.099999999999994</v>
      </c>
      <c r="V26" s="33">
        <v>59.8</v>
      </c>
      <c r="W26" s="33">
        <v>58.3</v>
      </c>
      <c r="X26" s="33">
        <v>56.1</v>
      </c>
      <c r="Y26" s="33">
        <v>61.8</v>
      </c>
      <c r="Z26" s="33">
        <v>60.5</v>
      </c>
      <c r="AA26" s="33">
        <v>57.8</v>
      </c>
      <c r="AB26" s="33">
        <v>57.2</v>
      </c>
      <c r="AC26" s="33">
        <v>57.5</v>
      </c>
      <c r="AD26" s="33">
        <v>61.6</v>
      </c>
      <c r="AE26" s="33">
        <v>59.9</v>
      </c>
      <c r="AF26" s="54" t="s">
        <v>35</v>
      </c>
      <c r="AG26" s="54" t="s">
        <v>35</v>
      </c>
      <c r="AH26" s="54" t="s">
        <v>35</v>
      </c>
      <c r="AI26" s="54" t="s">
        <v>35</v>
      </c>
      <c r="AJ26" s="54" t="s">
        <v>35</v>
      </c>
      <c r="AK26" s="54" t="s">
        <v>35</v>
      </c>
      <c r="AL26" s="54" t="s">
        <v>35</v>
      </c>
      <c r="AM26" s="54" t="s">
        <v>35</v>
      </c>
      <c r="AN26" s="54" t="s">
        <v>35</v>
      </c>
      <c r="AO26" s="33">
        <v>61.5</v>
      </c>
      <c r="AP26" s="33">
        <v>61.1</v>
      </c>
      <c r="AQ26" s="33">
        <v>61.9</v>
      </c>
      <c r="AR26" s="33">
        <v>60.4</v>
      </c>
      <c r="AS26" s="33">
        <v>62</v>
      </c>
      <c r="AT26" s="33">
        <v>61.5</v>
      </c>
      <c r="AU26" s="33">
        <v>59.4</v>
      </c>
      <c r="AV26" s="33">
        <v>61.8</v>
      </c>
      <c r="AW26" s="33">
        <v>59.4</v>
      </c>
      <c r="AX26" s="33">
        <v>61.1</v>
      </c>
      <c r="AY26" s="33">
        <v>62.8</v>
      </c>
      <c r="AZ26" s="33">
        <v>62.1</v>
      </c>
      <c r="BA26" s="33">
        <v>60.7</v>
      </c>
      <c r="BB26" s="33">
        <v>60.6</v>
      </c>
      <c r="BC26" s="33">
        <v>61.7</v>
      </c>
      <c r="BD26" s="33">
        <v>60.8</v>
      </c>
      <c r="BE26" s="33">
        <v>64.099999999999994</v>
      </c>
      <c r="BF26" s="33">
        <f>BF36</f>
        <v>61.655576742763145</v>
      </c>
      <c r="BH26" s="44">
        <f t="shared" si="4"/>
        <v>65</v>
      </c>
      <c r="BI26" s="44">
        <f t="shared" si="5"/>
        <v>56.1</v>
      </c>
    </row>
    <row r="27" spans="2:61" x14ac:dyDescent="0.2">
      <c r="B27" s="32">
        <v>5</v>
      </c>
      <c r="C27" s="32" t="s">
        <v>18</v>
      </c>
      <c r="D27" s="32" t="s">
        <v>17</v>
      </c>
      <c r="E27" s="32"/>
      <c r="F27" s="33">
        <v>59.4</v>
      </c>
      <c r="G27" s="33">
        <v>57</v>
      </c>
      <c r="H27" s="33">
        <v>57</v>
      </c>
      <c r="I27" s="33">
        <v>58.9</v>
      </c>
      <c r="J27" s="33">
        <v>58</v>
      </c>
      <c r="K27" s="33">
        <v>58.7</v>
      </c>
      <c r="L27" s="33">
        <v>59.4</v>
      </c>
      <c r="M27" s="33">
        <v>58.6</v>
      </c>
      <c r="N27" s="33">
        <v>58</v>
      </c>
      <c r="O27" s="33">
        <v>58.8</v>
      </c>
      <c r="P27" s="33">
        <v>59.1</v>
      </c>
      <c r="Q27" s="39">
        <v>57.1</v>
      </c>
      <c r="R27" s="39">
        <v>56.6</v>
      </c>
      <c r="S27" s="33">
        <v>56.3</v>
      </c>
      <c r="T27" s="33">
        <v>55.1</v>
      </c>
      <c r="U27" s="33">
        <v>57.6</v>
      </c>
      <c r="V27" s="33">
        <v>57.8</v>
      </c>
      <c r="W27" s="33">
        <v>60.5</v>
      </c>
      <c r="X27" s="33">
        <v>59.4</v>
      </c>
      <c r="Y27" s="33">
        <v>59.2</v>
      </c>
      <c r="Z27" s="33">
        <v>60.2</v>
      </c>
      <c r="AA27" s="33">
        <v>59.8</v>
      </c>
      <c r="AB27" s="33">
        <v>58.5</v>
      </c>
      <c r="AC27" s="33">
        <v>59.5</v>
      </c>
      <c r="AD27" s="33">
        <v>59</v>
      </c>
      <c r="AE27" s="33">
        <v>60.3</v>
      </c>
      <c r="AF27" s="33">
        <v>58.4</v>
      </c>
      <c r="AG27" s="33">
        <v>59.6</v>
      </c>
      <c r="AH27" s="33">
        <v>58.7</v>
      </c>
      <c r="AI27" s="33">
        <v>58.6</v>
      </c>
      <c r="AJ27" s="33">
        <v>58.2</v>
      </c>
      <c r="AK27" s="33">
        <v>58.9</v>
      </c>
      <c r="AL27" s="33">
        <v>57.7</v>
      </c>
      <c r="AM27" s="33">
        <v>57.5</v>
      </c>
      <c r="AN27" s="33">
        <v>56.9</v>
      </c>
      <c r="AO27" s="55" t="s">
        <v>35</v>
      </c>
      <c r="AP27" s="33">
        <v>67.2</v>
      </c>
      <c r="AQ27" s="55" t="s">
        <v>35</v>
      </c>
      <c r="AR27" s="55" t="s">
        <v>35</v>
      </c>
      <c r="AS27" s="55" t="s">
        <v>35</v>
      </c>
      <c r="AT27" s="55" t="s">
        <v>35</v>
      </c>
      <c r="AU27" s="33">
        <v>60.9</v>
      </c>
      <c r="AV27" s="33">
        <v>61.4</v>
      </c>
      <c r="AW27" s="33">
        <v>60.5</v>
      </c>
      <c r="AX27" s="55" t="s">
        <v>35</v>
      </c>
      <c r="AY27" s="55" t="s">
        <v>35</v>
      </c>
      <c r="AZ27" s="33">
        <v>60.9</v>
      </c>
      <c r="BA27" s="33">
        <v>61.4</v>
      </c>
      <c r="BB27" s="33">
        <v>61.8</v>
      </c>
      <c r="BC27" s="33">
        <v>61.2</v>
      </c>
      <c r="BD27" s="33">
        <v>60.8</v>
      </c>
      <c r="BE27" s="33">
        <v>60.7</v>
      </c>
      <c r="BF27" s="33">
        <f>BF37</f>
        <v>59.695973245407927</v>
      </c>
      <c r="BH27" s="44">
        <f t="shared" si="4"/>
        <v>67.2</v>
      </c>
      <c r="BI27" s="44">
        <f t="shared" si="5"/>
        <v>55.1</v>
      </c>
    </row>
    <row r="28" spans="2:61" x14ac:dyDescent="0.2">
      <c r="B28" s="32">
        <v>6</v>
      </c>
      <c r="C28" s="32" t="s">
        <v>13</v>
      </c>
      <c r="D28" s="32" t="s">
        <v>17</v>
      </c>
      <c r="E28" s="32"/>
      <c r="F28" s="54" t="s">
        <v>44</v>
      </c>
      <c r="G28" s="33">
        <v>49.8</v>
      </c>
      <c r="H28" s="33">
        <v>50.5</v>
      </c>
      <c r="I28" s="33">
        <v>48.9</v>
      </c>
      <c r="J28" s="33">
        <v>50.4</v>
      </c>
      <c r="K28" s="33">
        <v>51.1</v>
      </c>
      <c r="L28" s="33">
        <v>51.7</v>
      </c>
      <c r="M28" s="33">
        <v>48</v>
      </c>
      <c r="N28" s="33">
        <v>49.2</v>
      </c>
      <c r="O28" s="33">
        <v>47.9</v>
      </c>
      <c r="P28" s="33">
        <v>47.2</v>
      </c>
      <c r="Q28" s="39">
        <v>50.4</v>
      </c>
      <c r="R28" s="39">
        <v>50.8</v>
      </c>
      <c r="S28" s="33">
        <v>49.7</v>
      </c>
      <c r="T28" s="33">
        <v>48.9</v>
      </c>
      <c r="U28" s="33">
        <v>50.1</v>
      </c>
      <c r="V28" s="33">
        <v>44.2</v>
      </c>
      <c r="W28" s="33">
        <v>43.6</v>
      </c>
      <c r="X28" s="33">
        <v>41.8</v>
      </c>
      <c r="Y28" s="33">
        <v>49.1</v>
      </c>
      <c r="Z28" s="33">
        <v>47.3</v>
      </c>
      <c r="AA28" s="33">
        <v>46.9</v>
      </c>
      <c r="AB28" s="33">
        <v>41.7</v>
      </c>
      <c r="AC28" s="33">
        <v>42.1</v>
      </c>
      <c r="AD28" s="33">
        <v>48.5</v>
      </c>
      <c r="AE28" s="33">
        <v>45.4</v>
      </c>
      <c r="AF28" s="33">
        <v>47.2</v>
      </c>
      <c r="AG28" s="33">
        <v>48.3</v>
      </c>
      <c r="AH28" s="33">
        <v>48.4</v>
      </c>
      <c r="AI28" s="33">
        <v>49.5</v>
      </c>
      <c r="AJ28" s="33">
        <v>46.1</v>
      </c>
      <c r="AK28" s="33">
        <v>45.3</v>
      </c>
      <c r="AL28" s="33">
        <v>50.1</v>
      </c>
      <c r="AM28" s="33">
        <v>48.8</v>
      </c>
      <c r="AN28" s="33">
        <v>51.9</v>
      </c>
      <c r="AO28" s="40">
        <v>48.2</v>
      </c>
      <c r="AP28" s="40">
        <v>45</v>
      </c>
      <c r="AQ28" s="40">
        <v>49.4</v>
      </c>
      <c r="AR28" s="40">
        <v>47.7</v>
      </c>
      <c r="AS28" s="40">
        <v>47.8</v>
      </c>
      <c r="AT28" s="40">
        <v>47.8</v>
      </c>
      <c r="AU28" s="40">
        <v>46.5</v>
      </c>
      <c r="AV28" s="40">
        <v>47.4</v>
      </c>
      <c r="AW28" s="33">
        <v>48.7</v>
      </c>
      <c r="AX28" s="33">
        <v>50.7</v>
      </c>
      <c r="AY28" s="33">
        <v>49.7</v>
      </c>
      <c r="AZ28" s="33">
        <v>49.5</v>
      </c>
      <c r="BA28" s="33">
        <v>46.5</v>
      </c>
      <c r="BB28" s="33">
        <v>46.3</v>
      </c>
      <c r="BC28" s="33">
        <v>48.3</v>
      </c>
      <c r="BD28" s="33">
        <v>47.5</v>
      </c>
      <c r="BE28" s="33">
        <v>51.2</v>
      </c>
      <c r="BF28" s="33">
        <f>BF38</f>
        <v>48.591059470614709</v>
      </c>
      <c r="BH28" s="44">
        <f t="shared" si="4"/>
        <v>51.9</v>
      </c>
      <c r="BI28" s="44">
        <f t="shared" si="5"/>
        <v>41.7</v>
      </c>
    </row>
    <row r="29" spans="2:61" x14ac:dyDescent="0.2">
      <c r="B29" s="32">
        <v>7</v>
      </c>
      <c r="C29" s="32" t="s">
        <v>14</v>
      </c>
      <c r="D29" s="32" t="s">
        <v>17</v>
      </c>
      <c r="E29" s="32"/>
      <c r="F29" s="33">
        <v>62.2</v>
      </c>
      <c r="G29" s="33">
        <v>59.2</v>
      </c>
      <c r="H29" s="33">
        <v>58.9</v>
      </c>
      <c r="I29" s="33">
        <v>61.2</v>
      </c>
      <c r="J29" s="33">
        <v>60.1</v>
      </c>
      <c r="K29" s="33">
        <v>60.6</v>
      </c>
      <c r="L29" s="33">
        <v>60.8</v>
      </c>
      <c r="M29" s="33">
        <v>61.2</v>
      </c>
      <c r="N29" s="33">
        <v>60.1</v>
      </c>
      <c r="O29" s="33">
        <v>60.4</v>
      </c>
      <c r="P29" s="33">
        <v>60.6</v>
      </c>
      <c r="Q29" s="39">
        <v>59.6</v>
      </c>
      <c r="R29" s="39">
        <v>58.4</v>
      </c>
      <c r="S29" s="33">
        <v>58.5</v>
      </c>
      <c r="T29" s="33">
        <v>56.9</v>
      </c>
      <c r="U29" s="33">
        <v>59.5</v>
      </c>
      <c r="V29" s="33">
        <v>60</v>
      </c>
      <c r="W29" s="33">
        <v>60.4</v>
      </c>
      <c r="X29" s="33">
        <v>60</v>
      </c>
      <c r="Y29" s="33">
        <v>60.5</v>
      </c>
      <c r="Z29" s="33">
        <v>60.8</v>
      </c>
      <c r="AA29" s="33">
        <v>60.4</v>
      </c>
      <c r="AB29" s="33">
        <v>60</v>
      </c>
      <c r="AC29" s="53">
        <v>60.2</v>
      </c>
      <c r="AD29" s="53">
        <v>60.6</v>
      </c>
      <c r="AE29" s="53">
        <v>60.9</v>
      </c>
      <c r="AF29" s="53">
        <v>61</v>
      </c>
      <c r="AG29" s="53">
        <v>61.5</v>
      </c>
      <c r="AH29" s="53">
        <v>61.9</v>
      </c>
      <c r="AI29" s="53">
        <v>61.9</v>
      </c>
      <c r="AJ29" s="33">
        <v>61.4</v>
      </c>
      <c r="AK29" s="33">
        <v>61.3</v>
      </c>
      <c r="AL29" s="33">
        <v>61.8</v>
      </c>
      <c r="AM29" s="55" t="s">
        <v>35</v>
      </c>
      <c r="AN29" s="55" t="s">
        <v>35</v>
      </c>
      <c r="AO29" s="55" t="s">
        <v>35</v>
      </c>
      <c r="AP29" s="55" t="s">
        <v>35</v>
      </c>
      <c r="AQ29" s="33">
        <v>61.3</v>
      </c>
      <c r="AR29" s="33">
        <v>61.1</v>
      </c>
      <c r="AS29" s="33">
        <v>60.8</v>
      </c>
      <c r="AT29" s="33">
        <v>61.2</v>
      </c>
      <c r="AU29" s="33">
        <v>62.6</v>
      </c>
      <c r="AV29" s="33">
        <v>61.4</v>
      </c>
      <c r="AW29" s="33">
        <v>61.3</v>
      </c>
      <c r="AX29" s="33">
        <v>61.6</v>
      </c>
      <c r="AY29" s="33">
        <v>61.1</v>
      </c>
      <c r="AZ29" s="33">
        <v>60.9</v>
      </c>
      <c r="BA29" s="33">
        <v>62</v>
      </c>
      <c r="BB29" s="33">
        <v>61.5</v>
      </c>
      <c r="BC29" s="33">
        <v>62</v>
      </c>
      <c r="BD29" s="33">
        <v>61.4</v>
      </c>
      <c r="BE29" s="33">
        <v>61.1</v>
      </c>
      <c r="BF29" s="33">
        <f>BF39</f>
        <v>60.830474288320133</v>
      </c>
      <c r="BH29" s="44">
        <f t="shared" si="4"/>
        <v>62.6</v>
      </c>
      <c r="BI29" s="44">
        <f t="shared" si="5"/>
        <v>56.9</v>
      </c>
    </row>
    <row r="30" spans="2:61" x14ac:dyDescent="0.2">
      <c r="B30" s="32">
        <v>8</v>
      </c>
      <c r="C30" s="32" t="s">
        <v>15</v>
      </c>
      <c r="D30" s="32" t="s">
        <v>17</v>
      </c>
      <c r="E30" s="32"/>
      <c r="F30" s="34" t="s">
        <v>35</v>
      </c>
      <c r="G30" s="34" t="s">
        <v>35</v>
      </c>
      <c r="H30" s="34" t="s">
        <v>35</v>
      </c>
      <c r="I30" s="34" t="s">
        <v>35</v>
      </c>
      <c r="J30" s="34" t="s">
        <v>35</v>
      </c>
      <c r="K30" s="34" t="s">
        <v>35</v>
      </c>
      <c r="L30" s="34" t="s">
        <v>35</v>
      </c>
      <c r="M30" s="34" t="s">
        <v>35</v>
      </c>
      <c r="N30" s="34" t="s">
        <v>35</v>
      </c>
      <c r="O30" s="34" t="s">
        <v>35</v>
      </c>
      <c r="P30" s="34" t="s">
        <v>35</v>
      </c>
      <c r="Q30" s="34" t="s">
        <v>35</v>
      </c>
      <c r="R30" s="34" t="s">
        <v>35</v>
      </c>
      <c r="S30" s="34" t="s">
        <v>35</v>
      </c>
      <c r="T30" s="34" t="s">
        <v>35</v>
      </c>
      <c r="U30" s="34" t="s">
        <v>35</v>
      </c>
      <c r="V30" s="34" t="s">
        <v>35</v>
      </c>
      <c r="W30" s="34" t="s">
        <v>35</v>
      </c>
      <c r="X30" s="34" t="s">
        <v>35</v>
      </c>
      <c r="Y30" s="34" t="s">
        <v>35</v>
      </c>
      <c r="Z30" s="34" t="s">
        <v>35</v>
      </c>
      <c r="AA30" s="34" t="s">
        <v>35</v>
      </c>
      <c r="AB30" s="34" t="s">
        <v>35</v>
      </c>
      <c r="AC30" s="34" t="s">
        <v>35</v>
      </c>
      <c r="AD30" s="34" t="s">
        <v>35</v>
      </c>
      <c r="AE30" s="34" t="s">
        <v>35</v>
      </c>
      <c r="AF30" s="34" t="s">
        <v>35</v>
      </c>
      <c r="AG30" s="34" t="s">
        <v>35</v>
      </c>
      <c r="AH30" s="34" t="s">
        <v>35</v>
      </c>
      <c r="AI30" s="34" t="s">
        <v>35</v>
      </c>
      <c r="AJ30" s="34" t="s">
        <v>35</v>
      </c>
      <c r="AK30" s="34" t="s">
        <v>35</v>
      </c>
      <c r="AL30" s="34" t="s">
        <v>35</v>
      </c>
      <c r="AM30" s="34" t="s">
        <v>35</v>
      </c>
      <c r="AN30" s="34" t="s">
        <v>35</v>
      </c>
      <c r="AO30" s="34" t="s">
        <v>35</v>
      </c>
      <c r="AP30" s="34" t="s">
        <v>35</v>
      </c>
      <c r="AQ30" s="34" t="s">
        <v>35</v>
      </c>
      <c r="AR30" s="34" t="s">
        <v>35</v>
      </c>
      <c r="AS30" s="34" t="s">
        <v>35</v>
      </c>
      <c r="AT30" s="34" t="s">
        <v>35</v>
      </c>
      <c r="AU30" s="34" t="s">
        <v>35</v>
      </c>
      <c r="AV30" s="34" t="s">
        <v>35</v>
      </c>
      <c r="AW30" s="34" t="s">
        <v>35</v>
      </c>
      <c r="AX30" s="34" t="s">
        <v>35</v>
      </c>
      <c r="AY30" s="34" t="s">
        <v>35</v>
      </c>
      <c r="AZ30" s="34" t="s">
        <v>35</v>
      </c>
      <c r="BA30" s="34" t="s">
        <v>35</v>
      </c>
      <c r="BB30" s="34" t="s">
        <v>35</v>
      </c>
      <c r="BC30" s="34" t="s">
        <v>35</v>
      </c>
      <c r="BD30" s="34" t="s">
        <v>35</v>
      </c>
      <c r="BE30" s="34" t="s">
        <v>35</v>
      </c>
      <c r="BF30" s="33" t="e">
        <f>BF40</f>
        <v>#DIV/0!</v>
      </c>
      <c r="BH30" s="44">
        <f t="shared" si="4"/>
        <v>0</v>
      </c>
      <c r="BI30" s="44">
        <f t="shared" si="5"/>
        <v>0</v>
      </c>
    </row>
    <row r="31" spans="2:61" x14ac:dyDescent="0.2">
      <c r="B31" s="32">
        <v>9</v>
      </c>
      <c r="C31" s="32" t="s">
        <v>16</v>
      </c>
      <c r="D31" s="32" t="s">
        <v>17</v>
      </c>
      <c r="E31" s="32"/>
      <c r="F31" s="34">
        <v>54</v>
      </c>
      <c r="G31" s="34">
        <v>53.6</v>
      </c>
      <c r="H31" s="34">
        <v>54.7</v>
      </c>
      <c r="I31" s="34">
        <v>54.4</v>
      </c>
      <c r="J31" s="34">
        <v>54.8</v>
      </c>
      <c r="K31" s="34">
        <v>57.1</v>
      </c>
      <c r="L31" s="34">
        <v>56.5</v>
      </c>
      <c r="M31" s="34">
        <v>59.4</v>
      </c>
      <c r="N31" s="34">
        <v>56.4</v>
      </c>
      <c r="O31" s="34">
        <v>55</v>
      </c>
      <c r="P31" s="34">
        <v>57.2</v>
      </c>
      <c r="Q31" s="34">
        <v>53.9</v>
      </c>
      <c r="R31" s="34">
        <v>57.3</v>
      </c>
      <c r="S31" s="34">
        <v>62.3</v>
      </c>
      <c r="T31" s="34">
        <v>59.7</v>
      </c>
      <c r="U31" s="34">
        <v>57.9</v>
      </c>
      <c r="V31" s="34">
        <v>55.2</v>
      </c>
      <c r="W31" s="34">
        <v>57.4</v>
      </c>
      <c r="X31" s="62" t="s">
        <v>45</v>
      </c>
      <c r="Y31" s="63" t="s">
        <v>45</v>
      </c>
      <c r="Z31" s="63" t="s">
        <v>45</v>
      </c>
      <c r="AA31" s="63" t="s">
        <v>45</v>
      </c>
      <c r="AB31" s="63" t="s">
        <v>45</v>
      </c>
      <c r="AC31" s="63" t="s">
        <v>45</v>
      </c>
      <c r="AD31" s="63" t="s">
        <v>45</v>
      </c>
      <c r="AE31" s="63" t="s">
        <v>45</v>
      </c>
      <c r="AF31" s="63" t="s">
        <v>45</v>
      </c>
      <c r="AG31" s="63" t="s">
        <v>45</v>
      </c>
      <c r="AH31" s="63" t="s">
        <v>45</v>
      </c>
      <c r="AI31" s="63" t="s">
        <v>45</v>
      </c>
      <c r="AJ31" s="63" t="s">
        <v>45</v>
      </c>
      <c r="AK31" s="63" t="s">
        <v>45</v>
      </c>
      <c r="AL31" s="34">
        <v>56.2</v>
      </c>
      <c r="AM31" s="34">
        <v>57.9</v>
      </c>
      <c r="AN31" s="34">
        <v>56.6</v>
      </c>
      <c r="AO31" s="34">
        <v>54.6</v>
      </c>
      <c r="AP31" s="34">
        <v>56.4</v>
      </c>
      <c r="AQ31" s="34">
        <v>56.2</v>
      </c>
      <c r="AR31" s="34">
        <v>53</v>
      </c>
      <c r="AS31" s="34">
        <v>55</v>
      </c>
      <c r="AT31" s="34">
        <v>55.2</v>
      </c>
      <c r="AU31" s="34">
        <v>56.2</v>
      </c>
      <c r="AV31" s="34">
        <v>54.3</v>
      </c>
      <c r="AW31" s="34">
        <v>51.3</v>
      </c>
      <c r="AX31" s="34">
        <v>53.8</v>
      </c>
      <c r="AY31" s="34">
        <v>56.3</v>
      </c>
      <c r="AZ31" s="34">
        <v>57.2</v>
      </c>
      <c r="BA31" s="34">
        <v>53.6</v>
      </c>
      <c r="BB31" s="34">
        <v>55.3</v>
      </c>
      <c r="BC31" s="34">
        <v>56.3</v>
      </c>
      <c r="BD31" s="34">
        <v>56.4</v>
      </c>
      <c r="BE31" s="34">
        <v>56.6</v>
      </c>
      <c r="BF31" s="33">
        <f>BF41</f>
        <v>56.31194082417209</v>
      </c>
      <c r="BH31" s="44">
        <f t="shared" si="4"/>
        <v>62.3</v>
      </c>
      <c r="BI31" s="44">
        <f t="shared" si="5"/>
        <v>51.3</v>
      </c>
    </row>
    <row r="32" spans="2:61" ht="13.5" thickBot="1" x14ac:dyDescent="0.25">
      <c r="BH32" s="44"/>
      <c r="BI32" s="44"/>
    </row>
    <row r="33" spans="3:61" x14ac:dyDescent="0.2">
      <c r="C33" s="1" t="s">
        <v>6</v>
      </c>
      <c r="D33" s="1" t="s">
        <v>19</v>
      </c>
      <c r="F33" s="35">
        <f t="shared" ref="F33:F41" si="6">IF(F23="欠測","-",IF(F23="","-",10^(F23/10)))</f>
        <v>1445439.7707459298</v>
      </c>
      <c r="G33" s="35">
        <f>IF(G23="欠測","-",IF(G23="","-",10^(G23/10)))</f>
        <v>1148153.6214968855</v>
      </c>
      <c r="H33" s="35">
        <f>IF(H23="欠測","-",IF(H23="","-",10^(H23/10)))</f>
        <v>1348962.8825916562</v>
      </c>
      <c r="I33" s="35">
        <f>IF(I23="欠測","-",IF(I23="","-",10^(I23/10)))</f>
        <v>1621810.0973589318</v>
      </c>
      <c r="J33" s="35">
        <f t="shared" ref="G33:BD38" si="7">IF(J23="欠測","-",IF(J23="","-",10^(J23/10)))</f>
        <v>1318256.7385564097</v>
      </c>
      <c r="K33" s="35">
        <f t="shared" si="7"/>
        <v>1778279.4100389241</v>
      </c>
      <c r="L33" s="35">
        <f t="shared" si="7"/>
        <v>1479108.3881682095</v>
      </c>
      <c r="M33" s="35">
        <f t="shared" si="7"/>
        <v>1698243.6524617458</v>
      </c>
      <c r="N33" s="35">
        <f t="shared" si="7"/>
        <v>1513561.2484362102</v>
      </c>
      <c r="O33" s="35">
        <f t="shared" si="7"/>
        <v>1778279.4100389241</v>
      </c>
      <c r="P33" s="35">
        <f t="shared" si="7"/>
        <v>1584893.1924611153</v>
      </c>
      <c r="Q33" s="35">
        <f>IF(Q23="欠測","-",IF(Q23="","-",10^(Q23/10)))</f>
        <v>1621810.0973589318</v>
      </c>
      <c r="R33" s="35">
        <f t="shared" si="7"/>
        <v>1348962.8825916562</v>
      </c>
      <c r="S33" s="35">
        <f t="shared" si="7"/>
        <v>1548816.6189124805</v>
      </c>
      <c r="T33" s="35">
        <f t="shared" si="7"/>
        <v>1318256.7385564097</v>
      </c>
      <c r="U33" s="35">
        <f t="shared" si="7"/>
        <v>1318256.7385564097</v>
      </c>
      <c r="V33" s="35">
        <f t="shared" si="7"/>
        <v>1548816.6189124805</v>
      </c>
      <c r="W33" s="35">
        <f t="shared" si="7"/>
        <v>1513561.2484362102</v>
      </c>
      <c r="X33" s="35">
        <f t="shared" si="7"/>
        <v>1584893.1924611153</v>
      </c>
      <c r="Y33" s="35">
        <f t="shared" si="7"/>
        <v>1698243.6524617458</v>
      </c>
      <c r="Z33" s="35">
        <f t="shared" si="7"/>
        <v>1513561.2484362102</v>
      </c>
      <c r="AA33" s="35">
        <f t="shared" si="7"/>
        <v>1513561.2484362102</v>
      </c>
      <c r="AB33" s="35">
        <f t="shared" si="7"/>
        <v>1659586.9074375653</v>
      </c>
      <c r="AC33" s="35">
        <f t="shared" si="7"/>
        <v>1445439.7707459298</v>
      </c>
      <c r="AD33" s="35">
        <f t="shared" si="7"/>
        <v>1548816.6189124805</v>
      </c>
      <c r="AE33" s="35">
        <f t="shared" si="7"/>
        <v>1513561.2484362102</v>
      </c>
      <c r="AF33" s="35" t="str">
        <f t="shared" si="7"/>
        <v>-</v>
      </c>
      <c r="AG33" s="35" t="str">
        <f t="shared" si="7"/>
        <v>-</v>
      </c>
      <c r="AH33" s="35" t="str">
        <f t="shared" si="7"/>
        <v>-</v>
      </c>
      <c r="AI33" s="35" t="str">
        <f t="shared" si="7"/>
        <v>-</v>
      </c>
      <c r="AJ33" s="35" t="str">
        <f t="shared" si="7"/>
        <v>-</v>
      </c>
      <c r="AK33" s="1" t="str">
        <f t="shared" si="7"/>
        <v>-</v>
      </c>
      <c r="AL33" s="1" t="str">
        <f t="shared" si="7"/>
        <v>-</v>
      </c>
      <c r="AM33" s="1" t="str">
        <f t="shared" si="7"/>
        <v>-</v>
      </c>
      <c r="AN33" s="1" t="str">
        <f t="shared" si="7"/>
        <v>-</v>
      </c>
      <c r="AO33" s="1">
        <f t="shared" si="7"/>
        <v>1819700.8586099846</v>
      </c>
      <c r="AP33" s="1">
        <f t="shared" si="7"/>
        <v>1412537.5446227565</v>
      </c>
      <c r="AQ33" s="1">
        <f t="shared" si="7"/>
        <v>1995262.31496888</v>
      </c>
      <c r="AR33" s="1">
        <f t="shared" si="7"/>
        <v>1513561.2484362102</v>
      </c>
      <c r="AS33" s="1">
        <f t="shared" si="7"/>
        <v>1905460.717963248</v>
      </c>
      <c r="AT33" s="1">
        <f t="shared" si="7"/>
        <v>1513561.2484362102</v>
      </c>
      <c r="AU33" s="1">
        <f t="shared" si="7"/>
        <v>1445439.7707459298</v>
      </c>
      <c r="AV33" s="1">
        <f t="shared" si="7"/>
        <v>1995262.31496888</v>
      </c>
      <c r="AW33" s="1">
        <f t="shared" si="7"/>
        <v>1698243.6524617458</v>
      </c>
      <c r="AX33" s="1">
        <f t="shared" si="7"/>
        <v>1819700.8586099846</v>
      </c>
      <c r="AY33" s="1">
        <f t="shared" si="7"/>
        <v>1584893.1924611153</v>
      </c>
      <c r="AZ33" s="1">
        <f t="shared" si="7"/>
        <v>1548816.6189124805</v>
      </c>
      <c r="BA33" s="1">
        <f t="shared" si="7"/>
        <v>2137962.0895022359</v>
      </c>
      <c r="BB33" s="1">
        <f t="shared" si="7"/>
        <v>1659586.9074375653</v>
      </c>
      <c r="BC33" s="1">
        <f t="shared" si="7"/>
        <v>1584893.1924611153</v>
      </c>
      <c r="BD33" s="1">
        <f t="shared" si="7"/>
        <v>1548816.6189124805</v>
      </c>
      <c r="BE33" s="1">
        <f t="shared" ref="BE33" si="8">IF(BE23="欠測","-",IF(BE23="","-",10^(BE23/10)))</f>
        <v>1698243.6524617458</v>
      </c>
      <c r="BF33" s="49">
        <f t="shared" ref="BF33:BF41" si="9">10*LOG(AVERAGE(F33:BE33))</f>
        <v>62.009082189966946</v>
      </c>
      <c r="BH33" s="44">
        <f t="shared" ref="BH33:BH41" si="10">MAX(F33:BE33)</f>
        <v>2137962.0895022359</v>
      </c>
      <c r="BI33" s="44">
        <f t="shared" ref="BI33:BI41" si="11">MIN(F33:BE33)</f>
        <v>1148153.6214968855</v>
      </c>
    </row>
    <row r="34" spans="3:61" x14ac:dyDescent="0.2">
      <c r="C34" s="1" t="s">
        <v>9</v>
      </c>
      <c r="F34" s="35">
        <f t="shared" si="6"/>
        <v>3715352.2909717364</v>
      </c>
      <c r="G34" s="35">
        <f t="shared" ref="G34:U34" si="12">IF(G24="欠測","-",IF(G24="","-",10^(G24/10)))</f>
        <v>3311311.2148259166</v>
      </c>
      <c r="H34" s="35">
        <f t="shared" ref="H34:I39" si="13">IF(H24="欠測","-",IF(H24="","-",10^(H24/10)))</f>
        <v>3630780.5477010179</v>
      </c>
      <c r="I34" s="35">
        <f t="shared" si="13"/>
        <v>4073802.7780411304</v>
      </c>
      <c r="J34" s="35">
        <f t="shared" si="12"/>
        <v>3890451.449942817</v>
      </c>
      <c r="K34" s="35">
        <f t="shared" si="12"/>
        <v>4786300.9232263844</v>
      </c>
      <c r="L34" s="35">
        <f t="shared" si="12"/>
        <v>4168693.8347033644</v>
      </c>
      <c r="M34" s="35">
        <f t="shared" si="12"/>
        <v>4570881.8961487515</v>
      </c>
      <c r="N34" s="35">
        <f t="shared" si="12"/>
        <v>3801893.963205616</v>
      </c>
      <c r="O34" s="35">
        <f t="shared" si="12"/>
        <v>4168693.8347033644</v>
      </c>
      <c r="P34" s="35">
        <f t="shared" si="12"/>
        <v>3890451.449942817</v>
      </c>
      <c r="Q34" s="35">
        <f t="shared" si="12"/>
        <v>4073802.7780411304</v>
      </c>
      <c r="R34" s="35">
        <f t="shared" si="12"/>
        <v>3388441.5613920246</v>
      </c>
      <c r="S34" s="35">
        <f t="shared" si="12"/>
        <v>3630780.5477010179</v>
      </c>
      <c r="T34" s="35">
        <f t="shared" si="12"/>
        <v>2951209.2266663918</v>
      </c>
      <c r="U34" s="35">
        <f t="shared" si="12"/>
        <v>3311311.2148259166</v>
      </c>
      <c r="V34" s="35">
        <f t="shared" si="7"/>
        <v>3235936.5692962883</v>
      </c>
      <c r="W34" s="35">
        <f t="shared" si="7"/>
        <v>3548133.8923357595</v>
      </c>
      <c r="X34" s="35">
        <f t="shared" si="7"/>
        <v>3715352.2909717364</v>
      </c>
      <c r="Y34" s="35">
        <f t="shared" si="7"/>
        <v>3981071.705534976</v>
      </c>
      <c r="Z34" s="35">
        <f t="shared" si="7"/>
        <v>3890451.449942817</v>
      </c>
      <c r="AA34" s="35">
        <f t="shared" si="7"/>
        <v>3715352.2909717364</v>
      </c>
      <c r="AB34" s="35">
        <f t="shared" si="7"/>
        <v>3715352.2909717364</v>
      </c>
      <c r="AC34" s="35">
        <f t="shared" si="7"/>
        <v>3630780.5477010179</v>
      </c>
      <c r="AD34" s="35">
        <f t="shared" si="7"/>
        <v>3801893.963205616</v>
      </c>
      <c r="AE34" s="35">
        <f t="shared" si="7"/>
        <v>3801893.963205616</v>
      </c>
      <c r="AF34" s="35">
        <f t="shared" si="7"/>
        <v>4073802.7780411304</v>
      </c>
      <c r="AG34" s="35">
        <f t="shared" si="7"/>
        <v>4897788.1936844708</v>
      </c>
      <c r="AH34" s="35">
        <f t="shared" si="7"/>
        <v>4073802.7780411304</v>
      </c>
      <c r="AI34" s="35">
        <f t="shared" si="7"/>
        <v>4265795.1880159294</v>
      </c>
      <c r="AJ34" s="35">
        <f t="shared" si="7"/>
        <v>3801893.963205616</v>
      </c>
      <c r="AK34" s="1">
        <f t="shared" si="7"/>
        <v>4168693.8347033644</v>
      </c>
      <c r="AL34" s="1">
        <f t="shared" si="7"/>
        <v>4365158.3224016698</v>
      </c>
      <c r="AM34" s="1">
        <f t="shared" si="7"/>
        <v>4168693.8347033644</v>
      </c>
      <c r="AN34" s="1">
        <f t="shared" si="7"/>
        <v>3981071.705534976</v>
      </c>
      <c r="AO34" s="1">
        <f t="shared" si="7"/>
        <v>4265795.1880159294</v>
      </c>
      <c r="AP34" s="1">
        <f t="shared" si="7"/>
        <v>4073802.7780411304</v>
      </c>
      <c r="AQ34" s="1">
        <f t="shared" si="7"/>
        <v>4365158.3224016698</v>
      </c>
      <c r="AR34" s="1">
        <f t="shared" si="7"/>
        <v>3981071.705534976</v>
      </c>
      <c r="AS34" s="1">
        <f t="shared" si="7"/>
        <v>4786300.9232263844</v>
      </c>
      <c r="AT34" s="1">
        <f t="shared" si="7"/>
        <v>3548133.8923357595</v>
      </c>
      <c r="AU34" s="1">
        <f t="shared" si="7"/>
        <v>3630780.5477010179</v>
      </c>
      <c r="AV34" s="1">
        <f t="shared" si="7"/>
        <v>4265795.1880159294</v>
      </c>
      <c r="AW34" s="1">
        <f t="shared" si="7"/>
        <v>3801893.963205616</v>
      </c>
      <c r="AX34" s="1">
        <f t="shared" si="7"/>
        <v>4265795.1880159294</v>
      </c>
      <c r="AY34" s="1">
        <f t="shared" si="7"/>
        <v>3981071.705534976</v>
      </c>
      <c r="AZ34" s="1">
        <f t="shared" si="7"/>
        <v>4265795.1880159294</v>
      </c>
      <c r="BA34" s="1">
        <f t="shared" si="7"/>
        <v>4897788.1936844708</v>
      </c>
      <c r="BB34" s="1">
        <f t="shared" si="7"/>
        <v>4073802.7780411304</v>
      </c>
      <c r="BC34" s="1">
        <f t="shared" si="7"/>
        <v>3801893.963205616</v>
      </c>
      <c r="BD34" s="1">
        <f t="shared" si="7"/>
        <v>4073802.7780411304</v>
      </c>
      <c r="BE34" s="1">
        <f t="shared" ref="BE34" si="14">IF(BE24="欠測","-",IF(BE24="","-",10^(BE24/10)))</f>
        <v>4168693.8347033644</v>
      </c>
      <c r="BF34" s="50">
        <f t="shared" si="9"/>
        <v>65.987998792355469</v>
      </c>
      <c r="BH34" s="44">
        <f t="shared" si="10"/>
        <v>4897788.1936844708</v>
      </c>
      <c r="BI34" s="44">
        <f t="shared" si="11"/>
        <v>2951209.2266663918</v>
      </c>
    </row>
    <row r="35" spans="3:61" x14ac:dyDescent="0.2">
      <c r="C35" s="1" t="s">
        <v>10</v>
      </c>
      <c r="F35" s="35">
        <f t="shared" si="6"/>
        <v>660693.44800759677</v>
      </c>
      <c r="G35" s="35">
        <f t="shared" si="7"/>
        <v>309029.54325135931</v>
      </c>
      <c r="H35" s="35">
        <f t="shared" si="13"/>
        <v>239883.29190194907</v>
      </c>
      <c r="I35" s="35">
        <f t="shared" si="13"/>
        <v>478630.09232263872</v>
      </c>
      <c r="J35" s="35">
        <f t="shared" si="7"/>
        <v>323593.65692962846</v>
      </c>
      <c r="K35" s="35">
        <f t="shared" si="7"/>
        <v>407380.27780411334</v>
      </c>
      <c r="L35" s="35">
        <f t="shared" si="7"/>
        <v>407380.27780411334</v>
      </c>
      <c r="M35" s="35">
        <f t="shared" si="7"/>
        <v>426579.51880159322</v>
      </c>
      <c r="N35" s="35">
        <f t="shared" si="7"/>
        <v>354813.38923357555</v>
      </c>
      <c r="O35" s="35">
        <f t="shared" si="7"/>
        <v>354813.38923357555</v>
      </c>
      <c r="P35" s="35">
        <f t="shared" si="7"/>
        <v>338844.15613920271</v>
      </c>
      <c r="Q35" s="35">
        <f t="shared" si="7"/>
        <v>234422.88153199267</v>
      </c>
      <c r="R35" s="35">
        <f t="shared" si="7"/>
        <v>489778.81936844654</v>
      </c>
      <c r="S35" s="35">
        <f t="shared" si="7"/>
        <v>134896.28825916545</v>
      </c>
      <c r="T35" s="35">
        <f t="shared" si="7"/>
        <v>245470.89156850305</v>
      </c>
      <c r="U35" s="35">
        <f t="shared" si="7"/>
        <v>257039.57827688678</v>
      </c>
      <c r="V35" s="35">
        <f t="shared" si="7"/>
        <v>158489.31924611164</v>
      </c>
      <c r="W35" s="35">
        <f t="shared" si="7"/>
        <v>407380.27780411334</v>
      </c>
      <c r="X35" s="35">
        <f t="shared" si="7"/>
        <v>323593.65692962846</v>
      </c>
      <c r="Y35" s="35">
        <f t="shared" si="7"/>
        <v>151356.12484362084</v>
      </c>
      <c r="Z35" s="35">
        <f t="shared" si="7"/>
        <v>154881.66189124816</v>
      </c>
      <c r="AA35" s="35">
        <f t="shared" si="7"/>
        <v>186208.71366628728</v>
      </c>
      <c r="AB35" s="35">
        <f t="shared" si="7"/>
        <v>269153.48039269145</v>
      </c>
      <c r="AC35" s="35">
        <f t="shared" si="7"/>
        <v>630957.34448019415</v>
      </c>
      <c r="AD35" s="35">
        <f t="shared" si="7"/>
        <v>218776.16239495538</v>
      </c>
      <c r="AE35" s="35">
        <f t="shared" si="7"/>
        <v>354813.38923357555</v>
      </c>
      <c r="AF35" s="35">
        <f t="shared" si="7"/>
        <v>416869.38347033598</v>
      </c>
      <c r="AG35" s="35">
        <f t="shared" si="7"/>
        <v>489778.81936844654</v>
      </c>
      <c r="AH35" s="35">
        <f t="shared" si="7"/>
        <v>478630.09232263872</v>
      </c>
      <c r="AI35" s="35">
        <f t="shared" si="7"/>
        <v>467735.14128719864</v>
      </c>
      <c r="AJ35" s="35" t="str">
        <f t="shared" si="7"/>
        <v>-</v>
      </c>
      <c r="AK35" s="1" t="str">
        <f t="shared" si="7"/>
        <v>-</v>
      </c>
      <c r="AL35" s="1" t="str">
        <f t="shared" si="7"/>
        <v>-</v>
      </c>
      <c r="AM35" s="1" t="str">
        <f t="shared" si="7"/>
        <v>-</v>
      </c>
      <c r="AN35" s="1" t="str">
        <f t="shared" si="7"/>
        <v>-</v>
      </c>
      <c r="AO35" s="1" t="str">
        <f t="shared" si="7"/>
        <v>-</v>
      </c>
      <c r="AP35" s="1" t="str">
        <f t="shared" si="7"/>
        <v>-</v>
      </c>
      <c r="AQ35" s="1" t="str">
        <f t="shared" si="7"/>
        <v>-</v>
      </c>
      <c r="AR35" s="1" t="str">
        <f t="shared" si="7"/>
        <v>-</v>
      </c>
      <c r="AS35" s="1" t="str">
        <f t="shared" si="7"/>
        <v>-</v>
      </c>
      <c r="AT35" s="1" t="str">
        <f t="shared" si="7"/>
        <v>-</v>
      </c>
      <c r="AU35" s="1" t="str">
        <f t="shared" si="7"/>
        <v>-</v>
      </c>
      <c r="AV35" s="1" t="str">
        <f t="shared" si="7"/>
        <v>-</v>
      </c>
      <c r="AW35" s="1" t="str">
        <f t="shared" si="7"/>
        <v>-</v>
      </c>
      <c r="AX35" s="1" t="str">
        <f t="shared" si="7"/>
        <v>-</v>
      </c>
      <c r="AY35" s="1" t="str">
        <f t="shared" si="7"/>
        <v>-</v>
      </c>
      <c r="AZ35" s="1" t="str">
        <f t="shared" si="7"/>
        <v>-</v>
      </c>
      <c r="BA35" s="1" t="str">
        <f t="shared" si="7"/>
        <v>-</v>
      </c>
      <c r="BB35" s="1" t="str">
        <f t="shared" si="7"/>
        <v>-</v>
      </c>
      <c r="BC35" s="1" t="str">
        <f t="shared" si="7"/>
        <v>-</v>
      </c>
      <c r="BD35" s="1" t="str">
        <f t="shared" si="7"/>
        <v>-</v>
      </c>
      <c r="BE35" s="1" t="str">
        <f t="shared" ref="BE35" si="15">IF(BE25="欠測","-",IF(BE25="","-",10^(BE25/10)))</f>
        <v>-</v>
      </c>
      <c r="BF35" s="50">
        <f t="shared" si="9"/>
        <v>55.387359384618797</v>
      </c>
      <c r="BH35" s="44">
        <f t="shared" si="10"/>
        <v>660693.44800759677</v>
      </c>
      <c r="BI35" s="44">
        <f t="shared" si="11"/>
        <v>134896.28825916545</v>
      </c>
    </row>
    <row r="36" spans="3:61" x14ac:dyDescent="0.2">
      <c r="C36" s="1" t="s">
        <v>11</v>
      </c>
      <c r="F36" s="35">
        <f t="shared" si="6"/>
        <v>758577.57502918423</v>
      </c>
      <c r="G36" s="35">
        <f t="shared" si="7"/>
        <v>2511886.431509587</v>
      </c>
      <c r="H36" s="35">
        <f t="shared" si="13"/>
        <v>2344228.8153199251</v>
      </c>
      <c r="I36" s="35">
        <f t="shared" si="13"/>
        <v>758577.57502918423</v>
      </c>
      <c r="J36" s="35">
        <f t="shared" si="7"/>
        <v>1819700.8586099846</v>
      </c>
      <c r="K36" s="35">
        <f t="shared" si="7"/>
        <v>1995262.31496888</v>
      </c>
      <c r="L36" s="35">
        <f t="shared" si="7"/>
        <v>1905460.717963248</v>
      </c>
      <c r="M36" s="35">
        <f t="shared" si="7"/>
        <v>1584893.1924611153</v>
      </c>
      <c r="N36" s="35">
        <f t="shared" si="7"/>
        <v>1819700.8586099846</v>
      </c>
      <c r="O36" s="35">
        <f t="shared" si="7"/>
        <v>1380384.2646028849</v>
      </c>
      <c r="P36" s="35">
        <f t="shared" si="7"/>
        <v>1000000</v>
      </c>
      <c r="Q36" s="35">
        <f t="shared" si="7"/>
        <v>1737800.8287493798</v>
      </c>
      <c r="R36" s="35">
        <f t="shared" si="7"/>
        <v>2691534.8039269177</v>
      </c>
      <c r="S36" s="35">
        <f t="shared" si="7"/>
        <v>2137962.0895022359</v>
      </c>
      <c r="T36" s="35">
        <f t="shared" si="7"/>
        <v>3162277.6601683851</v>
      </c>
      <c r="U36" s="35">
        <f t="shared" si="7"/>
        <v>2570395.7827688619</v>
      </c>
      <c r="V36" s="35">
        <f t="shared" si="7"/>
        <v>954992.58602143568</v>
      </c>
      <c r="W36" s="35">
        <f t="shared" si="7"/>
        <v>676082.97539198259</v>
      </c>
      <c r="X36" s="35">
        <f t="shared" si="7"/>
        <v>407380.27780411334</v>
      </c>
      <c r="Y36" s="35">
        <f t="shared" si="7"/>
        <v>1513561.2484362102</v>
      </c>
      <c r="Z36" s="35">
        <f t="shared" si="7"/>
        <v>1122018.4543019643</v>
      </c>
      <c r="AA36" s="35">
        <f t="shared" si="7"/>
        <v>602559.58607435762</v>
      </c>
      <c r="AB36" s="35">
        <f t="shared" si="7"/>
        <v>524807.46024977381</v>
      </c>
      <c r="AC36" s="35">
        <f t="shared" si="7"/>
        <v>562341.32519035018</v>
      </c>
      <c r="AD36" s="35">
        <f t="shared" si="7"/>
        <v>1445439.7707459298</v>
      </c>
      <c r="AE36" s="35">
        <f t="shared" si="7"/>
        <v>977237.22095581202</v>
      </c>
      <c r="AF36" s="35" t="str">
        <f t="shared" si="7"/>
        <v>-</v>
      </c>
      <c r="AG36" s="35" t="str">
        <f t="shared" si="7"/>
        <v>-</v>
      </c>
      <c r="AH36" s="35" t="str">
        <f t="shared" si="7"/>
        <v>-</v>
      </c>
      <c r="AI36" s="35" t="str">
        <f t="shared" si="7"/>
        <v>-</v>
      </c>
      <c r="AJ36" s="35" t="str">
        <f t="shared" si="7"/>
        <v>-</v>
      </c>
      <c r="AK36" s="1" t="str">
        <f t="shared" si="7"/>
        <v>-</v>
      </c>
      <c r="AL36" s="1" t="str">
        <f t="shared" si="7"/>
        <v>-</v>
      </c>
      <c r="AM36" s="1" t="str">
        <f t="shared" si="7"/>
        <v>-</v>
      </c>
      <c r="AN36" s="1" t="str">
        <f t="shared" si="7"/>
        <v>-</v>
      </c>
      <c r="AO36" s="1">
        <f t="shared" si="7"/>
        <v>1412537.5446227565</v>
      </c>
      <c r="AP36" s="1">
        <f t="shared" si="7"/>
        <v>1288249.5516931366</v>
      </c>
      <c r="AQ36" s="1">
        <f t="shared" si="7"/>
        <v>1548816.6189124805</v>
      </c>
      <c r="AR36" s="1">
        <f t="shared" si="7"/>
        <v>1096478.196143186</v>
      </c>
      <c r="AS36" s="1">
        <f t="shared" si="7"/>
        <v>1584893.1924611153</v>
      </c>
      <c r="AT36" s="1">
        <f t="shared" si="7"/>
        <v>1412537.5446227565</v>
      </c>
      <c r="AU36" s="1">
        <f t="shared" si="7"/>
        <v>870963.58995608077</v>
      </c>
      <c r="AV36" s="1">
        <f t="shared" si="7"/>
        <v>1513561.2484362102</v>
      </c>
      <c r="AW36" s="1">
        <f t="shared" si="7"/>
        <v>870963.58995608077</v>
      </c>
      <c r="AX36" s="1">
        <f t="shared" si="7"/>
        <v>1288249.5516931366</v>
      </c>
      <c r="AY36" s="1">
        <f t="shared" si="7"/>
        <v>1905460.717963248</v>
      </c>
      <c r="AZ36" s="1">
        <f t="shared" si="7"/>
        <v>1621810.0973589318</v>
      </c>
      <c r="BA36" s="1">
        <f t="shared" si="7"/>
        <v>1174897.5549395324</v>
      </c>
      <c r="BB36" s="1">
        <f t="shared" si="7"/>
        <v>1148153.6214968855</v>
      </c>
      <c r="BC36" s="1">
        <f t="shared" si="7"/>
        <v>1479108.3881682095</v>
      </c>
      <c r="BD36" s="1">
        <f t="shared" si="7"/>
        <v>1202264.4346174158</v>
      </c>
      <c r="BE36" s="1">
        <f t="shared" ref="BE36" si="16">IF(BE26="欠測","-",IF(BE26="","-",10^(BE26/10)))</f>
        <v>2570395.7827688619</v>
      </c>
      <c r="BF36" s="50">
        <f t="shared" si="9"/>
        <v>61.655576742763145</v>
      </c>
      <c r="BH36" s="44">
        <f t="shared" si="10"/>
        <v>3162277.6601683851</v>
      </c>
      <c r="BI36" s="44">
        <f t="shared" si="11"/>
        <v>407380.27780411334</v>
      </c>
    </row>
    <row r="37" spans="3:61" x14ac:dyDescent="0.2">
      <c r="C37" s="1" t="s">
        <v>18</v>
      </c>
      <c r="F37" s="35">
        <f t="shared" si="6"/>
        <v>870963.58995608077</v>
      </c>
      <c r="G37" s="35">
        <f t="shared" si="7"/>
        <v>501187.23362727347</v>
      </c>
      <c r="H37" s="35">
        <f t="shared" si="13"/>
        <v>501187.23362727347</v>
      </c>
      <c r="I37" s="35">
        <f t="shared" si="13"/>
        <v>776247.11662869214</v>
      </c>
      <c r="J37" s="35">
        <f t="shared" si="7"/>
        <v>630957.34448019415</v>
      </c>
      <c r="K37" s="35">
        <f t="shared" si="7"/>
        <v>741310.24130091805</v>
      </c>
      <c r="L37" s="35">
        <f t="shared" si="7"/>
        <v>870963.58995608077</v>
      </c>
      <c r="M37" s="35">
        <f t="shared" si="7"/>
        <v>724435.96007499192</v>
      </c>
      <c r="N37" s="35">
        <f t="shared" si="7"/>
        <v>630957.34448019415</v>
      </c>
      <c r="O37" s="35">
        <f t="shared" si="7"/>
        <v>758577.57502918423</v>
      </c>
      <c r="P37" s="35">
        <f t="shared" si="7"/>
        <v>812830.51616410096</v>
      </c>
      <c r="Q37" s="35">
        <f t="shared" si="7"/>
        <v>512861.38399136515</v>
      </c>
      <c r="R37" s="35">
        <f t="shared" si="7"/>
        <v>457088.18961487547</v>
      </c>
      <c r="S37" s="35">
        <f t="shared" si="7"/>
        <v>426579.51880159322</v>
      </c>
      <c r="T37" s="35">
        <f t="shared" si="7"/>
        <v>323593.65692962846</v>
      </c>
      <c r="U37" s="35">
        <f t="shared" si="7"/>
        <v>575439.93733715697</v>
      </c>
      <c r="V37" s="35">
        <f t="shared" si="7"/>
        <v>602559.58607435762</v>
      </c>
      <c r="W37" s="35">
        <f t="shared" si="7"/>
        <v>1122018.4543019643</v>
      </c>
      <c r="X37" s="35">
        <f t="shared" si="7"/>
        <v>870963.58995608077</v>
      </c>
      <c r="Y37" s="35">
        <f t="shared" si="7"/>
        <v>831763.77110267128</v>
      </c>
      <c r="Z37" s="35">
        <f t="shared" si="7"/>
        <v>1047128.5480509026</v>
      </c>
      <c r="AA37" s="35">
        <f t="shared" si="7"/>
        <v>954992.58602143568</v>
      </c>
      <c r="AB37" s="35">
        <f t="shared" si="7"/>
        <v>707945.78438413853</v>
      </c>
      <c r="AC37" s="35">
        <f t="shared" si="7"/>
        <v>891250.93813374708</v>
      </c>
      <c r="AD37" s="35">
        <f t="shared" si="7"/>
        <v>794328.23472428333</v>
      </c>
      <c r="AE37" s="35">
        <f t="shared" si="7"/>
        <v>1071519.3052376057</v>
      </c>
      <c r="AF37" s="35">
        <f t="shared" si="7"/>
        <v>691830.97091893724</v>
      </c>
      <c r="AG37" s="35">
        <f t="shared" si="7"/>
        <v>912010.83935591124</v>
      </c>
      <c r="AH37" s="35">
        <f t="shared" si="7"/>
        <v>741310.24130091805</v>
      </c>
      <c r="AI37" s="35">
        <f t="shared" si="7"/>
        <v>724435.96007499192</v>
      </c>
      <c r="AJ37" s="35">
        <f t="shared" si="7"/>
        <v>660693.44800759677</v>
      </c>
      <c r="AK37" s="1">
        <f t="shared" si="7"/>
        <v>776247.11662869214</v>
      </c>
      <c r="AL37" s="1">
        <f t="shared" si="7"/>
        <v>588843.65535558993</v>
      </c>
      <c r="AM37" s="1">
        <f t="shared" si="7"/>
        <v>562341.32519035018</v>
      </c>
      <c r="AN37" s="1">
        <f t="shared" si="7"/>
        <v>489778.81936844654</v>
      </c>
      <c r="AO37" s="1" t="str">
        <f t="shared" si="7"/>
        <v>-</v>
      </c>
      <c r="AP37" s="1">
        <f t="shared" si="7"/>
        <v>5248074.6024977434</v>
      </c>
      <c r="AQ37" s="1" t="str">
        <f t="shared" si="7"/>
        <v>-</v>
      </c>
      <c r="AR37" s="1" t="str">
        <f t="shared" si="7"/>
        <v>-</v>
      </c>
      <c r="AS37" s="1" t="str">
        <f t="shared" si="7"/>
        <v>-</v>
      </c>
      <c r="AT37" s="1" t="str">
        <f t="shared" si="7"/>
        <v>-</v>
      </c>
      <c r="AU37" s="1">
        <f t="shared" si="7"/>
        <v>1230268.770812382</v>
      </c>
      <c r="AV37" s="1">
        <f t="shared" si="7"/>
        <v>1380384.2646028849</v>
      </c>
      <c r="AW37" s="1">
        <f t="shared" si="7"/>
        <v>1122018.4543019643</v>
      </c>
      <c r="AX37" s="1" t="str">
        <f t="shared" si="7"/>
        <v>-</v>
      </c>
      <c r="AY37" s="1" t="str">
        <f t="shared" si="7"/>
        <v>-</v>
      </c>
      <c r="AZ37" s="1">
        <f t="shared" si="7"/>
        <v>1230268.770812382</v>
      </c>
      <c r="BA37" s="1">
        <f t="shared" si="7"/>
        <v>1380384.2646028849</v>
      </c>
      <c r="BB37" s="1">
        <f t="shared" si="7"/>
        <v>1513561.2484362102</v>
      </c>
      <c r="BC37" s="1">
        <f t="shared" si="7"/>
        <v>1318256.7385564097</v>
      </c>
      <c r="BD37" s="1">
        <f t="shared" si="7"/>
        <v>1202264.4346174158</v>
      </c>
      <c r="BE37" s="1">
        <f t="shared" ref="BE37" si="17">IF(BE27="欠測","-",IF(BE27="","-",10^(BE27/10)))</f>
        <v>1174897.5549395324</v>
      </c>
      <c r="BF37" s="50">
        <f t="shared" si="9"/>
        <v>59.695973245407927</v>
      </c>
      <c r="BH37" s="44">
        <f t="shared" si="10"/>
        <v>5248074.6024977434</v>
      </c>
      <c r="BI37" s="44">
        <f t="shared" si="11"/>
        <v>323593.65692962846</v>
      </c>
    </row>
    <row r="38" spans="3:61" x14ac:dyDescent="0.2">
      <c r="C38" s="1" t="s">
        <v>13</v>
      </c>
      <c r="F38" s="35" t="str">
        <f t="shared" si="6"/>
        <v>-</v>
      </c>
      <c r="G38" s="35">
        <f t="shared" si="7"/>
        <v>95499.258602143629</v>
      </c>
      <c r="H38" s="35">
        <f t="shared" si="13"/>
        <v>112201.84543019651</v>
      </c>
      <c r="I38" s="35">
        <f t="shared" si="13"/>
        <v>77624.711662869129</v>
      </c>
      <c r="J38" s="35">
        <f t="shared" si="7"/>
        <v>109647.81961431868</v>
      </c>
      <c r="K38" s="35">
        <f t="shared" si="7"/>
        <v>128824.95516931375</v>
      </c>
      <c r="L38" s="35">
        <f t="shared" si="7"/>
        <v>147910.83881682079</v>
      </c>
      <c r="M38" s="35">
        <f t="shared" si="7"/>
        <v>63095.734448019342</v>
      </c>
      <c r="N38" s="35">
        <f t="shared" si="7"/>
        <v>83176.377110267174</v>
      </c>
      <c r="O38" s="35">
        <f t="shared" si="7"/>
        <v>61659.500186148245</v>
      </c>
      <c r="P38" s="35">
        <f t="shared" si="7"/>
        <v>52480.746024977409</v>
      </c>
      <c r="Q38" s="35">
        <f t="shared" si="7"/>
        <v>109647.81961431868</v>
      </c>
      <c r="R38" s="35">
        <f t="shared" si="7"/>
        <v>120226.44346174144</v>
      </c>
      <c r="S38" s="35">
        <f t="shared" si="7"/>
        <v>93325.430079699319</v>
      </c>
      <c r="T38" s="35">
        <f t="shared" si="7"/>
        <v>77624.711662869129</v>
      </c>
      <c r="U38" s="35">
        <f t="shared" si="7"/>
        <v>102329.29922807543</v>
      </c>
      <c r="V38" s="35">
        <f t="shared" ref="G38:BD41" si="18">IF(V28="欠測","-",IF(V28="","-",10^(V28/10)))</f>
        <v>26302.679918953829</v>
      </c>
      <c r="W38" s="35">
        <f t="shared" si="18"/>
        <v>22908.676527677751</v>
      </c>
      <c r="X38" s="35">
        <f t="shared" si="18"/>
        <v>15135.612484362096</v>
      </c>
      <c r="Y38" s="35">
        <f t="shared" si="18"/>
        <v>81283.051616410012</v>
      </c>
      <c r="Z38" s="35">
        <f t="shared" si="18"/>
        <v>53703.179637025234</v>
      </c>
      <c r="AA38" s="35">
        <f t="shared" si="18"/>
        <v>48977.881936844598</v>
      </c>
      <c r="AB38" s="35">
        <f t="shared" si="18"/>
        <v>14791.083881682089</v>
      </c>
      <c r="AC38" s="35">
        <f t="shared" si="18"/>
        <v>16218.100973589309</v>
      </c>
      <c r="AD38" s="35">
        <f t="shared" si="18"/>
        <v>70794.578438413781</v>
      </c>
      <c r="AE38" s="35">
        <f t="shared" si="18"/>
        <v>34673.685045253202</v>
      </c>
      <c r="AF38" s="35">
        <f t="shared" si="18"/>
        <v>52480.746024977409</v>
      </c>
      <c r="AG38" s="35">
        <f t="shared" si="18"/>
        <v>67608.297539198305</v>
      </c>
      <c r="AH38" s="35">
        <f t="shared" si="18"/>
        <v>69183.097091893651</v>
      </c>
      <c r="AI38" s="35">
        <f t="shared" si="18"/>
        <v>89125.093813374609</v>
      </c>
      <c r="AJ38" s="35">
        <f t="shared" si="18"/>
        <v>40738.027780411358</v>
      </c>
      <c r="AK38" s="1">
        <f t="shared" si="18"/>
        <v>33884.415613920231</v>
      </c>
      <c r="AL38" s="1">
        <f t="shared" si="18"/>
        <v>102329.29922807543</v>
      </c>
      <c r="AM38" s="1">
        <f t="shared" si="18"/>
        <v>75857.757502918481</v>
      </c>
      <c r="AN38" s="1">
        <f t="shared" si="18"/>
        <v>154881.66189124816</v>
      </c>
      <c r="AO38" s="1">
        <f t="shared" si="18"/>
        <v>66069.344800759733</v>
      </c>
      <c r="AP38" s="1">
        <f t="shared" si="18"/>
        <v>31622.77660168384</v>
      </c>
      <c r="AQ38" s="1">
        <f t="shared" si="18"/>
        <v>87096.358995608127</v>
      </c>
      <c r="AR38" s="1">
        <f t="shared" si="18"/>
        <v>58884.365535559038</v>
      </c>
      <c r="AS38" s="1">
        <f t="shared" si="18"/>
        <v>60255.958607435699</v>
      </c>
      <c r="AT38" s="1">
        <f t="shared" si="18"/>
        <v>60255.958607435699</v>
      </c>
      <c r="AU38" s="1">
        <f t="shared" si="18"/>
        <v>44668.359215096389</v>
      </c>
      <c r="AV38" s="1">
        <f t="shared" si="18"/>
        <v>54954.087385762505</v>
      </c>
      <c r="AW38" s="1">
        <f t="shared" si="18"/>
        <v>74131.024130091857</v>
      </c>
      <c r="AX38" s="1">
        <f t="shared" si="18"/>
        <v>117489.75549395311</v>
      </c>
      <c r="AY38" s="1">
        <f t="shared" si="18"/>
        <v>93325.430079699319</v>
      </c>
      <c r="AZ38" s="1">
        <f t="shared" si="18"/>
        <v>89125.093813374609</v>
      </c>
      <c r="BA38" s="1">
        <f t="shared" si="18"/>
        <v>44668.359215096389</v>
      </c>
      <c r="BB38" s="1">
        <f t="shared" si="18"/>
        <v>42657.951880159271</v>
      </c>
      <c r="BC38" s="1">
        <f t="shared" si="18"/>
        <v>67608.297539198305</v>
      </c>
      <c r="BD38" s="1">
        <f t="shared" si="18"/>
        <v>56234.132519034953</v>
      </c>
      <c r="BE38" s="1">
        <f t="shared" ref="BE38" si="19">IF(BE28="欠測","-",IF(BE28="","-",10^(BE28/10)))</f>
        <v>131825.67385564081</v>
      </c>
      <c r="BF38" s="50">
        <f t="shared" si="9"/>
        <v>48.591059470614709</v>
      </c>
      <c r="BH38" s="44">
        <f t="shared" si="10"/>
        <v>154881.66189124816</v>
      </c>
      <c r="BI38" s="44">
        <f t="shared" si="11"/>
        <v>14791.083881682089</v>
      </c>
    </row>
    <row r="39" spans="3:61" x14ac:dyDescent="0.2">
      <c r="C39" s="1" t="s">
        <v>14</v>
      </c>
      <c r="F39" s="35">
        <f t="shared" si="6"/>
        <v>1659586.9074375653</v>
      </c>
      <c r="G39" s="35">
        <f t="shared" si="18"/>
        <v>831763.77110267128</v>
      </c>
      <c r="H39" s="35">
        <f t="shared" si="13"/>
        <v>776247.11662869214</v>
      </c>
      <c r="I39" s="35">
        <f t="shared" si="13"/>
        <v>1318256.7385564097</v>
      </c>
      <c r="J39" s="35">
        <f t="shared" si="18"/>
        <v>1023292.9922807553</v>
      </c>
      <c r="K39" s="35">
        <f t="shared" si="18"/>
        <v>1148153.6214968855</v>
      </c>
      <c r="L39" s="35">
        <f t="shared" si="18"/>
        <v>1202264.4346174158</v>
      </c>
      <c r="M39" s="35">
        <f t="shared" si="18"/>
        <v>1318256.7385564097</v>
      </c>
      <c r="N39" s="35">
        <f t="shared" si="18"/>
        <v>1023292.9922807553</v>
      </c>
      <c r="O39" s="35">
        <f t="shared" si="18"/>
        <v>1096478.196143186</v>
      </c>
      <c r="P39" s="35">
        <f t="shared" si="18"/>
        <v>1148153.6214968855</v>
      </c>
      <c r="Q39" s="35">
        <f t="shared" si="18"/>
        <v>912010.83935591124</v>
      </c>
      <c r="R39" s="35">
        <f t="shared" si="18"/>
        <v>691830.97091893724</v>
      </c>
      <c r="S39" s="35">
        <f t="shared" si="18"/>
        <v>707945.78438413853</v>
      </c>
      <c r="T39" s="35">
        <f t="shared" si="18"/>
        <v>489778.81936844654</v>
      </c>
      <c r="U39" s="35">
        <f t="shared" si="18"/>
        <v>891250.93813374708</v>
      </c>
      <c r="V39" s="35">
        <f t="shared" si="18"/>
        <v>1000000</v>
      </c>
      <c r="W39" s="35">
        <f t="shared" si="18"/>
        <v>1096478.196143186</v>
      </c>
      <c r="X39" s="35">
        <f t="shared" si="18"/>
        <v>1000000</v>
      </c>
      <c r="Y39" s="35">
        <f t="shared" si="18"/>
        <v>1122018.4543019643</v>
      </c>
      <c r="Z39" s="35">
        <f t="shared" si="18"/>
        <v>1202264.4346174158</v>
      </c>
      <c r="AA39" s="35">
        <f t="shared" si="18"/>
        <v>1096478.196143186</v>
      </c>
      <c r="AB39" s="35">
        <f t="shared" si="18"/>
        <v>1000000</v>
      </c>
      <c r="AC39" s="35">
        <f t="shared" si="18"/>
        <v>1047128.5480509026</v>
      </c>
      <c r="AD39" s="35">
        <f t="shared" si="18"/>
        <v>1148153.6214968855</v>
      </c>
      <c r="AE39" s="35">
        <f t="shared" si="18"/>
        <v>1230268.770812382</v>
      </c>
      <c r="AF39" s="35">
        <f t="shared" si="18"/>
        <v>1258925.4117941677</v>
      </c>
      <c r="AG39" s="35">
        <f t="shared" si="18"/>
        <v>1412537.5446227565</v>
      </c>
      <c r="AH39" s="35">
        <f t="shared" si="18"/>
        <v>1548816.6189124805</v>
      </c>
      <c r="AI39" s="35">
        <f t="shared" si="18"/>
        <v>1548816.6189124805</v>
      </c>
      <c r="AJ39" s="35">
        <f t="shared" si="18"/>
        <v>1380384.2646028849</v>
      </c>
      <c r="AK39" s="1">
        <f t="shared" si="18"/>
        <v>1348962.8825916562</v>
      </c>
      <c r="AL39" s="1">
        <f t="shared" si="18"/>
        <v>1513561.2484362102</v>
      </c>
      <c r="AM39" s="1" t="str">
        <f t="shared" si="18"/>
        <v>-</v>
      </c>
      <c r="AN39" s="1" t="str">
        <f t="shared" si="18"/>
        <v>-</v>
      </c>
      <c r="AO39" s="1" t="str">
        <f t="shared" si="18"/>
        <v>-</v>
      </c>
      <c r="AP39" s="1" t="str">
        <f t="shared" si="18"/>
        <v>-</v>
      </c>
      <c r="AQ39" s="1">
        <f t="shared" si="18"/>
        <v>1348962.8825916562</v>
      </c>
      <c r="AR39" s="1">
        <f t="shared" si="18"/>
        <v>1288249.5516931366</v>
      </c>
      <c r="AS39" s="1">
        <f t="shared" si="18"/>
        <v>1202264.4346174158</v>
      </c>
      <c r="AT39" s="1">
        <f t="shared" si="18"/>
        <v>1318256.7385564097</v>
      </c>
      <c r="AU39" s="1">
        <f t="shared" si="18"/>
        <v>1819700.8586099846</v>
      </c>
      <c r="AV39" s="1">
        <f t="shared" si="18"/>
        <v>1380384.2646028849</v>
      </c>
      <c r="AW39" s="1">
        <f t="shared" si="18"/>
        <v>1348962.8825916562</v>
      </c>
      <c r="AX39" s="1">
        <f t="shared" si="18"/>
        <v>1445439.7707459298</v>
      </c>
      <c r="AY39" s="1">
        <f t="shared" si="18"/>
        <v>1288249.5516931366</v>
      </c>
      <c r="AZ39" s="1">
        <f t="shared" si="18"/>
        <v>1230268.770812382</v>
      </c>
      <c r="BA39" s="1">
        <f t="shared" si="18"/>
        <v>1584893.1924611153</v>
      </c>
      <c r="BB39" s="1">
        <f t="shared" si="18"/>
        <v>1412537.5446227565</v>
      </c>
      <c r="BC39" s="1">
        <f t="shared" si="18"/>
        <v>1584893.1924611153</v>
      </c>
      <c r="BD39" s="1">
        <f t="shared" si="18"/>
        <v>1380384.2646028849</v>
      </c>
      <c r="BE39" s="1">
        <f t="shared" ref="BE39" si="20">IF(BE29="欠測","-",IF(BE29="","-",10^(BE29/10)))</f>
        <v>1288249.5516931366</v>
      </c>
      <c r="BF39" s="50">
        <f t="shared" si="9"/>
        <v>60.830474288320133</v>
      </c>
      <c r="BH39" s="44">
        <f t="shared" si="10"/>
        <v>1819700.8586099846</v>
      </c>
      <c r="BI39" s="44">
        <f t="shared" si="11"/>
        <v>489778.81936844654</v>
      </c>
    </row>
    <row r="40" spans="3:61" x14ac:dyDescent="0.2">
      <c r="C40" s="36" t="s">
        <v>15</v>
      </c>
      <c r="F40" s="35" t="str">
        <f t="shared" si="6"/>
        <v>-</v>
      </c>
      <c r="G40" s="35" t="str">
        <f t="shared" ref="G40" si="21">IF(G30="欠測","-",IF(G30="","-",10^(G30/10)))</f>
        <v>-</v>
      </c>
      <c r="H40" s="35" t="str">
        <f t="shared" ref="H40:Q41" si="22">IF(F30="欠測","-",IF(F30="","-",10^(F30/10)))</f>
        <v>-</v>
      </c>
      <c r="I40" s="35" t="str">
        <f t="shared" si="22"/>
        <v>-</v>
      </c>
      <c r="J40" s="35" t="str">
        <f t="shared" si="22"/>
        <v>-</v>
      </c>
      <c r="K40" s="35" t="str">
        <f t="shared" si="22"/>
        <v>-</v>
      </c>
      <c r="L40" s="35" t="str">
        <f t="shared" si="22"/>
        <v>-</v>
      </c>
      <c r="M40" s="35" t="str">
        <f t="shared" si="22"/>
        <v>-</v>
      </c>
      <c r="N40" s="35" t="str">
        <f t="shared" si="22"/>
        <v>-</v>
      </c>
      <c r="O40" s="35" t="str">
        <f t="shared" si="22"/>
        <v>-</v>
      </c>
      <c r="P40" s="35" t="str">
        <f t="shared" si="22"/>
        <v>-</v>
      </c>
      <c r="Q40" s="35" t="str">
        <f t="shared" si="22"/>
        <v>-</v>
      </c>
      <c r="R40" s="35" t="str">
        <f t="shared" ref="R40:X41" si="23">IF(P30="欠測","-",IF(P30="","-",10^(P30/10)))</f>
        <v>-</v>
      </c>
      <c r="S40" s="35" t="str">
        <f t="shared" si="23"/>
        <v>-</v>
      </c>
      <c r="T40" s="35" t="str">
        <f t="shared" si="23"/>
        <v>-</v>
      </c>
      <c r="U40" s="35" t="str">
        <f t="shared" si="23"/>
        <v>-</v>
      </c>
      <c r="V40" s="35" t="str">
        <f t="shared" si="23"/>
        <v>-</v>
      </c>
      <c r="W40" s="35" t="str">
        <f t="shared" si="23"/>
        <v>-</v>
      </c>
      <c r="X40" s="35" t="str">
        <f t="shared" si="23"/>
        <v>-</v>
      </c>
      <c r="Y40" s="35" t="str">
        <f t="shared" si="18"/>
        <v>-</v>
      </c>
      <c r="Z40" s="35" t="str">
        <f t="shared" si="18"/>
        <v>-</v>
      </c>
      <c r="AA40" s="35" t="str">
        <f t="shared" si="18"/>
        <v>-</v>
      </c>
      <c r="AB40" s="35" t="str">
        <f t="shared" si="18"/>
        <v>-</v>
      </c>
      <c r="AC40" s="35" t="str">
        <f t="shared" si="18"/>
        <v>-</v>
      </c>
      <c r="AD40" s="35" t="str">
        <f t="shared" si="18"/>
        <v>-</v>
      </c>
      <c r="AE40" s="35" t="str">
        <f t="shared" si="18"/>
        <v>-</v>
      </c>
      <c r="AF40" s="35" t="str">
        <f t="shared" si="18"/>
        <v>-</v>
      </c>
      <c r="AG40" s="35" t="str">
        <f t="shared" si="18"/>
        <v>-</v>
      </c>
      <c r="AH40" s="35" t="str">
        <f t="shared" si="18"/>
        <v>-</v>
      </c>
      <c r="AI40" s="35" t="str">
        <f t="shared" si="18"/>
        <v>-</v>
      </c>
      <c r="AJ40" s="35" t="str">
        <f t="shared" si="18"/>
        <v>-</v>
      </c>
      <c r="AK40" s="1" t="str">
        <f t="shared" si="18"/>
        <v>-</v>
      </c>
      <c r="AL40" s="1" t="str">
        <f t="shared" si="18"/>
        <v>-</v>
      </c>
      <c r="AM40" s="1" t="str">
        <f t="shared" si="18"/>
        <v>-</v>
      </c>
      <c r="AN40" s="1" t="str">
        <f t="shared" si="18"/>
        <v>-</v>
      </c>
      <c r="AO40" s="1" t="str">
        <f t="shared" si="18"/>
        <v>-</v>
      </c>
      <c r="AP40" s="1" t="str">
        <f t="shared" si="18"/>
        <v>-</v>
      </c>
      <c r="AQ40" s="1" t="str">
        <f t="shared" si="18"/>
        <v>-</v>
      </c>
      <c r="AR40" s="1" t="str">
        <f t="shared" si="18"/>
        <v>-</v>
      </c>
      <c r="AS40" s="1" t="str">
        <f t="shared" si="18"/>
        <v>-</v>
      </c>
      <c r="AT40" s="1" t="str">
        <f t="shared" si="18"/>
        <v>-</v>
      </c>
      <c r="AU40" s="1" t="str">
        <f t="shared" si="18"/>
        <v>-</v>
      </c>
      <c r="AV40" s="1" t="str">
        <f t="shared" si="18"/>
        <v>-</v>
      </c>
      <c r="AW40" s="1" t="str">
        <f t="shared" si="18"/>
        <v>-</v>
      </c>
      <c r="AX40" s="1" t="str">
        <f t="shared" si="18"/>
        <v>-</v>
      </c>
      <c r="AY40" s="1" t="str">
        <f t="shared" si="18"/>
        <v>-</v>
      </c>
      <c r="AZ40" s="1" t="str">
        <f t="shared" si="18"/>
        <v>-</v>
      </c>
      <c r="BA40" s="1" t="str">
        <f t="shared" si="18"/>
        <v>-</v>
      </c>
      <c r="BB40" s="1" t="str">
        <f t="shared" si="18"/>
        <v>-</v>
      </c>
      <c r="BC40" s="1" t="str">
        <f t="shared" si="18"/>
        <v>-</v>
      </c>
      <c r="BD40" s="1" t="str">
        <f t="shared" si="18"/>
        <v>-</v>
      </c>
      <c r="BE40" s="1" t="str">
        <f t="shared" ref="BE40" si="24">IF(BE30="欠測","-",IF(BE30="","-",10^(BE30/10)))</f>
        <v>-</v>
      </c>
      <c r="BF40" s="50" t="e">
        <f t="shared" si="9"/>
        <v>#DIV/0!</v>
      </c>
      <c r="BH40" s="44">
        <f t="shared" si="10"/>
        <v>0</v>
      </c>
      <c r="BI40" s="44">
        <f t="shared" si="11"/>
        <v>0</v>
      </c>
    </row>
    <row r="41" spans="3:61" x14ac:dyDescent="0.2">
      <c r="C41" s="36" t="s">
        <v>16</v>
      </c>
      <c r="F41" s="35">
        <f t="shared" si="6"/>
        <v>251188.64315095844</v>
      </c>
      <c r="G41" s="35">
        <f t="shared" ref="G41" si="25">IF(G31="欠測","-",IF(G31="","-",10^(G31/10)))</f>
        <v>229086.76527677779</v>
      </c>
      <c r="H41" s="35">
        <f t="shared" si="22"/>
        <v>251188.64315095844</v>
      </c>
      <c r="I41" s="35">
        <f t="shared" si="22"/>
        <v>229086.76527677779</v>
      </c>
      <c r="J41" s="35">
        <f t="shared" si="22"/>
        <v>295120.92266663938</v>
      </c>
      <c r="K41" s="35">
        <f t="shared" si="22"/>
        <v>275422.87033381651</v>
      </c>
      <c r="L41" s="35">
        <f t="shared" si="22"/>
        <v>301995.1720402019</v>
      </c>
      <c r="M41" s="35">
        <f t="shared" si="22"/>
        <v>512861.38399136515</v>
      </c>
      <c r="N41" s="35">
        <f t="shared" si="22"/>
        <v>446683.59215096442</v>
      </c>
      <c r="O41" s="35">
        <f t="shared" si="22"/>
        <v>870963.58995608077</v>
      </c>
      <c r="P41" s="35">
        <f t="shared" si="22"/>
        <v>436515.83224016649</v>
      </c>
      <c r="Q41" s="35">
        <f t="shared" si="22"/>
        <v>316227.7660168382</v>
      </c>
      <c r="R41" s="35">
        <f t="shared" si="23"/>
        <v>524807.46024977381</v>
      </c>
      <c r="S41" s="35">
        <f t="shared" si="23"/>
        <v>245470.89156850305</v>
      </c>
      <c r="T41" s="35">
        <f t="shared" si="23"/>
        <v>537031.79637025285</v>
      </c>
      <c r="U41" s="35">
        <f t="shared" si="23"/>
        <v>1698243.6524617458</v>
      </c>
      <c r="V41" s="35">
        <f t="shared" si="23"/>
        <v>933254.30079699424</v>
      </c>
      <c r="W41" s="35">
        <f t="shared" si="23"/>
        <v>616595.00186148309</v>
      </c>
      <c r="X41" s="35">
        <f t="shared" si="23"/>
        <v>331131.12148259184</v>
      </c>
      <c r="Y41" s="35" t="str">
        <f t="shared" si="18"/>
        <v>-</v>
      </c>
      <c r="Z41" s="35" t="str">
        <f t="shared" si="18"/>
        <v>-</v>
      </c>
      <c r="AA41" s="35" t="str">
        <f t="shared" si="18"/>
        <v>-</v>
      </c>
      <c r="AB41" s="35" t="str">
        <f t="shared" si="18"/>
        <v>-</v>
      </c>
      <c r="AC41" s="35" t="str">
        <f t="shared" si="18"/>
        <v>-</v>
      </c>
      <c r="AD41" s="35" t="str">
        <f t="shared" si="18"/>
        <v>-</v>
      </c>
      <c r="AE41" s="35" t="str">
        <f t="shared" si="18"/>
        <v>-</v>
      </c>
      <c r="AF41" s="35" t="str">
        <f t="shared" si="18"/>
        <v>-</v>
      </c>
      <c r="AG41" s="35" t="str">
        <f t="shared" si="18"/>
        <v>-</v>
      </c>
      <c r="AH41" s="35" t="str">
        <f t="shared" si="18"/>
        <v>-</v>
      </c>
      <c r="AI41" s="35" t="str">
        <f t="shared" si="18"/>
        <v>-</v>
      </c>
      <c r="AJ41" s="35" t="str">
        <f t="shared" si="18"/>
        <v>-</v>
      </c>
      <c r="AK41" s="1" t="str">
        <f t="shared" si="18"/>
        <v>-</v>
      </c>
      <c r="AL41" s="1">
        <f t="shared" si="18"/>
        <v>416869.38347033598</v>
      </c>
      <c r="AM41" s="1">
        <f t="shared" si="18"/>
        <v>616595.00186148309</v>
      </c>
      <c r="AN41" s="1">
        <f t="shared" si="18"/>
        <v>457088.18961487547</v>
      </c>
      <c r="AO41" s="1">
        <f t="shared" si="18"/>
        <v>288403.1503126609</v>
      </c>
      <c r="AP41" s="1">
        <f t="shared" si="18"/>
        <v>436515.83224016649</v>
      </c>
      <c r="AQ41" s="1">
        <f t="shared" si="18"/>
        <v>416869.38347033598</v>
      </c>
      <c r="AR41" s="1">
        <f t="shared" si="18"/>
        <v>199526.23149688813</v>
      </c>
      <c r="AS41" s="1">
        <f t="shared" si="18"/>
        <v>316227.7660168382</v>
      </c>
      <c r="AT41" s="1">
        <f t="shared" si="18"/>
        <v>331131.12148259184</v>
      </c>
      <c r="AU41" s="1">
        <f t="shared" si="18"/>
        <v>416869.38347033598</v>
      </c>
      <c r="AV41" s="1">
        <f t="shared" si="18"/>
        <v>269153.48039269145</v>
      </c>
      <c r="AW41" s="1">
        <f t="shared" si="18"/>
        <v>134896.28825916545</v>
      </c>
      <c r="AX41" s="1">
        <f t="shared" si="18"/>
        <v>239883.29190194907</v>
      </c>
      <c r="AY41" s="1">
        <f t="shared" si="18"/>
        <v>426579.51880159322</v>
      </c>
      <c r="AZ41" s="1">
        <f t="shared" si="18"/>
        <v>524807.46024977381</v>
      </c>
      <c r="BA41" s="1">
        <f t="shared" si="18"/>
        <v>229086.76527677779</v>
      </c>
      <c r="BB41" s="1">
        <f t="shared" si="18"/>
        <v>338844.15613920271</v>
      </c>
      <c r="BC41" s="1">
        <f t="shared" si="18"/>
        <v>426579.51880159322</v>
      </c>
      <c r="BD41" s="1">
        <f t="shared" si="18"/>
        <v>436515.83224016649</v>
      </c>
      <c r="BE41" s="1">
        <f t="shared" ref="BE41" si="26">IF(BE31="欠測","-",IF(BE31="","-",10^(BE31/10)))</f>
        <v>457088.18961487547</v>
      </c>
      <c r="BF41" s="50">
        <f t="shared" si="9"/>
        <v>56.31194082417209</v>
      </c>
      <c r="BH41" s="44">
        <f t="shared" si="10"/>
        <v>1698243.6524617458</v>
      </c>
      <c r="BI41" s="44">
        <f t="shared" si="11"/>
        <v>134896.28825916545</v>
      </c>
    </row>
    <row r="42" spans="3:61" ht="13.5" thickBot="1" x14ac:dyDescent="0.25"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BF42" s="51"/>
      <c r="BG42" s="1" t="s">
        <v>20</v>
      </c>
      <c r="BH42" s="44"/>
      <c r="BI42" s="44"/>
    </row>
    <row r="43" spans="3:61" x14ac:dyDescent="0.2">
      <c r="C43" s="1" t="s">
        <v>6</v>
      </c>
      <c r="D43" s="1" t="s">
        <v>21</v>
      </c>
      <c r="F43" s="35">
        <f>IF(F3="欠測","-",IF(F3="","-",10^(F3/10)))</f>
        <v>91201.083935591028</v>
      </c>
      <c r="G43" s="35">
        <f t="shared" ref="G43:BD43" si="27">IF(G3="欠測","-",IF(G3="","-",10^(G3/10)))</f>
        <v>77624.711662869129</v>
      </c>
      <c r="H43" s="35">
        <f t="shared" si="27"/>
        <v>91201.083935591028</v>
      </c>
      <c r="I43" s="35">
        <f t="shared" si="27"/>
        <v>100000</v>
      </c>
      <c r="J43" s="35">
        <f t="shared" si="27"/>
        <v>89125.093813374609</v>
      </c>
      <c r="K43" s="35">
        <f t="shared" si="27"/>
        <v>114815.36214968843</v>
      </c>
      <c r="L43" s="35">
        <f t="shared" si="27"/>
        <v>93325.430079699319</v>
      </c>
      <c r="M43" s="35">
        <f t="shared" si="27"/>
        <v>107151.93052376063</v>
      </c>
      <c r="N43" s="35">
        <f t="shared" si="27"/>
        <v>97723.722095581266</v>
      </c>
      <c r="O43" s="35">
        <f t="shared" si="27"/>
        <v>109647.81961431868</v>
      </c>
      <c r="P43" s="35">
        <f t="shared" si="27"/>
        <v>102329.29922807543</v>
      </c>
      <c r="Q43" s="35">
        <f t="shared" si="27"/>
        <v>97723.722095581266</v>
      </c>
      <c r="R43" s="35">
        <f t="shared" si="27"/>
        <v>87096.358995608127</v>
      </c>
      <c r="S43" s="35">
        <f t="shared" si="27"/>
        <v>89125.093813374609</v>
      </c>
      <c r="T43" s="35">
        <f t="shared" si="27"/>
        <v>75857.757502918481</v>
      </c>
      <c r="U43" s="35">
        <f t="shared" si="27"/>
        <v>79432.823472428237</v>
      </c>
      <c r="V43" s="35">
        <f t="shared" si="27"/>
        <v>95499.258602143629</v>
      </c>
      <c r="W43" s="35">
        <f t="shared" si="27"/>
        <v>87096.358995608127</v>
      </c>
      <c r="X43" s="35">
        <f t="shared" si="27"/>
        <v>97723.722095581266</v>
      </c>
      <c r="Y43" s="35">
        <f t="shared" si="27"/>
        <v>102329.29922807543</v>
      </c>
      <c r="Z43" s="35">
        <f t="shared" si="27"/>
        <v>95499.258602143629</v>
      </c>
      <c r="AA43" s="35">
        <f t="shared" si="27"/>
        <v>91201.083935591028</v>
      </c>
      <c r="AB43" s="35">
        <f t="shared" si="27"/>
        <v>97723.722095581266</v>
      </c>
      <c r="AC43" s="35">
        <f t="shared" si="27"/>
        <v>87096.358995608127</v>
      </c>
      <c r="AD43" s="35">
        <f t="shared" si="27"/>
        <v>97723.722095581266</v>
      </c>
      <c r="AE43" s="35">
        <f t="shared" si="27"/>
        <v>93325.430079699319</v>
      </c>
      <c r="AF43" s="35" t="str">
        <f t="shared" si="27"/>
        <v>-</v>
      </c>
      <c r="AG43" s="35" t="str">
        <f t="shared" si="27"/>
        <v>-</v>
      </c>
      <c r="AH43" s="35" t="str">
        <f t="shared" si="27"/>
        <v>-</v>
      </c>
      <c r="AI43" s="35" t="str">
        <f t="shared" si="27"/>
        <v>-</v>
      </c>
      <c r="AJ43" s="35" t="str">
        <f t="shared" si="27"/>
        <v>-</v>
      </c>
      <c r="AK43" s="1" t="str">
        <f t="shared" si="27"/>
        <v>-</v>
      </c>
      <c r="AL43" s="1" t="str">
        <f t="shared" si="27"/>
        <v>-</v>
      </c>
      <c r="AM43" s="1" t="str">
        <f t="shared" si="27"/>
        <v>-</v>
      </c>
      <c r="AN43" s="1" t="str">
        <f t="shared" si="27"/>
        <v>-</v>
      </c>
      <c r="AO43" s="1">
        <f t="shared" si="27"/>
        <v>117489.75549395311</v>
      </c>
      <c r="AP43" s="1">
        <f t="shared" si="27"/>
        <v>95499.258602143629</v>
      </c>
      <c r="AQ43" s="1">
        <f t="shared" si="27"/>
        <v>125892.54117941685</v>
      </c>
      <c r="AR43" s="1">
        <f t="shared" si="27"/>
        <v>100000</v>
      </c>
      <c r="AS43" s="1">
        <f t="shared" si="27"/>
        <v>125892.54117941685</v>
      </c>
      <c r="AT43" s="1">
        <f t="shared" si="27"/>
        <v>97723.722095581266</v>
      </c>
      <c r="AU43" s="1">
        <f t="shared" si="27"/>
        <v>93325.430079699319</v>
      </c>
      <c r="AV43" s="1">
        <f t="shared" si="27"/>
        <v>125892.54117941685</v>
      </c>
      <c r="AW43" s="1">
        <f t="shared" si="27"/>
        <v>104712.85480509014</v>
      </c>
      <c r="AX43" s="1">
        <f t="shared" si="27"/>
        <v>120226.44346174144</v>
      </c>
      <c r="AY43" s="1">
        <f t="shared" si="27"/>
        <v>104712.85480509014</v>
      </c>
      <c r="AZ43" s="1">
        <f t="shared" si="27"/>
        <v>107151.93052376063</v>
      </c>
      <c r="BA43" s="1">
        <f t="shared" si="27"/>
        <v>138038.42646028858</v>
      </c>
      <c r="BB43" s="1">
        <f t="shared" si="27"/>
        <v>107151.93052376063</v>
      </c>
      <c r="BC43" s="1">
        <f t="shared" si="27"/>
        <v>97723.722095581266</v>
      </c>
      <c r="BD43" s="1">
        <f t="shared" si="27"/>
        <v>95499.258602143629</v>
      </c>
      <c r="BE43" s="1">
        <f t="shared" ref="BE43" si="28">IF(BE3="欠測","-",IF(BE3="","-",10^(BE3/10)))</f>
        <v>102329.29922807543</v>
      </c>
      <c r="BF43" s="49">
        <f t="shared" ref="BF43:BF51" si="29">10*LOG(AVERAGE(F43:BE43))</f>
        <v>50.007933286938496</v>
      </c>
      <c r="BH43" s="44">
        <f t="shared" ref="BH43:BH51" si="30">MAX(F43:BE43)</f>
        <v>138038.42646028858</v>
      </c>
      <c r="BI43" s="44">
        <f t="shared" ref="BI43:BI51" si="31">MIN(F43:BE43)</f>
        <v>75857.757502918481</v>
      </c>
    </row>
    <row r="44" spans="3:61" x14ac:dyDescent="0.2">
      <c r="C44" s="1" t="s">
        <v>9</v>
      </c>
      <c r="F44" s="35">
        <f>IF(F5="欠測","-",IF(F5="","-",10^(F5/10)))</f>
        <v>199526.23149688813</v>
      </c>
      <c r="G44" s="35">
        <f t="shared" ref="G44:AK44" si="32">IF(G5="欠測","-",IF(G5="","-",10^(G5/10)))</f>
        <v>186208.71366628728</v>
      </c>
      <c r="H44" s="35">
        <f t="shared" si="32"/>
        <v>204173.79446695346</v>
      </c>
      <c r="I44" s="35">
        <f t="shared" si="32"/>
        <v>208929.61308540447</v>
      </c>
      <c r="J44" s="35">
        <f t="shared" si="32"/>
        <v>208929.61308540447</v>
      </c>
      <c r="K44" s="35">
        <f t="shared" si="32"/>
        <v>251188.64315095844</v>
      </c>
      <c r="L44" s="35">
        <f t="shared" si="32"/>
        <v>213796.20895022334</v>
      </c>
      <c r="M44" s="35">
        <f t="shared" si="32"/>
        <v>229086.76527677779</v>
      </c>
      <c r="N44" s="35">
        <f t="shared" si="32"/>
        <v>199526.23149688813</v>
      </c>
      <c r="O44" s="35">
        <f t="shared" si="32"/>
        <v>223872.11385683404</v>
      </c>
      <c r="P44" s="35">
        <f t="shared" si="32"/>
        <v>204173.79446695346</v>
      </c>
      <c r="Q44" s="35">
        <f t="shared" si="32"/>
        <v>208929.61308540447</v>
      </c>
      <c r="R44" s="35">
        <f t="shared" si="32"/>
        <v>186208.71366628728</v>
      </c>
      <c r="S44" s="35">
        <f t="shared" si="32"/>
        <v>177827.94100389251</v>
      </c>
      <c r="T44" s="35">
        <f t="shared" si="32"/>
        <v>144543.97707459307</v>
      </c>
      <c r="U44" s="35">
        <f t="shared" si="32"/>
        <v>165958.69074375663</v>
      </c>
      <c r="V44" s="35">
        <f t="shared" si="32"/>
        <v>162181.00973589328</v>
      </c>
      <c r="W44" s="35">
        <f t="shared" si="32"/>
        <v>165958.69074375663</v>
      </c>
      <c r="X44" s="35">
        <f t="shared" si="32"/>
        <v>181970.08586099857</v>
      </c>
      <c r="Y44" s="35">
        <f t="shared" si="32"/>
        <v>199526.23149688813</v>
      </c>
      <c r="Z44" s="35">
        <f t="shared" si="32"/>
        <v>194984.45997580473</v>
      </c>
      <c r="AA44" s="35">
        <f t="shared" si="32"/>
        <v>186208.71366628728</v>
      </c>
      <c r="AB44" s="35">
        <f t="shared" si="32"/>
        <v>186208.71366628728</v>
      </c>
      <c r="AC44" s="35">
        <f t="shared" si="32"/>
        <v>177827.94100389251</v>
      </c>
      <c r="AD44" s="35">
        <f t="shared" si="32"/>
        <v>190546.0717963246</v>
      </c>
      <c r="AE44" s="35">
        <f t="shared" si="32"/>
        <v>194984.45997580473</v>
      </c>
      <c r="AF44" s="35">
        <f t="shared" si="32"/>
        <v>204173.79446695346</v>
      </c>
      <c r="AG44" s="35">
        <f t="shared" si="32"/>
        <v>234422.88153199267</v>
      </c>
      <c r="AH44" s="35">
        <f t="shared" si="32"/>
        <v>204173.79446695346</v>
      </c>
      <c r="AI44" s="35">
        <f t="shared" si="32"/>
        <v>213796.20895022334</v>
      </c>
      <c r="AJ44" s="35">
        <f t="shared" si="32"/>
        <v>199526.23149688813</v>
      </c>
      <c r="AK44" s="1">
        <f t="shared" si="32"/>
        <v>213796.20895022334</v>
      </c>
      <c r="AL44" s="1">
        <f t="shared" ref="AL44:BD44" si="33">IF(AL5="欠測","-",IF(AL5="","-",10^(AL5/10)))</f>
        <v>229086.76527677779</v>
      </c>
      <c r="AM44" s="1">
        <f t="shared" si="33"/>
        <v>229086.76527677779</v>
      </c>
      <c r="AN44" s="1">
        <f t="shared" si="33"/>
        <v>208929.61308540447</v>
      </c>
      <c r="AO44" s="1">
        <f t="shared" si="33"/>
        <v>223872.11385683404</v>
      </c>
      <c r="AP44" s="1">
        <f t="shared" si="33"/>
        <v>218776.16239495538</v>
      </c>
      <c r="AQ44" s="1">
        <f t="shared" si="33"/>
        <v>229086.76527677779</v>
      </c>
      <c r="AR44" s="1">
        <f t="shared" si="33"/>
        <v>208929.61308540447</v>
      </c>
      <c r="AS44" s="1">
        <f t="shared" si="33"/>
        <v>245470.89156850305</v>
      </c>
      <c r="AT44" s="1">
        <f t="shared" si="33"/>
        <v>186208.71366628728</v>
      </c>
      <c r="AU44" s="1">
        <f t="shared" si="33"/>
        <v>190546.0717963246</v>
      </c>
      <c r="AV44" s="1">
        <f t="shared" si="33"/>
        <v>223872.11385683404</v>
      </c>
      <c r="AW44" s="1">
        <f t="shared" si="33"/>
        <v>199526.23149688813</v>
      </c>
      <c r="AX44" s="1">
        <f t="shared" si="33"/>
        <v>218776.16239495538</v>
      </c>
      <c r="AY44" s="1">
        <f t="shared" si="33"/>
        <v>213796.20895022334</v>
      </c>
      <c r="AZ44" s="1">
        <f t="shared" si="33"/>
        <v>229086.76527677779</v>
      </c>
      <c r="BA44" s="1">
        <f t="shared" si="33"/>
        <v>257039.57827688678</v>
      </c>
      <c r="BB44" s="1">
        <f t="shared" si="33"/>
        <v>204173.79446695346</v>
      </c>
      <c r="BC44" s="1">
        <f t="shared" si="33"/>
        <v>194984.45997580473</v>
      </c>
      <c r="BD44" s="1">
        <f t="shared" si="33"/>
        <v>194984.45997580473</v>
      </c>
      <c r="BE44" s="1">
        <f t="shared" ref="BE44" si="34">IF(BE5="欠測","-",IF(BE5="","-",10^(BE5/10)))</f>
        <v>208929.61308540447</v>
      </c>
      <c r="BF44" s="50">
        <f t="shared" si="29"/>
        <v>53.108700743012434</v>
      </c>
      <c r="BH44" s="44">
        <f t="shared" si="30"/>
        <v>257039.57827688678</v>
      </c>
      <c r="BI44" s="44">
        <f t="shared" si="31"/>
        <v>144543.97707459307</v>
      </c>
    </row>
    <row r="45" spans="3:61" x14ac:dyDescent="0.2">
      <c r="C45" s="1" t="s">
        <v>10</v>
      </c>
      <c r="F45" s="35">
        <f t="shared" ref="F45:AK45" si="35">IF(F7="欠測","-",IF(F7="","-",10^(F7/10)))</f>
        <v>46773.514128719893</v>
      </c>
      <c r="G45" s="35">
        <f t="shared" si="35"/>
        <v>22908.676527677751</v>
      </c>
      <c r="H45" s="35">
        <f t="shared" si="35"/>
        <v>19054.607179632472</v>
      </c>
      <c r="I45" s="35">
        <f t="shared" si="35"/>
        <v>31622.77660168384</v>
      </c>
      <c r="J45" s="35">
        <f t="shared" si="35"/>
        <v>26915.348039269167</v>
      </c>
      <c r="K45" s="35">
        <f t="shared" si="35"/>
        <v>31622.77660168384</v>
      </c>
      <c r="L45" s="35">
        <f t="shared" si="35"/>
        <v>31622.77660168384</v>
      </c>
      <c r="M45" s="35">
        <f t="shared" si="35"/>
        <v>31622.77660168384</v>
      </c>
      <c r="N45" s="35">
        <f t="shared" si="35"/>
        <v>24547.089156850321</v>
      </c>
      <c r="O45" s="35">
        <f t="shared" si="35"/>
        <v>28840.315031266062</v>
      </c>
      <c r="P45" s="35">
        <f t="shared" si="35"/>
        <v>27542.287033381672</v>
      </c>
      <c r="Q45" s="35">
        <f t="shared" si="35"/>
        <v>17782.794100389234</v>
      </c>
      <c r="R45" s="35">
        <f t="shared" si="35"/>
        <v>25118.86431509586</v>
      </c>
      <c r="S45" s="35">
        <f t="shared" si="35"/>
        <v>10471.285480509021</v>
      </c>
      <c r="T45" s="35">
        <f t="shared" si="35"/>
        <v>11220.184543019639</v>
      </c>
      <c r="U45" s="35">
        <f t="shared" si="35"/>
        <v>13489.628825916556</v>
      </c>
      <c r="V45" s="35">
        <f t="shared" si="35"/>
        <v>14125.375446227561</v>
      </c>
      <c r="W45" s="35">
        <f t="shared" si="35"/>
        <v>26915.348039269167</v>
      </c>
      <c r="X45" s="35">
        <f t="shared" si="35"/>
        <v>21379.620895022348</v>
      </c>
      <c r="Y45" s="35">
        <f t="shared" si="35"/>
        <v>12589.254117941671</v>
      </c>
      <c r="Z45" s="35">
        <f t="shared" si="35"/>
        <v>12882.49551693136</v>
      </c>
      <c r="AA45" s="35">
        <f t="shared" si="35"/>
        <v>16982.436524617453</v>
      </c>
      <c r="AB45" s="35">
        <f t="shared" si="35"/>
        <v>20892.961308540423</v>
      </c>
      <c r="AC45" s="35">
        <f t="shared" si="35"/>
        <v>25118.86431509586</v>
      </c>
      <c r="AD45" s="35">
        <f t="shared" si="35"/>
        <v>19054.607179632472</v>
      </c>
      <c r="AE45" s="35">
        <f t="shared" si="35"/>
        <v>26915.348039269167</v>
      </c>
      <c r="AF45" s="35">
        <f t="shared" si="35"/>
        <v>31622.77660168384</v>
      </c>
      <c r="AG45" s="35">
        <f t="shared" si="35"/>
        <v>35481.33892335758</v>
      </c>
      <c r="AH45" s="35">
        <f t="shared" si="35"/>
        <v>36307.805477010232</v>
      </c>
      <c r="AI45" s="35">
        <f t="shared" si="35"/>
        <v>21877.61623949555</v>
      </c>
      <c r="AJ45" s="35" t="str">
        <f t="shared" si="35"/>
        <v>-</v>
      </c>
      <c r="AK45" s="1" t="str">
        <f t="shared" si="35"/>
        <v>-</v>
      </c>
      <c r="AL45" s="1" t="str">
        <f t="shared" ref="AL45:BD45" si="36">IF(AL7="欠測","-",IF(AL7="","-",10^(AL7/10)))</f>
        <v>-</v>
      </c>
      <c r="AM45" s="1" t="str">
        <f t="shared" si="36"/>
        <v>-</v>
      </c>
      <c r="AN45" s="1" t="str">
        <f t="shared" si="36"/>
        <v>-</v>
      </c>
      <c r="AO45" s="1" t="str">
        <f t="shared" si="36"/>
        <v>-</v>
      </c>
      <c r="AP45" s="1" t="str">
        <f t="shared" si="36"/>
        <v>-</v>
      </c>
      <c r="AQ45" s="1" t="str">
        <f t="shared" si="36"/>
        <v>-</v>
      </c>
      <c r="AR45" s="1" t="str">
        <f t="shared" si="36"/>
        <v>-</v>
      </c>
      <c r="AS45" s="1" t="str">
        <f t="shared" si="36"/>
        <v>-</v>
      </c>
      <c r="AT45" s="1" t="str">
        <f t="shared" si="36"/>
        <v>-</v>
      </c>
      <c r="AU45" s="1" t="str">
        <f t="shared" si="36"/>
        <v>-</v>
      </c>
      <c r="AV45" s="1" t="str">
        <f t="shared" si="36"/>
        <v>-</v>
      </c>
      <c r="AW45" s="1" t="str">
        <f t="shared" si="36"/>
        <v>-</v>
      </c>
      <c r="AX45" s="1" t="str">
        <f t="shared" si="36"/>
        <v>-</v>
      </c>
      <c r="AY45" s="1" t="str">
        <f t="shared" si="36"/>
        <v>-</v>
      </c>
      <c r="AZ45" s="1" t="str">
        <f t="shared" si="36"/>
        <v>-</v>
      </c>
      <c r="BA45" s="1" t="str">
        <f t="shared" si="36"/>
        <v>-</v>
      </c>
      <c r="BB45" s="1" t="str">
        <f t="shared" si="36"/>
        <v>-</v>
      </c>
      <c r="BC45" s="1" t="str">
        <f t="shared" si="36"/>
        <v>-</v>
      </c>
      <c r="BD45" s="1" t="str">
        <f t="shared" si="36"/>
        <v>-</v>
      </c>
      <c r="BE45" s="1" t="str">
        <f t="shared" ref="BE45" si="37">IF(BE7="欠測","-",IF(BE7="","-",10^(BE7/10)))</f>
        <v>-</v>
      </c>
      <c r="BF45" s="50">
        <f t="shared" si="29"/>
        <v>43.821981406856487</v>
      </c>
      <c r="BH45" s="44">
        <f t="shared" si="30"/>
        <v>46773.514128719893</v>
      </c>
      <c r="BI45" s="44">
        <f t="shared" si="31"/>
        <v>10471.285480509021</v>
      </c>
    </row>
    <row r="46" spans="3:61" x14ac:dyDescent="0.2">
      <c r="C46" s="1" t="s">
        <v>11</v>
      </c>
      <c r="F46" s="35">
        <f t="shared" ref="F46:AK46" si="38">IF(F9="欠測","-",IF(F9="","-",10^(F9/10)))</f>
        <v>46773.514128719893</v>
      </c>
      <c r="G46" s="35">
        <f t="shared" si="38"/>
        <v>120226.44346174144</v>
      </c>
      <c r="H46" s="35">
        <f t="shared" si="38"/>
        <v>138038.42646028858</v>
      </c>
      <c r="I46" s="35">
        <f t="shared" si="38"/>
        <v>38904.514499428085</v>
      </c>
      <c r="J46" s="35">
        <f t="shared" si="38"/>
        <v>104712.85480509014</v>
      </c>
      <c r="K46" s="35">
        <f t="shared" si="38"/>
        <v>109647.81961431868</v>
      </c>
      <c r="L46" s="35">
        <f t="shared" si="38"/>
        <v>112201.84543019651</v>
      </c>
      <c r="M46" s="35">
        <f t="shared" si="38"/>
        <v>85113.803820237721</v>
      </c>
      <c r="N46" s="35">
        <f t="shared" si="38"/>
        <v>97723.722095581266</v>
      </c>
      <c r="O46" s="35">
        <f t="shared" si="38"/>
        <v>77624.711662869129</v>
      </c>
      <c r="P46" s="35">
        <f t="shared" si="38"/>
        <v>57543.993733715732</v>
      </c>
      <c r="Q46" s="35">
        <f t="shared" si="38"/>
        <v>102329.29922807543</v>
      </c>
      <c r="R46" s="35">
        <f t="shared" si="38"/>
        <v>134896.28825916545</v>
      </c>
      <c r="S46" s="35">
        <f t="shared" si="38"/>
        <v>112201.84543019651</v>
      </c>
      <c r="T46" s="35">
        <f t="shared" si="38"/>
        <v>158489.31924611164</v>
      </c>
      <c r="U46" s="35">
        <f t="shared" si="38"/>
        <v>125892.54117941685</v>
      </c>
      <c r="V46" s="35">
        <f t="shared" si="38"/>
        <v>44668.359215096389</v>
      </c>
      <c r="W46" s="35">
        <f t="shared" si="38"/>
        <v>38018.939632056143</v>
      </c>
      <c r="X46" s="35">
        <f t="shared" si="38"/>
        <v>22908.676527677751</v>
      </c>
      <c r="Y46" s="35">
        <f t="shared" si="38"/>
        <v>70794.578438413781</v>
      </c>
      <c r="Z46" s="35">
        <f t="shared" si="38"/>
        <v>57543.993733715732</v>
      </c>
      <c r="AA46" s="35">
        <f t="shared" si="38"/>
        <v>41686.938347033625</v>
      </c>
      <c r="AB46" s="35">
        <f t="shared" si="38"/>
        <v>35481.33892335758</v>
      </c>
      <c r="AC46" s="35">
        <f t="shared" si="38"/>
        <v>38018.939632056143</v>
      </c>
      <c r="AD46" s="35">
        <f t="shared" si="38"/>
        <v>79432.823472428237</v>
      </c>
      <c r="AE46" s="35">
        <f t="shared" si="38"/>
        <v>61659.500186148245</v>
      </c>
      <c r="AF46" s="35" t="str">
        <f t="shared" si="38"/>
        <v>-</v>
      </c>
      <c r="AG46" s="35" t="str">
        <f t="shared" si="38"/>
        <v>-</v>
      </c>
      <c r="AH46" s="35" t="str">
        <f t="shared" si="38"/>
        <v>-</v>
      </c>
      <c r="AI46" s="35" t="str">
        <f t="shared" si="38"/>
        <v>-</v>
      </c>
      <c r="AJ46" s="35" t="str">
        <f t="shared" si="38"/>
        <v>-</v>
      </c>
      <c r="AK46" s="1" t="str">
        <f t="shared" si="38"/>
        <v>-</v>
      </c>
      <c r="AL46" s="1" t="str">
        <f t="shared" ref="AL46:BD46" si="39">IF(AL9="欠測","-",IF(AL9="","-",10^(AL9/10)))</f>
        <v>-</v>
      </c>
      <c r="AM46" s="1" t="str">
        <f t="shared" si="39"/>
        <v>-</v>
      </c>
      <c r="AN46" s="1" t="str">
        <f t="shared" si="39"/>
        <v>-</v>
      </c>
      <c r="AO46" s="1">
        <f t="shared" si="39"/>
        <v>89125.093813374609</v>
      </c>
      <c r="AP46" s="1">
        <f t="shared" si="39"/>
        <v>72443.596007499116</v>
      </c>
      <c r="AQ46" s="1">
        <f t="shared" si="39"/>
        <v>97723.722095581266</v>
      </c>
      <c r="AR46" s="1">
        <f t="shared" si="39"/>
        <v>60255.958607435699</v>
      </c>
      <c r="AS46" s="1">
        <f t="shared" si="39"/>
        <v>93325.430079699319</v>
      </c>
      <c r="AT46" s="1">
        <f t="shared" si="39"/>
        <v>83176.377110267174</v>
      </c>
      <c r="AU46" s="1">
        <f t="shared" si="39"/>
        <v>61659.500186148245</v>
      </c>
      <c r="AV46" s="1">
        <f t="shared" si="39"/>
        <v>79432.823472428237</v>
      </c>
      <c r="AW46" s="1">
        <f t="shared" si="39"/>
        <v>54954.087385762505</v>
      </c>
      <c r="AX46" s="1">
        <f t="shared" si="39"/>
        <v>72443.596007499116</v>
      </c>
      <c r="AY46" s="1">
        <f t="shared" si="39"/>
        <v>112201.84543019651</v>
      </c>
      <c r="AZ46" s="1">
        <f t="shared" si="39"/>
        <v>95499.258602143629</v>
      </c>
      <c r="BA46" s="1">
        <f t="shared" si="39"/>
        <v>66069.344800759733</v>
      </c>
      <c r="BB46" s="1">
        <f t="shared" si="39"/>
        <v>72443.596007499116</v>
      </c>
      <c r="BC46" s="1">
        <f t="shared" si="39"/>
        <v>77624.711662869129</v>
      </c>
      <c r="BD46" s="1">
        <f t="shared" si="39"/>
        <v>67608.297539198305</v>
      </c>
      <c r="BE46" s="1">
        <f t="shared" ref="BE46" si="40">IF(BE9="欠測","-",IF(BE9="","-",10^(BE9/10)))</f>
        <v>123026.87708123829</v>
      </c>
      <c r="BF46" s="50">
        <f t="shared" si="29"/>
        <v>49.09549703970464</v>
      </c>
      <c r="BH46" s="44">
        <f t="shared" si="30"/>
        <v>158489.31924611164</v>
      </c>
      <c r="BI46" s="44">
        <f t="shared" si="31"/>
        <v>22908.676527677751</v>
      </c>
    </row>
    <row r="47" spans="3:61" x14ac:dyDescent="0.2">
      <c r="C47" s="1" t="s">
        <v>18</v>
      </c>
      <c r="F47" s="35">
        <f t="shared" ref="F47:AK47" si="41">IF(F11="欠測","-",IF(F11="","-",10^(F11/10)))</f>
        <v>52480.746024977409</v>
      </c>
      <c r="G47" s="35">
        <f t="shared" si="41"/>
        <v>38904.514499428085</v>
      </c>
      <c r="H47" s="35">
        <f t="shared" si="41"/>
        <v>35481.33892335758</v>
      </c>
      <c r="I47" s="35">
        <f t="shared" si="41"/>
        <v>53703.179637025234</v>
      </c>
      <c r="J47" s="35">
        <f t="shared" si="41"/>
        <v>47863.009232263823</v>
      </c>
      <c r="K47" s="35">
        <f t="shared" si="41"/>
        <v>53703.179637025234</v>
      </c>
      <c r="L47" s="35">
        <f t="shared" si="41"/>
        <v>66069.344800759733</v>
      </c>
      <c r="M47" s="35">
        <f t="shared" si="41"/>
        <v>53703.179637025234</v>
      </c>
      <c r="N47" s="35">
        <f t="shared" si="41"/>
        <v>47863.009232263823</v>
      </c>
      <c r="O47" s="35">
        <f t="shared" si="41"/>
        <v>54954.087385762505</v>
      </c>
      <c r="P47" s="35">
        <f t="shared" si="41"/>
        <v>58884.365535559038</v>
      </c>
      <c r="Q47" s="35">
        <f t="shared" si="41"/>
        <v>34673.685045253202</v>
      </c>
      <c r="R47" s="35">
        <f t="shared" si="41"/>
        <v>38018.939632056143</v>
      </c>
      <c r="S47" s="35">
        <f t="shared" si="41"/>
        <v>34673.685045253202</v>
      </c>
      <c r="T47" s="35">
        <f t="shared" si="41"/>
        <v>26302.679918953829</v>
      </c>
      <c r="U47" s="35">
        <f t="shared" si="41"/>
        <v>45708.818961487581</v>
      </c>
      <c r="V47" s="35">
        <f t="shared" si="41"/>
        <v>46773.514128719893</v>
      </c>
      <c r="W47" s="35">
        <f t="shared" si="41"/>
        <v>67608.297539198305</v>
      </c>
      <c r="X47" s="35">
        <f t="shared" si="41"/>
        <v>46773.514128719893</v>
      </c>
      <c r="Y47" s="35">
        <f t="shared" si="41"/>
        <v>63095.734448019342</v>
      </c>
      <c r="Z47" s="35">
        <f t="shared" si="41"/>
        <v>74131.024130091857</v>
      </c>
      <c r="AA47" s="35">
        <f t="shared" si="41"/>
        <v>63095.734448019342</v>
      </c>
      <c r="AB47" s="35">
        <f t="shared" si="41"/>
        <v>46773.514128719893</v>
      </c>
      <c r="AC47" s="35">
        <f t="shared" si="41"/>
        <v>60255.958607435699</v>
      </c>
      <c r="AD47" s="35">
        <f t="shared" si="41"/>
        <v>60255.958607435699</v>
      </c>
      <c r="AE47" s="35">
        <f t="shared" si="41"/>
        <v>75857.757502918481</v>
      </c>
      <c r="AF47" s="35">
        <f t="shared" si="41"/>
        <v>52480.746024977409</v>
      </c>
      <c r="AG47" s="35">
        <f t="shared" si="41"/>
        <v>57543.993733715732</v>
      </c>
      <c r="AH47" s="35">
        <f t="shared" si="41"/>
        <v>61659.500186148245</v>
      </c>
      <c r="AI47" s="35">
        <f t="shared" si="41"/>
        <v>63095.734448019342</v>
      </c>
      <c r="AJ47" s="35">
        <f t="shared" si="41"/>
        <v>54954.087385762505</v>
      </c>
      <c r="AK47" s="1">
        <f t="shared" si="41"/>
        <v>56234.132519034953</v>
      </c>
      <c r="AL47" s="1">
        <f t="shared" ref="AL47:BD47" si="42">IF(AL11="欠測","-",IF(AL11="","-",10^(AL11/10)))</f>
        <v>46773.514128719893</v>
      </c>
      <c r="AM47" s="1">
        <f t="shared" si="42"/>
        <v>50118.723362727294</v>
      </c>
      <c r="AN47" s="1">
        <f t="shared" si="42"/>
        <v>44668.359215096389</v>
      </c>
      <c r="AO47" s="1" t="str">
        <f t="shared" si="42"/>
        <v>-</v>
      </c>
      <c r="AP47" s="1">
        <f t="shared" si="42"/>
        <v>331131.12148259184</v>
      </c>
      <c r="AQ47" s="1" t="str">
        <f t="shared" si="42"/>
        <v>-</v>
      </c>
      <c r="AR47" s="1" t="str">
        <f t="shared" si="42"/>
        <v>-</v>
      </c>
      <c r="AS47" s="1" t="str">
        <f t="shared" si="42"/>
        <v>-</v>
      </c>
      <c r="AT47" s="1" t="str">
        <f t="shared" si="42"/>
        <v>-</v>
      </c>
      <c r="AU47" s="1">
        <f t="shared" si="42"/>
        <v>102329.29922807543</v>
      </c>
      <c r="AV47" s="1">
        <f t="shared" si="42"/>
        <v>95499.258602143629</v>
      </c>
      <c r="AW47" s="1">
        <f t="shared" si="42"/>
        <v>95499.258602143629</v>
      </c>
      <c r="AX47" s="1" t="str">
        <f t="shared" si="42"/>
        <v>-</v>
      </c>
      <c r="AY47" s="1" t="str">
        <f t="shared" si="42"/>
        <v>-</v>
      </c>
      <c r="AZ47" s="1">
        <f t="shared" si="42"/>
        <v>97723.722095581266</v>
      </c>
      <c r="BA47" s="1">
        <f t="shared" si="42"/>
        <v>102329.29922807543</v>
      </c>
      <c r="BB47" s="1">
        <f t="shared" si="42"/>
        <v>100000</v>
      </c>
      <c r="BC47" s="1">
        <f t="shared" si="42"/>
        <v>104712.85480509014</v>
      </c>
      <c r="BD47" s="1">
        <f t="shared" si="42"/>
        <v>97723.722095581266</v>
      </c>
      <c r="BE47" s="1">
        <f t="shared" ref="BE47" si="43">IF(BE11="欠測","-",IF(BE11="","-",10^(BE11/10)))</f>
        <v>93325.430079699319</v>
      </c>
      <c r="BF47" s="50">
        <f t="shared" si="29"/>
        <v>48.318571991078912</v>
      </c>
      <c r="BH47" s="44">
        <f t="shared" si="30"/>
        <v>331131.12148259184</v>
      </c>
      <c r="BI47" s="44">
        <f t="shared" si="31"/>
        <v>26302.679918953829</v>
      </c>
    </row>
    <row r="48" spans="3:61" x14ac:dyDescent="0.2">
      <c r="C48" s="1" t="s">
        <v>13</v>
      </c>
      <c r="F48" s="35" t="str">
        <f t="shared" ref="F48:AK48" si="44">IF(F13="欠測","-",IF(F13="","-",10^(F13/10)))</f>
        <v>-</v>
      </c>
      <c r="G48" s="35">
        <f t="shared" si="44"/>
        <v>7079.4578438413828</v>
      </c>
      <c r="H48" s="35">
        <f t="shared" si="44"/>
        <v>6918.3097091893687</v>
      </c>
      <c r="I48" s="35">
        <f t="shared" si="44"/>
        <v>4265.7951880159299</v>
      </c>
      <c r="J48" s="35">
        <f t="shared" si="44"/>
        <v>7244.3596007499164</v>
      </c>
      <c r="K48" s="35">
        <f t="shared" si="44"/>
        <v>9772.3722095581161</v>
      </c>
      <c r="L48" s="35">
        <f t="shared" si="44"/>
        <v>12022.644346174151</v>
      </c>
      <c r="M48" s="35">
        <f t="shared" si="44"/>
        <v>4786.3009232263848</v>
      </c>
      <c r="N48" s="35">
        <f t="shared" si="44"/>
        <v>7585.7757502918394</v>
      </c>
      <c r="O48" s="35">
        <f t="shared" si="44"/>
        <v>3801.8939632056104</v>
      </c>
      <c r="P48" s="35">
        <f t="shared" si="44"/>
        <v>4677.3514128719926</v>
      </c>
      <c r="Q48" s="35">
        <f t="shared" si="44"/>
        <v>8128.3051616410066</v>
      </c>
      <c r="R48" s="35">
        <f t="shared" si="44"/>
        <v>8709.6358995608189</v>
      </c>
      <c r="S48" s="35">
        <f t="shared" si="44"/>
        <v>5888.4365535558973</v>
      </c>
      <c r="T48" s="35">
        <f t="shared" si="44"/>
        <v>5370.3179637025269</v>
      </c>
      <c r="U48" s="35">
        <f t="shared" si="44"/>
        <v>7943.2823472428154</v>
      </c>
      <c r="V48" s="35">
        <f t="shared" si="44"/>
        <v>2137.9620895022326</v>
      </c>
      <c r="W48" s="35">
        <f t="shared" si="44"/>
        <v>1445.4397707459289</v>
      </c>
      <c r="X48" s="35">
        <f t="shared" si="44"/>
        <v>588.84365535558959</v>
      </c>
      <c r="Y48" s="35">
        <f t="shared" si="44"/>
        <v>4570.8818961487532</v>
      </c>
      <c r="Z48" s="35">
        <f t="shared" si="44"/>
        <v>4570.8818961487532</v>
      </c>
      <c r="AA48" s="35">
        <f t="shared" si="44"/>
        <v>4168.6938347033583</v>
      </c>
      <c r="AB48" s="35">
        <f t="shared" si="44"/>
        <v>1000</v>
      </c>
      <c r="AC48" s="35">
        <f t="shared" si="44"/>
        <v>1445.4397707459289</v>
      </c>
      <c r="AD48" s="35">
        <f t="shared" si="44"/>
        <v>5248.0746024977352</v>
      </c>
      <c r="AE48" s="35">
        <f t="shared" si="44"/>
        <v>1905.4607179632485</v>
      </c>
      <c r="AF48" s="35">
        <f t="shared" si="44"/>
        <v>4466.8359215096343</v>
      </c>
      <c r="AG48" s="35">
        <f t="shared" si="44"/>
        <v>5623.4132519034993</v>
      </c>
      <c r="AH48" s="35">
        <f t="shared" si="44"/>
        <v>4786.3009232263848</v>
      </c>
      <c r="AI48" s="35">
        <f t="shared" si="44"/>
        <v>6025.595860743585</v>
      </c>
      <c r="AJ48" s="35">
        <f t="shared" si="44"/>
        <v>2630.2679918953872</v>
      </c>
      <c r="AK48" s="1">
        <f t="shared" si="44"/>
        <v>2884.0315031266077</v>
      </c>
      <c r="AL48" s="1">
        <f t="shared" ref="AL48:BD48" si="45">IF(AL13="欠測","-",IF(AL13="","-",10^(AL13/10)))</f>
        <v>7413.1024130091773</v>
      </c>
      <c r="AM48" s="1">
        <f t="shared" si="45"/>
        <v>4786.3009232263848</v>
      </c>
      <c r="AN48" s="1">
        <f t="shared" si="45"/>
        <v>7762.4711662869186</v>
      </c>
      <c r="AO48" s="1">
        <f t="shared" si="45"/>
        <v>5128.6138399136489</v>
      </c>
      <c r="AP48" s="1">
        <f t="shared" si="45"/>
        <v>2187.7616239495528</v>
      </c>
      <c r="AQ48" s="1">
        <f t="shared" si="45"/>
        <v>5248.0746024977352</v>
      </c>
      <c r="AR48" s="1">
        <f t="shared" si="45"/>
        <v>5011.8723362727324</v>
      </c>
      <c r="AS48" s="1">
        <f t="shared" si="45"/>
        <v>4265.7951880159299</v>
      </c>
      <c r="AT48" s="1">
        <f t="shared" si="45"/>
        <v>4168.6938347033583</v>
      </c>
      <c r="AU48" s="1">
        <f t="shared" si="45"/>
        <v>4365.1583224016631</v>
      </c>
      <c r="AV48" s="1">
        <f t="shared" si="45"/>
        <v>4073.8027780411317</v>
      </c>
      <c r="AW48" s="1">
        <f t="shared" si="45"/>
        <v>4365.1583224016631</v>
      </c>
      <c r="AX48" s="1">
        <f t="shared" si="45"/>
        <v>4570.8818961487532</v>
      </c>
      <c r="AY48" s="1">
        <f t="shared" si="45"/>
        <v>7585.7757502918394</v>
      </c>
      <c r="AZ48" s="1">
        <f t="shared" si="45"/>
        <v>7585.7757502918394</v>
      </c>
      <c r="BA48" s="1">
        <f t="shared" si="45"/>
        <v>3235.9365692962892</v>
      </c>
      <c r="BB48" s="1">
        <f t="shared" si="45"/>
        <v>2344.2288153199238</v>
      </c>
      <c r="BC48" s="1">
        <f t="shared" si="45"/>
        <v>5011.8723362727324</v>
      </c>
      <c r="BD48" s="1">
        <f t="shared" si="45"/>
        <v>3890.451449942811</v>
      </c>
      <c r="BE48" s="1">
        <f t="shared" ref="BE48" si="46">IF(BE13="欠測","-",IF(BE13="","-",10^(BE13/10)))</f>
        <v>8317.637711026724</v>
      </c>
      <c r="BF48" s="50">
        <f t="shared" si="29"/>
        <v>37.057492535129128</v>
      </c>
      <c r="BH48" s="44">
        <f t="shared" si="30"/>
        <v>12022.644346174151</v>
      </c>
      <c r="BI48" s="44">
        <f t="shared" si="31"/>
        <v>588.84365535558959</v>
      </c>
    </row>
    <row r="49" spans="3:61" x14ac:dyDescent="0.2">
      <c r="C49" s="1" t="s">
        <v>14</v>
      </c>
      <c r="F49" s="35">
        <f t="shared" ref="F49:AK49" si="47">IF(F15="欠測","-",IF(F15="","-",10^(F15/10)))</f>
        <v>77624.711662869129</v>
      </c>
      <c r="G49" s="35">
        <f t="shared" si="47"/>
        <v>40738.027780411358</v>
      </c>
      <c r="H49" s="35">
        <f t="shared" si="47"/>
        <v>39810.717055349742</v>
      </c>
      <c r="I49" s="35">
        <f t="shared" si="47"/>
        <v>60255.958607435699</v>
      </c>
      <c r="J49" s="35">
        <f t="shared" si="47"/>
        <v>52480.746024977409</v>
      </c>
      <c r="K49" s="35">
        <f t="shared" si="47"/>
        <v>58884.365535559038</v>
      </c>
      <c r="L49" s="35">
        <f t="shared" si="47"/>
        <v>60255.958607435699</v>
      </c>
      <c r="M49" s="35">
        <f t="shared" si="47"/>
        <v>63095.734448019342</v>
      </c>
      <c r="N49" s="35">
        <f t="shared" si="47"/>
        <v>50118.723362727294</v>
      </c>
      <c r="O49" s="35">
        <f t="shared" si="47"/>
        <v>57543.993733715732</v>
      </c>
      <c r="P49" s="35">
        <f t="shared" si="47"/>
        <v>61659.500186148245</v>
      </c>
      <c r="Q49" s="35">
        <f t="shared" si="47"/>
        <v>45708.818961487581</v>
      </c>
      <c r="R49" s="35">
        <f t="shared" si="47"/>
        <v>37153.522909717351</v>
      </c>
      <c r="S49" s="35">
        <f t="shared" si="47"/>
        <v>33884.415613920231</v>
      </c>
      <c r="T49" s="35">
        <f t="shared" si="47"/>
        <v>22387.211385683382</v>
      </c>
      <c r="U49" s="35">
        <f t="shared" si="47"/>
        <v>39810.717055349742</v>
      </c>
      <c r="V49" s="35">
        <f t="shared" si="47"/>
        <v>54954.087385762505</v>
      </c>
      <c r="W49" s="35">
        <f t="shared" si="47"/>
        <v>52480.746024977409</v>
      </c>
      <c r="X49" s="35">
        <f t="shared" si="47"/>
        <v>46773.514128719893</v>
      </c>
      <c r="Y49" s="35">
        <f t="shared" si="47"/>
        <v>57543.993733715732</v>
      </c>
      <c r="Z49" s="35">
        <f t="shared" si="47"/>
        <v>63095.734448019342</v>
      </c>
      <c r="AA49" s="35">
        <f t="shared" si="47"/>
        <v>56234.132519034953</v>
      </c>
      <c r="AB49" s="35">
        <f t="shared" si="47"/>
        <v>51286.138399136544</v>
      </c>
      <c r="AC49" s="35">
        <f t="shared" si="47"/>
        <v>51286.138399136544</v>
      </c>
      <c r="AD49" s="35">
        <f t="shared" si="47"/>
        <v>57543.993733715732</v>
      </c>
      <c r="AE49" s="35">
        <f t="shared" si="47"/>
        <v>63095.734448019342</v>
      </c>
      <c r="AF49" s="35">
        <f t="shared" si="47"/>
        <v>60255.958607435699</v>
      </c>
      <c r="AG49" s="35">
        <f t="shared" si="47"/>
        <v>64565.422903465682</v>
      </c>
      <c r="AH49" s="35">
        <f t="shared" si="47"/>
        <v>74131.024130091857</v>
      </c>
      <c r="AI49" s="35">
        <f t="shared" si="47"/>
        <v>74131.024130091857</v>
      </c>
      <c r="AJ49" s="35">
        <f t="shared" si="47"/>
        <v>72443.596007499116</v>
      </c>
      <c r="AK49" s="1">
        <f t="shared" si="47"/>
        <v>66069.344800759733</v>
      </c>
      <c r="AL49" s="1">
        <f t="shared" ref="AL49:BD49" si="48">IF(AL15="欠測","-",IF(AL15="","-",10^(AL15/10)))</f>
        <v>77624.711662869129</v>
      </c>
      <c r="AM49" s="1" t="str">
        <f t="shared" si="48"/>
        <v>-</v>
      </c>
      <c r="AN49" s="1" t="str">
        <f t="shared" si="48"/>
        <v>-</v>
      </c>
      <c r="AO49" s="1" t="str">
        <f t="shared" si="48"/>
        <v>-</v>
      </c>
      <c r="AP49" s="1" t="str">
        <f t="shared" si="48"/>
        <v>-</v>
      </c>
      <c r="AQ49" s="1">
        <f t="shared" si="48"/>
        <v>63095.734448019342</v>
      </c>
      <c r="AR49" s="1">
        <f t="shared" si="48"/>
        <v>63095.734448019342</v>
      </c>
      <c r="AS49" s="1">
        <f t="shared" si="48"/>
        <v>61659.500186148245</v>
      </c>
      <c r="AT49" s="1">
        <f t="shared" si="48"/>
        <v>67608.297539198305</v>
      </c>
      <c r="AU49" s="1">
        <f t="shared" si="48"/>
        <v>89125.093813374609</v>
      </c>
      <c r="AV49" s="1">
        <f t="shared" si="48"/>
        <v>63095.734448019342</v>
      </c>
      <c r="AW49" s="1">
        <f t="shared" si="48"/>
        <v>64565.422903465682</v>
      </c>
      <c r="AX49" s="1">
        <f t="shared" si="48"/>
        <v>70794.578438413781</v>
      </c>
      <c r="AY49" s="1">
        <f t="shared" si="48"/>
        <v>60255.958607435699</v>
      </c>
      <c r="AZ49" s="1">
        <f t="shared" si="48"/>
        <v>58884.365535559038</v>
      </c>
      <c r="BA49" s="1">
        <f t="shared" si="48"/>
        <v>77624.711662869129</v>
      </c>
      <c r="BB49" s="1">
        <f t="shared" si="48"/>
        <v>64565.422903465682</v>
      </c>
      <c r="BC49" s="1">
        <f t="shared" si="48"/>
        <v>79432.823472428237</v>
      </c>
      <c r="BD49" s="1">
        <f t="shared" si="48"/>
        <v>69183.097091893651</v>
      </c>
      <c r="BE49" s="1">
        <f t="shared" ref="BE49" si="49">IF(BE15="欠測","-",IF(BE15="","-",10^(BE15/10)))</f>
        <v>63095.734448019342</v>
      </c>
      <c r="BF49" s="50">
        <f t="shared" si="29"/>
        <v>47.752782337888718</v>
      </c>
      <c r="BH49" s="44">
        <f t="shared" si="30"/>
        <v>89125.093813374609</v>
      </c>
      <c r="BI49" s="44">
        <f t="shared" si="31"/>
        <v>22387.211385683382</v>
      </c>
    </row>
    <row r="50" spans="3:61" x14ac:dyDescent="0.2">
      <c r="C50" s="36" t="s">
        <v>15</v>
      </c>
      <c r="F50" s="35" t="str">
        <f>IF(F17="欠測","-",IF(F17="","-",10^(F17/10)))</f>
        <v>-</v>
      </c>
      <c r="G50" s="35" t="str">
        <f>IF(G17="欠測","-",IF(G17="","-",10^(G17/10)))</f>
        <v>-</v>
      </c>
      <c r="H50" s="35" t="str">
        <f t="shared" ref="H50:X50" si="50">IF(F17="欠測","-",IF(F17="","-",10^(F17/10)))</f>
        <v>-</v>
      </c>
      <c r="I50" s="35" t="str">
        <f t="shared" si="50"/>
        <v>-</v>
      </c>
      <c r="J50" s="35" t="str">
        <f t="shared" si="50"/>
        <v>-</v>
      </c>
      <c r="K50" s="35" t="str">
        <f t="shared" si="50"/>
        <v>-</v>
      </c>
      <c r="L50" s="35" t="str">
        <f t="shared" si="50"/>
        <v>-</v>
      </c>
      <c r="M50" s="35" t="str">
        <f t="shared" si="50"/>
        <v>-</v>
      </c>
      <c r="N50" s="35" t="str">
        <f t="shared" si="50"/>
        <v>-</v>
      </c>
      <c r="O50" s="35" t="str">
        <f t="shared" si="50"/>
        <v>-</v>
      </c>
      <c r="P50" s="35" t="str">
        <f t="shared" si="50"/>
        <v>-</v>
      </c>
      <c r="Q50" s="35" t="str">
        <f t="shared" si="50"/>
        <v>-</v>
      </c>
      <c r="R50" s="35" t="str">
        <f t="shared" si="50"/>
        <v>-</v>
      </c>
      <c r="S50" s="35" t="str">
        <f t="shared" si="50"/>
        <v>-</v>
      </c>
      <c r="T50" s="35" t="str">
        <f t="shared" si="50"/>
        <v>-</v>
      </c>
      <c r="U50" s="35" t="str">
        <f t="shared" si="50"/>
        <v>-</v>
      </c>
      <c r="V50" s="35" t="str">
        <f t="shared" si="50"/>
        <v>-</v>
      </c>
      <c r="W50" s="35" t="str">
        <f t="shared" si="50"/>
        <v>-</v>
      </c>
      <c r="X50" s="35" t="str">
        <f t="shared" si="50"/>
        <v>-</v>
      </c>
      <c r="Y50" s="35" t="str">
        <f t="shared" ref="Y50:AK50" si="51">IF(Y17="欠測","-",IF(Y17="","-",10^(Y17/10)))</f>
        <v>-</v>
      </c>
      <c r="Z50" s="35" t="str">
        <f t="shared" si="51"/>
        <v>-</v>
      </c>
      <c r="AA50" s="35" t="str">
        <f t="shared" si="51"/>
        <v>-</v>
      </c>
      <c r="AB50" s="35" t="str">
        <f t="shared" si="51"/>
        <v>-</v>
      </c>
      <c r="AC50" s="35" t="str">
        <f t="shared" si="51"/>
        <v>-</v>
      </c>
      <c r="AD50" s="35" t="str">
        <f t="shared" si="51"/>
        <v>-</v>
      </c>
      <c r="AE50" s="35" t="str">
        <f t="shared" si="51"/>
        <v>-</v>
      </c>
      <c r="AF50" s="35" t="str">
        <f t="shared" si="51"/>
        <v>-</v>
      </c>
      <c r="AG50" s="35" t="str">
        <f t="shared" si="51"/>
        <v>-</v>
      </c>
      <c r="AH50" s="35" t="str">
        <f t="shared" si="51"/>
        <v>-</v>
      </c>
      <c r="AI50" s="35" t="str">
        <f t="shared" si="51"/>
        <v>-</v>
      </c>
      <c r="AJ50" s="35" t="str">
        <f t="shared" si="51"/>
        <v>-</v>
      </c>
      <c r="AK50" s="1" t="str">
        <f t="shared" si="51"/>
        <v>-</v>
      </c>
      <c r="AL50" s="1" t="str">
        <f t="shared" ref="AL50:BD50" si="52">IF(AL17="欠測","-",IF(AL17="","-",10^(AL17/10)))</f>
        <v>-</v>
      </c>
      <c r="AM50" s="1" t="str">
        <f t="shared" si="52"/>
        <v>-</v>
      </c>
      <c r="AN50" s="1" t="str">
        <f t="shared" si="52"/>
        <v>-</v>
      </c>
      <c r="AO50" s="1" t="str">
        <f t="shared" si="52"/>
        <v>-</v>
      </c>
      <c r="AP50" s="1" t="str">
        <f t="shared" si="52"/>
        <v>-</v>
      </c>
      <c r="AQ50" s="1" t="str">
        <f t="shared" si="52"/>
        <v>-</v>
      </c>
      <c r="AR50" s="1" t="str">
        <f t="shared" si="52"/>
        <v>-</v>
      </c>
      <c r="AS50" s="1" t="str">
        <f t="shared" si="52"/>
        <v>-</v>
      </c>
      <c r="AT50" s="1" t="str">
        <f t="shared" si="52"/>
        <v>-</v>
      </c>
      <c r="AU50" s="1" t="str">
        <f t="shared" si="52"/>
        <v>-</v>
      </c>
      <c r="AV50" s="1" t="str">
        <f t="shared" si="52"/>
        <v>-</v>
      </c>
      <c r="AW50" s="1" t="str">
        <f t="shared" si="52"/>
        <v>-</v>
      </c>
      <c r="AX50" s="1" t="str">
        <f t="shared" si="52"/>
        <v>-</v>
      </c>
      <c r="AY50" s="1" t="str">
        <f t="shared" si="52"/>
        <v>-</v>
      </c>
      <c r="AZ50" s="1" t="str">
        <f t="shared" si="52"/>
        <v>-</v>
      </c>
      <c r="BA50" s="1" t="str">
        <f t="shared" si="52"/>
        <v>-</v>
      </c>
      <c r="BB50" s="1" t="str">
        <f t="shared" si="52"/>
        <v>-</v>
      </c>
      <c r="BC50" s="1" t="str">
        <f t="shared" si="52"/>
        <v>-</v>
      </c>
      <c r="BD50" s="1" t="str">
        <f t="shared" si="52"/>
        <v>-</v>
      </c>
      <c r="BE50" s="1" t="str">
        <f t="shared" ref="BE50" si="53">IF(BE17="欠測","-",IF(BE17="","-",10^(BE17/10)))</f>
        <v>-</v>
      </c>
      <c r="BF50" s="50" t="e">
        <f t="shared" si="29"/>
        <v>#DIV/0!</v>
      </c>
      <c r="BH50" s="44">
        <f t="shared" si="30"/>
        <v>0</v>
      </c>
      <c r="BI50" s="44">
        <f t="shared" si="31"/>
        <v>0</v>
      </c>
    </row>
    <row r="51" spans="3:61" ht="13.5" thickBot="1" x14ac:dyDescent="0.25">
      <c r="C51" s="36" t="s">
        <v>16</v>
      </c>
      <c r="F51" s="35">
        <f>IF(F19="欠測","-",IF(F19="","-",10^(F19/10)))</f>
        <v>9772.3722095581161</v>
      </c>
      <c r="G51" s="35">
        <f>IF(G19="欠測","-",IF(G19="","-",10^(G19/10)))</f>
        <v>12589.254117941671</v>
      </c>
      <c r="H51" s="35">
        <f t="shared" ref="H51:X51" si="54">IF(F19="欠測","-",IF(F19="","-",10^(F19/10)))</f>
        <v>9772.3722095581161</v>
      </c>
      <c r="I51" s="35">
        <f t="shared" si="54"/>
        <v>12589.254117941671</v>
      </c>
      <c r="J51" s="35">
        <f t="shared" si="54"/>
        <v>13803.842646028841</v>
      </c>
      <c r="K51" s="35">
        <f t="shared" si="54"/>
        <v>12882.49551693136</v>
      </c>
      <c r="L51" s="35">
        <f t="shared" si="54"/>
        <v>15488.166189124799</v>
      </c>
      <c r="M51" s="35">
        <f t="shared" si="54"/>
        <v>25118.86431509586</v>
      </c>
      <c r="N51" s="35">
        <f t="shared" si="54"/>
        <v>22387.211385683382</v>
      </c>
      <c r="O51" s="35">
        <f t="shared" si="54"/>
        <v>38018.939632056143</v>
      </c>
      <c r="P51" s="35">
        <f t="shared" si="54"/>
        <v>18197.008586099837</v>
      </c>
      <c r="Q51" s="35">
        <f t="shared" si="54"/>
        <v>14791.083881682089</v>
      </c>
      <c r="R51" s="35">
        <f t="shared" si="54"/>
        <v>22387.211385683382</v>
      </c>
      <c r="S51" s="35">
        <f t="shared" si="54"/>
        <v>12882.49551693136</v>
      </c>
      <c r="T51" s="35">
        <f t="shared" si="54"/>
        <v>23442.288153199243</v>
      </c>
      <c r="U51" s="35">
        <f t="shared" si="54"/>
        <v>61659.500186148245</v>
      </c>
      <c r="V51" s="35">
        <f t="shared" si="54"/>
        <v>38904.514499428085</v>
      </c>
      <c r="W51" s="35">
        <f t="shared" si="54"/>
        <v>22908.676527677751</v>
      </c>
      <c r="X51" s="35">
        <f t="shared" si="54"/>
        <v>11220.184543019639</v>
      </c>
      <c r="Y51" s="35" t="str">
        <f t="shared" ref="Y51:AK51" si="55">IF(Y19="欠測","-",IF(Y19="","-",10^(Y19/10)))</f>
        <v>-</v>
      </c>
      <c r="Z51" s="35" t="str">
        <f t="shared" si="55"/>
        <v>-</v>
      </c>
      <c r="AA51" s="35" t="str">
        <f t="shared" si="55"/>
        <v>-</v>
      </c>
      <c r="AB51" s="35" t="str">
        <f t="shared" si="55"/>
        <v>-</v>
      </c>
      <c r="AC51" s="35" t="str">
        <f t="shared" si="55"/>
        <v>-</v>
      </c>
      <c r="AD51" s="35" t="str">
        <f t="shared" si="55"/>
        <v>-</v>
      </c>
      <c r="AE51" s="35" t="str">
        <f t="shared" si="55"/>
        <v>-</v>
      </c>
      <c r="AF51" s="35" t="str">
        <f t="shared" si="55"/>
        <v>-</v>
      </c>
      <c r="AG51" s="35" t="str">
        <f t="shared" si="55"/>
        <v>-</v>
      </c>
      <c r="AH51" s="35" t="str">
        <f t="shared" si="55"/>
        <v>-</v>
      </c>
      <c r="AI51" s="35" t="str">
        <f t="shared" si="55"/>
        <v>-</v>
      </c>
      <c r="AJ51" s="35" t="str">
        <f t="shared" si="55"/>
        <v>-</v>
      </c>
      <c r="AK51" s="1" t="str">
        <f t="shared" si="55"/>
        <v>-</v>
      </c>
      <c r="AL51" s="1">
        <f t="shared" ref="AL51:BD51" si="56">IF(AL19="欠測","-",IF(AL19="","-",10^(AL19/10)))</f>
        <v>20417.379446695322</v>
      </c>
      <c r="AM51" s="1">
        <f t="shared" si="56"/>
        <v>35481.33892335758</v>
      </c>
      <c r="AN51" s="1">
        <f t="shared" si="56"/>
        <v>23988.329190194923</v>
      </c>
      <c r="AO51" s="1">
        <f t="shared" si="56"/>
        <v>15848.931924611146</v>
      </c>
      <c r="AP51" s="1">
        <f t="shared" si="56"/>
        <v>20417.379446695322</v>
      </c>
      <c r="AQ51" s="1">
        <f t="shared" si="56"/>
        <v>21877.61623949555</v>
      </c>
      <c r="AR51" s="1">
        <f t="shared" si="56"/>
        <v>10964.781961431856</v>
      </c>
      <c r="AS51" s="1">
        <f t="shared" si="56"/>
        <v>15488.166189124799</v>
      </c>
      <c r="AT51" s="1">
        <f t="shared" si="56"/>
        <v>22908.676527677751</v>
      </c>
      <c r="AU51" s="1">
        <f t="shared" si="56"/>
        <v>21877.61623949555</v>
      </c>
      <c r="AV51" s="1">
        <f t="shared" si="56"/>
        <v>12302.687708123816</v>
      </c>
      <c r="AW51" s="1">
        <f t="shared" si="56"/>
        <v>7079.4578438413828</v>
      </c>
      <c r="AX51" s="1">
        <f t="shared" si="56"/>
        <v>10715.193052376051</v>
      </c>
      <c r="AY51" s="1">
        <f t="shared" si="56"/>
        <v>15848.931924611146</v>
      </c>
      <c r="AZ51" s="1">
        <f t="shared" si="56"/>
        <v>25703.95782768865</v>
      </c>
      <c r="BA51" s="1">
        <f t="shared" si="56"/>
        <v>11748.975549395318</v>
      </c>
      <c r="BB51" s="1">
        <f t="shared" si="56"/>
        <v>15135.612484362096</v>
      </c>
      <c r="BC51" s="1">
        <f t="shared" si="56"/>
        <v>21877.61623949555</v>
      </c>
      <c r="BD51" s="1">
        <f t="shared" si="56"/>
        <v>23442.288153199243</v>
      </c>
      <c r="BE51" s="1">
        <f t="shared" ref="BE51" si="57">IF(BE19="欠測","-",IF(BE19="","-",10^(BE19/10)))</f>
        <v>20892.961308540423</v>
      </c>
      <c r="BF51" s="52">
        <f t="shared" si="29"/>
        <v>42.970214073332933</v>
      </c>
      <c r="BH51" s="44">
        <f t="shared" si="30"/>
        <v>61659.500186148245</v>
      </c>
      <c r="BI51" s="44">
        <f t="shared" si="31"/>
        <v>7079.4578438413828</v>
      </c>
    </row>
    <row r="52" spans="3:61" x14ac:dyDescent="0.2">
      <c r="BG52" s="1" t="s">
        <v>22</v>
      </c>
    </row>
  </sheetData>
  <mergeCells count="19">
    <mergeCell ref="B2:C2"/>
    <mergeCell ref="B3:B4"/>
    <mergeCell ref="B5:B6"/>
    <mergeCell ref="B7:B8"/>
    <mergeCell ref="B9:B10"/>
    <mergeCell ref="C3:C4"/>
    <mergeCell ref="C5:C6"/>
    <mergeCell ref="C7:C8"/>
    <mergeCell ref="C9:C10"/>
    <mergeCell ref="B11:B12"/>
    <mergeCell ref="B13:B14"/>
    <mergeCell ref="B15:B16"/>
    <mergeCell ref="B17:B18"/>
    <mergeCell ref="B19:B20"/>
    <mergeCell ref="C11:C12"/>
    <mergeCell ref="C13:C14"/>
    <mergeCell ref="C15:C16"/>
    <mergeCell ref="C17:C18"/>
    <mergeCell ref="C19:C20"/>
  </mergeCells>
  <phoneticPr fontId="9"/>
  <pageMargins left="0.74803149606299202" right="0.74803149606299202" top="0.98425196850393704" bottom="0.98425196850393704" header="0.511811023622047" footer="0.511811023622047"/>
  <pageSetup paperSize="8" scale="86" orientation="landscape" r:id="rId1"/>
  <headerFooter alignWithMargins="0"/>
  <colBreaks count="3" manualBreakCount="3">
    <brk id="23" max="30" man="1"/>
    <brk id="40" max="30" man="1"/>
    <brk id="58" max="19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view="pageBreakPreview" topLeftCell="A7" zoomScale="60" zoomScaleNormal="75" workbookViewId="0">
      <selection activeCell="N24" sqref="N24"/>
    </sheetView>
  </sheetViews>
  <sheetFormatPr defaultColWidth="11" defaultRowHeight="13" x14ac:dyDescent="0.2"/>
  <cols>
    <col min="1" max="1" width="10.6328125" customWidth="1"/>
    <col min="2" max="9" width="13.08984375" customWidth="1"/>
    <col min="10" max="10" width="15.26953125" customWidth="1"/>
    <col min="11" max="11" width="13.08984375" customWidth="1"/>
  </cols>
  <sheetData>
    <row r="1" spans="1:11" ht="19.5" customHeight="1" x14ac:dyDescent="0.2">
      <c r="A1" s="1"/>
      <c r="B1" s="2"/>
    </row>
    <row r="2" spans="1:11" ht="23.25" customHeight="1" x14ac:dyDescent="0.2">
      <c r="A2" s="3" t="s">
        <v>37</v>
      </c>
      <c r="B2" s="1"/>
    </row>
    <row r="3" spans="1:11" ht="21" customHeight="1" x14ac:dyDescent="0.2">
      <c r="A3" s="4" t="s">
        <v>1</v>
      </c>
      <c r="B3" s="4" t="str">
        <f>原本!F2</f>
        <v>3/30～4/5</v>
      </c>
      <c r="C3" s="4" t="str">
        <f>原本!G2</f>
        <v>4/6～4/12</v>
      </c>
      <c r="D3" s="4" t="str">
        <f>原本!H2</f>
        <v>4/13～4/19</v>
      </c>
      <c r="E3" s="4" t="str">
        <f>原本!I2</f>
        <v>4/20～4/26</v>
      </c>
      <c r="F3" s="4" t="str">
        <f>原本!J2</f>
        <v>4/27～5/3</v>
      </c>
      <c r="G3" s="4" t="str">
        <f>原本!K2</f>
        <v>5/4～5/10</v>
      </c>
      <c r="H3" s="4" t="str">
        <f>原本!L2</f>
        <v>5/11～5/17</v>
      </c>
      <c r="I3" s="4" t="str">
        <f>原本!M2</f>
        <v>5/18～5/24</v>
      </c>
      <c r="J3" s="8" t="str">
        <f>原本!N2</f>
        <v>5/25～5/31</v>
      </c>
      <c r="K3" s="11"/>
    </row>
    <row r="4" spans="1:11" ht="21" customHeight="1" x14ac:dyDescent="0.2">
      <c r="A4" s="5" t="s">
        <v>24</v>
      </c>
      <c r="B4" s="6">
        <f>原本!F19</f>
        <v>39.9</v>
      </c>
      <c r="C4" s="6">
        <f>原本!G19</f>
        <v>41</v>
      </c>
      <c r="D4" s="6">
        <f>原本!H19</f>
        <v>41.4</v>
      </c>
      <c r="E4" s="6">
        <f>原本!I19</f>
        <v>41.1</v>
      </c>
      <c r="F4" s="6">
        <f>原本!J19</f>
        <v>41.9</v>
      </c>
      <c r="G4" s="6">
        <f>原本!K19</f>
        <v>44</v>
      </c>
      <c r="H4" s="6">
        <f>原本!L19</f>
        <v>43.5</v>
      </c>
      <c r="I4" s="6">
        <f>原本!M19</f>
        <v>45.8</v>
      </c>
      <c r="J4" s="6">
        <f>原本!N19</f>
        <v>42.6</v>
      </c>
      <c r="K4" s="12"/>
    </row>
    <row r="5" spans="1:11" ht="21" customHeight="1" x14ac:dyDescent="0.2">
      <c r="A5" s="7" t="s">
        <v>8</v>
      </c>
      <c r="B5" s="7">
        <f>原本!F20</f>
        <v>47</v>
      </c>
      <c r="C5" s="7">
        <f>原本!G20</f>
        <v>34</v>
      </c>
      <c r="D5" s="7">
        <f>原本!H20</f>
        <v>45</v>
      </c>
      <c r="E5" s="7">
        <f>原本!I20</f>
        <v>39</v>
      </c>
      <c r="F5" s="7">
        <f>原本!J20</f>
        <v>39</v>
      </c>
      <c r="G5" s="7">
        <f>原本!K20</f>
        <v>58</v>
      </c>
      <c r="H5" s="7">
        <f>原本!L20</f>
        <v>56</v>
      </c>
      <c r="I5" s="7">
        <f>原本!M20</f>
        <v>81</v>
      </c>
      <c r="J5" s="7">
        <f>原本!N20</f>
        <v>51</v>
      </c>
      <c r="K5" s="13"/>
    </row>
    <row r="6" spans="1:11" ht="9" customHeight="1" x14ac:dyDescent="0.2"/>
    <row r="7" spans="1:11" ht="21" customHeight="1" x14ac:dyDescent="0.2">
      <c r="A7" s="4" t="s">
        <v>1</v>
      </c>
      <c r="B7" s="8" t="str">
        <f>原本!O2</f>
        <v>6/1～6/7</v>
      </c>
      <c r="C7" s="8" t="str">
        <f>原本!P2</f>
        <v>6/8～6/14</v>
      </c>
      <c r="D7" s="8" t="str">
        <f>原本!Q2</f>
        <v>6/15～6/21</v>
      </c>
      <c r="E7" s="8" t="str">
        <f>原本!R2</f>
        <v>6/22～6/28</v>
      </c>
      <c r="F7" s="8" t="str">
        <f>原本!S2</f>
        <v>6/29～7/5</v>
      </c>
      <c r="G7" s="8" t="str">
        <f>原本!T2</f>
        <v>7/6～7/12</v>
      </c>
      <c r="H7" s="8" t="str">
        <f>原本!U2</f>
        <v>7/13～7/19</v>
      </c>
      <c r="I7" s="8" t="str">
        <f>原本!V2</f>
        <v>7/20～7/26</v>
      </c>
      <c r="J7" s="8" t="str">
        <f>原本!W2</f>
        <v>7/27～8/2</v>
      </c>
    </row>
    <row r="8" spans="1:11" ht="21" customHeight="1" x14ac:dyDescent="0.2">
      <c r="A8" s="5" t="s">
        <v>24</v>
      </c>
      <c r="B8" s="6">
        <f>原本!O19</f>
        <v>41.7</v>
      </c>
      <c r="C8" s="6">
        <f>原本!P19</f>
        <v>43.5</v>
      </c>
      <c r="D8" s="6">
        <f>原本!Q19</f>
        <v>41.1</v>
      </c>
      <c r="E8" s="6">
        <f>原本!R19</f>
        <v>43.7</v>
      </c>
      <c r="F8" s="6">
        <f>原本!S19</f>
        <v>47.9</v>
      </c>
      <c r="G8" s="6">
        <f>原本!T19</f>
        <v>45.9</v>
      </c>
      <c r="H8" s="6">
        <f>原本!U19</f>
        <v>43.6</v>
      </c>
      <c r="I8" s="6">
        <f>原本!V19</f>
        <v>40.5</v>
      </c>
      <c r="J8" s="6">
        <f>原本!W19</f>
        <v>47.5</v>
      </c>
    </row>
    <row r="9" spans="1:11" ht="21" customHeight="1" x14ac:dyDescent="0.2">
      <c r="A9" s="7" t="s">
        <v>8</v>
      </c>
      <c r="B9" s="64">
        <f>原本!O20</f>
        <v>60</v>
      </c>
      <c r="C9" s="64">
        <f>原本!P20</f>
        <v>69</v>
      </c>
      <c r="D9" s="64">
        <f>原本!Q20</f>
        <v>44</v>
      </c>
      <c r="E9" s="64">
        <f>原本!R20</f>
        <v>51</v>
      </c>
      <c r="F9" s="64">
        <f>原本!S20</f>
        <v>63</v>
      </c>
      <c r="G9" s="64">
        <f>原本!T20</f>
        <v>69</v>
      </c>
      <c r="H9" s="64">
        <f>原本!U20</f>
        <v>35</v>
      </c>
      <c r="I9" s="64">
        <f>原本!V20</f>
        <v>19</v>
      </c>
      <c r="J9" s="64">
        <f>原本!W20</f>
        <v>24</v>
      </c>
    </row>
    <row r="10" spans="1:11" ht="8.25" customHeight="1" x14ac:dyDescent="0.2"/>
    <row r="11" spans="1:11" ht="21" customHeight="1" x14ac:dyDescent="0.2">
      <c r="A11" s="4" t="s">
        <v>1</v>
      </c>
      <c r="B11" s="8" t="str">
        <f>原本!X2</f>
        <v>8/3～8/9</v>
      </c>
      <c r="C11" s="8" t="str">
        <f>原本!Y2</f>
        <v>8/10～8/16</v>
      </c>
      <c r="D11" s="8" t="str">
        <f>原本!Z2</f>
        <v>8/17～8/23</v>
      </c>
      <c r="E11" s="8" t="str">
        <f>原本!AA2</f>
        <v>8/24～8/30</v>
      </c>
      <c r="F11" s="8" t="str">
        <f>原本!AB2</f>
        <v>8/31～9/6</v>
      </c>
      <c r="G11" s="8" t="str">
        <f>原本!AC2</f>
        <v>9/7～9/13</v>
      </c>
      <c r="H11" s="8" t="str">
        <f>原本!AD2</f>
        <v>9/14～9/20</v>
      </c>
      <c r="I11" s="8" t="str">
        <f>原本!AE2</f>
        <v>9/21～9/27</v>
      </c>
      <c r="J11" s="8" t="str">
        <f>原本!AF2</f>
        <v>9/28～10/4</v>
      </c>
    </row>
    <row r="12" spans="1:11" ht="21" customHeight="1" x14ac:dyDescent="0.2">
      <c r="A12" s="5" t="s">
        <v>24</v>
      </c>
      <c r="B12" s="6" t="str">
        <f>原本!X19</f>
        <v>欠測</v>
      </c>
      <c r="C12" s="6" t="str">
        <f>原本!Y19</f>
        <v>欠測</v>
      </c>
      <c r="D12" s="6" t="str">
        <f>原本!Z19</f>
        <v>欠測</v>
      </c>
      <c r="E12" s="6" t="str">
        <f>原本!AA19</f>
        <v>欠測</v>
      </c>
      <c r="F12" s="6" t="str">
        <f>原本!AB19</f>
        <v>欠測</v>
      </c>
      <c r="G12" s="6" t="str">
        <f>原本!AC19</f>
        <v>欠測</v>
      </c>
      <c r="H12" s="6" t="str">
        <f>原本!AD19</f>
        <v>欠測</v>
      </c>
      <c r="I12" s="6" t="str">
        <f>原本!AE19</f>
        <v>欠測</v>
      </c>
      <c r="J12" s="6" t="str">
        <f>原本!AF19</f>
        <v>欠測</v>
      </c>
    </row>
    <row r="13" spans="1:11" ht="21" customHeight="1" x14ac:dyDescent="0.2">
      <c r="A13" s="7" t="s">
        <v>8</v>
      </c>
      <c r="B13" s="7" t="str">
        <f>原本!X20</f>
        <v>欠測</v>
      </c>
      <c r="C13" s="7" t="str">
        <f>原本!Y20</f>
        <v>欠測</v>
      </c>
      <c r="D13" s="7" t="str">
        <f>原本!Z20</f>
        <v>欠測</v>
      </c>
      <c r="E13" s="7" t="str">
        <f>原本!AA20</f>
        <v>欠測</v>
      </c>
      <c r="F13" s="7" t="str">
        <f>原本!AB20</f>
        <v>欠測</v>
      </c>
      <c r="G13" s="7" t="str">
        <f>原本!AC20</f>
        <v>欠測</v>
      </c>
      <c r="H13" s="7" t="str">
        <f>原本!AD20</f>
        <v>欠測</v>
      </c>
      <c r="I13" s="7" t="str">
        <f>原本!AE20</f>
        <v>欠測</v>
      </c>
      <c r="J13" s="7" t="str">
        <f>原本!AF20</f>
        <v>欠測</v>
      </c>
    </row>
    <row r="14" spans="1:11" ht="9" customHeight="1" x14ac:dyDescent="0.2"/>
    <row r="15" spans="1:11" ht="21" customHeight="1" x14ac:dyDescent="0.2">
      <c r="A15" s="4" t="s">
        <v>1</v>
      </c>
      <c r="B15" s="8" t="str">
        <f>原本!AG2</f>
        <v>10/5～10/11</v>
      </c>
      <c r="C15" s="8" t="str">
        <f>原本!AH2</f>
        <v>10/12～10/18</v>
      </c>
      <c r="D15" s="8" t="str">
        <f>原本!AI2</f>
        <v>10/19～10/25</v>
      </c>
      <c r="E15" s="8" t="str">
        <f>原本!AJ2</f>
        <v>10/26～11/1</v>
      </c>
      <c r="F15" s="8" t="str">
        <f>原本!AK2</f>
        <v>11/2～11/8</v>
      </c>
      <c r="G15" s="8" t="str">
        <f>原本!AL2</f>
        <v>11/9～11/15</v>
      </c>
      <c r="H15" s="8" t="str">
        <f>原本!AM2</f>
        <v>11/16～11/22</v>
      </c>
      <c r="I15" s="8" t="str">
        <f>原本!AN2</f>
        <v>11/23～11/29</v>
      </c>
      <c r="J15" s="8" t="str">
        <f>原本!AO2</f>
        <v>11/30～12/6</v>
      </c>
    </row>
    <row r="16" spans="1:11" ht="21" customHeight="1" x14ac:dyDescent="0.2">
      <c r="A16" s="5" t="s">
        <v>24</v>
      </c>
      <c r="B16" s="6" t="str">
        <f>原本!AG19</f>
        <v>欠測</v>
      </c>
      <c r="C16" s="6" t="str">
        <f>原本!AH19</f>
        <v>欠測</v>
      </c>
      <c r="D16" s="6" t="str">
        <f>原本!AI19</f>
        <v>欠測</v>
      </c>
      <c r="E16" s="6" t="str">
        <f>原本!AJ19</f>
        <v>欠測</v>
      </c>
      <c r="F16" s="6" t="str">
        <f>原本!AK19</f>
        <v>欠測</v>
      </c>
      <c r="G16" s="6">
        <f>原本!AL19</f>
        <v>43.1</v>
      </c>
      <c r="H16" s="6">
        <f>原本!AM19</f>
        <v>45.5</v>
      </c>
      <c r="I16" s="6">
        <f>原本!AN19</f>
        <v>43.8</v>
      </c>
      <c r="J16" s="6">
        <f>原本!AO19</f>
        <v>42</v>
      </c>
    </row>
    <row r="17" spans="1:10" ht="21" customHeight="1" x14ac:dyDescent="0.2">
      <c r="A17" s="7" t="s">
        <v>8</v>
      </c>
      <c r="B17" s="7" t="str">
        <f>原本!AG20</f>
        <v>欠測</v>
      </c>
      <c r="C17" s="7" t="str">
        <f>原本!AH20</f>
        <v>欠測</v>
      </c>
      <c r="D17" s="7" t="str">
        <f>原本!AI20</f>
        <v>欠測</v>
      </c>
      <c r="E17" s="7" t="str">
        <f>原本!AJ20</f>
        <v>欠測</v>
      </c>
      <c r="F17" s="7" t="str">
        <f>原本!AK20</f>
        <v>欠測</v>
      </c>
      <c r="G17" s="7">
        <f>原本!AL20</f>
        <v>53</v>
      </c>
      <c r="H17" s="7">
        <f>原本!AM20</f>
        <v>73</v>
      </c>
      <c r="I17" s="7">
        <f>原本!AN20</f>
        <v>69</v>
      </c>
      <c r="J17" s="7">
        <f>原本!AO20</f>
        <v>47</v>
      </c>
    </row>
    <row r="18" spans="1:10" ht="9" customHeight="1" x14ac:dyDescent="0.2"/>
    <row r="19" spans="1:10" ht="21" customHeight="1" x14ac:dyDescent="0.2">
      <c r="A19" s="4" t="s">
        <v>1</v>
      </c>
      <c r="B19" s="8" t="str">
        <f>原本!AP2</f>
        <v>12/7～12/13</v>
      </c>
      <c r="C19" s="8" t="str">
        <f>原本!AQ2</f>
        <v>12/14～12/20</v>
      </c>
      <c r="D19" s="8" t="str">
        <f>原本!AR2</f>
        <v>12/21～12/27</v>
      </c>
      <c r="E19" s="8" t="str">
        <f>原本!AS2</f>
        <v>12/28～1/3</v>
      </c>
      <c r="F19" s="8" t="str">
        <f>原本!AT2</f>
        <v>1/4～1/10</v>
      </c>
      <c r="G19" s="8" t="str">
        <f>原本!AU2</f>
        <v>1/11～1/17</v>
      </c>
      <c r="H19" s="8" t="str">
        <f>原本!AV2</f>
        <v>1/18～1/24</v>
      </c>
      <c r="I19" s="8" t="str">
        <f>原本!AW2</f>
        <v>1/25～1/31</v>
      </c>
      <c r="J19" s="8" t="str">
        <f>原本!AX2</f>
        <v>2/1～2/7</v>
      </c>
    </row>
    <row r="20" spans="1:10" ht="21" customHeight="1" x14ac:dyDescent="0.2">
      <c r="A20" s="5" t="s">
        <v>24</v>
      </c>
      <c r="B20" s="6">
        <f>原本!AP19</f>
        <v>43.1</v>
      </c>
      <c r="C20" s="6">
        <f>原本!AQ19</f>
        <v>43.4</v>
      </c>
      <c r="D20" s="6">
        <f>原本!AR19</f>
        <v>40.4</v>
      </c>
      <c r="E20" s="6">
        <f>原本!AS19</f>
        <v>41.9</v>
      </c>
      <c r="F20" s="6">
        <f>原本!AT19</f>
        <v>43.6</v>
      </c>
      <c r="G20" s="6">
        <f>原本!AU19</f>
        <v>43.4</v>
      </c>
      <c r="H20" s="6">
        <f>原本!AV19</f>
        <v>40.9</v>
      </c>
      <c r="I20" s="6">
        <f>原本!AW19</f>
        <v>38.5</v>
      </c>
      <c r="J20" s="6">
        <f>原本!AX19</f>
        <v>40.299999999999997</v>
      </c>
    </row>
    <row r="21" spans="1:10" ht="21" customHeight="1" x14ac:dyDescent="0.2">
      <c r="A21" s="7" t="s">
        <v>8</v>
      </c>
      <c r="B21" s="7">
        <f>原本!AP20</f>
        <v>59</v>
      </c>
      <c r="C21" s="7">
        <f>原本!AQ20</f>
        <v>55</v>
      </c>
      <c r="D21" s="7">
        <f>原本!AR20</f>
        <v>26</v>
      </c>
      <c r="E21" s="7">
        <f>原本!AS20</f>
        <v>50</v>
      </c>
      <c r="F21" s="7">
        <f>原本!AT20</f>
        <v>46</v>
      </c>
      <c r="G21" s="7">
        <f>原本!AU20</f>
        <v>62</v>
      </c>
      <c r="H21" s="7">
        <f>原本!AV20</f>
        <v>45</v>
      </c>
      <c r="I21" s="7">
        <f>原本!AW20</f>
        <v>28</v>
      </c>
      <c r="J21" s="7">
        <f>原本!AX20</f>
        <v>42</v>
      </c>
    </row>
    <row r="22" spans="1:10" ht="9" customHeight="1" x14ac:dyDescent="0.2"/>
    <row r="23" spans="1:10" ht="21" customHeight="1" x14ac:dyDescent="0.2">
      <c r="A23" s="4" t="s">
        <v>1</v>
      </c>
      <c r="B23" s="8" t="str">
        <f>原本!AY2</f>
        <v>2/8～2/14</v>
      </c>
      <c r="C23" s="8" t="str">
        <f>原本!AZ2</f>
        <v>2/15～2/21</v>
      </c>
      <c r="D23" s="8" t="str">
        <f>原本!BA2</f>
        <v>2/22～2/28</v>
      </c>
      <c r="E23" s="8" t="str">
        <f>原本!BB2</f>
        <v>2/29～3/6</v>
      </c>
      <c r="F23" s="8" t="str">
        <f>原本!BC2</f>
        <v>3/7～3/13</v>
      </c>
      <c r="G23" s="8" t="str">
        <f>原本!BD2</f>
        <v>3/14～3/20</v>
      </c>
      <c r="H23" s="8" t="str">
        <f>原本!BE2</f>
        <v>3/21～3/27</v>
      </c>
      <c r="I23" s="14" t="s">
        <v>3</v>
      </c>
      <c r="J23" s="15" t="s">
        <v>25</v>
      </c>
    </row>
    <row r="24" spans="1:10" ht="21" customHeight="1" x14ac:dyDescent="0.2">
      <c r="A24" s="5" t="s">
        <v>24</v>
      </c>
      <c r="B24" s="6">
        <f>原本!AY19</f>
        <v>42</v>
      </c>
      <c r="C24" s="6">
        <f>原本!AZ19</f>
        <v>44.1</v>
      </c>
      <c r="D24" s="6">
        <f>原本!BA19</f>
        <v>40.700000000000003</v>
      </c>
      <c r="E24" s="6">
        <f>原本!BB19</f>
        <v>41.8</v>
      </c>
      <c r="F24" s="6">
        <f>原本!BC19</f>
        <v>43.4</v>
      </c>
      <c r="G24" s="6">
        <f>原本!BD19</f>
        <v>43.7</v>
      </c>
      <c r="H24" s="6">
        <f>原本!BE19</f>
        <v>43.2</v>
      </c>
      <c r="I24" s="16">
        <f>原本!BF19</f>
        <v>43</v>
      </c>
      <c r="J24" s="74">
        <f>原本!$BF$51</f>
        <v>42.970214073332933</v>
      </c>
    </row>
    <row r="25" spans="1:10" ht="21" customHeight="1" x14ac:dyDescent="0.2">
      <c r="A25" s="7" t="s">
        <v>8</v>
      </c>
      <c r="B25" s="7">
        <f>原本!AY20</f>
        <v>53</v>
      </c>
      <c r="C25" s="7">
        <f>原本!AZ20</f>
        <v>71</v>
      </c>
      <c r="D25" s="7">
        <f>原本!BA20</f>
        <v>42</v>
      </c>
      <c r="E25" s="7">
        <f>原本!BB20</f>
        <v>56</v>
      </c>
      <c r="F25" s="7">
        <f>原本!BC20</f>
        <v>61</v>
      </c>
      <c r="G25" s="7">
        <f>原本!BD20</f>
        <v>56</v>
      </c>
      <c r="H25" s="7">
        <f>原本!BE20</f>
        <v>60</v>
      </c>
      <c r="I25" s="17">
        <f>原本!BF20</f>
        <v>1938</v>
      </c>
      <c r="J25" s="75"/>
    </row>
    <row r="26" spans="1:10" ht="9" customHeight="1" x14ac:dyDescent="0.2">
      <c r="A26" s="9"/>
    </row>
    <row r="27" spans="1:10" s="1" customFormat="1" ht="18" customHeight="1" x14ac:dyDescent="0.2">
      <c r="A27" s="66" t="s">
        <v>33</v>
      </c>
    </row>
    <row r="28" spans="1:10" s="1" customFormat="1" ht="18" customHeight="1" x14ac:dyDescent="0.2">
      <c r="A28" s="65" t="s">
        <v>27</v>
      </c>
    </row>
    <row r="29" spans="1:10" s="1" customFormat="1" ht="18" customHeight="1" x14ac:dyDescent="0.2">
      <c r="A29" s="65" t="s">
        <v>53</v>
      </c>
    </row>
  </sheetData>
  <mergeCells count="1">
    <mergeCell ref="J24:J25"/>
  </mergeCells>
  <phoneticPr fontId="9"/>
  <printOptions horizontalCentered="1" verticalCentered="1"/>
  <pageMargins left="0.78740157480314998" right="0.78740157480314998" top="0.59055118110236204" bottom="0.98425196850393704" header="0.511811023622047" footer="0.511811023622047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view="pageBreakPreview" zoomScale="60" zoomScaleNormal="75" workbookViewId="0">
      <selection activeCell="H16" sqref="H16"/>
    </sheetView>
  </sheetViews>
  <sheetFormatPr defaultColWidth="11" defaultRowHeight="13" x14ac:dyDescent="0.2"/>
  <cols>
    <col min="1" max="1" width="10.6328125" customWidth="1"/>
    <col min="2" max="9" width="13.08984375" customWidth="1"/>
    <col min="10" max="10" width="15.26953125" customWidth="1"/>
    <col min="11" max="11" width="13.08984375" customWidth="1"/>
  </cols>
  <sheetData>
    <row r="1" spans="1:11" ht="19.5" customHeight="1" x14ac:dyDescent="0.2">
      <c r="A1" s="73" t="s">
        <v>23</v>
      </c>
      <c r="B1" s="73"/>
      <c r="C1" s="73"/>
      <c r="D1" s="73"/>
      <c r="E1" s="73"/>
      <c r="F1" s="73"/>
      <c r="G1" s="73"/>
      <c r="H1" s="73"/>
      <c r="I1" s="73"/>
      <c r="J1" s="73"/>
    </row>
    <row r="2" spans="1:11" ht="23.25" customHeight="1" x14ac:dyDescent="0.2">
      <c r="A2" s="3" t="s">
        <v>47</v>
      </c>
      <c r="B2" s="1"/>
    </row>
    <row r="3" spans="1:11" ht="21" customHeight="1" x14ac:dyDescent="0.2">
      <c r="A3" s="4" t="s">
        <v>1</v>
      </c>
      <c r="B3" s="4" t="str">
        <f>原本!F2</f>
        <v>3/30～4/5</v>
      </c>
      <c r="C3" s="4" t="str">
        <f>原本!G2</f>
        <v>4/6～4/12</v>
      </c>
      <c r="D3" s="4" t="str">
        <f>原本!H2</f>
        <v>4/13～4/19</v>
      </c>
      <c r="E3" s="4" t="str">
        <f>原本!I2</f>
        <v>4/20～4/26</v>
      </c>
      <c r="F3" s="4" t="str">
        <f>原本!J2</f>
        <v>4/27～5/3</v>
      </c>
      <c r="G3" s="4" t="str">
        <f>原本!K2</f>
        <v>5/4～5/10</v>
      </c>
      <c r="H3" s="4" t="str">
        <f>原本!L2</f>
        <v>5/11～5/17</v>
      </c>
      <c r="I3" s="4" t="str">
        <f>原本!M2</f>
        <v>5/18～5/24</v>
      </c>
      <c r="J3" s="8" t="str">
        <f>原本!N2</f>
        <v>5/25～5/31</v>
      </c>
      <c r="K3" s="19"/>
    </row>
    <row r="4" spans="1:11" ht="21" customHeight="1" x14ac:dyDescent="0.2">
      <c r="A4" s="5" t="s">
        <v>24</v>
      </c>
      <c r="B4" s="5">
        <f>原本!F3</f>
        <v>49.6</v>
      </c>
      <c r="C4" s="5">
        <f>原本!G3</f>
        <v>48.9</v>
      </c>
      <c r="D4" s="5">
        <f>原本!H3</f>
        <v>49.6</v>
      </c>
      <c r="E4" s="5">
        <f>原本!I3</f>
        <v>50</v>
      </c>
      <c r="F4" s="5">
        <f>原本!J3</f>
        <v>49.5</v>
      </c>
      <c r="G4" s="5">
        <f>原本!K3</f>
        <v>50.6</v>
      </c>
      <c r="H4" s="5">
        <f>原本!L3</f>
        <v>49.7</v>
      </c>
      <c r="I4" s="5">
        <f>原本!M3</f>
        <v>50.3</v>
      </c>
      <c r="J4" s="18">
        <f>原本!N3</f>
        <v>49.9</v>
      </c>
      <c r="K4" s="20"/>
    </row>
    <row r="5" spans="1:11" ht="21" customHeight="1" x14ac:dyDescent="0.2">
      <c r="A5" s="7" t="s">
        <v>8</v>
      </c>
      <c r="B5" s="7">
        <f>原本!F4</f>
        <v>255</v>
      </c>
      <c r="C5" s="7">
        <f>原本!G4</f>
        <v>250</v>
      </c>
      <c r="D5" s="7">
        <f>原本!H4</f>
        <v>260</v>
      </c>
      <c r="E5" s="7">
        <f>原本!I4</f>
        <v>271</v>
      </c>
      <c r="F5" s="7">
        <f>原本!J4</f>
        <v>260</v>
      </c>
      <c r="G5" s="7">
        <f>原本!K4</f>
        <v>291</v>
      </c>
      <c r="H5" s="7">
        <f>原本!L4</f>
        <v>267</v>
      </c>
      <c r="I5" s="7">
        <f>原本!M4</f>
        <v>267</v>
      </c>
      <c r="J5" s="7">
        <f>原本!N4</f>
        <v>304</v>
      </c>
      <c r="K5" s="13"/>
    </row>
    <row r="6" spans="1:11" ht="9" customHeight="1" x14ac:dyDescent="0.2"/>
    <row r="7" spans="1:11" ht="21" customHeight="1" x14ac:dyDescent="0.2">
      <c r="A7" s="4" t="s">
        <v>1</v>
      </c>
      <c r="B7" s="8" t="str">
        <f>原本!O2</f>
        <v>6/1～6/7</v>
      </c>
      <c r="C7" s="8" t="str">
        <f>原本!P2</f>
        <v>6/8～6/14</v>
      </c>
      <c r="D7" s="8" t="str">
        <f>原本!Q2</f>
        <v>6/15～6/21</v>
      </c>
      <c r="E7" s="8" t="str">
        <f>原本!R2</f>
        <v>6/22～6/28</v>
      </c>
      <c r="F7" s="8" t="str">
        <f>原本!S2</f>
        <v>6/29～7/5</v>
      </c>
      <c r="G7" s="8" t="str">
        <f>原本!T2</f>
        <v>7/6～7/12</v>
      </c>
      <c r="H7" s="8" t="str">
        <f>原本!U2</f>
        <v>7/13～7/19</v>
      </c>
      <c r="I7" s="8" t="str">
        <f>原本!V2</f>
        <v>7/20～7/26</v>
      </c>
      <c r="J7" s="8" t="str">
        <f>原本!W2</f>
        <v>7/27～8/2</v>
      </c>
    </row>
    <row r="8" spans="1:11" ht="21" customHeight="1" x14ac:dyDescent="0.2">
      <c r="A8" s="5" t="s">
        <v>24</v>
      </c>
      <c r="B8" s="18">
        <f>原本!O3</f>
        <v>50.4</v>
      </c>
      <c r="C8" s="18">
        <f>原本!P3</f>
        <v>50.1</v>
      </c>
      <c r="D8" s="6">
        <f>原本!Q3</f>
        <v>49.9</v>
      </c>
      <c r="E8" s="6">
        <f>原本!R3</f>
        <v>49.4</v>
      </c>
      <c r="F8" s="6">
        <f>原本!S3</f>
        <v>49.5</v>
      </c>
      <c r="G8" s="6">
        <f>原本!T3</f>
        <v>48.8</v>
      </c>
      <c r="H8" s="6">
        <f>原本!U3</f>
        <v>49</v>
      </c>
      <c r="I8" s="6">
        <f>原本!V3</f>
        <v>49.8</v>
      </c>
      <c r="J8" s="6">
        <f>原本!W3</f>
        <v>49.4</v>
      </c>
    </row>
    <row r="9" spans="1:11" ht="21" customHeight="1" x14ac:dyDescent="0.2">
      <c r="A9" s="7" t="s">
        <v>8</v>
      </c>
      <c r="B9" s="7">
        <f>原本!O4</f>
        <v>283</v>
      </c>
      <c r="C9" s="7">
        <f>原本!P4</f>
        <v>300</v>
      </c>
      <c r="D9" s="7">
        <f>原本!Q4</f>
        <v>306</v>
      </c>
      <c r="E9" s="7">
        <f>原本!R4</f>
        <v>297</v>
      </c>
      <c r="F9" s="7">
        <f>原本!S4</f>
        <v>314</v>
      </c>
      <c r="G9" s="7">
        <f>原本!T4</f>
        <v>273</v>
      </c>
      <c r="H9" s="7">
        <f>原本!U4</f>
        <v>258</v>
      </c>
      <c r="I9" s="7">
        <f>原本!V4</f>
        <v>285</v>
      </c>
      <c r="J9" s="7">
        <f>原本!W4</f>
        <v>251</v>
      </c>
    </row>
    <row r="10" spans="1:11" ht="8.25" customHeight="1" x14ac:dyDescent="0.2"/>
    <row r="11" spans="1:11" ht="21" customHeight="1" x14ac:dyDescent="0.2">
      <c r="A11" s="4" t="s">
        <v>1</v>
      </c>
      <c r="B11" s="8" t="str">
        <f>原本!X2</f>
        <v>8/3～8/9</v>
      </c>
      <c r="C11" s="8" t="str">
        <f>原本!Y2</f>
        <v>8/10～8/16</v>
      </c>
      <c r="D11" s="8" t="str">
        <f>原本!Z2</f>
        <v>8/17～8/23</v>
      </c>
      <c r="E11" s="8" t="str">
        <f>原本!AA2</f>
        <v>8/24～8/30</v>
      </c>
      <c r="F11" s="8" t="str">
        <f>原本!AB2</f>
        <v>8/31～9/6</v>
      </c>
      <c r="G11" s="8" t="str">
        <f>原本!AC2</f>
        <v>9/7～9/13</v>
      </c>
      <c r="H11" s="8" t="str">
        <f>原本!AD2</f>
        <v>9/14～9/20</v>
      </c>
      <c r="I11" s="8" t="str">
        <f>原本!AE2</f>
        <v>9/21～9/27</v>
      </c>
      <c r="J11" s="8" t="str">
        <f>原本!AF2</f>
        <v>9/28～10/4</v>
      </c>
    </row>
    <row r="12" spans="1:11" ht="21" customHeight="1" x14ac:dyDescent="0.2">
      <c r="A12" s="5" t="s">
        <v>24</v>
      </c>
      <c r="B12" s="6">
        <f>原本!X3</f>
        <v>49.9</v>
      </c>
      <c r="C12" s="6">
        <f>原本!Y3</f>
        <v>50.1</v>
      </c>
      <c r="D12" s="6">
        <f>原本!Z3</f>
        <v>49.8</v>
      </c>
      <c r="E12" s="6">
        <f>原本!AA3</f>
        <v>49.6</v>
      </c>
      <c r="F12" s="6">
        <f>原本!AB3</f>
        <v>49.9</v>
      </c>
      <c r="G12" s="6">
        <f>原本!AC3</f>
        <v>49.4</v>
      </c>
      <c r="H12" s="6">
        <f>原本!AD3</f>
        <v>49.9</v>
      </c>
      <c r="I12" s="6">
        <f>原本!AE3</f>
        <v>49.7</v>
      </c>
      <c r="J12" s="6" t="str">
        <f>原本!AF3</f>
        <v>欠測</v>
      </c>
    </row>
    <row r="13" spans="1:11" ht="21" customHeight="1" x14ac:dyDescent="0.2">
      <c r="A13" s="7" t="s">
        <v>8</v>
      </c>
      <c r="B13" s="7">
        <f>原本!X4</f>
        <v>235</v>
      </c>
      <c r="C13" s="7">
        <f>原本!Y4</f>
        <v>294</v>
      </c>
      <c r="D13" s="7">
        <f>原本!Z4</f>
        <v>309</v>
      </c>
      <c r="E13" s="7">
        <f>原本!AA4</f>
        <v>294</v>
      </c>
      <c r="F13" s="7">
        <f>原本!AB4</f>
        <v>304</v>
      </c>
      <c r="G13" s="7">
        <f>原本!AC4</f>
        <v>290</v>
      </c>
      <c r="H13" s="7">
        <f>原本!AD4</f>
        <v>320</v>
      </c>
      <c r="I13" s="7">
        <f>原本!AE4</f>
        <v>291</v>
      </c>
      <c r="J13" s="7" t="str">
        <f>原本!AF4</f>
        <v>欠測</v>
      </c>
    </row>
    <row r="14" spans="1:11" ht="9" customHeight="1" x14ac:dyDescent="0.2"/>
    <row r="15" spans="1:11" ht="21" customHeight="1" x14ac:dyDescent="0.2">
      <c r="A15" s="4" t="s">
        <v>1</v>
      </c>
      <c r="B15" s="8" t="str">
        <f>原本!AG2</f>
        <v>10/5～10/11</v>
      </c>
      <c r="C15" s="8" t="str">
        <f>原本!AH2</f>
        <v>10/12～10/18</v>
      </c>
      <c r="D15" s="8" t="str">
        <f>原本!AI2</f>
        <v>10/19～10/25</v>
      </c>
      <c r="E15" s="8" t="str">
        <f>原本!AJ2</f>
        <v>10/26～11/1</v>
      </c>
      <c r="F15" s="8" t="str">
        <f>原本!AK2</f>
        <v>11/2～11/8</v>
      </c>
      <c r="G15" s="8" t="str">
        <f>原本!AL2</f>
        <v>11/9～11/15</v>
      </c>
      <c r="H15" s="8" t="str">
        <f>原本!AM2</f>
        <v>11/16～11/22</v>
      </c>
      <c r="I15" s="8" t="str">
        <f>原本!AN2</f>
        <v>11/23～11/29</v>
      </c>
      <c r="J15" s="8" t="str">
        <f>原本!AO2</f>
        <v>11/30～12/6</v>
      </c>
    </row>
    <row r="16" spans="1:11" ht="21" customHeight="1" x14ac:dyDescent="0.2">
      <c r="A16" s="5" t="s">
        <v>24</v>
      </c>
      <c r="B16" s="6" t="str">
        <f>原本!AG3</f>
        <v>欠測</v>
      </c>
      <c r="C16" s="6" t="str">
        <f>原本!AH3</f>
        <v>欠測</v>
      </c>
      <c r="D16" s="6" t="str">
        <f>原本!AI3</f>
        <v>欠測</v>
      </c>
      <c r="E16" s="6" t="str">
        <f>原本!AJ3</f>
        <v>欠測</v>
      </c>
      <c r="F16" s="6" t="str">
        <f>原本!AK3</f>
        <v>欠測</v>
      </c>
      <c r="G16" s="6" t="str">
        <f>原本!AL3</f>
        <v>欠測</v>
      </c>
      <c r="H16" s="6" t="str">
        <f>原本!AM3</f>
        <v>欠測</v>
      </c>
      <c r="I16" s="6" t="str">
        <f>原本!AN3</f>
        <v>欠測</v>
      </c>
      <c r="J16" s="6">
        <f>原本!AO3</f>
        <v>50.7</v>
      </c>
    </row>
    <row r="17" spans="1:10" ht="21" customHeight="1" x14ac:dyDescent="0.2">
      <c r="A17" s="7" t="s">
        <v>8</v>
      </c>
      <c r="B17" s="7" t="str">
        <f>原本!AG4</f>
        <v>欠測</v>
      </c>
      <c r="C17" s="7" t="str">
        <f>原本!AH4</f>
        <v>欠測</v>
      </c>
      <c r="D17" s="7" t="str">
        <f>原本!AI4</f>
        <v>欠測</v>
      </c>
      <c r="E17" s="7" t="str">
        <f>原本!AJ4</f>
        <v>欠測</v>
      </c>
      <c r="F17" s="7" t="str">
        <f>原本!AK4</f>
        <v>欠測</v>
      </c>
      <c r="G17" s="7" t="str">
        <f>原本!AL4</f>
        <v>欠測</v>
      </c>
      <c r="H17" s="7" t="str">
        <f>原本!AM4</f>
        <v>欠測</v>
      </c>
      <c r="I17" s="7" t="str">
        <f>原本!AN4</f>
        <v>欠測</v>
      </c>
      <c r="J17" s="7">
        <f>原本!AO4</f>
        <v>304</v>
      </c>
    </row>
    <row r="18" spans="1:10" ht="9" customHeight="1" x14ac:dyDescent="0.2"/>
    <row r="19" spans="1:10" ht="21" customHeight="1" x14ac:dyDescent="0.2">
      <c r="A19" s="4" t="s">
        <v>1</v>
      </c>
      <c r="B19" s="8" t="str">
        <f>原本!AP2</f>
        <v>12/7～12/13</v>
      </c>
      <c r="C19" s="8" t="str">
        <f>原本!AQ2</f>
        <v>12/14～12/20</v>
      </c>
      <c r="D19" s="8" t="str">
        <f>原本!AR2</f>
        <v>12/21～12/27</v>
      </c>
      <c r="E19" s="8" t="str">
        <f>原本!AS2</f>
        <v>12/28～1/3</v>
      </c>
      <c r="F19" s="8" t="str">
        <f>原本!AT2</f>
        <v>1/4～1/10</v>
      </c>
      <c r="G19" s="8" t="str">
        <f>原本!AU2</f>
        <v>1/11～1/17</v>
      </c>
      <c r="H19" s="8" t="str">
        <f>原本!AV2</f>
        <v>1/18～1/24</v>
      </c>
      <c r="I19" s="8" t="str">
        <f>原本!AW2</f>
        <v>1/25～1/31</v>
      </c>
      <c r="J19" s="8" t="str">
        <f>原本!AX2</f>
        <v>2/1～2/7</v>
      </c>
    </row>
    <row r="20" spans="1:10" ht="21" customHeight="1" x14ac:dyDescent="0.2">
      <c r="A20" s="5" t="s">
        <v>24</v>
      </c>
      <c r="B20" s="6">
        <f>原本!AP3</f>
        <v>49.8</v>
      </c>
      <c r="C20" s="6">
        <f>原本!AQ3</f>
        <v>51</v>
      </c>
      <c r="D20" s="6">
        <f>原本!AR3</f>
        <v>50</v>
      </c>
      <c r="E20" s="6">
        <f>原本!AS3</f>
        <v>51</v>
      </c>
      <c r="F20" s="6">
        <f>原本!AT3</f>
        <v>49.9</v>
      </c>
      <c r="G20" s="6">
        <f>原本!AU3</f>
        <v>49.7</v>
      </c>
      <c r="H20" s="6">
        <f>原本!AV3</f>
        <v>51</v>
      </c>
      <c r="I20" s="6">
        <f>原本!AW3</f>
        <v>50.2</v>
      </c>
      <c r="J20" s="6">
        <f>原本!AX3</f>
        <v>50.8</v>
      </c>
    </row>
    <row r="21" spans="1:10" ht="21" customHeight="1" x14ac:dyDescent="0.2">
      <c r="A21" s="7" t="s">
        <v>8</v>
      </c>
      <c r="B21" s="7">
        <f>原本!AP4</f>
        <v>266</v>
      </c>
      <c r="C21" s="7">
        <f>原本!AQ4</f>
        <v>328</v>
      </c>
      <c r="D21" s="7">
        <f>原本!AR4</f>
        <v>280</v>
      </c>
      <c r="E21" s="7">
        <f>原本!AS4</f>
        <v>292</v>
      </c>
      <c r="F21" s="7">
        <f>原本!AT4</f>
        <v>269</v>
      </c>
      <c r="G21" s="7">
        <f>原本!AU4</f>
        <v>276</v>
      </c>
      <c r="H21" s="7">
        <f>原本!AV4</f>
        <v>328</v>
      </c>
      <c r="I21" s="7">
        <f>原本!AW4</f>
        <v>284</v>
      </c>
      <c r="J21" s="7">
        <f>原本!AX4</f>
        <v>310</v>
      </c>
    </row>
    <row r="22" spans="1:10" ht="9" customHeight="1" x14ac:dyDescent="0.2"/>
    <row r="23" spans="1:10" ht="21" customHeight="1" x14ac:dyDescent="0.2">
      <c r="A23" s="4" t="s">
        <v>1</v>
      </c>
      <c r="B23" s="8" t="str">
        <f>原本!AY2</f>
        <v>2/8～2/14</v>
      </c>
      <c r="C23" s="8" t="str">
        <f>原本!AZ2</f>
        <v>2/15～2/21</v>
      </c>
      <c r="D23" s="8" t="str">
        <f>原本!BA2</f>
        <v>2/22～2/28</v>
      </c>
      <c r="E23" s="8" t="str">
        <f>原本!BB2</f>
        <v>2/29～3/6</v>
      </c>
      <c r="F23" s="8" t="str">
        <f>原本!BC2</f>
        <v>3/7～3/13</v>
      </c>
      <c r="G23" s="8" t="str">
        <f>原本!BD2</f>
        <v>3/14～3/20</v>
      </c>
      <c r="H23" s="8" t="str">
        <f>原本!BE2</f>
        <v>3/21～3/27</v>
      </c>
      <c r="I23" s="14" t="s">
        <v>3</v>
      </c>
      <c r="J23" s="15" t="s">
        <v>25</v>
      </c>
    </row>
    <row r="24" spans="1:10" ht="21" customHeight="1" x14ac:dyDescent="0.2">
      <c r="A24" s="5" t="s">
        <v>24</v>
      </c>
      <c r="B24" s="6">
        <f>原本!AY3</f>
        <v>50.2</v>
      </c>
      <c r="C24" s="6">
        <f>原本!AZ3</f>
        <v>50.3</v>
      </c>
      <c r="D24" s="6">
        <f>原本!BA3</f>
        <v>51.4</v>
      </c>
      <c r="E24" s="6">
        <f>原本!BB3</f>
        <v>50.3</v>
      </c>
      <c r="F24" s="6">
        <f>原本!BC3</f>
        <v>49.9</v>
      </c>
      <c r="G24" s="6">
        <f>原本!BD3</f>
        <v>49.8</v>
      </c>
      <c r="H24" s="6">
        <f>原本!BE3</f>
        <v>50.1</v>
      </c>
      <c r="I24" s="16">
        <f>原本!BF3</f>
        <v>50</v>
      </c>
      <c r="J24" s="74">
        <f>原本!$BF$43</f>
        <v>50.007933286938496</v>
      </c>
    </row>
    <row r="25" spans="1:10" ht="21" customHeight="1" x14ac:dyDescent="0.2">
      <c r="A25" s="7" t="s">
        <v>8</v>
      </c>
      <c r="B25" s="7">
        <f>原本!AY4</f>
        <v>299</v>
      </c>
      <c r="C25" s="7">
        <f>原本!AZ4</f>
        <v>279</v>
      </c>
      <c r="D25" s="7">
        <f>原本!BA4</f>
        <v>309</v>
      </c>
      <c r="E25" s="7">
        <f>原本!BB4</f>
        <v>294</v>
      </c>
      <c r="F25" s="7">
        <f>原本!BC4</f>
        <v>271</v>
      </c>
      <c r="G25" s="7">
        <f>原本!BD4</f>
        <v>280</v>
      </c>
      <c r="H25" s="7">
        <f>原本!BE4</f>
        <v>309</v>
      </c>
      <c r="I25" s="17">
        <f>原本!BF4</f>
        <v>12307</v>
      </c>
      <c r="J25" s="75"/>
    </row>
    <row r="26" spans="1:10" ht="9" customHeight="1" x14ac:dyDescent="0.2">
      <c r="A26" s="9"/>
    </row>
    <row r="27" spans="1:10" s="1" customFormat="1" ht="18" customHeight="1" x14ac:dyDescent="0.2">
      <c r="A27" s="65" t="s">
        <v>26</v>
      </c>
    </row>
    <row r="28" spans="1:10" s="1" customFormat="1" ht="18" customHeight="1" x14ac:dyDescent="0.2">
      <c r="A28" s="65" t="s">
        <v>27</v>
      </c>
    </row>
    <row r="29" spans="1:10" ht="18" customHeight="1" x14ac:dyDescent="0.2">
      <c r="A29" s="65" t="s">
        <v>49</v>
      </c>
    </row>
    <row r="30" spans="1:10" ht="18" customHeight="1" x14ac:dyDescent="0.2"/>
    <row r="31" spans="1:10" ht="18" customHeight="1" x14ac:dyDescent="0.2"/>
    <row r="32" spans="1:10" ht="18" customHeight="1" x14ac:dyDescent="0.2"/>
    <row r="33" ht="18" customHeight="1" x14ac:dyDescent="0.2"/>
  </sheetData>
  <mergeCells count="2">
    <mergeCell ref="A1:J1"/>
    <mergeCell ref="J24:J25"/>
  </mergeCells>
  <phoneticPr fontId="9"/>
  <printOptions horizontalCentered="1" verticalCentered="1"/>
  <pageMargins left="0.78740157480314998" right="0.78740157480314998" top="0.59055118110236204" bottom="0.78740157480314998" header="0.511811023622047" footer="0.511811023622047"/>
  <pageSetup paperSize="9" scale="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view="pageBreakPreview" zoomScale="60" zoomScaleNormal="75" workbookViewId="0">
      <selection activeCell="A27" sqref="A27:A28"/>
    </sheetView>
  </sheetViews>
  <sheetFormatPr defaultColWidth="11" defaultRowHeight="13" x14ac:dyDescent="0.2"/>
  <cols>
    <col min="1" max="1" width="10.6328125" customWidth="1"/>
    <col min="2" max="9" width="13.08984375" customWidth="1"/>
    <col min="10" max="10" width="15.26953125" customWidth="1"/>
    <col min="11" max="11" width="13.08984375" customWidth="1"/>
  </cols>
  <sheetData>
    <row r="1" spans="1:11" ht="19.5" customHeight="1" x14ac:dyDescent="0.2">
      <c r="A1" s="1"/>
      <c r="B1" s="2"/>
    </row>
    <row r="2" spans="1:11" ht="23.25" customHeight="1" x14ac:dyDescent="0.2">
      <c r="A2" s="3" t="s">
        <v>43</v>
      </c>
      <c r="B2" s="1"/>
    </row>
    <row r="3" spans="1:11" ht="21" customHeight="1" x14ac:dyDescent="0.2">
      <c r="A3" s="4" t="s">
        <v>1</v>
      </c>
      <c r="B3" s="4" t="str">
        <f>原本!F2</f>
        <v>3/30～4/5</v>
      </c>
      <c r="C3" s="4" t="str">
        <f>原本!G2</f>
        <v>4/6～4/12</v>
      </c>
      <c r="D3" s="4" t="str">
        <f>原本!H2</f>
        <v>4/13～4/19</v>
      </c>
      <c r="E3" s="4" t="str">
        <f>原本!I2</f>
        <v>4/20～4/26</v>
      </c>
      <c r="F3" s="4" t="str">
        <f>原本!J2</f>
        <v>4/27～5/3</v>
      </c>
      <c r="G3" s="4" t="str">
        <f>原本!K2</f>
        <v>5/4～5/10</v>
      </c>
      <c r="H3" s="4" t="str">
        <f>原本!L2</f>
        <v>5/11～5/17</v>
      </c>
      <c r="I3" s="4" t="str">
        <f>原本!M2</f>
        <v>5/18～5/24</v>
      </c>
      <c r="J3" s="8" t="str">
        <f>原本!N2</f>
        <v>5/25～5/31</v>
      </c>
      <c r="K3" s="11"/>
    </row>
    <row r="4" spans="1:11" ht="21" customHeight="1" x14ac:dyDescent="0.2">
      <c r="A4" s="5" t="s">
        <v>24</v>
      </c>
      <c r="B4" s="5">
        <f>原本!F5</f>
        <v>53</v>
      </c>
      <c r="C4" s="5">
        <f>原本!G5</f>
        <v>52.7</v>
      </c>
      <c r="D4" s="5">
        <f>原本!H5</f>
        <v>53.1</v>
      </c>
      <c r="E4" s="5">
        <f>原本!I5</f>
        <v>53.2</v>
      </c>
      <c r="F4" s="5">
        <f>原本!J5</f>
        <v>53.2</v>
      </c>
      <c r="G4" s="5">
        <f>原本!K5</f>
        <v>54</v>
      </c>
      <c r="H4" s="5">
        <f>原本!L5</f>
        <v>53.3</v>
      </c>
      <c r="I4" s="5">
        <f>原本!M5</f>
        <v>53.6</v>
      </c>
      <c r="J4" s="18">
        <f>原本!N5</f>
        <v>53</v>
      </c>
      <c r="K4" s="12"/>
    </row>
    <row r="5" spans="1:11" ht="21" customHeight="1" x14ac:dyDescent="0.2">
      <c r="A5" s="7" t="s">
        <v>8</v>
      </c>
      <c r="B5" s="7">
        <f>原本!F6</f>
        <v>313</v>
      </c>
      <c r="C5" s="7">
        <f>原本!G6</f>
        <v>293</v>
      </c>
      <c r="D5" s="7">
        <f>原本!H6</f>
        <v>236</v>
      </c>
      <c r="E5" s="7">
        <f>原本!I6</f>
        <v>306</v>
      </c>
      <c r="F5" s="7">
        <f>原本!J6</f>
        <v>312</v>
      </c>
      <c r="G5" s="7">
        <f>原本!K6</f>
        <v>328</v>
      </c>
      <c r="H5" s="7">
        <f>原本!L6</f>
        <v>311</v>
      </c>
      <c r="I5" s="7">
        <f>原本!M6</f>
        <v>314</v>
      </c>
      <c r="J5" s="7">
        <f>原本!N6</f>
        <v>328</v>
      </c>
      <c r="K5" s="13"/>
    </row>
    <row r="6" spans="1:11" ht="9" customHeight="1" x14ac:dyDescent="0.2"/>
    <row r="7" spans="1:11" ht="21" customHeight="1" x14ac:dyDescent="0.2">
      <c r="A7" s="4" t="s">
        <v>1</v>
      </c>
      <c r="B7" s="8" t="str">
        <f>原本!O2</f>
        <v>6/1～6/7</v>
      </c>
      <c r="C7" s="8" t="str">
        <f>原本!P2</f>
        <v>6/8～6/14</v>
      </c>
      <c r="D7" s="8" t="str">
        <f>原本!Q2</f>
        <v>6/15～6/21</v>
      </c>
      <c r="E7" s="8" t="str">
        <f>原本!R2</f>
        <v>6/22～6/28</v>
      </c>
      <c r="F7" s="8" t="str">
        <f>原本!S2</f>
        <v>6/29～7/5</v>
      </c>
      <c r="G7" s="8" t="str">
        <f>原本!T2</f>
        <v>7/6～7/12</v>
      </c>
      <c r="H7" s="8" t="str">
        <f>原本!U2</f>
        <v>7/13～7/19</v>
      </c>
      <c r="I7" s="8" t="str">
        <f>原本!V2</f>
        <v>7/20～7/26</v>
      </c>
      <c r="J7" s="8" t="str">
        <f>原本!W2</f>
        <v>7/27～8/2</v>
      </c>
    </row>
    <row r="8" spans="1:11" ht="21" customHeight="1" x14ac:dyDescent="0.2">
      <c r="A8" s="5" t="s">
        <v>24</v>
      </c>
      <c r="B8" s="18">
        <f>原本!O5</f>
        <v>53.5</v>
      </c>
      <c r="C8" s="18">
        <f>原本!P5</f>
        <v>53.1</v>
      </c>
      <c r="D8" s="18">
        <f>原本!Q5</f>
        <v>53.2</v>
      </c>
      <c r="E8" s="18">
        <f>原本!R5</f>
        <v>52.7</v>
      </c>
      <c r="F8" s="18">
        <f>原本!S5</f>
        <v>52.5</v>
      </c>
      <c r="G8" s="18">
        <f>原本!T5</f>
        <v>51.6</v>
      </c>
      <c r="H8" s="18">
        <f>原本!U5</f>
        <v>52.2</v>
      </c>
      <c r="I8" s="6">
        <f>原本!V5</f>
        <v>52.1</v>
      </c>
      <c r="J8" s="6">
        <f>原本!W5</f>
        <v>52.2</v>
      </c>
    </row>
    <row r="9" spans="1:11" ht="21" customHeight="1" x14ac:dyDescent="0.2">
      <c r="A9" s="7" t="s">
        <v>8</v>
      </c>
      <c r="B9" s="7">
        <f>原本!O6</f>
        <v>320</v>
      </c>
      <c r="C9" s="7">
        <f>原本!P6</f>
        <v>317</v>
      </c>
      <c r="D9" s="7">
        <f>原本!Q6</f>
        <v>338</v>
      </c>
      <c r="E9" s="7">
        <f>原本!R6</f>
        <v>314</v>
      </c>
      <c r="F9" s="7">
        <f>原本!S6</f>
        <v>326</v>
      </c>
      <c r="G9" s="7">
        <f>原本!T6</f>
        <v>292</v>
      </c>
      <c r="H9" s="7">
        <f>原本!U6</f>
        <v>281</v>
      </c>
      <c r="I9" s="7">
        <f>原本!V6</f>
        <v>263</v>
      </c>
      <c r="J9" s="7">
        <f>原本!W6</f>
        <v>233</v>
      </c>
    </row>
    <row r="10" spans="1:11" ht="8.25" customHeight="1" x14ac:dyDescent="0.2"/>
    <row r="11" spans="1:11" ht="21" customHeight="1" x14ac:dyDescent="0.2">
      <c r="A11" s="4" t="s">
        <v>1</v>
      </c>
      <c r="B11" s="8" t="str">
        <f>原本!X2</f>
        <v>8/3～8/9</v>
      </c>
      <c r="C11" s="8" t="str">
        <f>原本!Y2</f>
        <v>8/10～8/16</v>
      </c>
      <c r="D11" s="8" t="str">
        <f>原本!Z2</f>
        <v>8/17～8/23</v>
      </c>
      <c r="E11" s="8" t="str">
        <f>原本!AA2</f>
        <v>8/24～8/30</v>
      </c>
      <c r="F11" s="8" t="str">
        <f>原本!AB2</f>
        <v>8/31～9/6</v>
      </c>
      <c r="G11" s="8" t="str">
        <f>原本!AC2</f>
        <v>9/7～9/13</v>
      </c>
      <c r="H11" s="8" t="str">
        <f>原本!AD2</f>
        <v>9/14～9/20</v>
      </c>
      <c r="I11" s="8" t="str">
        <f>原本!AE2</f>
        <v>9/21～9/27</v>
      </c>
      <c r="J11" s="8" t="str">
        <f>原本!AF2</f>
        <v>9/28～10/4</v>
      </c>
    </row>
    <row r="12" spans="1:11" ht="21" customHeight="1" x14ac:dyDescent="0.2">
      <c r="A12" s="5" t="s">
        <v>24</v>
      </c>
      <c r="B12" s="6">
        <f>原本!X5</f>
        <v>52.6</v>
      </c>
      <c r="C12" s="6">
        <f>原本!Y5</f>
        <v>53</v>
      </c>
      <c r="D12" s="6">
        <f>原本!Z5</f>
        <v>52.9</v>
      </c>
      <c r="E12" s="6">
        <f>原本!AA5</f>
        <v>52.7</v>
      </c>
      <c r="F12" s="6">
        <f>原本!AB5</f>
        <v>52.7</v>
      </c>
      <c r="G12" s="6">
        <f>原本!AC5</f>
        <v>52.5</v>
      </c>
      <c r="H12" s="6">
        <f>原本!AD5</f>
        <v>52.8</v>
      </c>
      <c r="I12" s="6">
        <f>原本!AE5</f>
        <v>52.9</v>
      </c>
      <c r="J12" s="6">
        <f>原本!AF5</f>
        <v>53.1</v>
      </c>
    </row>
    <row r="13" spans="1:11" ht="21" customHeight="1" x14ac:dyDescent="0.2">
      <c r="A13" s="7" t="s">
        <v>8</v>
      </c>
      <c r="B13" s="7">
        <f>原本!X6</f>
        <v>220</v>
      </c>
      <c r="C13" s="7">
        <f>原本!Y6</f>
        <v>302</v>
      </c>
      <c r="D13" s="7">
        <f>原本!Z6</f>
        <v>327</v>
      </c>
      <c r="E13" s="7">
        <f>原本!AA6</f>
        <v>313</v>
      </c>
      <c r="F13" s="7">
        <f>原本!AB6</f>
        <v>331</v>
      </c>
      <c r="G13" s="7">
        <f>原本!AC6</f>
        <v>313</v>
      </c>
      <c r="H13" s="7">
        <f>原本!AD6</f>
        <v>336</v>
      </c>
      <c r="I13" s="7">
        <f>原本!AE6</f>
        <v>330</v>
      </c>
      <c r="J13" s="7">
        <f>原本!AF6</f>
        <v>356</v>
      </c>
    </row>
    <row r="14" spans="1:11" ht="9" customHeight="1" x14ac:dyDescent="0.2"/>
    <row r="15" spans="1:11" ht="21" customHeight="1" x14ac:dyDescent="0.2">
      <c r="A15" s="4" t="s">
        <v>1</v>
      </c>
      <c r="B15" s="8" t="str">
        <f>原本!AG2</f>
        <v>10/5～10/11</v>
      </c>
      <c r="C15" s="8" t="str">
        <f>原本!AH2</f>
        <v>10/12～10/18</v>
      </c>
      <c r="D15" s="8" t="str">
        <f>原本!AI2</f>
        <v>10/19～10/25</v>
      </c>
      <c r="E15" s="8" t="str">
        <f>原本!AJ2</f>
        <v>10/26～11/1</v>
      </c>
      <c r="F15" s="8" t="str">
        <f>原本!AK2</f>
        <v>11/2～11/8</v>
      </c>
      <c r="G15" s="8" t="str">
        <f>原本!AL2</f>
        <v>11/9～11/15</v>
      </c>
      <c r="H15" s="8" t="str">
        <f>原本!AM2</f>
        <v>11/16～11/22</v>
      </c>
      <c r="I15" s="8" t="str">
        <f>原本!AN2</f>
        <v>11/23～11/29</v>
      </c>
      <c r="J15" s="8" t="str">
        <f>原本!AO2</f>
        <v>11/30～12/6</v>
      </c>
    </row>
    <row r="16" spans="1:11" ht="21" customHeight="1" x14ac:dyDescent="0.2">
      <c r="A16" s="5" t="s">
        <v>24</v>
      </c>
      <c r="B16" s="6">
        <f>原本!AG5</f>
        <v>53.7</v>
      </c>
      <c r="C16" s="6">
        <f>原本!AH5</f>
        <v>53.1</v>
      </c>
      <c r="D16" s="6">
        <f>原本!AI5</f>
        <v>53.3</v>
      </c>
      <c r="E16" s="6">
        <f>原本!AJ5</f>
        <v>53</v>
      </c>
      <c r="F16" s="6">
        <f>原本!AK5</f>
        <v>53.3</v>
      </c>
      <c r="G16" s="6">
        <f>原本!AL5</f>
        <v>53.6</v>
      </c>
      <c r="H16" s="6">
        <f>原本!AM5</f>
        <v>53.6</v>
      </c>
      <c r="I16" s="6">
        <f>原本!AN5</f>
        <v>53.2</v>
      </c>
      <c r="J16" s="6">
        <f>原本!AO5</f>
        <v>53.5</v>
      </c>
    </row>
    <row r="17" spans="1:10" ht="21" customHeight="1" x14ac:dyDescent="0.2">
      <c r="A17" s="7" t="s">
        <v>8</v>
      </c>
      <c r="B17" s="7">
        <f>原本!AG6</f>
        <v>348</v>
      </c>
      <c r="C17" s="7">
        <f>原本!AH6</f>
        <v>340</v>
      </c>
      <c r="D17" s="7">
        <f>原本!AI6</f>
        <v>344</v>
      </c>
      <c r="E17" s="7">
        <f>原本!AJ6</f>
        <v>334</v>
      </c>
      <c r="F17" s="7">
        <f>原本!AK6</f>
        <v>352</v>
      </c>
      <c r="G17" s="7">
        <f>原本!AL6</f>
        <v>341</v>
      </c>
      <c r="H17" s="7">
        <f>原本!AM6</f>
        <v>334</v>
      </c>
      <c r="I17" s="7">
        <f>原本!AN6</f>
        <v>330</v>
      </c>
      <c r="J17" s="7">
        <f>原本!AO6</f>
        <v>342</v>
      </c>
    </row>
    <row r="18" spans="1:10" ht="9" customHeight="1" x14ac:dyDescent="0.2"/>
    <row r="19" spans="1:10" ht="21" customHeight="1" x14ac:dyDescent="0.2">
      <c r="A19" s="4" t="s">
        <v>1</v>
      </c>
      <c r="B19" s="8" t="str">
        <f>原本!AP2</f>
        <v>12/7～12/13</v>
      </c>
      <c r="C19" s="8" t="str">
        <f>原本!AQ2</f>
        <v>12/14～12/20</v>
      </c>
      <c r="D19" s="8" t="str">
        <f>原本!AR2</f>
        <v>12/21～12/27</v>
      </c>
      <c r="E19" s="8" t="str">
        <f>原本!AS2</f>
        <v>12/28～1/3</v>
      </c>
      <c r="F19" s="8" t="str">
        <f>原本!AT2</f>
        <v>1/4～1/10</v>
      </c>
      <c r="G19" s="8" t="str">
        <f>原本!AU2</f>
        <v>1/11～1/17</v>
      </c>
      <c r="H19" s="8" t="str">
        <f>原本!AV2</f>
        <v>1/18～1/24</v>
      </c>
      <c r="I19" s="8" t="str">
        <f>原本!AW2</f>
        <v>1/25～1/31</v>
      </c>
      <c r="J19" s="8" t="str">
        <f>原本!AX2</f>
        <v>2/1～2/7</v>
      </c>
    </row>
    <row r="20" spans="1:10" ht="21" customHeight="1" x14ac:dyDescent="0.2">
      <c r="A20" s="5" t="s">
        <v>24</v>
      </c>
      <c r="B20" s="6">
        <f>原本!AP5</f>
        <v>53.4</v>
      </c>
      <c r="C20" s="6">
        <f>原本!AQ5</f>
        <v>53.6</v>
      </c>
      <c r="D20" s="6">
        <f>原本!AR5</f>
        <v>53.2</v>
      </c>
      <c r="E20" s="6">
        <f>原本!AS5</f>
        <v>53.9</v>
      </c>
      <c r="F20" s="6">
        <f>原本!AT5</f>
        <v>52.7</v>
      </c>
      <c r="G20" s="6">
        <f>原本!AU5</f>
        <v>52.8</v>
      </c>
      <c r="H20" s="6">
        <f>原本!AV5</f>
        <v>53.5</v>
      </c>
      <c r="I20" s="6">
        <f>原本!AW5</f>
        <v>53</v>
      </c>
      <c r="J20" s="6">
        <f>原本!AX5</f>
        <v>53.4</v>
      </c>
    </row>
    <row r="21" spans="1:10" ht="21" customHeight="1" x14ac:dyDescent="0.2">
      <c r="A21" s="7" t="s">
        <v>8</v>
      </c>
      <c r="B21" s="7">
        <f>原本!AP6</f>
        <v>338</v>
      </c>
      <c r="C21" s="7">
        <f>原本!AQ6</f>
        <v>339</v>
      </c>
      <c r="D21" s="7">
        <f>原本!AR6</f>
        <v>338</v>
      </c>
      <c r="E21" s="7">
        <f>原本!AS6</f>
        <v>348</v>
      </c>
      <c r="F21" s="7">
        <f>原本!AT6</f>
        <v>267</v>
      </c>
      <c r="G21" s="7">
        <f>原本!AU6</f>
        <v>326</v>
      </c>
      <c r="H21" s="7">
        <f>原本!AV6</f>
        <v>354</v>
      </c>
      <c r="I21" s="7">
        <f>原本!AW6</f>
        <v>345</v>
      </c>
      <c r="J21" s="7">
        <f>原本!AX6</f>
        <v>325</v>
      </c>
    </row>
    <row r="22" spans="1:10" ht="9" customHeight="1" x14ac:dyDescent="0.2"/>
    <row r="23" spans="1:10" ht="21" customHeight="1" x14ac:dyDescent="0.2">
      <c r="A23" s="4" t="s">
        <v>1</v>
      </c>
      <c r="B23" s="8" t="str">
        <f>原本!AY2</f>
        <v>2/8～2/14</v>
      </c>
      <c r="C23" s="8" t="str">
        <f>原本!AZ2</f>
        <v>2/15～2/21</v>
      </c>
      <c r="D23" s="8" t="str">
        <f>原本!BA2</f>
        <v>2/22～2/28</v>
      </c>
      <c r="E23" s="8" t="str">
        <f>原本!BB2</f>
        <v>2/29～3/6</v>
      </c>
      <c r="F23" s="8" t="str">
        <f>原本!BC2</f>
        <v>3/7～3/13</v>
      </c>
      <c r="G23" s="8" t="str">
        <f>原本!BD2</f>
        <v>3/14～3/20</v>
      </c>
      <c r="H23" s="8" t="str">
        <f>原本!BE2</f>
        <v>3/21～3/27</v>
      </c>
      <c r="I23" s="14" t="s">
        <v>3</v>
      </c>
      <c r="J23" s="15" t="s">
        <v>25</v>
      </c>
    </row>
    <row r="24" spans="1:10" ht="21" customHeight="1" x14ac:dyDescent="0.2">
      <c r="A24" s="5" t="s">
        <v>24</v>
      </c>
      <c r="B24" s="6">
        <f>原本!AY5</f>
        <v>53.3</v>
      </c>
      <c r="C24" s="6">
        <f>原本!AZ5</f>
        <v>53.6</v>
      </c>
      <c r="D24" s="6">
        <f>原本!BA5</f>
        <v>54.1</v>
      </c>
      <c r="E24" s="6">
        <f>原本!BB5</f>
        <v>53.1</v>
      </c>
      <c r="F24" s="6">
        <f>原本!BC5</f>
        <v>52.9</v>
      </c>
      <c r="G24" s="6">
        <f>原本!BD5</f>
        <v>52.9</v>
      </c>
      <c r="H24" s="6">
        <f>原本!BE5</f>
        <v>53.2</v>
      </c>
      <c r="I24" s="16">
        <f>原本!BF5</f>
        <v>53</v>
      </c>
      <c r="J24" s="74">
        <f>原本!$BF$44</f>
        <v>53.108700743012434</v>
      </c>
    </row>
    <row r="25" spans="1:10" ht="21" customHeight="1" x14ac:dyDescent="0.2">
      <c r="A25" s="7" t="s">
        <v>8</v>
      </c>
      <c r="B25" s="7">
        <f>原本!AY6</f>
        <v>334</v>
      </c>
      <c r="C25" s="7">
        <f>原本!AZ6</f>
        <v>331</v>
      </c>
      <c r="D25" s="7">
        <f>原本!BA6</f>
        <v>361</v>
      </c>
      <c r="E25" s="7">
        <f>原本!BB6</f>
        <v>324</v>
      </c>
      <c r="F25" s="7">
        <f>原本!BC6</f>
        <v>322</v>
      </c>
      <c r="G25" s="7">
        <f>原本!BD6</f>
        <v>323</v>
      </c>
      <c r="H25" s="7">
        <f>原本!BE6</f>
        <v>354</v>
      </c>
      <c r="I25" s="17">
        <f>原本!BF6</f>
        <v>16647</v>
      </c>
      <c r="J25" s="75"/>
    </row>
    <row r="26" spans="1:10" ht="9" customHeight="1" x14ac:dyDescent="0.2">
      <c r="A26" s="9"/>
    </row>
    <row r="27" spans="1:10" s="1" customFormat="1" ht="18" customHeight="1" x14ac:dyDescent="0.2">
      <c r="A27" s="65" t="s">
        <v>28</v>
      </c>
    </row>
    <row r="28" spans="1:10" s="1" customFormat="1" ht="18" customHeight="1" x14ac:dyDescent="0.2">
      <c r="A28" s="65" t="s">
        <v>27</v>
      </c>
    </row>
    <row r="29" spans="1:10" ht="23.25" customHeight="1" x14ac:dyDescent="0.2"/>
  </sheetData>
  <mergeCells count="1">
    <mergeCell ref="J24:J25"/>
  </mergeCells>
  <phoneticPr fontId="9"/>
  <printOptions horizontalCentered="1" verticalCentered="1"/>
  <pageMargins left="0.78740157480314998" right="0.78740157480314998" top="0.59055118110236204" bottom="0.78740157480314998" header="0.511811023622047" footer="0.511811023622047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BreakPreview" topLeftCell="A7" zoomScale="60" zoomScaleNormal="75" workbookViewId="0">
      <selection activeCell="A27" sqref="A27:A29"/>
    </sheetView>
  </sheetViews>
  <sheetFormatPr defaultColWidth="11" defaultRowHeight="13" x14ac:dyDescent="0.2"/>
  <cols>
    <col min="1" max="1" width="10.6328125" customWidth="1"/>
    <col min="2" max="9" width="13.08984375" customWidth="1"/>
    <col min="10" max="10" width="15.26953125" customWidth="1"/>
    <col min="11" max="11" width="13.08984375" customWidth="1"/>
  </cols>
  <sheetData>
    <row r="1" spans="1:11" ht="19.5" customHeight="1" x14ac:dyDescent="0.2">
      <c r="A1" s="1"/>
      <c r="B1" s="2"/>
    </row>
    <row r="2" spans="1:11" ht="23.25" customHeight="1" x14ac:dyDescent="0.2">
      <c r="A2" s="3" t="s">
        <v>42</v>
      </c>
      <c r="B2" s="1"/>
    </row>
    <row r="3" spans="1:11" ht="21" customHeight="1" x14ac:dyDescent="0.2">
      <c r="A3" s="4" t="s">
        <v>1</v>
      </c>
      <c r="B3" s="4" t="str">
        <f>原本!F2</f>
        <v>3/30～4/5</v>
      </c>
      <c r="C3" s="4" t="str">
        <f>原本!G2</f>
        <v>4/6～4/12</v>
      </c>
      <c r="D3" s="4" t="str">
        <f>原本!H2</f>
        <v>4/13～4/19</v>
      </c>
      <c r="E3" s="4" t="str">
        <f>原本!I2</f>
        <v>4/20～4/26</v>
      </c>
      <c r="F3" s="4" t="str">
        <f>原本!J2</f>
        <v>4/27～5/3</v>
      </c>
      <c r="G3" s="4" t="str">
        <f>原本!K2</f>
        <v>5/4～5/10</v>
      </c>
      <c r="H3" s="4" t="str">
        <f>原本!L2</f>
        <v>5/11～5/17</v>
      </c>
      <c r="I3" s="4" t="str">
        <f>原本!M2</f>
        <v>5/18～5/24</v>
      </c>
      <c r="J3" s="8" t="str">
        <f>原本!N2</f>
        <v>5/25～5/31</v>
      </c>
      <c r="K3" s="11"/>
    </row>
    <row r="4" spans="1:11" ht="21" customHeight="1" x14ac:dyDescent="0.2">
      <c r="A4" s="5" t="s">
        <v>24</v>
      </c>
      <c r="B4" s="5">
        <f>原本!F7</f>
        <v>46.7</v>
      </c>
      <c r="C4" s="5">
        <f>原本!G7</f>
        <v>43.6</v>
      </c>
      <c r="D4" s="5">
        <f>原本!H7</f>
        <v>42.8</v>
      </c>
      <c r="E4" s="5">
        <f>原本!I7</f>
        <v>45</v>
      </c>
      <c r="F4" s="5">
        <f>原本!J7</f>
        <v>44.3</v>
      </c>
      <c r="G4" s="5">
        <f>原本!K7</f>
        <v>45</v>
      </c>
      <c r="H4" s="5">
        <f>原本!L7</f>
        <v>45</v>
      </c>
      <c r="I4" s="5">
        <f>原本!M7</f>
        <v>45</v>
      </c>
      <c r="J4" s="18">
        <f>原本!N7</f>
        <v>43.9</v>
      </c>
      <c r="K4" s="12"/>
    </row>
    <row r="5" spans="1:11" ht="21" customHeight="1" x14ac:dyDescent="0.2">
      <c r="A5" s="7" t="s">
        <v>8</v>
      </c>
      <c r="B5" s="7">
        <f>原本!F8</f>
        <v>273</v>
      </c>
      <c r="C5" s="7">
        <f>原本!G8</f>
        <v>174</v>
      </c>
      <c r="D5" s="7">
        <f>原本!H8</f>
        <v>145</v>
      </c>
      <c r="E5" s="7">
        <f>原本!I8</f>
        <v>205</v>
      </c>
      <c r="F5" s="7">
        <f>原本!J8</f>
        <v>184</v>
      </c>
      <c r="G5" s="7">
        <f>原本!K8</f>
        <v>171</v>
      </c>
      <c r="H5" s="7">
        <f>原本!L8</f>
        <v>217</v>
      </c>
      <c r="I5" s="7">
        <f>原本!M8</f>
        <v>223</v>
      </c>
      <c r="J5" s="7">
        <f>原本!N8</f>
        <v>164</v>
      </c>
      <c r="K5" s="13"/>
    </row>
    <row r="6" spans="1:11" ht="9" customHeight="1" x14ac:dyDescent="0.2"/>
    <row r="7" spans="1:11" ht="21" customHeight="1" x14ac:dyDescent="0.2">
      <c r="A7" s="4" t="s">
        <v>1</v>
      </c>
      <c r="B7" s="8" t="str">
        <f>原本!O2</f>
        <v>6/1～6/7</v>
      </c>
      <c r="C7" s="8" t="str">
        <f>原本!P2</f>
        <v>6/8～6/14</v>
      </c>
      <c r="D7" s="8" t="str">
        <f>原本!Q2</f>
        <v>6/15～6/21</v>
      </c>
      <c r="E7" s="8" t="str">
        <f>原本!R2</f>
        <v>6/22～6/28</v>
      </c>
      <c r="F7" s="8" t="str">
        <f>原本!S2</f>
        <v>6/29～7/5</v>
      </c>
      <c r="G7" s="8" t="str">
        <f>原本!T2</f>
        <v>7/6～7/12</v>
      </c>
      <c r="H7" s="8" t="str">
        <f>原本!U2</f>
        <v>7/13～7/19</v>
      </c>
      <c r="I7" s="8" t="str">
        <f>原本!V2</f>
        <v>7/20～7/26</v>
      </c>
      <c r="J7" s="8" t="str">
        <f>原本!W2</f>
        <v>7/27～8/2</v>
      </c>
    </row>
    <row r="8" spans="1:11" ht="21" customHeight="1" x14ac:dyDescent="0.2">
      <c r="A8" s="5" t="s">
        <v>24</v>
      </c>
      <c r="B8" s="18">
        <f>原本!O7</f>
        <v>44.6</v>
      </c>
      <c r="C8" s="18">
        <f>原本!P7</f>
        <v>44.4</v>
      </c>
      <c r="D8" s="18">
        <f>原本!Q7</f>
        <v>42.5</v>
      </c>
      <c r="E8" s="18">
        <f>原本!R7</f>
        <v>44</v>
      </c>
      <c r="F8" s="18">
        <f>原本!S7</f>
        <v>40.200000000000003</v>
      </c>
      <c r="G8" s="18">
        <f>原本!T7</f>
        <v>40.5</v>
      </c>
      <c r="H8" s="18">
        <f>原本!U7</f>
        <v>41.3</v>
      </c>
      <c r="I8" s="6">
        <f>原本!V7</f>
        <v>41.5</v>
      </c>
      <c r="J8" s="6">
        <f>原本!W7</f>
        <v>44.3</v>
      </c>
    </row>
    <row r="9" spans="1:11" ht="21" customHeight="1" x14ac:dyDescent="0.2">
      <c r="A9" s="7" t="s">
        <v>8</v>
      </c>
      <c r="B9" s="7">
        <f>原本!O8</f>
        <v>184</v>
      </c>
      <c r="C9" s="7">
        <f>原本!P8</f>
        <v>177</v>
      </c>
      <c r="D9" s="7">
        <f>原本!Q8</f>
        <v>156</v>
      </c>
      <c r="E9" s="7">
        <f>原本!R8</f>
        <v>132</v>
      </c>
      <c r="F9" s="7">
        <f>原本!S8</f>
        <v>67</v>
      </c>
      <c r="G9" s="7">
        <f>原本!T8</f>
        <v>57</v>
      </c>
      <c r="H9" s="7">
        <f>原本!U8</f>
        <v>59</v>
      </c>
      <c r="I9" s="7">
        <f>原本!V8</f>
        <v>63</v>
      </c>
      <c r="J9" s="7">
        <f>原本!W8</f>
        <v>107</v>
      </c>
    </row>
    <row r="10" spans="1:11" ht="8.25" customHeight="1" x14ac:dyDescent="0.2"/>
    <row r="11" spans="1:11" ht="21" customHeight="1" x14ac:dyDescent="0.2">
      <c r="A11" s="4" t="s">
        <v>1</v>
      </c>
      <c r="B11" s="8" t="str">
        <f>原本!X2</f>
        <v>8/3～8/9</v>
      </c>
      <c r="C11" s="8" t="str">
        <f>原本!Y2</f>
        <v>8/10～8/16</v>
      </c>
      <c r="D11" s="8" t="str">
        <f>原本!Z2</f>
        <v>8/17～8/23</v>
      </c>
      <c r="E11" s="8" t="str">
        <f>原本!AA2</f>
        <v>8/24～8/30</v>
      </c>
      <c r="F11" s="8" t="str">
        <f>原本!AB2</f>
        <v>8/31～9/6</v>
      </c>
      <c r="G11" s="8" t="str">
        <f>原本!AC2</f>
        <v>9/7～9/13</v>
      </c>
      <c r="H11" s="8" t="str">
        <f>原本!AD2</f>
        <v>9/14～9/20</v>
      </c>
      <c r="I11" s="8" t="str">
        <f>原本!AE2</f>
        <v>9/21～9/27</v>
      </c>
      <c r="J11" s="8" t="str">
        <f>原本!AF2</f>
        <v>9/28～10/4</v>
      </c>
    </row>
    <row r="12" spans="1:11" ht="21" customHeight="1" x14ac:dyDescent="0.2">
      <c r="A12" s="5" t="s">
        <v>24</v>
      </c>
      <c r="B12" s="6">
        <f>原本!X7</f>
        <v>43.3</v>
      </c>
      <c r="C12" s="6">
        <f>原本!Y7</f>
        <v>41</v>
      </c>
      <c r="D12" s="6">
        <f>原本!Z7</f>
        <v>41.1</v>
      </c>
      <c r="E12" s="6">
        <f>原本!AA7</f>
        <v>42.3</v>
      </c>
      <c r="F12" s="6">
        <f>原本!AB7</f>
        <v>43.2</v>
      </c>
      <c r="G12" s="6">
        <f>原本!AC7</f>
        <v>44</v>
      </c>
      <c r="H12" s="6">
        <f>原本!AD7</f>
        <v>42.8</v>
      </c>
      <c r="I12" s="6">
        <f>原本!AE7</f>
        <v>44.3</v>
      </c>
      <c r="J12" s="6">
        <f>原本!AF7</f>
        <v>45</v>
      </c>
    </row>
    <row r="13" spans="1:11" ht="21" customHeight="1" x14ac:dyDescent="0.2">
      <c r="A13" s="7" t="s">
        <v>8</v>
      </c>
      <c r="B13" s="7">
        <f>原本!X8</f>
        <v>124</v>
      </c>
      <c r="C13" s="7">
        <f>原本!Y8</f>
        <v>69</v>
      </c>
      <c r="D13" s="7">
        <f>原本!Z8</f>
        <v>72</v>
      </c>
      <c r="E13" s="7">
        <f>原本!AA8</f>
        <v>91</v>
      </c>
      <c r="F13" s="7">
        <f>原本!AB8</f>
        <v>168</v>
      </c>
      <c r="G13" s="7">
        <f>原本!AC8</f>
        <v>159</v>
      </c>
      <c r="H13" s="7">
        <f>原本!AD8</f>
        <v>141</v>
      </c>
      <c r="I13" s="7">
        <f>原本!AE8</f>
        <v>177</v>
      </c>
      <c r="J13" s="7">
        <f>原本!AF8</f>
        <v>231</v>
      </c>
    </row>
    <row r="14" spans="1:11" ht="9" customHeight="1" x14ac:dyDescent="0.2"/>
    <row r="15" spans="1:11" ht="21" customHeight="1" x14ac:dyDescent="0.2">
      <c r="A15" s="4" t="s">
        <v>1</v>
      </c>
      <c r="B15" s="8" t="str">
        <f>原本!AG2</f>
        <v>10/5～10/11</v>
      </c>
      <c r="C15" s="8" t="str">
        <f>原本!AH2</f>
        <v>10/12～10/18</v>
      </c>
      <c r="D15" s="8" t="str">
        <f>原本!AI2</f>
        <v>10/19～10/25</v>
      </c>
      <c r="E15" s="8" t="str">
        <f>原本!AJ2</f>
        <v>10/26～11/1</v>
      </c>
      <c r="F15" s="8" t="str">
        <f>原本!AK2</f>
        <v>11/2～11/8</v>
      </c>
      <c r="G15" s="8" t="str">
        <f>原本!AL2</f>
        <v>11/9～11/15</v>
      </c>
      <c r="H15" s="8" t="str">
        <f>原本!AM2</f>
        <v>11/16～11/22</v>
      </c>
      <c r="I15" s="8" t="str">
        <f>原本!AN2</f>
        <v>11/23～11/29</v>
      </c>
      <c r="J15" s="8" t="str">
        <f>原本!AO2</f>
        <v>11/30～12/6</v>
      </c>
    </row>
    <row r="16" spans="1:11" ht="21" customHeight="1" x14ac:dyDescent="0.2">
      <c r="A16" s="5" t="s">
        <v>24</v>
      </c>
      <c r="B16" s="6">
        <f>原本!AG7</f>
        <v>45.5</v>
      </c>
      <c r="C16" s="6">
        <f>原本!AH7</f>
        <v>45.6</v>
      </c>
      <c r="D16" s="6">
        <f>原本!AI7</f>
        <v>43.4</v>
      </c>
      <c r="E16" s="6" t="str">
        <f>原本!AJ7</f>
        <v>欠測</v>
      </c>
      <c r="F16" s="6" t="str">
        <f>原本!AK7</f>
        <v>欠測</v>
      </c>
      <c r="G16" s="6" t="str">
        <f>原本!AL7</f>
        <v>欠測</v>
      </c>
      <c r="H16" s="6" t="str">
        <f>原本!AM7</f>
        <v>欠測</v>
      </c>
      <c r="I16" s="6" t="str">
        <f>原本!AN7</f>
        <v>欠測</v>
      </c>
      <c r="J16" s="6" t="str">
        <f>原本!AO7</f>
        <v>欠測</v>
      </c>
    </row>
    <row r="17" spans="1:10" ht="21" customHeight="1" x14ac:dyDescent="0.2">
      <c r="A17" s="7" t="s">
        <v>8</v>
      </c>
      <c r="B17" s="7">
        <f>原本!AG8</f>
        <v>224</v>
      </c>
      <c r="C17" s="7">
        <f>原本!AH8</f>
        <v>257</v>
      </c>
      <c r="D17" s="7">
        <f>原本!AI8</f>
        <v>131</v>
      </c>
      <c r="E17" s="7" t="str">
        <f>原本!AJ8</f>
        <v>欠測</v>
      </c>
      <c r="F17" s="7" t="str">
        <f>原本!AK8</f>
        <v>欠測</v>
      </c>
      <c r="G17" s="7" t="str">
        <f>原本!AL8</f>
        <v>欠測</v>
      </c>
      <c r="H17" s="7" t="str">
        <f>原本!AM8</f>
        <v>欠測</v>
      </c>
      <c r="I17" s="7" t="str">
        <f>原本!AN8</f>
        <v>欠測</v>
      </c>
      <c r="J17" s="7" t="str">
        <f>原本!AO8</f>
        <v>欠測</v>
      </c>
    </row>
    <row r="18" spans="1:10" ht="9" customHeight="1" x14ac:dyDescent="0.2"/>
    <row r="19" spans="1:10" ht="21" customHeight="1" x14ac:dyDescent="0.2">
      <c r="A19" s="4" t="s">
        <v>1</v>
      </c>
      <c r="B19" s="8" t="str">
        <f>原本!AP2</f>
        <v>12/7～12/13</v>
      </c>
      <c r="C19" s="8" t="str">
        <f>原本!AQ2</f>
        <v>12/14～12/20</v>
      </c>
      <c r="D19" s="8" t="str">
        <f>原本!AR2</f>
        <v>12/21～12/27</v>
      </c>
      <c r="E19" s="8" t="str">
        <f>原本!AS2</f>
        <v>12/28～1/3</v>
      </c>
      <c r="F19" s="8" t="str">
        <f>原本!AT2</f>
        <v>1/4～1/10</v>
      </c>
      <c r="G19" s="8" t="str">
        <f>原本!AU2</f>
        <v>1/11～1/17</v>
      </c>
      <c r="H19" s="8" t="str">
        <f>原本!AV2</f>
        <v>1/18～1/24</v>
      </c>
      <c r="I19" s="8" t="str">
        <f>原本!AW2</f>
        <v>1/25～1/31</v>
      </c>
      <c r="J19" s="8" t="str">
        <f>原本!AX2</f>
        <v>2/1～2/7</v>
      </c>
    </row>
    <row r="20" spans="1:10" ht="21" customHeight="1" x14ac:dyDescent="0.2">
      <c r="A20" s="5" t="s">
        <v>24</v>
      </c>
      <c r="B20" s="6" t="str">
        <f>原本!AP7</f>
        <v>欠測</v>
      </c>
      <c r="C20" s="6" t="str">
        <f>原本!AQ7</f>
        <v>欠測</v>
      </c>
      <c r="D20" s="6" t="str">
        <f>原本!AR7</f>
        <v>欠測</v>
      </c>
      <c r="E20" s="6" t="str">
        <f>原本!AS7</f>
        <v>欠測</v>
      </c>
      <c r="F20" s="6" t="str">
        <f>原本!AT7</f>
        <v>欠測</v>
      </c>
      <c r="G20" s="6" t="str">
        <f>原本!AU7</f>
        <v>欠測</v>
      </c>
      <c r="H20" s="6" t="str">
        <f>原本!AV7</f>
        <v>欠測</v>
      </c>
      <c r="I20" s="6" t="str">
        <f>原本!AW7</f>
        <v>欠測</v>
      </c>
      <c r="J20" s="6" t="str">
        <f>原本!AX7</f>
        <v>欠測</v>
      </c>
    </row>
    <row r="21" spans="1:10" ht="21" customHeight="1" x14ac:dyDescent="0.2">
      <c r="A21" s="7" t="s">
        <v>8</v>
      </c>
      <c r="B21" s="7" t="str">
        <f>原本!AP8</f>
        <v>欠測</v>
      </c>
      <c r="C21" s="7" t="str">
        <f>原本!AQ8</f>
        <v>欠測</v>
      </c>
      <c r="D21" s="7" t="str">
        <f>原本!AR8</f>
        <v>欠測</v>
      </c>
      <c r="E21" s="7" t="str">
        <f>原本!AS8</f>
        <v>欠測</v>
      </c>
      <c r="F21" s="7" t="str">
        <f>原本!AT8</f>
        <v>欠測</v>
      </c>
      <c r="G21" s="7" t="str">
        <f>原本!AU8</f>
        <v>欠測</v>
      </c>
      <c r="H21" s="7" t="str">
        <f>原本!AV8</f>
        <v>欠測</v>
      </c>
      <c r="I21" s="7" t="str">
        <f>原本!AW8</f>
        <v>欠測</v>
      </c>
      <c r="J21" s="7" t="str">
        <f>原本!AX8</f>
        <v>欠測</v>
      </c>
    </row>
    <row r="22" spans="1:10" ht="9" customHeight="1" x14ac:dyDescent="0.2"/>
    <row r="23" spans="1:10" ht="21" customHeight="1" x14ac:dyDescent="0.2">
      <c r="A23" s="4" t="s">
        <v>1</v>
      </c>
      <c r="B23" s="8" t="str">
        <f>原本!AY2</f>
        <v>2/8～2/14</v>
      </c>
      <c r="C23" s="8" t="str">
        <f>原本!AZ2</f>
        <v>2/15～2/21</v>
      </c>
      <c r="D23" s="8" t="str">
        <f>原本!BA2</f>
        <v>2/22～2/28</v>
      </c>
      <c r="E23" s="8" t="str">
        <f>原本!BB2</f>
        <v>2/29～3/6</v>
      </c>
      <c r="F23" s="8" t="str">
        <f>原本!BC2</f>
        <v>3/7～3/13</v>
      </c>
      <c r="G23" s="8" t="str">
        <f>原本!BD2</f>
        <v>3/14～3/20</v>
      </c>
      <c r="H23" s="8" t="str">
        <f>原本!BE2</f>
        <v>3/21～3/27</v>
      </c>
      <c r="I23" s="14" t="s">
        <v>3</v>
      </c>
      <c r="J23" s="15" t="s">
        <v>25</v>
      </c>
    </row>
    <row r="24" spans="1:10" ht="21" customHeight="1" x14ac:dyDescent="0.2">
      <c r="A24" s="5" t="s">
        <v>24</v>
      </c>
      <c r="B24" s="6" t="str">
        <f>原本!AY7</f>
        <v>欠測</v>
      </c>
      <c r="C24" s="6" t="str">
        <f>原本!AZ7</f>
        <v>欠測</v>
      </c>
      <c r="D24" s="6" t="str">
        <f>原本!BA7</f>
        <v>欠測</v>
      </c>
      <c r="E24" s="6" t="str">
        <f>原本!BB7</f>
        <v>欠測</v>
      </c>
      <c r="F24" s="6" t="str">
        <f>原本!BC7</f>
        <v>欠測</v>
      </c>
      <c r="G24" s="6" t="str">
        <f>原本!BD7</f>
        <v>欠測</v>
      </c>
      <c r="H24" s="6" t="str">
        <f>原本!BE7</f>
        <v>欠測</v>
      </c>
      <c r="I24" s="16">
        <f>原本!BF7</f>
        <v>44</v>
      </c>
      <c r="J24" s="74">
        <f>原本!$BF$45</f>
        <v>43.821981406856487</v>
      </c>
    </row>
    <row r="25" spans="1:10" ht="21" customHeight="1" x14ac:dyDescent="0.2">
      <c r="A25" s="7" t="s">
        <v>8</v>
      </c>
      <c r="B25" s="7" t="str">
        <f>原本!AY8</f>
        <v>欠測</v>
      </c>
      <c r="C25" s="7" t="str">
        <f>原本!AZ8</f>
        <v>欠測</v>
      </c>
      <c r="D25" s="7" t="str">
        <f>原本!BA8</f>
        <v>欠測</v>
      </c>
      <c r="E25" s="7" t="str">
        <f>原本!BB8</f>
        <v>欠測</v>
      </c>
      <c r="F25" s="7" t="str">
        <f>原本!BC8</f>
        <v>欠測</v>
      </c>
      <c r="G25" s="7" t="str">
        <f>原本!BD8</f>
        <v>欠測</v>
      </c>
      <c r="H25" s="7" t="str">
        <f>原本!BE8</f>
        <v>欠測</v>
      </c>
      <c r="I25" s="17">
        <f>原本!BF8</f>
        <v>4602</v>
      </c>
      <c r="J25" s="75"/>
    </row>
    <row r="26" spans="1:10" ht="9" customHeight="1" x14ac:dyDescent="0.2">
      <c r="A26" s="9"/>
    </row>
    <row r="27" spans="1:10" s="1" customFormat="1" ht="18" customHeight="1" x14ac:dyDescent="0.2">
      <c r="A27" s="66" t="s">
        <v>46</v>
      </c>
    </row>
    <row r="28" spans="1:10" s="1" customFormat="1" ht="18" customHeight="1" x14ac:dyDescent="0.2">
      <c r="A28" s="65" t="s">
        <v>27</v>
      </c>
    </row>
    <row r="29" spans="1:10" ht="18" customHeight="1" x14ac:dyDescent="0.2">
      <c r="A29" s="65" t="s">
        <v>50</v>
      </c>
    </row>
    <row r="30" spans="1:10" ht="18" customHeight="1" x14ac:dyDescent="0.2">
      <c r="A30" s="10"/>
    </row>
  </sheetData>
  <mergeCells count="1">
    <mergeCell ref="J24:J25"/>
  </mergeCells>
  <phoneticPr fontId="9"/>
  <printOptions horizontalCentered="1" verticalCentered="1"/>
  <pageMargins left="0.78740157480314998" right="0.78740157480314998" top="0.59055118110236204" bottom="0.78740157480314998" header="0.511811023622047" footer="0.511811023622047"/>
  <pageSetup paperSize="9" scale="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view="pageBreakPreview" zoomScale="60" zoomScaleNormal="75" workbookViewId="0">
      <selection activeCell="A27" sqref="A27:A29"/>
    </sheetView>
  </sheetViews>
  <sheetFormatPr defaultColWidth="11" defaultRowHeight="13" x14ac:dyDescent="0.2"/>
  <cols>
    <col min="1" max="1" width="10.6328125" customWidth="1"/>
    <col min="2" max="9" width="13.08984375" customWidth="1"/>
    <col min="10" max="10" width="15.26953125" customWidth="1"/>
    <col min="11" max="11" width="13.08984375" customWidth="1"/>
  </cols>
  <sheetData>
    <row r="1" spans="1:11" ht="19.5" customHeight="1" x14ac:dyDescent="0.2">
      <c r="A1" s="1"/>
      <c r="B1" s="2"/>
    </row>
    <row r="2" spans="1:11" ht="23.25" customHeight="1" x14ac:dyDescent="0.2">
      <c r="A2" s="3" t="s">
        <v>41</v>
      </c>
      <c r="B2" s="1"/>
    </row>
    <row r="3" spans="1:11" ht="21" customHeight="1" x14ac:dyDescent="0.2">
      <c r="A3" s="4" t="s">
        <v>1</v>
      </c>
      <c r="B3" s="4" t="str">
        <f>原本!F2</f>
        <v>3/30～4/5</v>
      </c>
      <c r="C3" s="4" t="str">
        <f>原本!G2</f>
        <v>4/6～4/12</v>
      </c>
      <c r="D3" s="4" t="str">
        <f>原本!H2</f>
        <v>4/13～4/19</v>
      </c>
      <c r="E3" s="4" t="str">
        <f>原本!I2</f>
        <v>4/20～4/26</v>
      </c>
      <c r="F3" s="4" t="str">
        <f>原本!J2</f>
        <v>4/27～5/3</v>
      </c>
      <c r="G3" s="4" t="str">
        <f>原本!K2</f>
        <v>5/4～5/10</v>
      </c>
      <c r="H3" s="4" t="str">
        <f>原本!L2</f>
        <v>5/11～5/17</v>
      </c>
      <c r="I3" s="4" t="str">
        <f>原本!M2</f>
        <v>5/18～5/24</v>
      </c>
      <c r="J3" s="8" t="str">
        <f>原本!N2</f>
        <v>5/25～5/31</v>
      </c>
      <c r="K3" s="11"/>
    </row>
    <row r="4" spans="1:11" ht="21" customHeight="1" x14ac:dyDescent="0.2">
      <c r="A4" s="5" t="s">
        <v>24</v>
      </c>
      <c r="B4" s="5">
        <f>原本!F9</f>
        <v>46.7</v>
      </c>
      <c r="C4" s="5">
        <f>原本!G9</f>
        <v>50.8</v>
      </c>
      <c r="D4" s="5">
        <f>原本!H9</f>
        <v>51.4</v>
      </c>
      <c r="E4" s="5">
        <f>原本!I9</f>
        <v>45.9</v>
      </c>
      <c r="F4" s="5">
        <f>原本!J9</f>
        <v>50.2</v>
      </c>
      <c r="G4" s="5">
        <f>原本!K9</f>
        <v>50.4</v>
      </c>
      <c r="H4" s="5">
        <f>原本!L9</f>
        <v>50.5</v>
      </c>
      <c r="I4" s="5">
        <f>原本!M9</f>
        <v>49.3</v>
      </c>
      <c r="J4" s="18">
        <f>原本!N9</f>
        <v>49.9</v>
      </c>
      <c r="K4" s="12"/>
    </row>
    <row r="5" spans="1:11" ht="21" customHeight="1" x14ac:dyDescent="0.2">
      <c r="A5" s="7" t="s">
        <v>8</v>
      </c>
      <c r="B5" s="7">
        <f>原本!F10</f>
        <v>346</v>
      </c>
      <c r="C5" s="7">
        <f>原本!G10</f>
        <v>356</v>
      </c>
      <c r="D5" s="7">
        <f>原本!H10</f>
        <v>358</v>
      </c>
      <c r="E5" s="7">
        <f>原本!I10</f>
        <v>300</v>
      </c>
      <c r="F5" s="7">
        <f>原本!J10</f>
        <v>350</v>
      </c>
      <c r="G5" s="7">
        <f>原本!K10</f>
        <v>315</v>
      </c>
      <c r="H5" s="7">
        <f>原本!L10</f>
        <v>389</v>
      </c>
      <c r="I5" s="7">
        <f>原本!M10</f>
        <v>365</v>
      </c>
      <c r="J5" s="7">
        <f>原本!N10</f>
        <v>375</v>
      </c>
      <c r="K5" s="13"/>
    </row>
    <row r="6" spans="1:11" ht="9" customHeight="1" x14ac:dyDescent="0.2"/>
    <row r="7" spans="1:11" ht="21" customHeight="1" x14ac:dyDescent="0.2">
      <c r="A7" s="4" t="s">
        <v>1</v>
      </c>
      <c r="B7" s="8" t="str">
        <f>原本!O2</f>
        <v>6/1～6/7</v>
      </c>
      <c r="C7" s="8" t="str">
        <f>原本!P2</f>
        <v>6/8～6/14</v>
      </c>
      <c r="D7" s="8" t="str">
        <f>原本!Q2</f>
        <v>6/15～6/21</v>
      </c>
      <c r="E7" s="8" t="str">
        <f>原本!R2</f>
        <v>6/22～6/28</v>
      </c>
      <c r="F7" s="8" t="str">
        <f>原本!S2</f>
        <v>6/29～7/5</v>
      </c>
      <c r="G7" s="8" t="str">
        <f>原本!T2</f>
        <v>7/6～7/12</v>
      </c>
      <c r="H7" s="8" t="str">
        <f>原本!U2</f>
        <v>7/13～7/19</v>
      </c>
      <c r="I7" s="8" t="str">
        <f>原本!V2</f>
        <v>7/20～7/26</v>
      </c>
      <c r="J7" s="8" t="str">
        <f>原本!W2</f>
        <v>7/27～8/2</v>
      </c>
    </row>
    <row r="8" spans="1:11" ht="21" customHeight="1" x14ac:dyDescent="0.2">
      <c r="A8" s="5" t="s">
        <v>24</v>
      </c>
      <c r="B8" s="18">
        <f>原本!O9</f>
        <v>48.9</v>
      </c>
      <c r="C8" s="18">
        <f>原本!P9</f>
        <v>47.6</v>
      </c>
      <c r="D8" s="18">
        <f>原本!Q9</f>
        <v>50.1</v>
      </c>
      <c r="E8" s="18">
        <f>原本!R9</f>
        <v>51.3</v>
      </c>
      <c r="F8" s="18">
        <f>原本!S9</f>
        <v>50.5</v>
      </c>
      <c r="G8" s="18">
        <f>原本!T9</f>
        <v>52</v>
      </c>
      <c r="H8" s="18">
        <f>原本!U9</f>
        <v>51</v>
      </c>
      <c r="I8" s="6">
        <f>原本!V9</f>
        <v>46.5</v>
      </c>
      <c r="J8" s="6">
        <f>原本!W9</f>
        <v>45.8</v>
      </c>
    </row>
    <row r="9" spans="1:11" ht="21" customHeight="1" x14ac:dyDescent="0.2">
      <c r="A9" s="7" t="s">
        <v>8</v>
      </c>
      <c r="B9" s="7">
        <f>原本!O10</f>
        <v>352</v>
      </c>
      <c r="C9" s="7">
        <f>原本!P10</f>
        <v>358</v>
      </c>
      <c r="D9" s="7">
        <f>原本!Q10</f>
        <v>361</v>
      </c>
      <c r="E9" s="7">
        <f>原本!R10</f>
        <v>404</v>
      </c>
      <c r="F9" s="7">
        <f>原本!S10</f>
        <v>387</v>
      </c>
      <c r="G9" s="7">
        <f>原本!T10</f>
        <v>369</v>
      </c>
      <c r="H9" s="7">
        <f>原本!U10</f>
        <v>414</v>
      </c>
      <c r="I9" s="7">
        <f>原本!V10</f>
        <v>298</v>
      </c>
      <c r="J9" s="7">
        <f>原本!W10</f>
        <v>296</v>
      </c>
    </row>
    <row r="10" spans="1:11" ht="8.25" customHeight="1" x14ac:dyDescent="0.2"/>
    <row r="11" spans="1:11" ht="21" customHeight="1" x14ac:dyDescent="0.2">
      <c r="A11" s="4" t="s">
        <v>1</v>
      </c>
      <c r="B11" s="8" t="str">
        <f>原本!X2</f>
        <v>8/3～8/9</v>
      </c>
      <c r="C11" s="8" t="str">
        <f>原本!Y2</f>
        <v>8/10～8/16</v>
      </c>
      <c r="D11" s="8" t="str">
        <f>原本!Z2</f>
        <v>8/17～8/23</v>
      </c>
      <c r="E11" s="8" t="str">
        <f>原本!AA2</f>
        <v>8/24～8/30</v>
      </c>
      <c r="F11" s="8" t="str">
        <f>原本!AB2</f>
        <v>8/31～9/6</v>
      </c>
      <c r="G11" s="8" t="str">
        <f>原本!AC2</f>
        <v>9/7～9/13</v>
      </c>
      <c r="H11" s="8" t="str">
        <f>原本!AD2</f>
        <v>9/14～9/20</v>
      </c>
      <c r="I11" s="8" t="str">
        <f>原本!AE2</f>
        <v>9/21～9/27</v>
      </c>
      <c r="J11" s="8" t="str">
        <f>原本!AF2</f>
        <v>9/28～10/4</v>
      </c>
    </row>
    <row r="12" spans="1:11" ht="21" customHeight="1" x14ac:dyDescent="0.2">
      <c r="A12" s="5" t="s">
        <v>24</v>
      </c>
      <c r="B12" s="6">
        <f>原本!X9</f>
        <v>43.6</v>
      </c>
      <c r="C12" s="6">
        <f>原本!Y9</f>
        <v>48.5</v>
      </c>
      <c r="D12" s="6">
        <f>原本!Z9</f>
        <v>47.6</v>
      </c>
      <c r="E12" s="6">
        <f>原本!AA9</f>
        <v>46.2</v>
      </c>
      <c r="F12" s="6">
        <f>原本!AB9</f>
        <v>45.5</v>
      </c>
      <c r="G12" s="6">
        <f>原本!AC9</f>
        <v>45.8</v>
      </c>
      <c r="H12" s="6">
        <f>原本!AD9</f>
        <v>49</v>
      </c>
      <c r="I12" s="6">
        <f>原本!AE9</f>
        <v>47.9</v>
      </c>
      <c r="J12" s="6" t="str">
        <f>原本!AF9</f>
        <v>欠測</v>
      </c>
    </row>
    <row r="13" spans="1:11" ht="21" customHeight="1" x14ac:dyDescent="0.2">
      <c r="A13" s="7" t="s">
        <v>8</v>
      </c>
      <c r="B13" s="7">
        <f>原本!X10</f>
        <v>263</v>
      </c>
      <c r="C13" s="7">
        <f>原本!Y10</f>
        <v>330</v>
      </c>
      <c r="D13" s="7">
        <f>原本!Z10</f>
        <v>346</v>
      </c>
      <c r="E13" s="7">
        <f>原本!AA10</f>
        <v>277</v>
      </c>
      <c r="F13" s="7">
        <f>原本!AB10</f>
        <v>308</v>
      </c>
      <c r="G13" s="7">
        <f>原本!AC10</f>
        <v>295</v>
      </c>
      <c r="H13" s="7">
        <f>原本!AD10</f>
        <v>376</v>
      </c>
      <c r="I13" s="7">
        <f>原本!AE10</f>
        <v>353</v>
      </c>
      <c r="J13" s="7" t="str">
        <f>原本!AF10</f>
        <v>欠測</v>
      </c>
    </row>
    <row r="14" spans="1:11" ht="9" customHeight="1" x14ac:dyDescent="0.2"/>
    <row r="15" spans="1:11" ht="21" customHeight="1" x14ac:dyDescent="0.2">
      <c r="A15" s="4" t="s">
        <v>1</v>
      </c>
      <c r="B15" s="8" t="str">
        <f>原本!AG2</f>
        <v>10/5～10/11</v>
      </c>
      <c r="C15" s="8" t="str">
        <f>原本!AH2</f>
        <v>10/12～10/18</v>
      </c>
      <c r="D15" s="8" t="str">
        <f>原本!AI2</f>
        <v>10/19～10/25</v>
      </c>
      <c r="E15" s="8" t="str">
        <f>原本!AJ2</f>
        <v>10/26～11/1</v>
      </c>
      <c r="F15" s="8" t="str">
        <f>原本!AK2</f>
        <v>11/2～11/8</v>
      </c>
      <c r="G15" s="8" t="str">
        <f>原本!AL2</f>
        <v>11/9～11/15</v>
      </c>
      <c r="H15" s="8" t="str">
        <f>原本!AM2</f>
        <v>11/16～11/22</v>
      </c>
      <c r="I15" s="8" t="str">
        <f>原本!AN2</f>
        <v>11/23～11/29</v>
      </c>
      <c r="J15" s="8" t="str">
        <f>原本!AO2</f>
        <v>11/30～12/6</v>
      </c>
    </row>
    <row r="16" spans="1:11" ht="21" customHeight="1" x14ac:dyDescent="0.2">
      <c r="A16" s="5" t="s">
        <v>24</v>
      </c>
      <c r="B16" s="6" t="str">
        <f>原本!AG9</f>
        <v>欠測</v>
      </c>
      <c r="C16" s="6" t="str">
        <f>原本!AH9</f>
        <v>欠測</v>
      </c>
      <c r="D16" s="6" t="str">
        <f>原本!AI9</f>
        <v>欠測</v>
      </c>
      <c r="E16" s="6" t="str">
        <f>原本!AJ9</f>
        <v>欠測</v>
      </c>
      <c r="F16" s="6" t="str">
        <f>原本!AK9</f>
        <v>欠測</v>
      </c>
      <c r="G16" s="6" t="str">
        <f>原本!AL9</f>
        <v>欠測</v>
      </c>
      <c r="H16" s="6" t="str">
        <f>原本!AM9</f>
        <v>欠測</v>
      </c>
      <c r="I16" s="6" t="str">
        <f>原本!AN9</f>
        <v>欠測</v>
      </c>
      <c r="J16" s="6">
        <f>原本!AO9</f>
        <v>49.5</v>
      </c>
    </row>
    <row r="17" spans="1:10" ht="21" customHeight="1" x14ac:dyDescent="0.2">
      <c r="A17" s="7" t="s">
        <v>8</v>
      </c>
      <c r="B17" s="7" t="str">
        <f>原本!AG10</f>
        <v>欠測</v>
      </c>
      <c r="C17" s="7" t="str">
        <f>原本!AH10</f>
        <v>欠測</v>
      </c>
      <c r="D17" s="7" t="str">
        <f>原本!AI10</f>
        <v>欠測</v>
      </c>
      <c r="E17" s="7" t="str">
        <f>原本!AJ10</f>
        <v>欠測</v>
      </c>
      <c r="F17" s="7" t="str">
        <f>原本!AK10</f>
        <v>欠測</v>
      </c>
      <c r="G17" s="7" t="str">
        <f>原本!AL10</f>
        <v>欠測</v>
      </c>
      <c r="H17" s="7" t="str">
        <f>原本!AM10</f>
        <v>欠測</v>
      </c>
      <c r="I17" s="7" t="str">
        <f>原本!AN10</f>
        <v>欠測</v>
      </c>
      <c r="J17" s="7">
        <f>原本!AO10</f>
        <v>415</v>
      </c>
    </row>
    <row r="18" spans="1:10" ht="9" customHeight="1" x14ac:dyDescent="0.2"/>
    <row r="19" spans="1:10" ht="21" customHeight="1" x14ac:dyDescent="0.2">
      <c r="A19" s="4" t="s">
        <v>1</v>
      </c>
      <c r="B19" s="8" t="str">
        <f>原本!AP2</f>
        <v>12/7～12/13</v>
      </c>
      <c r="C19" s="8" t="str">
        <f>原本!AQ2</f>
        <v>12/14～12/20</v>
      </c>
      <c r="D19" s="8" t="str">
        <f>原本!AR2</f>
        <v>12/21～12/27</v>
      </c>
      <c r="E19" s="8" t="str">
        <f>原本!AS2</f>
        <v>12/28～1/3</v>
      </c>
      <c r="F19" s="8" t="str">
        <f>原本!AT2</f>
        <v>1/4～1/10</v>
      </c>
      <c r="G19" s="8" t="str">
        <f>原本!AU2</f>
        <v>1/11～1/17</v>
      </c>
      <c r="H19" s="8" t="str">
        <f>原本!AV2</f>
        <v>1/18～1/24</v>
      </c>
      <c r="I19" s="8" t="str">
        <f>原本!AW2</f>
        <v>1/25～1/31</v>
      </c>
      <c r="J19" s="8" t="str">
        <f>原本!AX2</f>
        <v>2/1～2/7</v>
      </c>
    </row>
    <row r="20" spans="1:10" ht="21" customHeight="1" x14ac:dyDescent="0.2">
      <c r="A20" s="5" t="s">
        <v>24</v>
      </c>
      <c r="B20" s="6">
        <f>原本!AP9</f>
        <v>48.6</v>
      </c>
      <c r="C20" s="6">
        <f>原本!AQ9</f>
        <v>49.9</v>
      </c>
      <c r="D20" s="6">
        <f>原本!AR9</f>
        <v>47.8</v>
      </c>
      <c r="E20" s="6">
        <f>原本!AS9</f>
        <v>49.7</v>
      </c>
      <c r="F20" s="6">
        <f>原本!AT9</f>
        <v>49.2</v>
      </c>
      <c r="G20" s="6">
        <f>原本!AU9</f>
        <v>47.9</v>
      </c>
      <c r="H20" s="6">
        <f>原本!AV9</f>
        <v>49</v>
      </c>
      <c r="I20" s="6">
        <f>原本!AW9</f>
        <v>47.4</v>
      </c>
      <c r="J20" s="6">
        <f>原本!AX9</f>
        <v>48.6</v>
      </c>
    </row>
    <row r="21" spans="1:10" ht="21" customHeight="1" x14ac:dyDescent="0.2">
      <c r="A21" s="7" t="s">
        <v>8</v>
      </c>
      <c r="B21" s="7">
        <f>原本!AP10</f>
        <v>420</v>
      </c>
      <c r="C21" s="7">
        <f>原本!AQ10</f>
        <v>427</v>
      </c>
      <c r="D21" s="7">
        <f>原本!AR10</f>
        <v>365</v>
      </c>
      <c r="E21" s="7">
        <f>原本!AS10</f>
        <v>412</v>
      </c>
      <c r="F21" s="7">
        <f>原本!AT10</f>
        <v>406</v>
      </c>
      <c r="G21" s="7">
        <f>原本!AU10</f>
        <v>405</v>
      </c>
      <c r="H21" s="7">
        <f>原本!AV10</f>
        <v>412</v>
      </c>
      <c r="I21" s="7">
        <f>原本!AW10</f>
        <v>378</v>
      </c>
      <c r="J21" s="7">
        <f>原本!AX10</f>
        <v>409</v>
      </c>
    </row>
    <row r="22" spans="1:10" ht="9" customHeight="1" x14ac:dyDescent="0.2"/>
    <row r="23" spans="1:10" ht="21" customHeight="1" x14ac:dyDescent="0.2">
      <c r="A23" s="4" t="s">
        <v>1</v>
      </c>
      <c r="B23" s="8" t="str">
        <f>原本!AY2</f>
        <v>2/8～2/14</v>
      </c>
      <c r="C23" s="8" t="str">
        <f>原本!AZ2</f>
        <v>2/15～2/21</v>
      </c>
      <c r="D23" s="8" t="str">
        <f>原本!BA2</f>
        <v>2/22～2/28</v>
      </c>
      <c r="E23" s="8" t="str">
        <f>原本!BB2</f>
        <v>2/29～3/6</v>
      </c>
      <c r="F23" s="8" t="str">
        <f>原本!BC2</f>
        <v>3/7～3/13</v>
      </c>
      <c r="G23" s="8" t="str">
        <f>原本!BD2</f>
        <v>3/14～3/20</v>
      </c>
      <c r="H23" s="8" t="str">
        <f>原本!BE2</f>
        <v>3/21～3/27</v>
      </c>
      <c r="I23" s="14" t="s">
        <v>3</v>
      </c>
      <c r="J23" s="15" t="s">
        <v>25</v>
      </c>
    </row>
    <row r="24" spans="1:10" ht="21" customHeight="1" x14ac:dyDescent="0.2">
      <c r="A24" s="5" t="s">
        <v>24</v>
      </c>
      <c r="B24" s="6">
        <f>原本!AY9</f>
        <v>50.5</v>
      </c>
      <c r="C24" s="6">
        <f>原本!AZ9</f>
        <v>49.8</v>
      </c>
      <c r="D24" s="6">
        <f>原本!BA9</f>
        <v>48.2</v>
      </c>
      <c r="E24" s="6">
        <f>原本!BB9</f>
        <v>48.6</v>
      </c>
      <c r="F24" s="6">
        <f>原本!BC9</f>
        <v>48.9</v>
      </c>
      <c r="G24" s="6">
        <f>原本!BD9</f>
        <v>48.3</v>
      </c>
      <c r="H24" s="6">
        <f>原本!BE9</f>
        <v>50.9</v>
      </c>
      <c r="I24" s="16">
        <f>原本!BF9</f>
        <v>49</v>
      </c>
      <c r="J24" s="74">
        <f>原本!$BF$46</f>
        <v>49.09549703970464</v>
      </c>
    </row>
    <row r="25" spans="1:10" ht="21" customHeight="1" x14ac:dyDescent="0.2">
      <c r="A25" s="7" t="s">
        <v>8</v>
      </c>
      <c r="B25" s="7">
        <f>原本!AY10</f>
        <v>429</v>
      </c>
      <c r="C25" s="7">
        <f>原本!AZ10</f>
        <v>387</v>
      </c>
      <c r="D25" s="7">
        <f>原本!BA10</f>
        <v>392</v>
      </c>
      <c r="E25" s="7">
        <f>原本!BB10</f>
        <v>388</v>
      </c>
      <c r="F25" s="7">
        <f>原本!BC10</f>
        <v>409</v>
      </c>
      <c r="G25" s="7">
        <f>原本!BD10</f>
        <v>382</v>
      </c>
      <c r="H25" s="7">
        <f>原本!BE10</f>
        <v>428</v>
      </c>
      <c r="I25" s="17">
        <f>原本!BF10</f>
        <v>15805</v>
      </c>
      <c r="J25" s="75"/>
    </row>
    <row r="26" spans="1:10" ht="9" customHeight="1" x14ac:dyDescent="0.2">
      <c r="A26" s="9"/>
    </row>
    <row r="27" spans="1:10" s="1" customFormat="1" ht="18" customHeight="1" x14ac:dyDescent="0.2">
      <c r="A27" s="65" t="s">
        <v>29</v>
      </c>
    </row>
    <row r="28" spans="1:10" s="1" customFormat="1" ht="18" customHeight="1" x14ac:dyDescent="0.2">
      <c r="A28" s="65" t="s">
        <v>27</v>
      </c>
    </row>
    <row r="29" spans="1:10" ht="23.25" customHeight="1" x14ac:dyDescent="0.2">
      <c r="A29" s="65" t="s">
        <v>49</v>
      </c>
    </row>
  </sheetData>
  <mergeCells count="1">
    <mergeCell ref="J24:J25"/>
  </mergeCells>
  <phoneticPr fontId="9"/>
  <printOptions horizontalCentered="1" verticalCentered="1"/>
  <pageMargins left="0.78740157480314998" right="0.78740157480314998" top="0.59055118110236204" bottom="0.98425196850393704" header="0.511811023622047" footer="0.511811023622047"/>
  <pageSetup paperSize="9" scale="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view="pageBreakPreview" zoomScale="60" zoomScaleNormal="75" workbookViewId="0">
      <selection activeCell="P12" sqref="P12"/>
    </sheetView>
  </sheetViews>
  <sheetFormatPr defaultColWidth="11" defaultRowHeight="13" x14ac:dyDescent="0.2"/>
  <cols>
    <col min="1" max="1" width="10.6328125" customWidth="1"/>
    <col min="2" max="9" width="13.08984375" customWidth="1"/>
    <col min="10" max="10" width="15.26953125" customWidth="1"/>
    <col min="11" max="11" width="13.08984375" customWidth="1"/>
  </cols>
  <sheetData>
    <row r="1" spans="1:11" ht="19.5" customHeight="1" x14ac:dyDescent="0.2">
      <c r="A1" s="1"/>
      <c r="B1" s="2"/>
    </row>
    <row r="2" spans="1:11" ht="23.25" customHeight="1" x14ac:dyDescent="0.2">
      <c r="A2" s="3" t="s">
        <v>40</v>
      </c>
      <c r="B2" s="1"/>
    </row>
    <row r="3" spans="1:11" ht="21" customHeight="1" x14ac:dyDescent="0.2">
      <c r="A3" s="4" t="s">
        <v>1</v>
      </c>
      <c r="B3" s="4" t="str">
        <f>原本!F2</f>
        <v>3/30～4/5</v>
      </c>
      <c r="C3" s="4" t="str">
        <f>原本!G2</f>
        <v>4/6～4/12</v>
      </c>
      <c r="D3" s="4" t="str">
        <f>原本!H2</f>
        <v>4/13～4/19</v>
      </c>
      <c r="E3" s="4" t="str">
        <f>原本!I2</f>
        <v>4/20～4/26</v>
      </c>
      <c r="F3" s="4" t="str">
        <f>原本!J2</f>
        <v>4/27～5/3</v>
      </c>
      <c r="G3" s="4" t="str">
        <f>原本!K2</f>
        <v>5/4～5/10</v>
      </c>
      <c r="H3" s="4" t="str">
        <f>原本!L2</f>
        <v>5/11～5/17</v>
      </c>
      <c r="I3" s="4" t="str">
        <f>原本!M2</f>
        <v>5/18～5/24</v>
      </c>
      <c r="J3" s="8" t="str">
        <f>原本!N2</f>
        <v>5/25～5/31</v>
      </c>
      <c r="K3" s="11"/>
    </row>
    <row r="4" spans="1:11" ht="21" customHeight="1" x14ac:dyDescent="0.2">
      <c r="A4" s="5" t="s">
        <v>24</v>
      </c>
      <c r="B4" s="5">
        <f>原本!F11</f>
        <v>47.2</v>
      </c>
      <c r="C4" s="5">
        <f>原本!G11</f>
        <v>45.9</v>
      </c>
      <c r="D4" s="5">
        <f>原本!H11</f>
        <v>45.5</v>
      </c>
      <c r="E4" s="5">
        <f>原本!I11</f>
        <v>47.3</v>
      </c>
      <c r="F4" s="5">
        <f>原本!J11</f>
        <v>46.8</v>
      </c>
      <c r="G4" s="5">
        <f>原本!K11</f>
        <v>47.3</v>
      </c>
      <c r="H4" s="5">
        <f>原本!L11</f>
        <v>48.2</v>
      </c>
      <c r="I4" s="5">
        <f>原本!M11</f>
        <v>47.3</v>
      </c>
      <c r="J4" s="18">
        <f>原本!N11</f>
        <v>46.8</v>
      </c>
      <c r="K4" s="12"/>
    </row>
    <row r="5" spans="1:11" ht="21" customHeight="1" x14ac:dyDescent="0.2">
      <c r="A5" s="7" t="s">
        <v>8</v>
      </c>
      <c r="B5" s="7">
        <f>原本!F12</f>
        <v>98</v>
      </c>
      <c r="C5" s="7">
        <f>原本!G12</f>
        <v>63</v>
      </c>
      <c r="D5" s="7">
        <f>原本!H12</f>
        <v>61</v>
      </c>
      <c r="E5" s="7">
        <f>原本!I12</f>
        <v>87</v>
      </c>
      <c r="F5" s="7">
        <f>原本!J12</f>
        <v>72</v>
      </c>
      <c r="G5" s="7">
        <f>原本!K12</f>
        <v>76</v>
      </c>
      <c r="H5" s="7">
        <f>原本!L12</f>
        <v>101</v>
      </c>
      <c r="I5" s="7">
        <f>原本!M12</f>
        <v>110</v>
      </c>
      <c r="J5" s="7">
        <f>原本!N12</f>
        <v>81</v>
      </c>
      <c r="K5" s="13"/>
    </row>
    <row r="6" spans="1:11" ht="9" customHeight="1" x14ac:dyDescent="0.2"/>
    <row r="7" spans="1:11" ht="21" customHeight="1" x14ac:dyDescent="0.2">
      <c r="A7" s="4" t="s">
        <v>1</v>
      </c>
      <c r="B7" s="8" t="str">
        <f>原本!O2</f>
        <v>6/1～6/7</v>
      </c>
      <c r="C7" s="8" t="str">
        <f>原本!P2</f>
        <v>6/8～6/14</v>
      </c>
      <c r="D7" s="8" t="str">
        <f>原本!Q2</f>
        <v>6/15～6/21</v>
      </c>
      <c r="E7" s="8" t="str">
        <f>原本!R2</f>
        <v>6/22～6/28</v>
      </c>
      <c r="F7" s="8" t="str">
        <f>原本!S2</f>
        <v>6/29～7/5</v>
      </c>
      <c r="G7" s="8" t="str">
        <f>原本!T2</f>
        <v>7/6～7/12</v>
      </c>
      <c r="H7" s="8" t="str">
        <f>原本!U2</f>
        <v>7/13～7/19</v>
      </c>
      <c r="I7" s="8" t="str">
        <f>原本!V2</f>
        <v>7/20～7/26</v>
      </c>
      <c r="J7" s="8" t="str">
        <f>原本!W2</f>
        <v>7/27～8/2</v>
      </c>
    </row>
    <row r="8" spans="1:11" ht="21" customHeight="1" x14ac:dyDescent="0.2">
      <c r="A8" s="5" t="s">
        <v>24</v>
      </c>
      <c r="B8" s="18">
        <f>原本!O11</f>
        <v>47.4</v>
      </c>
      <c r="C8" s="18">
        <f>原本!P11</f>
        <v>47.7</v>
      </c>
      <c r="D8" s="18">
        <f>原本!Q11</f>
        <v>45.4</v>
      </c>
      <c r="E8" s="18">
        <f>原本!R11</f>
        <v>45.8</v>
      </c>
      <c r="F8" s="18">
        <f>原本!S11</f>
        <v>45.4</v>
      </c>
      <c r="G8" s="18">
        <f>原本!T11</f>
        <v>44.2</v>
      </c>
      <c r="H8" s="18">
        <f>原本!U11</f>
        <v>46.6</v>
      </c>
      <c r="I8" s="6">
        <f>原本!V11</f>
        <v>46.7</v>
      </c>
      <c r="J8" s="6">
        <f>原本!W11</f>
        <v>48.3</v>
      </c>
    </row>
    <row r="9" spans="1:11" ht="21" customHeight="1" x14ac:dyDescent="0.2">
      <c r="A9" s="7" t="s">
        <v>8</v>
      </c>
      <c r="B9" s="7">
        <f>原本!O12</f>
        <v>90</v>
      </c>
      <c r="C9" s="7">
        <f>原本!P12</f>
        <v>88</v>
      </c>
      <c r="D9" s="7">
        <f>原本!Q12</f>
        <v>71</v>
      </c>
      <c r="E9" s="7">
        <f>原本!R12</f>
        <v>55</v>
      </c>
      <c r="F9" s="7">
        <f>原本!S12</f>
        <v>53</v>
      </c>
      <c r="G9" s="7">
        <f>原本!T12</f>
        <v>41</v>
      </c>
      <c r="H9" s="7">
        <f>原本!U12</f>
        <v>64</v>
      </c>
      <c r="I9" s="7">
        <f>原本!V12</f>
        <v>74</v>
      </c>
      <c r="J9" s="7">
        <f>原本!W12</f>
        <v>103</v>
      </c>
    </row>
    <row r="10" spans="1:11" ht="8.25" customHeight="1" x14ac:dyDescent="0.2"/>
    <row r="11" spans="1:11" ht="21" customHeight="1" x14ac:dyDescent="0.2">
      <c r="A11" s="4" t="s">
        <v>1</v>
      </c>
      <c r="B11" s="8" t="str">
        <f>原本!X2</f>
        <v>8/3～8/9</v>
      </c>
      <c r="C11" s="8" t="str">
        <f>原本!Y2</f>
        <v>8/10～8/16</v>
      </c>
      <c r="D11" s="8" t="str">
        <f>原本!Z2</f>
        <v>8/17～8/23</v>
      </c>
      <c r="E11" s="8" t="str">
        <f>原本!AA2</f>
        <v>8/24～8/30</v>
      </c>
      <c r="F11" s="8" t="str">
        <f>原本!AB2</f>
        <v>8/31～9/6</v>
      </c>
      <c r="G11" s="8" t="str">
        <f>原本!AC2</f>
        <v>9/7～9/13</v>
      </c>
      <c r="H11" s="8" t="str">
        <f>原本!AD2</f>
        <v>9/14～9/20</v>
      </c>
      <c r="I11" s="8" t="str">
        <f>原本!AE2</f>
        <v>9/21～9/27</v>
      </c>
      <c r="J11" s="8" t="str">
        <f>原本!AF2</f>
        <v>9/28～10/4</v>
      </c>
    </row>
    <row r="12" spans="1:11" ht="21" customHeight="1" x14ac:dyDescent="0.2">
      <c r="A12" s="5" t="s">
        <v>24</v>
      </c>
      <c r="B12" s="6">
        <f>原本!X11</f>
        <v>46.7</v>
      </c>
      <c r="C12" s="6">
        <f>原本!Y11</f>
        <v>48</v>
      </c>
      <c r="D12" s="6">
        <f>原本!Z11</f>
        <v>48.7</v>
      </c>
      <c r="E12" s="6">
        <f>原本!AA11</f>
        <v>48</v>
      </c>
      <c r="F12" s="6">
        <f>原本!AB11</f>
        <v>46.7</v>
      </c>
      <c r="G12" s="6">
        <f>原本!AC11</f>
        <v>47.8</v>
      </c>
      <c r="H12" s="6">
        <f>原本!AD11</f>
        <v>47.8</v>
      </c>
      <c r="I12" s="6">
        <f>原本!AE11</f>
        <v>48.8</v>
      </c>
      <c r="J12" s="6">
        <f>原本!AF11</f>
        <v>47.2</v>
      </c>
    </row>
    <row r="13" spans="1:11" ht="21" customHeight="1" x14ac:dyDescent="0.2">
      <c r="A13" s="7" t="s">
        <v>8</v>
      </c>
      <c r="B13" s="7">
        <f>原本!X12</f>
        <v>80</v>
      </c>
      <c r="C13" s="7">
        <f>原本!Y12</f>
        <v>102</v>
      </c>
      <c r="D13" s="7">
        <f>原本!Z12</f>
        <v>120</v>
      </c>
      <c r="E13" s="7">
        <f>原本!AA12</f>
        <v>109</v>
      </c>
      <c r="F13" s="7">
        <f>原本!AB12</f>
        <v>105</v>
      </c>
      <c r="G13" s="7">
        <f>原本!AC12</f>
        <v>106</v>
      </c>
      <c r="H13" s="7">
        <f>原本!AD12</f>
        <v>104</v>
      </c>
      <c r="I13" s="7">
        <f>原本!AE12</f>
        <v>122</v>
      </c>
      <c r="J13" s="7">
        <f>原本!AF12</f>
        <v>92</v>
      </c>
    </row>
    <row r="14" spans="1:11" ht="9" customHeight="1" x14ac:dyDescent="0.2"/>
    <row r="15" spans="1:11" ht="21" customHeight="1" x14ac:dyDescent="0.2">
      <c r="A15" s="4" t="s">
        <v>1</v>
      </c>
      <c r="B15" s="8" t="str">
        <f>原本!AG2</f>
        <v>10/5～10/11</v>
      </c>
      <c r="C15" s="8" t="str">
        <f>原本!AH2</f>
        <v>10/12～10/18</v>
      </c>
      <c r="D15" s="8" t="str">
        <f>原本!AI2</f>
        <v>10/19～10/25</v>
      </c>
      <c r="E15" s="8" t="str">
        <f>原本!AJ2</f>
        <v>10/26～11/1</v>
      </c>
      <c r="F15" s="8" t="str">
        <f>原本!AK2</f>
        <v>11/2～11/8</v>
      </c>
      <c r="G15" s="8" t="str">
        <f>原本!AL2</f>
        <v>11/9～11/15</v>
      </c>
      <c r="H15" s="8" t="str">
        <f>原本!AM2</f>
        <v>11/16～11/22</v>
      </c>
      <c r="I15" s="8" t="str">
        <f>原本!AN2</f>
        <v>11/23～11/29</v>
      </c>
      <c r="J15" s="8" t="str">
        <f>原本!AO2</f>
        <v>11/30～12/6</v>
      </c>
    </row>
    <row r="16" spans="1:11" ht="21" customHeight="1" x14ac:dyDescent="0.2">
      <c r="A16" s="5" t="s">
        <v>24</v>
      </c>
      <c r="B16" s="6">
        <f>原本!AG11</f>
        <v>47.6</v>
      </c>
      <c r="C16" s="6">
        <f>原本!AH11</f>
        <v>47.9</v>
      </c>
      <c r="D16" s="6">
        <f>原本!AI11</f>
        <v>48</v>
      </c>
      <c r="E16" s="6">
        <f>原本!AJ11</f>
        <v>47.4</v>
      </c>
      <c r="F16" s="6">
        <f>原本!AK11</f>
        <v>47.5</v>
      </c>
      <c r="G16" s="6">
        <f>原本!AL11</f>
        <v>46.7</v>
      </c>
      <c r="H16" s="6">
        <f>原本!AM11</f>
        <v>47</v>
      </c>
      <c r="I16" s="6">
        <f>原本!AN11</f>
        <v>46.5</v>
      </c>
      <c r="J16" s="6" t="str">
        <f>原本!AO11</f>
        <v>欠測</v>
      </c>
    </row>
    <row r="17" spans="1:10" ht="21" customHeight="1" x14ac:dyDescent="0.2">
      <c r="A17" s="7" t="s">
        <v>8</v>
      </c>
      <c r="B17" s="7">
        <f>原本!AG12</f>
        <v>88</v>
      </c>
      <c r="C17" s="7">
        <f>原本!AH12</f>
        <v>93</v>
      </c>
      <c r="D17" s="7">
        <f>原本!AI12</f>
        <v>98</v>
      </c>
      <c r="E17" s="7">
        <f>原本!AJ12</f>
        <v>91</v>
      </c>
      <c r="F17" s="7">
        <f>原本!AK12</f>
        <v>98</v>
      </c>
      <c r="G17" s="7">
        <f>原本!AL12</f>
        <v>72</v>
      </c>
      <c r="H17" s="7">
        <f>原本!AM12</f>
        <v>60</v>
      </c>
      <c r="I17" s="7">
        <f>原本!AN12</f>
        <v>69</v>
      </c>
      <c r="J17" s="7" t="str">
        <f>原本!AO12</f>
        <v>欠測</v>
      </c>
    </row>
    <row r="18" spans="1:10" ht="9" customHeight="1" x14ac:dyDescent="0.2"/>
    <row r="19" spans="1:10" ht="21" customHeight="1" x14ac:dyDescent="0.2">
      <c r="A19" s="4" t="s">
        <v>1</v>
      </c>
      <c r="B19" s="8" t="str">
        <f>原本!AP2</f>
        <v>12/7～12/13</v>
      </c>
      <c r="C19" s="8" t="str">
        <f>原本!AQ2</f>
        <v>12/14～12/20</v>
      </c>
      <c r="D19" s="8" t="str">
        <f>原本!AR2</f>
        <v>12/21～12/27</v>
      </c>
      <c r="E19" s="8" t="str">
        <f>原本!AS2</f>
        <v>12/28～1/3</v>
      </c>
      <c r="F19" s="8" t="str">
        <f>原本!AT2</f>
        <v>1/4～1/10</v>
      </c>
      <c r="G19" s="8" t="str">
        <f>原本!AU2</f>
        <v>1/11～1/17</v>
      </c>
      <c r="H19" s="8" t="str">
        <f>原本!AV2</f>
        <v>1/18～1/24</v>
      </c>
      <c r="I19" s="8" t="str">
        <f>原本!AW2</f>
        <v>1/25～1/31</v>
      </c>
      <c r="J19" s="8" t="str">
        <f>原本!AX2</f>
        <v>2/1～2/7</v>
      </c>
    </row>
    <row r="20" spans="1:10" ht="21" customHeight="1" x14ac:dyDescent="0.2">
      <c r="A20" s="5" t="s">
        <v>24</v>
      </c>
      <c r="B20" s="6">
        <f>原本!AP11</f>
        <v>55.2</v>
      </c>
      <c r="C20" s="6" t="str">
        <f>原本!AQ11</f>
        <v>欠測</v>
      </c>
      <c r="D20" s="6" t="str">
        <f>原本!AR11</f>
        <v>欠測</v>
      </c>
      <c r="E20" s="6" t="str">
        <f>原本!AS11</f>
        <v>欠測</v>
      </c>
      <c r="F20" s="6" t="str">
        <f>原本!AT11</f>
        <v>欠測</v>
      </c>
      <c r="G20" s="6">
        <f>原本!AU11</f>
        <v>50.1</v>
      </c>
      <c r="H20" s="6">
        <f>原本!AV11</f>
        <v>49.8</v>
      </c>
      <c r="I20" s="6">
        <f>原本!AW11</f>
        <v>49.8</v>
      </c>
      <c r="J20" s="6" t="str">
        <f>原本!AX11</f>
        <v>欠測</v>
      </c>
    </row>
    <row r="21" spans="1:10" ht="21" customHeight="1" x14ac:dyDescent="0.2">
      <c r="A21" s="7" t="s">
        <v>8</v>
      </c>
      <c r="B21" s="7">
        <f>原本!AP12</f>
        <v>71</v>
      </c>
      <c r="C21" s="7" t="str">
        <f>原本!AQ12</f>
        <v>欠測</v>
      </c>
      <c r="D21" s="7" t="str">
        <f>原本!AR12</f>
        <v>欠測</v>
      </c>
      <c r="E21" s="7" t="str">
        <f>原本!AS12</f>
        <v>欠測</v>
      </c>
      <c r="F21" s="7" t="str">
        <f>原本!AT12</f>
        <v>欠測</v>
      </c>
      <c r="G21" s="7">
        <f>原本!AU12</f>
        <v>175</v>
      </c>
      <c r="H21" s="7">
        <f>原本!AV12</f>
        <v>152</v>
      </c>
      <c r="I21" s="7">
        <f>原本!AW12</f>
        <v>154</v>
      </c>
      <c r="J21" s="7" t="str">
        <f>原本!AX12</f>
        <v>欠測</v>
      </c>
    </row>
    <row r="22" spans="1:10" ht="9" customHeight="1" x14ac:dyDescent="0.2"/>
    <row r="23" spans="1:10" ht="21" customHeight="1" x14ac:dyDescent="0.2">
      <c r="A23" s="4" t="s">
        <v>1</v>
      </c>
      <c r="B23" s="8" t="str">
        <f>原本!AY2</f>
        <v>2/8～2/14</v>
      </c>
      <c r="C23" s="8" t="str">
        <f>原本!AZ2</f>
        <v>2/15～2/21</v>
      </c>
      <c r="D23" s="8" t="str">
        <f>原本!BA2</f>
        <v>2/22～2/28</v>
      </c>
      <c r="E23" s="8" t="str">
        <f>原本!BB2</f>
        <v>2/29～3/6</v>
      </c>
      <c r="F23" s="8" t="str">
        <f>原本!BC2</f>
        <v>3/7～3/13</v>
      </c>
      <c r="G23" s="8" t="str">
        <f>原本!BD2</f>
        <v>3/14～3/20</v>
      </c>
      <c r="H23" s="8" t="str">
        <f>原本!BE2</f>
        <v>3/21～3/27</v>
      </c>
      <c r="I23" s="14" t="s">
        <v>3</v>
      </c>
      <c r="J23" s="15" t="s">
        <v>25</v>
      </c>
    </row>
    <row r="24" spans="1:10" ht="21" customHeight="1" x14ac:dyDescent="0.2">
      <c r="A24" s="5" t="s">
        <v>24</v>
      </c>
      <c r="B24" s="6" t="str">
        <f>原本!AY11</f>
        <v>欠測</v>
      </c>
      <c r="C24" s="6">
        <f>原本!AZ11</f>
        <v>49.9</v>
      </c>
      <c r="D24" s="6">
        <f>原本!BA11</f>
        <v>50.1</v>
      </c>
      <c r="E24" s="6">
        <f>原本!BB11</f>
        <v>50</v>
      </c>
      <c r="F24" s="6">
        <f>原本!BC11</f>
        <v>50.2</v>
      </c>
      <c r="G24" s="6">
        <f>原本!BD11</f>
        <v>49.9</v>
      </c>
      <c r="H24" s="6">
        <f>原本!BE11</f>
        <v>49.7</v>
      </c>
      <c r="I24" s="16">
        <f>原本!BF11</f>
        <v>48</v>
      </c>
      <c r="J24" s="74">
        <f>原本!$BF$47</f>
        <v>48.318571991078912</v>
      </c>
    </row>
    <row r="25" spans="1:10" ht="21" customHeight="1" x14ac:dyDescent="0.2">
      <c r="A25" s="7" t="s">
        <v>8</v>
      </c>
      <c r="B25" s="7" t="str">
        <f>原本!AY12</f>
        <v>欠測</v>
      </c>
      <c r="C25" s="7">
        <f>原本!AZ12</f>
        <v>147</v>
      </c>
      <c r="D25" s="7">
        <f>原本!BA12</f>
        <v>166</v>
      </c>
      <c r="E25" s="7">
        <f>原本!BB12</f>
        <v>171</v>
      </c>
      <c r="F25" s="7">
        <f>原本!BC12</f>
        <v>153</v>
      </c>
      <c r="G25" s="7">
        <f>原本!BD12</f>
        <v>148</v>
      </c>
      <c r="H25" s="7">
        <f>原本!BE12</f>
        <v>135</v>
      </c>
      <c r="I25" s="17">
        <f>原本!BF12</f>
        <v>4469</v>
      </c>
      <c r="J25" s="75"/>
    </row>
    <row r="26" spans="1:10" ht="9" customHeight="1" x14ac:dyDescent="0.2">
      <c r="A26" s="9"/>
    </row>
    <row r="27" spans="1:10" s="1" customFormat="1" ht="18" customHeight="1" x14ac:dyDescent="0.2">
      <c r="A27" s="65" t="s">
        <v>30</v>
      </c>
    </row>
    <row r="28" spans="1:10" s="1" customFormat="1" ht="18" customHeight="1" x14ac:dyDescent="0.2">
      <c r="A28" s="65" t="s">
        <v>27</v>
      </c>
    </row>
    <row r="29" spans="1:10" ht="23.25" customHeight="1" x14ac:dyDescent="0.2">
      <c r="A29" s="65" t="s">
        <v>54</v>
      </c>
    </row>
  </sheetData>
  <mergeCells count="1">
    <mergeCell ref="J24:J25"/>
  </mergeCells>
  <phoneticPr fontId="9"/>
  <printOptions horizontalCentered="1" verticalCentered="1"/>
  <pageMargins left="0.78740157480314998" right="0.78740157480314998" top="0.59055118110236204" bottom="0.98425196850393704" header="0.511811023622047" footer="0.511811023622047"/>
  <pageSetup paperSize="9" scale="9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view="pageBreakPreview" zoomScale="60" zoomScaleNormal="75" workbookViewId="0">
      <selection activeCell="A27" sqref="A27:A29"/>
    </sheetView>
  </sheetViews>
  <sheetFormatPr defaultColWidth="11" defaultRowHeight="13" x14ac:dyDescent="0.2"/>
  <cols>
    <col min="1" max="1" width="10.6328125" customWidth="1"/>
    <col min="2" max="9" width="13.08984375" customWidth="1"/>
    <col min="10" max="10" width="15.26953125" customWidth="1"/>
    <col min="11" max="11" width="13.08984375" customWidth="1"/>
  </cols>
  <sheetData>
    <row r="1" spans="1:11" ht="19.5" customHeight="1" x14ac:dyDescent="0.2">
      <c r="A1" s="1"/>
      <c r="B1" s="2"/>
    </row>
    <row r="2" spans="1:11" ht="23.25" customHeight="1" x14ac:dyDescent="0.2">
      <c r="A2" s="3" t="s">
        <v>39</v>
      </c>
      <c r="B2" s="1"/>
    </row>
    <row r="3" spans="1:11" ht="21" customHeight="1" x14ac:dyDescent="0.2">
      <c r="A3" s="4" t="s">
        <v>1</v>
      </c>
      <c r="B3" s="4" t="str">
        <f>原本!F2</f>
        <v>3/30～4/5</v>
      </c>
      <c r="C3" s="4" t="str">
        <f>原本!G2</f>
        <v>4/6～4/12</v>
      </c>
      <c r="D3" s="4" t="str">
        <f>原本!H2</f>
        <v>4/13～4/19</v>
      </c>
      <c r="E3" s="4" t="str">
        <f>原本!I2</f>
        <v>4/20～4/26</v>
      </c>
      <c r="F3" s="4" t="str">
        <f>原本!J2</f>
        <v>4/27～5/3</v>
      </c>
      <c r="G3" s="4" t="str">
        <f>原本!K2</f>
        <v>5/4～5/10</v>
      </c>
      <c r="H3" s="4" t="str">
        <f>原本!L2</f>
        <v>5/11～5/17</v>
      </c>
      <c r="I3" s="4" t="str">
        <f>原本!M2</f>
        <v>5/18～5/24</v>
      </c>
      <c r="J3" s="8" t="str">
        <f>原本!N2</f>
        <v>5/25～5/31</v>
      </c>
      <c r="K3" s="11"/>
    </row>
    <row r="4" spans="1:11" ht="21" customHeight="1" x14ac:dyDescent="0.2">
      <c r="A4" s="5" t="s">
        <v>24</v>
      </c>
      <c r="B4" s="6" t="str">
        <f>原本!F13</f>
        <v>欠測</v>
      </c>
      <c r="C4" s="6">
        <f>原本!G13</f>
        <v>38.5</v>
      </c>
      <c r="D4" s="6">
        <f>原本!H13</f>
        <v>38.4</v>
      </c>
      <c r="E4" s="6">
        <f>原本!I13</f>
        <v>36.299999999999997</v>
      </c>
      <c r="F4" s="6">
        <f>原本!J13</f>
        <v>38.6</v>
      </c>
      <c r="G4" s="6">
        <f>原本!K13</f>
        <v>39.9</v>
      </c>
      <c r="H4" s="6">
        <f>原本!L13</f>
        <v>40.799999999999997</v>
      </c>
      <c r="I4" s="6">
        <f>原本!M13</f>
        <v>36.799999999999997</v>
      </c>
      <c r="J4" s="6">
        <f>原本!N13</f>
        <v>38.799999999999997</v>
      </c>
      <c r="K4" s="12"/>
    </row>
    <row r="5" spans="1:11" ht="21" customHeight="1" x14ac:dyDescent="0.2">
      <c r="A5" s="7" t="s">
        <v>8</v>
      </c>
      <c r="B5" s="7" t="str">
        <f>原本!F14</f>
        <v>欠測</v>
      </c>
      <c r="C5" s="7">
        <f>原本!G14</f>
        <v>36</v>
      </c>
      <c r="D5" s="7">
        <f>原本!H14</f>
        <v>28</v>
      </c>
      <c r="E5" s="7">
        <f>原本!I14</f>
        <v>23</v>
      </c>
      <c r="F5" s="7">
        <f>原本!J14</f>
        <v>36</v>
      </c>
      <c r="G5" s="7">
        <f>原本!K14</f>
        <v>31</v>
      </c>
      <c r="H5" s="7">
        <f>原本!L14</f>
        <v>45</v>
      </c>
      <c r="I5" s="7">
        <f>原本!M14</f>
        <v>23</v>
      </c>
      <c r="J5" s="7">
        <f>原本!N14</f>
        <v>28</v>
      </c>
      <c r="K5" s="13"/>
    </row>
    <row r="6" spans="1:11" ht="9" customHeight="1" x14ac:dyDescent="0.2"/>
    <row r="7" spans="1:11" ht="21" customHeight="1" x14ac:dyDescent="0.2">
      <c r="A7" s="4" t="s">
        <v>1</v>
      </c>
      <c r="B7" s="8" t="str">
        <f>原本!O2</f>
        <v>6/1～6/7</v>
      </c>
      <c r="C7" s="8" t="str">
        <f>原本!P2</f>
        <v>6/8～6/14</v>
      </c>
      <c r="D7" s="8" t="str">
        <f>原本!Q2</f>
        <v>6/15～6/21</v>
      </c>
      <c r="E7" s="8" t="str">
        <f>原本!R2</f>
        <v>6/22～6/28</v>
      </c>
      <c r="F7" s="8" t="str">
        <f>原本!S2</f>
        <v>6/29～7/5</v>
      </c>
      <c r="G7" s="8" t="str">
        <f>原本!T2</f>
        <v>7/6～7/12</v>
      </c>
      <c r="H7" s="8" t="str">
        <f>原本!U2</f>
        <v>7/13～7/19</v>
      </c>
      <c r="I7" s="8" t="str">
        <f>原本!V2</f>
        <v>7/20～7/26</v>
      </c>
      <c r="J7" s="8" t="str">
        <f>原本!W2</f>
        <v>7/27～8/2</v>
      </c>
    </row>
    <row r="8" spans="1:11" ht="21" customHeight="1" x14ac:dyDescent="0.2">
      <c r="A8" s="5" t="s">
        <v>24</v>
      </c>
      <c r="B8" s="6">
        <f>原本!O13</f>
        <v>35.799999999999997</v>
      </c>
      <c r="C8" s="6">
        <f>原本!P13</f>
        <v>36.700000000000003</v>
      </c>
      <c r="D8" s="6">
        <f>原本!Q13</f>
        <v>39.1</v>
      </c>
      <c r="E8" s="6">
        <f>原本!R13</f>
        <v>39.4</v>
      </c>
      <c r="F8" s="6">
        <f>原本!S13</f>
        <v>37.700000000000003</v>
      </c>
      <c r="G8" s="6">
        <f>原本!T13</f>
        <v>37.299999999999997</v>
      </c>
      <c r="H8" s="6">
        <f>原本!U13</f>
        <v>39</v>
      </c>
      <c r="I8" s="6">
        <f>原本!V13</f>
        <v>33.299999999999997</v>
      </c>
      <c r="J8" s="6">
        <f>原本!W13</f>
        <v>31.6</v>
      </c>
    </row>
    <row r="9" spans="1:11" ht="21" customHeight="1" x14ac:dyDescent="0.2">
      <c r="A9" s="7" t="s">
        <v>8</v>
      </c>
      <c r="B9" s="7">
        <f>原本!O14</f>
        <v>23</v>
      </c>
      <c r="C9" s="7">
        <f>原本!P14</f>
        <v>22</v>
      </c>
      <c r="D9" s="7">
        <f>原本!Q14</f>
        <v>39</v>
      </c>
      <c r="E9" s="7">
        <f>原本!R14</f>
        <v>54</v>
      </c>
      <c r="F9" s="7">
        <f>原本!S14</f>
        <v>25</v>
      </c>
      <c r="G9" s="7">
        <f>原本!T14</f>
        <v>34</v>
      </c>
      <c r="H9" s="7">
        <f>原本!U14</f>
        <v>39</v>
      </c>
      <c r="I9" s="7">
        <f>原本!V14</f>
        <v>14</v>
      </c>
      <c r="J9" s="7">
        <f>原本!W14</f>
        <v>11</v>
      </c>
    </row>
    <row r="10" spans="1:11" ht="8.25" customHeight="1" x14ac:dyDescent="0.2"/>
    <row r="11" spans="1:11" ht="21" customHeight="1" x14ac:dyDescent="0.2">
      <c r="A11" s="4" t="s">
        <v>1</v>
      </c>
      <c r="B11" s="8" t="str">
        <f>原本!X2</f>
        <v>8/3～8/9</v>
      </c>
      <c r="C11" s="8" t="str">
        <f>原本!Y2</f>
        <v>8/10～8/16</v>
      </c>
      <c r="D11" s="8" t="str">
        <f>原本!Z2</f>
        <v>8/17～8/23</v>
      </c>
      <c r="E11" s="8" t="str">
        <f>原本!AA2</f>
        <v>8/24～8/30</v>
      </c>
      <c r="F11" s="8" t="str">
        <f>原本!AB2</f>
        <v>8/31～9/6</v>
      </c>
      <c r="G11" s="8" t="str">
        <f>原本!AC2</f>
        <v>9/7～9/13</v>
      </c>
      <c r="H11" s="8" t="str">
        <f>原本!AD2</f>
        <v>9/14～9/20</v>
      </c>
      <c r="I11" s="8" t="str">
        <f>原本!AE2</f>
        <v>9/21～9/27</v>
      </c>
      <c r="J11" s="8" t="str">
        <f>原本!AF2</f>
        <v>9/28～10/4</v>
      </c>
    </row>
    <row r="12" spans="1:11" ht="21" customHeight="1" x14ac:dyDescent="0.2">
      <c r="A12" s="5" t="s">
        <v>24</v>
      </c>
      <c r="B12" s="6">
        <f>原本!X13</f>
        <v>27.7</v>
      </c>
      <c r="C12" s="6">
        <f>原本!Y13</f>
        <v>36.6</v>
      </c>
      <c r="D12" s="6">
        <f>原本!Z13</f>
        <v>36.6</v>
      </c>
      <c r="E12" s="6">
        <f>原本!AA13</f>
        <v>36.200000000000003</v>
      </c>
      <c r="F12" s="6">
        <f>原本!AB13</f>
        <v>30</v>
      </c>
      <c r="G12" s="6">
        <f>原本!AC13</f>
        <v>31.6</v>
      </c>
      <c r="H12" s="6">
        <f>原本!AD13</f>
        <v>37.200000000000003</v>
      </c>
      <c r="I12" s="6">
        <f>原本!AE13</f>
        <v>32.799999999999997</v>
      </c>
      <c r="J12" s="6">
        <f>原本!AF13</f>
        <v>36.5</v>
      </c>
    </row>
    <row r="13" spans="1:11" ht="21" customHeight="1" x14ac:dyDescent="0.2">
      <c r="A13" s="7" t="s">
        <v>8</v>
      </c>
      <c r="B13" s="7">
        <f>原本!X14</f>
        <v>6</v>
      </c>
      <c r="C13" s="7">
        <f>原本!Y14</f>
        <v>26</v>
      </c>
      <c r="D13" s="7">
        <f>原本!Z14</f>
        <v>14</v>
      </c>
      <c r="E13" s="7">
        <f>原本!AA14</f>
        <v>11</v>
      </c>
      <c r="F13" s="7">
        <f>原本!AB14</f>
        <v>10</v>
      </c>
      <c r="G13" s="7">
        <f>原本!AC14</f>
        <v>10</v>
      </c>
      <c r="H13" s="7">
        <f>原本!AD14</f>
        <v>26</v>
      </c>
      <c r="I13" s="7">
        <f>原本!AE14</f>
        <v>12</v>
      </c>
      <c r="J13" s="7">
        <f>原本!AF14</f>
        <v>24</v>
      </c>
    </row>
    <row r="14" spans="1:11" ht="9" customHeight="1" x14ac:dyDescent="0.2"/>
    <row r="15" spans="1:11" ht="21" customHeight="1" x14ac:dyDescent="0.2">
      <c r="A15" s="4" t="s">
        <v>1</v>
      </c>
      <c r="B15" s="8" t="str">
        <f>原本!AG2</f>
        <v>10/5～10/11</v>
      </c>
      <c r="C15" s="8" t="str">
        <f>原本!AH2</f>
        <v>10/12～10/18</v>
      </c>
      <c r="D15" s="8" t="str">
        <f>原本!AI2</f>
        <v>10/19～10/25</v>
      </c>
      <c r="E15" s="8" t="str">
        <f>原本!AJ2</f>
        <v>10/26～11/1</v>
      </c>
      <c r="F15" s="8" t="str">
        <f>原本!AK2</f>
        <v>11/2～11/8</v>
      </c>
      <c r="G15" s="8" t="str">
        <f>原本!AL2</f>
        <v>11/9～11/15</v>
      </c>
      <c r="H15" s="8" t="str">
        <f>原本!AM2</f>
        <v>11/16～11/22</v>
      </c>
      <c r="I15" s="8" t="str">
        <f>原本!AN2</f>
        <v>11/23～11/29</v>
      </c>
      <c r="J15" s="8" t="str">
        <f>原本!AO2</f>
        <v>11/30～12/6</v>
      </c>
    </row>
    <row r="16" spans="1:11" ht="21" customHeight="1" x14ac:dyDescent="0.2">
      <c r="A16" s="5" t="s">
        <v>24</v>
      </c>
      <c r="B16" s="6">
        <f>原本!AG13</f>
        <v>37.5</v>
      </c>
      <c r="C16" s="6">
        <f>原本!AH13</f>
        <v>36.799999999999997</v>
      </c>
      <c r="D16" s="6">
        <f>原本!AI13</f>
        <v>37.799999999999997</v>
      </c>
      <c r="E16" s="6">
        <f>原本!AJ13</f>
        <v>34.200000000000003</v>
      </c>
      <c r="F16" s="6">
        <f>原本!AK13</f>
        <v>34.6</v>
      </c>
      <c r="G16" s="6">
        <f>原本!AL13</f>
        <v>38.700000000000003</v>
      </c>
      <c r="H16" s="6">
        <f>原本!AM13</f>
        <v>36.799999999999997</v>
      </c>
      <c r="I16" s="6">
        <f>原本!AN13</f>
        <v>38.9</v>
      </c>
      <c r="J16" s="6">
        <f>原本!AO13</f>
        <v>37.1</v>
      </c>
    </row>
    <row r="17" spans="1:10" ht="21" customHeight="1" x14ac:dyDescent="0.2">
      <c r="A17" s="7" t="s">
        <v>8</v>
      </c>
      <c r="B17" s="7">
        <f>原本!AG14</f>
        <v>19</v>
      </c>
      <c r="C17" s="7">
        <f>原本!AH14</f>
        <v>25</v>
      </c>
      <c r="D17" s="7">
        <f>原本!AI14</f>
        <v>22</v>
      </c>
      <c r="E17" s="7">
        <f>原本!AJ14</f>
        <v>20</v>
      </c>
      <c r="F17" s="7">
        <f>原本!AK14</f>
        <v>15</v>
      </c>
      <c r="G17" s="7">
        <f>原本!AL14</f>
        <v>26</v>
      </c>
      <c r="H17" s="7">
        <f>原本!AM14</f>
        <v>15</v>
      </c>
      <c r="I17" s="7">
        <f>原本!AN14</f>
        <v>27</v>
      </c>
      <c r="J17" s="7">
        <f>原本!AO14</f>
        <v>23</v>
      </c>
    </row>
    <row r="18" spans="1:10" ht="9" customHeight="1" x14ac:dyDescent="0.2"/>
    <row r="19" spans="1:10" ht="21" customHeight="1" x14ac:dyDescent="0.2">
      <c r="A19" s="4" t="s">
        <v>1</v>
      </c>
      <c r="B19" s="8" t="str">
        <f>原本!AP2</f>
        <v>12/7～12/13</v>
      </c>
      <c r="C19" s="8" t="str">
        <f>原本!AQ2</f>
        <v>12/14～12/20</v>
      </c>
      <c r="D19" s="8" t="str">
        <f>原本!AR2</f>
        <v>12/21～12/27</v>
      </c>
      <c r="E19" s="8" t="str">
        <f>原本!AS2</f>
        <v>12/28～1/3</v>
      </c>
      <c r="F19" s="8" t="str">
        <f>原本!AT2</f>
        <v>1/4～1/10</v>
      </c>
      <c r="G19" s="8" t="str">
        <f>原本!AU2</f>
        <v>1/11～1/17</v>
      </c>
      <c r="H19" s="8" t="str">
        <f>原本!AV2</f>
        <v>1/18～1/24</v>
      </c>
      <c r="I19" s="8" t="str">
        <f>原本!AW2</f>
        <v>1/25～1/31</v>
      </c>
      <c r="J19" s="8" t="str">
        <f>原本!AX2</f>
        <v>2/1～2/7</v>
      </c>
    </row>
    <row r="20" spans="1:10" ht="21" customHeight="1" x14ac:dyDescent="0.2">
      <c r="A20" s="5" t="s">
        <v>24</v>
      </c>
      <c r="B20" s="6">
        <f>原本!AP13</f>
        <v>33.4</v>
      </c>
      <c r="C20" s="6">
        <f>原本!AQ13</f>
        <v>37.200000000000003</v>
      </c>
      <c r="D20" s="6">
        <f>原本!AR13</f>
        <v>37</v>
      </c>
      <c r="E20" s="6">
        <f>原本!AS13</f>
        <v>36.299999999999997</v>
      </c>
      <c r="F20" s="6">
        <f>原本!AT13</f>
        <v>36.200000000000003</v>
      </c>
      <c r="G20" s="6">
        <f>原本!AU13</f>
        <v>36.4</v>
      </c>
      <c r="H20" s="6">
        <f>原本!AV13</f>
        <v>36.1</v>
      </c>
      <c r="I20" s="6">
        <f>原本!AW13</f>
        <v>36.4</v>
      </c>
      <c r="J20" s="6">
        <f>原本!AX13</f>
        <v>36.6</v>
      </c>
    </row>
    <row r="21" spans="1:10" ht="21" customHeight="1" x14ac:dyDescent="0.2">
      <c r="A21" s="7" t="s">
        <v>8</v>
      </c>
      <c r="B21" s="7">
        <f>原本!AP14</f>
        <v>17</v>
      </c>
      <c r="C21" s="7">
        <f>原本!AQ14</f>
        <v>21</v>
      </c>
      <c r="D21" s="7">
        <f>原本!AR14</f>
        <v>19</v>
      </c>
      <c r="E21" s="7">
        <f>原本!AS14</f>
        <v>23</v>
      </c>
      <c r="F21" s="7">
        <f>原本!AT14</f>
        <v>20</v>
      </c>
      <c r="G21" s="7">
        <f>原本!AU14</f>
        <v>11</v>
      </c>
      <c r="H21" s="7">
        <f>原本!AV14</f>
        <v>19</v>
      </c>
      <c r="I21" s="7">
        <f>原本!AW14</f>
        <v>16</v>
      </c>
      <c r="J21" s="7">
        <f>原本!AX14</f>
        <v>16</v>
      </c>
    </row>
    <row r="22" spans="1:10" ht="9" customHeight="1" x14ac:dyDescent="0.2"/>
    <row r="23" spans="1:10" ht="21" customHeight="1" x14ac:dyDescent="0.2">
      <c r="A23" s="4" t="s">
        <v>1</v>
      </c>
      <c r="B23" s="8" t="str">
        <f>原本!AY2</f>
        <v>2/8～2/14</v>
      </c>
      <c r="C23" s="8" t="str">
        <f>原本!AZ2</f>
        <v>2/15～2/21</v>
      </c>
      <c r="D23" s="8" t="str">
        <f>原本!BA2</f>
        <v>2/22～2/28</v>
      </c>
      <c r="E23" s="8" t="str">
        <f>原本!BB2</f>
        <v>2/29～3/6</v>
      </c>
      <c r="F23" s="8" t="str">
        <f>原本!BC2</f>
        <v>3/7～3/13</v>
      </c>
      <c r="G23" s="8" t="str">
        <f>原本!BD2</f>
        <v>3/14～3/20</v>
      </c>
      <c r="H23" s="8" t="str">
        <f>原本!BE2</f>
        <v>3/21～3/27</v>
      </c>
      <c r="I23" s="14" t="s">
        <v>3</v>
      </c>
      <c r="J23" s="15" t="s">
        <v>25</v>
      </c>
    </row>
    <row r="24" spans="1:10" ht="21" customHeight="1" x14ac:dyDescent="0.2">
      <c r="A24" s="5" t="s">
        <v>24</v>
      </c>
      <c r="B24" s="6">
        <f>原本!AY13</f>
        <v>38.799999999999997</v>
      </c>
      <c r="C24" s="6">
        <f>原本!AZ13</f>
        <v>38.799999999999997</v>
      </c>
      <c r="D24" s="6">
        <f>原本!BA13</f>
        <v>35.1</v>
      </c>
      <c r="E24" s="6">
        <f>原本!BB13</f>
        <v>33.700000000000003</v>
      </c>
      <c r="F24" s="6">
        <f>原本!BC13</f>
        <v>37</v>
      </c>
      <c r="G24" s="6">
        <f>原本!BD13</f>
        <v>35.9</v>
      </c>
      <c r="H24" s="6">
        <f>原本!BE13</f>
        <v>39.200000000000003</v>
      </c>
      <c r="I24" s="16">
        <f>原本!BF13</f>
        <v>37</v>
      </c>
      <c r="J24" s="74">
        <f>原本!$BF$48</f>
        <v>37.057492535129128</v>
      </c>
    </row>
    <row r="25" spans="1:10" ht="21" customHeight="1" x14ac:dyDescent="0.2">
      <c r="A25" s="7" t="s">
        <v>8</v>
      </c>
      <c r="B25" s="7">
        <f>原本!AY14</f>
        <v>30</v>
      </c>
      <c r="C25" s="7">
        <f>原本!AZ14</f>
        <v>21</v>
      </c>
      <c r="D25" s="7">
        <f>原本!BA14</f>
        <v>19</v>
      </c>
      <c r="E25" s="7">
        <f>原本!BB14</f>
        <v>16</v>
      </c>
      <c r="F25" s="7">
        <f>原本!BC14</f>
        <v>27</v>
      </c>
      <c r="G25" s="7">
        <f>原本!BD14</f>
        <v>22</v>
      </c>
      <c r="H25" s="7">
        <f>原本!BE14</f>
        <v>31</v>
      </c>
      <c r="I25" s="17">
        <f>原本!BF14</f>
        <v>1170</v>
      </c>
      <c r="J25" s="75"/>
    </row>
    <row r="26" spans="1:10" ht="9" customHeight="1" x14ac:dyDescent="0.2">
      <c r="A26" s="9"/>
    </row>
    <row r="27" spans="1:10" s="1" customFormat="1" ht="18" customHeight="1" x14ac:dyDescent="0.2">
      <c r="A27" s="66" t="s">
        <v>31</v>
      </c>
    </row>
    <row r="28" spans="1:10" s="1" customFormat="1" ht="18" customHeight="1" x14ac:dyDescent="0.2">
      <c r="A28" s="65" t="s">
        <v>27</v>
      </c>
    </row>
    <row r="29" spans="1:10" s="1" customFormat="1" ht="18" customHeight="1" x14ac:dyDescent="0.2">
      <c r="A29" s="65" t="s">
        <v>51</v>
      </c>
    </row>
  </sheetData>
  <mergeCells count="1">
    <mergeCell ref="J24:J25"/>
  </mergeCells>
  <phoneticPr fontId="9"/>
  <printOptions horizontalCentered="1" verticalCentered="1"/>
  <pageMargins left="0.78740157480314998" right="0.78740157480314998" top="0.59055118110236204" bottom="0.98425196850393704" header="0.511811023622047" footer="0.511811023622047"/>
  <pageSetup paperSize="9" scale="9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view="pageBreakPreview" zoomScale="60" zoomScaleNormal="75" workbookViewId="0">
      <selection activeCell="A27" sqref="A27:A29"/>
    </sheetView>
  </sheetViews>
  <sheetFormatPr defaultColWidth="11" defaultRowHeight="13" x14ac:dyDescent="0.2"/>
  <cols>
    <col min="1" max="1" width="10.6328125" customWidth="1"/>
    <col min="2" max="9" width="13.08984375" customWidth="1"/>
    <col min="10" max="10" width="15.26953125" customWidth="1"/>
    <col min="11" max="11" width="13.08984375" customWidth="1"/>
  </cols>
  <sheetData>
    <row r="1" spans="1:11" ht="19.5" customHeight="1" x14ac:dyDescent="0.2">
      <c r="A1" s="1"/>
      <c r="B1" s="2"/>
    </row>
    <row r="2" spans="1:11" ht="23.25" customHeight="1" x14ac:dyDescent="0.2">
      <c r="A2" s="3" t="s">
        <v>38</v>
      </c>
      <c r="B2" s="1"/>
    </row>
    <row r="3" spans="1:11" ht="21" customHeight="1" x14ac:dyDescent="0.2">
      <c r="A3" s="4" t="s">
        <v>1</v>
      </c>
      <c r="B3" s="4" t="str">
        <f>原本!F2</f>
        <v>3/30～4/5</v>
      </c>
      <c r="C3" s="4" t="str">
        <f>原本!G2</f>
        <v>4/6～4/12</v>
      </c>
      <c r="D3" s="4" t="str">
        <f>原本!H2</f>
        <v>4/13～4/19</v>
      </c>
      <c r="E3" s="4" t="str">
        <f>原本!I2</f>
        <v>4/20～4/26</v>
      </c>
      <c r="F3" s="4" t="str">
        <f>原本!J2</f>
        <v>4/27～5/3</v>
      </c>
      <c r="G3" s="4" t="str">
        <f>原本!K2</f>
        <v>5/4～5/10</v>
      </c>
      <c r="H3" s="4" t="str">
        <f>原本!L2</f>
        <v>5/11～5/17</v>
      </c>
      <c r="I3" s="4" t="str">
        <f>原本!M2</f>
        <v>5/18～5/24</v>
      </c>
      <c r="J3" s="8" t="str">
        <f>原本!N2</f>
        <v>5/25～5/31</v>
      </c>
      <c r="K3" s="11"/>
    </row>
    <row r="4" spans="1:11" ht="21" customHeight="1" x14ac:dyDescent="0.2">
      <c r="A4" s="5" t="s">
        <v>24</v>
      </c>
      <c r="B4" s="6">
        <f>原本!F15</f>
        <v>48.9</v>
      </c>
      <c r="C4" s="6">
        <f>原本!G15</f>
        <v>46.1</v>
      </c>
      <c r="D4" s="6">
        <f>原本!H15</f>
        <v>46</v>
      </c>
      <c r="E4" s="6">
        <f>原本!I15</f>
        <v>47.8</v>
      </c>
      <c r="F4" s="6">
        <f>原本!J15</f>
        <v>47.2</v>
      </c>
      <c r="G4" s="6">
        <f>原本!K15</f>
        <v>47.7</v>
      </c>
      <c r="H4" s="6">
        <f>原本!L15</f>
        <v>47.8</v>
      </c>
      <c r="I4" s="6">
        <f>原本!M15</f>
        <v>48</v>
      </c>
      <c r="J4" s="6">
        <f>原本!N15</f>
        <v>47</v>
      </c>
      <c r="K4" s="12"/>
    </row>
    <row r="5" spans="1:11" ht="21" customHeight="1" x14ac:dyDescent="0.2">
      <c r="A5" s="7" t="s">
        <v>8</v>
      </c>
      <c r="B5" s="7">
        <f>原本!F16</f>
        <v>382</v>
      </c>
      <c r="C5" s="7">
        <f>原本!G16</f>
        <v>159</v>
      </c>
      <c r="D5" s="7">
        <f>原本!H16</f>
        <v>227</v>
      </c>
      <c r="E5" s="7">
        <f>原本!I16</f>
        <v>285</v>
      </c>
      <c r="F5" s="7">
        <f>原本!J16</f>
        <v>215</v>
      </c>
      <c r="G5" s="7">
        <f>原本!K16</f>
        <v>211</v>
      </c>
      <c r="H5" s="7">
        <f>原本!L16</f>
        <v>240</v>
      </c>
      <c r="I5" s="7">
        <f>原本!M16</f>
        <v>247</v>
      </c>
      <c r="J5" s="7">
        <f>原本!N16</f>
        <v>221</v>
      </c>
      <c r="K5" s="13"/>
    </row>
    <row r="6" spans="1:11" ht="9" customHeight="1" x14ac:dyDescent="0.2"/>
    <row r="7" spans="1:11" ht="21" customHeight="1" x14ac:dyDescent="0.2">
      <c r="A7" s="4" t="s">
        <v>1</v>
      </c>
      <c r="B7" s="8" t="str">
        <f>原本!O2</f>
        <v>6/1～6/7</v>
      </c>
      <c r="C7" s="8" t="str">
        <f>原本!P2</f>
        <v>6/8～6/14</v>
      </c>
      <c r="D7" s="8" t="str">
        <f>原本!Q2</f>
        <v>6/15～6/21</v>
      </c>
      <c r="E7" s="8" t="str">
        <f>原本!R2</f>
        <v>6/22～6/28</v>
      </c>
      <c r="F7" s="8" t="str">
        <f>原本!S2</f>
        <v>6/29～7/5</v>
      </c>
      <c r="G7" s="8" t="str">
        <f>原本!T2</f>
        <v>7/6～7/12</v>
      </c>
      <c r="H7" s="8" t="str">
        <f>原本!U2</f>
        <v>7/13～7/19</v>
      </c>
      <c r="I7" s="8" t="str">
        <f>原本!V2</f>
        <v>7/20～7/26</v>
      </c>
      <c r="J7" s="8" t="str">
        <f>原本!W2</f>
        <v>7/27～8/2</v>
      </c>
    </row>
    <row r="8" spans="1:11" ht="21" customHeight="1" x14ac:dyDescent="0.2">
      <c r="A8" s="5" t="s">
        <v>24</v>
      </c>
      <c r="B8" s="6">
        <f>原本!O15</f>
        <v>47.6</v>
      </c>
      <c r="C8" s="6">
        <f>原本!P15</f>
        <v>47.9</v>
      </c>
      <c r="D8" s="6">
        <f>原本!Q15</f>
        <v>46.6</v>
      </c>
      <c r="E8" s="6">
        <f>原本!R15</f>
        <v>45.7</v>
      </c>
      <c r="F8" s="6">
        <f>原本!S15</f>
        <v>45.3</v>
      </c>
      <c r="G8" s="6">
        <f>原本!T15</f>
        <v>43.5</v>
      </c>
      <c r="H8" s="6">
        <f>原本!U15</f>
        <v>46</v>
      </c>
      <c r="I8" s="6">
        <f>原本!V15</f>
        <v>47.4</v>
      </c>
      <c r="J8" s="6">
        <f>原本!W15</f>
        <v>47.2</v>
      </c>
    </row>
    <row r="9" spans="1:11" ht="21" customHeight="1" x14ac:dyDescent="0.2">
      <c r="A9" s="7" t="s">
        <v>8</v>
      </c>
      <c r="B9" s="7">
        <f>原本!O16</f>
        <v>261</v>
      </c>
      <c r="C9" s="7">
        <f>原本!P16</f>
        <v>280</v>
      </c>
      <c r="D9" s="7">
        <f>原本!Q16</f>
        <v>260</v>
      </c>
      <c r="E9" s="7">
        <f>原本!R16</f>
        <v>168</v>
      </c>
      <c r="F9" s="7">
        <f>原本!S16</f>
        <v>146</v>
      </c>
      <c r="G9" s="7">
        <f>原本!T16</f>
        <v>105</v>
      </c>
      <c r="H9" s="7">
        <f>原本!U16</f>
        <v>130</v>
      </c>
      <c r="I9" s="7">
        <f>原本!V16</f>
        <v>199</v>
      </c>
      <c r="J9" s="7">
        <f>原本!W16</f>
        <v>226</v>
      </c>
    </row>
    <row r="10" spans="1:11" ht="8.25" customHeight="1" x14ac:dyDescent="0.2"/>
    <row r="11" spans="1:11" ht="21" customHeight="1" x14ac:dyDescent="0.2">
      <c r="A11" s="4" t="s">
        <v>1</v>
      </c>
      <c r="B11" s="8" t="str">
        <f>原本!X2</f>
        <v>8/3～8/9</v>
      </c>
      <c r="C11" s="8" t="str">
        <f>原本!Y2</f>
        <v>8/10～8/16</v>
      </c>
      <c r="D11" s="8" t="str">
        <f>原本!Z2</f>
        <v>8/17～8/23</v>
      </c>
      <c r="E11" s="8" t="str">
        <f>原本!AA2</f>
        <v>8/24～8/30</v>
      </c>
      <c r="F11" s="8" t="str">
        <f>原本!AB2</f>
        <v>8/31～9/6</v>
      </c>
      <c r="G11" s="8" t="str">
        <f>原本!AC2</f>
        <v>9/7～9/13</v>
      </c>
      <c r="H11" s="8" t="str">
        <f>原本!AD2</f>
        <v>9/14～9/20</v>
      </c>
      <c r="I11" s="8" t="str">
        <f>原本!AE2</f>
        <v>9/21～9/27</v>
      </c>
      <c r="J11" s="8" t="str">
        <f>原本!AF2</f>
        <v>9/28～10/4</v>
      </c>
    </row>
    <row r="12" spans="1:11" ht="21" customHeight="1" x14ac:dyDescent="0.2">
      <c r="A12" s="5" t="s">
        <v>24</v>
      </c>
      <c r="B12" s="6">
        <f>原本!X15</f>
        <v>46.7</v>
      </c>
      <c r="C12" s="6">
        <f>原本!Y15</f>
        <v>47.6</v>
      </c>
      <c r="D12" s="6">
        <f>原本!Z15</f>
        <v>48</v>
      </c>
      <c r="E12" s="6">
        <f>原本!AA15</f>
        <v>47.5</v>
      </c>
      <c r="F12" s="6">
        <f>原本!AB15</f>
        <v>47.1</v>
      </c>
      <c r="G12" s="6">
        <f>原本!AC15</f>
        <v>47.1</v>
      </c>
      <c r="H12" s="6">
        <f>原本!AD15</f>
        <v>47.6</v>
      </c>
      <c r="I12" s="6">
        <f>原本!AE15</f>
        <v>48</v>
      </c>
      <c r="J12" s="6">
        <f>原本!AF15</f>
        <v>47.8</v>
      </c>
    </row>
    <row r="13" spans="1:11" ht="21" customHeight="1" x14ac:dyDescent="0.2">
      <c r="A13" s="7" t="s">
        <v>8</v>
      </c>
      <c r="B13" s="7">
        <f>原本!X16</f>
        <v>229</v>
      </c>
      <c r="C13" s="7">
        <f>原本!Y16</f>
        <v>209</v>
      </c>
      <c r="D13" s="7">
        <f>原本!Z16</f>
        <v>262</v>
      </c>
      <c r="E13" s="7">
        <f>原本!AA16</f>
        <v>293</v>
      </c>
      <c r="F13" s="7">
        <f>原本!AB16</f>
        <v>289</v>
      </c>
      <c r="G13" s="7">
        <f>原本!AC16</f>
        <v>298</v>
      </c>
      <c r="H13" s="7">
        <f>原本!AD16</f>
        <v>267</v>
      </c>
      <c r="I13" s="7">
        <f>原本!AE16</f>
        <v>295</v>
      </c>
      <c r="J13" s="7">
        <f>原本!AF16</f>
        <v>313</v>
      </c>
    </row>
    <row r="14" spans="1:11" ht="9" customHeight="1" x14ac:dyDescent="0.2"/>
    <row r="15" spans="1:11" ht="21" customHeight="1" x14ac:dyDescent="0.2">
      <c r="A15" s="4" t="s">
        <v>1</v>
      </c>
      <c r="B15" s="8" t="str">
        <f>原本!AG2</f>
        <v>10/5～10/11</v>
      </c>
      <c r="C15" s="8" t="str">
        <f>原本!AH2</f>
        <v>10/12～10/18</v>
      </c>
      <c r="D15" s="8" t="str">
        <f>原本!AI2</f>
        <v>10/19～10/25</v>
      </c>
      <c r="E15" s="8" t="str">
        <f>原本!AJ2</f>
        <v>10/26～11/1</v>
      </c>
      <c r="F15" s="8" t="str">
        <f>原本!AK2</f>
        <v>11/2～11/8</v>
      </c>
      <c r="G15" s="8" t="str">
        <f>原本!AL2</f>
        <v>11/9～11/15</v>
      </c>
      <c r="H15" s="8" t="str">
        <f>原本!AM2</f>
        <v>11/16～11/22</v>
      </c>
      <c r="I15" s="8" t="str">
        <f>原本!AN2</f>
        <v>11/23～11/29</v>
      </c>
      <c r="J15" s="8" t="str">
        <f>原本!AO2</f>
        <v>11/30～12/6</v>
      </c>
    </row>
    <row r="16" spans="1:11" ht="21" customHeight="1" x14ac:dyDescent="0.2">
      <c r="A16" s="5" t="s">
        <v>24</v>
      </c>
      <c r="B16" s="6">
        <f>原本!AG15</f>
        <v>48.1</v>
      </c>
      <c r="C16" s="6">
        <f>原本!AH15</f>
        <v>48.7</v>
      </c>
      <c r="D16" s="6">
        <f>原本!AI15</f>
        <v>48.7</v>
      </c>
      <c r="E16" s="6">
        <f>原本!AJ15</f>
        <v>48.6</v>
      </c>
      <c r="F16" s="6">
        <f>原本!AK15</f>
        <v>48.2</v>
      </c>
      <c r="G16" s="6">
        <f>原本!AL15</f>
        <v>48.9</v>
      </c>
      <c r="H16" s="6" t="str">
        <f>原本!AM15</f>
        <v>欠測</v>
      </c>
      <c r="I16" s="6" t="str">
        <f>原本!AN15</f>
        <v>欠測</v>
      </c>
      <c r="J16" s="6" t="str">
        <f>原本!AO15</f>
        <v>欠測</v>
      </c>
    </row>
    <row r="17" spans="1:10" ht="21" customHeight="1" x14ac:dyDescent="0.2">
      <c r="A17" s="7" t="s">
        <v>8</v>
      </c>
      <c r="B17" s="7">
        <f>原本!AG16</f>
        <v>305</v>
      </c>
      <c r="C17" s="7">
        <f>原本!AH16</f>
        <v>317</v>
      </c>
      <c r="D17" s="7">
        <f>原本!AI16</f>
        <v>355</v>
      </c>
      <c r="E17" s="7">
        <f>原本!AJ16</f>
        <v>357</v>
      </c>
      <c r="F17" s="7">
        <f>原本!AK16</f>
        <v>316</v>
      </c>
      <c r="G17" s="7">
        <f>原本!AL16</f>
        <v>338</v>
      </c>
      <c r="H17" s="7" t="str">
        <f>原本!AM16</f>
        <v>欠測</v>
      </c>
      <c r="I17" s="7" t="str">
        <f>原本!AN16</f>
        <v>欠測</v>
      </c>
      <c r="J17" s="7" t="str">
        <f>原本!AO16</f>
        <v>欠測</v>
      </c>
    </row>
    <row r="18" spans="1:10" ht="9" customHeight="1" x14ac:dyDescent="0.2"/>
    <row r="19" spans="1:10" ht="21" customHeight="1" x14ac:dyDescent="0.2">
      <c r="A19" s="4" t="s">
        <v>1</v>
      </c>
      <c r="B19" s="8" t="str">
        <f>原本!AP2</f>
        <v>12/7～12/13</v>
      </c>
      <c r="C19" s="8" t="str">
        <f>原本!AQ2</f>
        <v>12/14～12/20</v>
      </c>
      <c r="D19" s="8" t="str">
        <f>原本!AR2</f>
        <v>12/21～12/27</v>
      </c>
      <c r="E19" s="8" t="str">
        <f>原本!AS2</f>
        <v>12/28～1/3</v>
      </c>
      <c r="F19" s="8" t="str">
        <f>原本!AT2</f>
        <v>1/4～1/10</v>
      </c>
      <c r="G19" s="8" t="str">
        <f>原本!AU2</f>
        <v>1/11～1/17</v>
      </c>
      <c r="H19" s="8" t="str">
        <f>原本!AV2</f>
        <v>1/18～1/24</v>
      </c>
      <c r="I19" s="8" t="str">
        <f>原本!AW2</f>
        <v>1/25～1/31</v>
      </c>
      <c r="J19" s="8" t="str">
        <f>原本!AX2</f>
        <v>2/1～2/7</v>
      </c>
    </row>
    <row r="20" spans="1:10" ht="21" customHeight="1" x14ac:dyDescent="0.2">
      <c r="A20" s="5" t="s">
        <v>24</v>
      </c>
      <c r="B20" s="6" t="str">
        <f>原本!AP15</f>
        <v>欠測</v>
      </c>
      <c r="C20" s="6">
        <f>原本!AQ15</f>
        <v>48</v>
      </c>
      <c r="D20" s="6">
        <f>原本!AR15</f>
        <v>48</v>
      </c>
      <c r="E20" s="6">
        <f>原本!AS15</f>
        <v>47.9</v>
      </c>
      <c r="F20" s="6">
        <f>原本!AT15</f>
        <v>48.3</v>
      </c>
      <c r="G20" s="6">
        <f>原本!AU15</f>
        <v>49.5</v>
      </c>
      <c r="H20" s="6">
        <f>原本!AV15</f>
        <v>48</v>
      </c>
      <c r="I20" s="6">
        <f>原本!AW15</f>
        <v>48.1</v>
      </c>
      <c r="J20" s="6">
        <f>原本!AX15</f>
        <v>48.5</v>
      </c>
    </row>
    <row r="21" spans="1:10" ht="21" customHeight="1" x14ac:dyDescent="0.2">
      <c r="A21" s="7" t="s">
        <v>8</v>
      </c>
      <c r="B21" s="7" t="str">
        <f>原本!AP16</f>
        <v>欠測</v>
      </c>
      <c r="C21" s="7">
        <f>原本!AQ16</f>
        <v>273</v>
      </c>
      <c r="D21" s="7">
        <f>原本!AR16</f>
        <v>289</v>
      </c>
      <c r="E21" s="7">
        <f>原本!AS16</f>
        <v>252</v>
      </c>
      <c r="F21" s="7">
        <f>原本!AT16</f>
        <v>284</v>
      </c>
      <c r="G21" s="7">
        <f>原本!AU16</f>
        <v>367</v>
      </c>
      <c r="H21" s="7">
        <f>原本!AV16</f>
        <v>284</v>
      </c>
      <c r="I21" s="7">
        <f>原本!AW16</f>
        <v>346</v>
      </c>
      <c r="J21" s="7">
        <f>原本!AX16</f>
        <v>315</v>
      </c>
    </row>
    <row r="22" spans="1:10" ht="9" customHeight="1" x14ac:dyDescent="0.2"/>
    <row r="23" spans="1:10" ht="21" customHeight="1" x14ac:dyDescent="0.2">
      <c r="A23" s="4" t="s">
        <v>1</v>
      </c>
      <c r="B23" s="8" t="str">
        <f>原本!AY2</f>
        <v>2/8～2/14</v>
      </c>
      <c r="C23" s="8" t="str">
        <f>原本!AZ2</f>
        <v>2/15～2/21</v>
      </c>
      <c r="D23" s="8" t="str">
        <f>原本!BA2</f>
        <v>2/22～2/28</v>
      </c>
      <c r="E23" s="8" t="str">
        <f>原本!BB2</f>
        <v>2/29～3/6</v>
      </c>
      <c r="F23" s="8" t="str">
        <f>原本!BC2</f>
        <v>3/7～3/13</v>
      </c>
      <c r="G23" s="8" t="str">
        <f>原本!BD2</f>
        <v>3/14～3/20</v>
      </c>
      <c r="H23" s="8" t="str">
        <f>原本!BE2</f>
        <v>3/21～3/27</v>
      </c>
      <c r="I23" s="14" t="s">
        <v>3</v>
      </c>
      <c r="J23" s="15" t="s">
        <v>25</v>
      </c>
    </row>
    <row r="24" spans="1:10" ht="21" customHeight="1" x14ac:dyDescent="0.2">
      <c r="A24" s="5" t="s">
        <v>24</v>
      </c>
      <c r="B24" s="6">
        <f>原本!AY15</f>
        <v>47.8</v>
      </c>
      <c r="C24" s="6">
        <f>原本!AZ15</f>
        <v>47.7</v>
      </c>
      <c r="D24" s="6">
        <f>原本!BA15</f>
        <v>48.9</v>
      </c>
      <c r="E24" s="6">
        <f>原本!BB15</f>
        <v>48.1</v>
      </c>
      <c r="F24" s="6">
        <f>原本!BC15</f>
        <v>49</v>
      </c>
      <c r="G24" s="6">
        <f>原本!BD15</f>
        <v>48.4</v>
      </c>
      <c r="H24" s="6">
        <f>原本!BE15</f>
        <v>48</v>
      </c>
      <c r="I24" s="16">
        <f>原本!BF15</f>
        <v>48</v>
      </c>
      <c r="J24" s="74">
        <f>原本!$BF$49</f>
        <v>47.752782337888718</v>
      </c>
    </row>
    <row r="25" spans="1:10" ht="21" customHeight="1" x14ac:dyDescent="0.2">
      <c r="A25" s="7" t="s">
        <v>8</v>
      </c>
      <c r="B25" s="7">
        <f>原本!AY16</f>
        <v>298</v>
      </c>
      <c r="C25" s="7">
        <f>原本!AZ16</f>
        <v>266</v>
      </c>
      <c r="D25" s="7">
        <f>原本!BA16</f>
        <v>301</v>
      </c>
      <c r="E25" s="7">
        <f>原本!BB16</f>
        <v>297</v>
      </c>
      <c r="F25" s="7">
        <f>原本!BC16</f>
        <v>333</v>
      </c>
      <c r="G25" s="7">
        <f>原本!BD16</f>
        <v>313</v>
      </c>
      <c r="H25" s="7">
        <f>原本!BE16</f>
        <v>271</v>
      </c>
      <c r="I25" s="17">
        <f>原本!BF16</f>
        <v>12894</v>
      </c>
      <c r="J25" s="75"/>
    </row>
    <row r="26" spans="1:10" ht="9" customHeight="1" x14ac:dyDescent="0.2">
      <c r="A26" s="9"/>
    </row>
    <row r="27" spans="1:10" s="1" customFormat="1" ht="18" customHeight="1" x14ac:dyDescent="0.2">
      <c r="A27" s="66" t="s">
        <v>32</v>
      </c>
    </row>
    <row r="28" spans="1:10" s="1" customFormat="1" ht="18" customHeight="1" x14ac:dyDescent="0.2">
      <c r="A28" s="65" t="s">
        <v>27</v>
      </c>
    </row>
    <row r="29" spans="1:10" s="1" customFormat="1" ht="18" customHeight="1" x14ac:dyDescent="0.2">
      <c r="A29" s="65" t="s">
        <v>52</v>
      </c>
    </row>
  </sheetData>
  <mergeCells count="1">
    <mergeCell ref="J24:J25"/>
  </mergeCells>
  <phoneticPr fontId="9"/>
  <printOptions horizontalCentered="1" verticalCentered="1"/>
  <pageMargins left="0.78740157480314998" right="0.78740157480314998" top="0.59055118110236204" bottom="0.98425196850393704" header="0.511811023622047" footer="0.511811023622047"/>
  <pageSetup paperSize="9" scale="9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view="pageBreakPreview" topLeftCell="A10" zoomScale="60" zoomScaleNormal="75" workbookViewId="0">
      <selection activeCell="A27" sqref="A27"/>
    </sheetView>
  </sheetViews>
  <sheetFormatPr defaultColWidth="11" defaultRowHeight="13" x14ac:dyDescent="0.2"/>
  <cols>
    <col min="1" max="1" width="10.6328125" customWidth="1"/>
    <col min="2" max="9" width="13.08984375" customWidth="1"/>
    <col min="10" max="10" width="15.26953125" customWidth="1"/>
    <col min="11" max="11" width="13.08984375" customWidth="1"/>
  </cols>
  <sheetData>
    <row r="1" spans="1:11" ht="19.5" customHeight="1" x14ac:dyDescent="0.2">
      <c r="A1" s="1"/>
      <c r="B1" s="2"/>
    </row>
    <row r="2" spans="1:11" ht="23.25" customHeight="1" x14ac:dyDescent="0.2">
      <c r="A2" s="3" t="s">
        <v>36</v>
      </c>
      <c r="B2" s="1"/>
    </row>
    <row r="3" spans="1:11" ht="21" customHeight="1" x14ac:dyDescent="0.2">
      <c r="A3" s="4" t="s">
        <v>1</v>
      </c>
      <c r="B3" s="4" t="str">
        <f>原本!F2</f>
        <v>3/30～4/5</v>
      </c>
      <c r="C3" s="4" t="str">
        <f>原本!G2</f>
        <v>4/6～4/12</v>
      </c>
      <c r="D3" s="4" t="str">
        <f>原本!H2</f>
        <v>4/13～4/19</v>
      </c>
      <c r="E3" s="4" t="str">
        <f>原本!I2</f>
        <v>4/20～4/26</v>
      </c>
      <c r="F3" s="4" t="str">
        <f>原本!J2</f>
        <v>4/27～5/3</v>
      </c>
      <c r="G3" s="4" t="str">
        <f>原本!K2</f>
        <v>5/4～5/10</v>
      </c>
      <c r="H3" s="4" t="str">
        <f>原本!L2</f>
        <v>5/11～5/17</v>
      </c>
      <c r="I3" s="4" t="str">
        <f>原本!M2</f>
        <v>5/18～5/24</v>
      </c>
      <c r="J3" s="8" t="str">
        <f>原本!N2</f>
        <v>5/25～5/31</v>
      </c>
      <c r="K3" s="11"/>
    </row>
    <row r="4" spans="1:11" ht="21" customHeight="1" x14ac:dyDescent="0.2">
      <c r="A4" s="5" t="s">
        <v>24</v>
      </c>
      <c r="B4" s="6" t="str">
        <f>原本!F17</f>
        <v>欠測</v>
      </c>
      <c r="C4" s="6" t="str">
        <f>原本!G17</f>
        <v>欠測</v>
      </c>
      <c r="D4" s="6" t="str">
        <f>原本!H17</f>
        <v>欠測</v>
      </c>
      <c r="E4" s="6" t="str">
        <f>原本!I17</f>
        <v>欠測</v>
      </c>
      <c r="F4" s="6" t="str">
        <f>原本!J17</f>
        <v>欠測</v>
      </c>
      <c r="G4" s="6" t="str">
        <f>原本!K17</f>
        <v>欠測</v>
      </c>
      <c r="H4" s="6" t="str">
        <f>原本!L17</f>
        <v>欠測</v>
      </c>
      <c r="I4" s="6" t="str">
        <f>原本!M17</f>
        <v>欠測</v>
      </c>
      <c r="J4" s="6" t="str">
        <f>原本!N17</f>
        <v>欠測</v>
      </c>
      <c r="K4" s="12"/>
    </row>
    <row r="5" spans="1:11" ht="21" customHeight="1" x14ac:dyDescent="0.2">
      <c r="A5" s="7" t="s">
        <v>8</v>
      </c>
      <c r="B5" s="7" t="str">
        <f>原本!F18</f>
        <v>欠測</v>
      </c>
      <c r="C5" s="7" t="str">
        <f>原本!G18</f>
        <v>欠測</v>
      </c>
      <c r="D5" s="7" t="str">
        <f>原本!H18</f>
        <v>欠測</v>
      </c>
      <c r="E5" s="7" t="str">
        <f>原本!I18</f>
        <v>欠測</v>
      </c>
      <c r="F5" s="7" t="str">
        <f>原本!J18</f>
        <v>欠測</v>
      </c>
      <c r="G5" s="7" t="str">
        <f>原本!K18</f>
        <v>欠測</v>
      </c>
      <c r="H5" s="7" t="str">
        <f>原本!L18</f>
        <v>欠測</v>
      </c>
      <c r="I5" s="7" t="str">
        <f>原本!M18</f>
        <v>欠測</v>
      </c>
      <c r="J5" s="7" t="str">
        <f>原本!N18</f>
        <v>欠測</v>
      </c>
      <c r="K5" s="13"/>
    </row>
    <row r="6" spans="1:11" ht="9" customHeight="1" x14ac:dyDescent="0.2"/>
    <row r="7" spans="1:11" ht="21" customHeight="1" x14ac:dyDescent="0.2">
      <c r="A7" s="4" t="s">
        <v>1</v>
      </c>
      <c r="B7" s="8" t="str">
        <f>原本!O2</f>
        <v>6/1～6/7</v>
      </c>
      <c r="C7" s="8" t="str">
        <f>原本!P2</f>
        <v>6/8～6/14</v>
      </c>
      <c r="D7" s="8" t="str">
        <f>原本!Q2</f>
        <v>6/15～6/21</v>
      </c>
      <c r="E7" s="8" t="str">
        <f>原本!R2</f>
        <v>6/22～6/28</v>
      </c>
      <c r="F7" s="8" t="str">
        <f>原本!S2</f>
        <v>6/29～7/5</v>
      </c>
      <c r="G7" s="8" t="str">
        <f>原本!T2</f>
        <v>7/6～7/12</v>
      </c>
      <c r="H7" s="8" t="str">
        <f>原本!U2</f>
        <v>7/13～7/19</v>
      </c>
      <c r="I7" s="8" t="str">
        <f>原本!V2</f>
        <v>7/20～7/26</v>
      </c>
      <c r="J7" s="8" t="str">
        <f>原本!W2</f>
        <v>7/27～8/2</v>
      </c>
    </row>
    <row r="8" spans="1:11" ht="21" customHeight="1" x14ac:dyDescent="0.2">
      <c r="A8" s="5" t="s">
        <v>24</v>
      </c>
      <c r="B8" s="6" t="str">
        <f>原本!O17</f>
        <v>欠測</v>
      </c>
      <c r="C8" s="6" t="str">
        <f>原本!P17</f>
        <v>欠測</v>
      </c>
      <c r="D8" s="6" t="str">
        <f>原本!Q17</f>
        <v>欠測</v>
      </c>
      <c r="E8" s="6" t="str">
        <f>原本!R17</f>
        <v>欠測</v>
      </c>
      <c r="F8" s="6" t="str">
        <f>原本!Q17</f>
        <v>欠測</v>
      </c>
      <c r="G8" s="6" t="str">
        <f>原本!R17</f>
        <v>欠測</v>
      </c>
      <c r="H8" s="6" t="str">
        <f>原本!S17</f>
        <v>欠測</v>
      </c>
      <c r="I8" s="6" t="str">
        <f>原本!T17</f>
        <v>欠測</v>
      </c>
      <c r="J8" s="6" t="str">
        <f>原本!U17</f>
        <v>欠測</v>
      </c>
    </row>
    <row r="9" spans="1:11" ht="21" customHeight="1" x14ac:dyDescent="0.2">
      <c r="A9" s="7" t="s">
        <v>8</v>
      </c>
      <c r="B9" s="7" t="str">
        <f>原本!O18</f>
        <v>欠測</v>
      </c>
      <c r="C9" s="7" t="str">
        <f>原本!P18</f>
        <v>欠測</v>
      </c>
      <c r="D9" s="7" t="str">
        <f>原本!Q18</f>
        <v>欠測</v>
      </c>
      <c r="E9" s="7" t="str">
        <f>原本!R18</f>
        <v>欠測</v>
      </c>
      <c r="F9" s="7" t="str">
        <f>原本!Q18</f>
        <v>欠測</v>
      </c>
      <c r="G9" s="7" t="str">
        <f>原本!R18</f>
        <v>欠測</v>
      </c>
      <c r="H9" s="7" t="str">
        <f>原本!S18</f>
        <v>欠測</v>
      </c>
      <c r="I9" s="7" t="str">
        <f>原本!T18</f>
        <v>欠測</v>
      </c>
      <c r="J9" s="7" t="str">
        <f>原本!U18</f>
        <v>欠測</v>
      </c>
    </row>
    <row r="10" spans="1:11" ht="8.25" customHeight="1" x14ac:dyDescent="0.2"/>
    <row r="11" spans="1:11" ht="21" customHeight="1" x14ac:dyDescent="0.2">
      <c r="A11" s="4" t="s">
        <v>1</v>
      </c>
      <c r="B11" s="8" t="str">
        <f>原本!X2</f>
        <v>8/3～8/9</v>
      </c>
      <c r="C11" s="8" t="str">
        <f>原本!Y2</f>
        <v>8/10～8/16</v>
      </c>
      <c r="D11" s="8" t="str">
        <f>原本!Z2</f>
        <v>8/17～8/23</v>
      </c>
      <c r="E11" s="8" t="str">
        <f>原本!AA2</f>
        <v>8/24～8/30</v>
      </c>
      <c r="F11" s="8" t="str">
        <f>原本!AB2</f>
        <v>8/31～9/6</v>
      </c>
      <c r="G11" s="8" t="str">
        <f>原本!AC2</f>
        <v>9/7～9/13</v>
      </c>
      <c r="H11" s="8" t="str">
        <f>原本!AD2</f>
        <v>9/14～9/20</v>
      </c>
      <c r="I11" s="8" t="str">
        <f>原本!AE2</f>
        <v>9/21～9/27</v>
      </c>
      <c r="J11" s="8" t="str">
        <f>原本!AF2</f>
        <v>9/28～10/4</v>
      </c>
    </row>
    <row r="12" spans="1:11" ht="21" customHeight="1" x14ac:dyDescent="0.2">
      <c r="A12" s="5" t="s">
        <v>24</v>
      </c>
      <c r="B12" s="6" t="str">
        <f>原本!V17</f>
        <v>欠測</v>
      </c>
      <c r="C12" s="6" t="str">
        <f>原本!Y17</f>
        <v>欠測</v>
      </c>
      <c r="D12" s="6" t="str">
        <f>原本!Z17</f>
        <v>欠測</v>
      </c>
      <c r="E12" s="6" t="str">
        <f>原本!AA17</f>
        <v>欠測</v>
      </c>
      <c r="F12" s="6" t="str">
        <f>原本!AB17</f>
        <v>欠測</v>
      </c>
      <c r="G12" s="6" t="str">
        <f>原本!AC17</f>
        <v>欠測</v>
      </c>
      <c r="H12" s="6" t="str">
        <f>原本!AD17</f>
        <v>欠測</v>
      </c>
      <c r="I12" s="6" t="str">
        <f>原本!AE17</f>
        <v>欠測</v>
      </c>
      <c r="J12" s="6" t="str">
        <f>原本!AF17</f>
        <v>欠測</v>
      </c>
    </row>
    <row r="13" spans="1:11" ht="21" customHeight="1" x14ac:dyDescent="0.2">
      <c r="A13" s="7" t="s">
        <v>8</v>
      </c>
      <c r="B13" s="7" t="str">
        <f>原本!V18</f>
        <v>欠測</v>
      </c>
      <c r="C13" s="7" t="str">
        <f>原本!Y18</f>
        <v>欠測</v>
      </c>
      <c r="D13" s="7" t="str">
        <f>原本!Z18</f>
        <v>欠測</v>
      </c>
      <c r="E13" s="7" t="str">
        <f>原本!AA18</f>
        <v>欠測</v>
      </c>
      <c r="F13" s="7" t="str">
        <f>原本!AB18</f>
        <v>欠測</v>
      </c>
      <c r="G13" s="7" t="str">
        <f>原本!AC18</f>
        <v>欠測</v>
      </c>
      <c r="H13" s="7" t="str">
        <f>原本!AD18</f>
        <v>欠測</v>
      </c>
      <c r="I13" s="7" t="str">
        <f>原本!AE18</f>
        <v>欠測</v>
      </c>
      <c r="J13" s="7" t="str">
        <f>原本!AF18</f>
        <v>欠測</v>
      </c>
    </row>
    <row r="14" spans="1:11" ht="9" customHeight="1" x14ac:dyDescent="0.2"/>
    <row r="15" spans="1:11" ht="21" customHeight="1" x14ac:dyDescent="0.2">
      <c r="A15" s="4" t="s">
        <v>1</v>
      </c>
      <c r="B15" s="8" t="str">
        <f>原本!AG2</f>
        <v>10/5～10/11</v>
      </c>
      <c r="C15" s="8" t="str">
        <f>原本!AH2</f>
        <v>10/12～10/18</v>
      </c>
      <c r="D15" s="8" t="str">
        <f>原本!AI2</f>
        <v>10/19～10/25</v>
      </c>
      <c r="E15" s="8" t="str">
        <f>原本!AJ2</f>
        <v>10/26～11/1</v>
      </c>
      <c r="F15" s="8" t="str">
        <f>原本!AK2</f>
        <v>11/2～11/8</v>
      </c>
      <c r="G15" s="8" t="str">
        <f>原本!AL2</f>
        <v>11/9～11/15</v>
      </c>
      <c r="H15" s="8" t="str">
        <f>原本!AM2</f>
        <v>11/16～11/22</v>
      </c>
      <c r="I15" s="8" t="str">
        <f>原本!AN2</f>
        <v>11/23～11/29</v>
      </c>
      <c r="J15" s="8" t="str">
        <f>原本!AO2</f>
        <v>11/30～12/6</v>
      </c>
    </row>
    <row r="16" spans="1:11" ht="21" customHeight="1" x14ac:dyDescent="0.2">
      <c r="A16" s="5" t="s">
        <v>24</v>
      </c>
      <c r="B16" s="6" t="str">
        <f>原本!AG17</f>
        <v>欠測</v>
      </c>
      <c r="C16" s="6" t="str">
        <f>原本!AH17</f>
        <v>欠測</v>
      </c>
      <c r="D16" s="6" t="str">
        <f>原本!AI17</f>
        <v>欠測</v>
      </c>
      <c r="E16" s="6" t="str">
        <f>原本!AJ17</f>
        <v>欠測</v>
      </c>
      <c r="F16" s="6" t="str">
        <f>原本!AK17</f>
        <v>欠測</v>
      </c>
      <c r="G16" s="6" t="str">
        <f>原本!AL17</f>
        <v>欠測</v>
      </c>
      <c r="H16" s="6" t="str">
        <f>原本!AM17</f>
        <v>欠測</v>
      </c>
      <c r="I16" s="6" t="str">
        <f>原本!AN17</f>
        <v>欠測</v>
      </c>
      <c r="J16" s="6" t="str">
        <f>原本!AO17</f>
        <v>欠測</v>
      </c>
    </row>
    <row r="17" spans="1:10" ht="21" customHeight="1" x14ac:dyDescent="0.2">
      <c r="A17" s="7" t="s">
        <v>8</v>
      </c>
      <c r="B17" s="7" t="str">
        <f>原本!AG18</f>
        <v>欠測</v>
      </c>
      <c r="C17" s="7" t="str">
        <f>原本!AH18</f>
        <v>欠測</v>
      </c>
      <c r="D17" s="7" t="str">
        <f>原本!AI18</f>
        <v>欠測</v>
      </c>
      <c r="E17" s="7" t="str">
        <f>原本!AJ18</f>
        <v>欠測</v>
      </c>
      <c r="F17" s="7" t="str">
        <f>原本!AK18</f>
        <v>欠測</v>
      </c>
      <c r="G17" s="7" t="str">
        <f>原本!AL18</f>
        <v>欠測</v>
      </c>
      <c r="H17" s="7" t="str">
        <f>原本!AM18</f>
        <v>欠測</v>
      </c>
      <c r="I17" s="7" t="str">
        <f>原本!AN18</f>
        <v>欠測</v>
      </c>
      <c r="J17" s="7" t="str">
        <f>原本!AO18</f>
        <v>欠測</v>
      </c>
    </row>
    <row r="18" spans="1:10" ht="9" customHeight="1" x14ac:dyDescent="0.2"/>
    <row r="19" spans="1:10" ht="21" customHeight="1" x14ac:dyDescent="0.2">
      <c r="A19" s="4" t="s">
        <v>1</v>
      </c>
      <c r="B19" s="8" t="str">
        <f>原本!AP2</f>
        <v>12/7～12/13</v>
      </c>
      <c r="C19" s="8" t="str">
        <f>原本!AQ2</f>
        <v>12/14～12/20</v>
      </c>
      <c r="D19" s="8" t="str">
        <f>原本!AR2</f>
        <v>12/21～12/27</v>
      </c>
      <c r="E19" s="8" t="str">
        <f>原本!AS2</f>
        <v>12/28～1/3</v>
      </c>
      <c r="F19" s="8" t="str">
        <f>原本!AT2</f>
        <v>1/4～1/10</v>
      </c>
      <c r="G19" s="8" t="str">
        <f>原本!AU2</f>
        <v>1/11～1/17</v>
      </c>
      <c r="H19" s="8" t="str">
        <f>原本!AV2</f>
        <v>1/18～1/24</v>
      </c>
      <c r="I19" s="8" t="str">
        <f>原本!AW2</f>
        <v>1/25～1/31</v>
      </c>
      <c r="J19" s="8" t="str">
        <f>原本!AX2</f>
        <v>2/1～2/7</v>
      </c>
    </row>
    <row r="20" spans="1:10" ht="21" customHeight="1" x14ac:dyDescent="0.2">
      <c r="A20" s="5" t="s">
        <v>24</v>
      </c>
      <c r="B20" s="6" t="str">
        <f>原本!AP17</f>
        <v>欠測</v>
      </c>
      <c r="C20" s="6" t="str">
        <f>原本!AQ17</f>
        <v>欠測</v>
      </c>
      <c r="D20" s="6" t="str">
        <f>原本!AR17</f>
        <v>欠測</v>
      </c>
      <c r="E20" s="6" t="str">
        <f>原本!AS17</f>
        <v>欠測</v>
      </c>
      <c r="F20" s="6" t="str">
        <f>原本!AT17</f>
        <v>欠測</v>
      </c>
      <c r="G20" s="6" t="str">
        <f>原本!AU17</f>
        <v>欠測</v>
      </c>
      <c r="H20" s="6" t="str">
        <f>原本!AV17</f>
        <v>欠測</v>
      </c>
      <c r="I20" s="6" t="str">
        <f>原本!AW17</f>
        <v>欠測</v>
      </c>
      <c r="J20" s="6" t="str">
        <f>原本!AX17</f>
        <v>欠測</v>
      </c>
    </row>
    <row r="21" spans="1:10" ht="21" customHeight="1" x14ac:dyDescent="0.2">
      <c r="A21" s="7" t="s">
        <v>8</v>
      </c>
      <c r="B21" s="7" t="str">
        <f>原本!AP18</f>
        <v>欠測</v>
      </c>
      <c r="C21" s="7" t="str">
        <f>原本!AQ18</f>
        <v>欠測</v>
      </c>
      <c r="D21" s="7" t="str">
        <f>原本!AR18</f>
        <v>欠測</v>
      </c>
      <c r="E21" s="7" t="str">
        <f>原本!AS18</f>
        <v>欠測</v>
      </c>
      <c r="F21" s="7" t="str">
        <f>原本!AT18</f>
        <v>欠測</v>
      </c>
      <c r="G21" s="7" t="str">
        <f>原本!AU18</f>
        <v>欠測</v>
      </c>
      <c r="H21" s="7" t="str">
        <f>原本!AV18</f>
        <v>欠測</v>
      </c>
      <c r="I21" s="7" t="str">
        <f>原本!AW18</f>
        <v>欠測</v>
      </c>
      <c r="J21" s="7" t="str">
        <f>原本!AX18</f>
        <v>欠測</v>
      </c>
    </row>
    <row r="22" spans="1:10" ht="9" customHeight="1" x14ac:dyDescent="0.2"/>
    <row r="23" spans="1:10" ht="21" customHeight="1" x14ac:dyDescent="0.2">
      <c r="A23" s="4" t="s">
        <v>1</v>
      </c>
      <c r="B23" s="8" t="str">
        <f>原本!AY2</f>
        <v>2/8～2/14</v>
      </c>
      <c r="C23" s="8" t="str">
        <f>原本!AZ2</f>
        <v>2/15～2/21</v>
      </c>
      <c r="D23" s="8" t="str">
        <f>原本!BA2</f>
        <v>2/22～2/28</v>
      </c>
      <c r="E23" s="8" t="str">
        <f>原本!BB2</f>
        <v>2/29～3/6</v>
      </c>
      <c r="F23" s="8" t="str">
        <f>原本!BC2</f>
        <v>3/7～3/13</v>
      </c>
      <c r="G23" s="8" t="str">
        <f>原本!BD2</f>
        <v>3/14～3/20</v>
      </c>
      <c r="H23" s="8" t="str">
        <f>原本!BE2</f>
        <v>3/21～3/27</v>
      </c>
      <c r="I23" s="14" t="s">
        <v>3</v>
      </c>
      <c r="J23" s="15" t="s">
        <v>25</v>
      </c>
    </row>
    <row r="24" spans="1:10" ht="21" customHeight="1" x14ac:dyDescent="0.2">
      <c r="A24" s="5" t="s">
        <v>24</v>
      </c>
      <c r="B24" s="6" t="str">
        <f>原本!AY17</f>
        <v>欠測</v>
      </c>
      <c r="C24" s="6" t="str">
        <f>原本!AZ17</f>
        <v>欠測</v>
      </c>
      <c r="D24" s="6" t="str">
        <f>原本!BA17</f>
        <v>欠測</v>
      </c>
      <c r="E24" s="6" t="str">
        <f>原本!BB17</f>
        <v>欠測</v>
      </c>
      <c r="F24" s="6" t="str">
        <f>原本!BC17</f>
        <v>欠測</v>
      </c>
      <c r="G24" s="6" t="str">
        <f>原本!BD17</f>
        <v>欠測</v>
      </c>
      <c r="H24" s="6" t="str">
        <f>原本!BE17</f>
        <v>欠測</v>
      </c>
      <c r="I24" s="16"/>
      <c r="J24" s="74"/>
    </row>
    <row r="25" spans="1:10" ht="21" customHeight="1" x14ac:dyDescent="0.2">
      <c r="A25" s="7" t="s">
        <v>8</v>
      </c>
      <c r="B25" s="7" t="str">
        <f>原本!AY18</f>
        <v>欠測</v>
      </c>
      <c r="C25" s="7" t="str">
        <f>原本!AZ18</f>
        <v>欠測</v>
      </c>
      <c r="D25" s="7" t="str">
        <f>原本!BA18</f>
        <v>欠測</v>
      </c>
      <c r="E25" s="7" t="str">
        <f>原本!BB18</f>
        <v>欠測</v>
      </c>
      <c r="F25" s="7" t="str">
        <f>原本!BC18</f>
        <v>欠測</v>
      </c>
      <c r="G25" s="7" t="str">
        <f>原本!BD18</f>
        <v>欠測</v>
      </c>
      <c r="H25" s="7" t="str">
        <f>原本!BE18</f>
        <v>欠測</v>
      </c>
      <c r="I25" s="17"/>
      <c r="J25" s="75"/>
    </row>
    <row r="26" spans="1:10" ht="9" customHeight="1" x14ac:dyDescent="0.2">
      <c r="A26" s="9"/>
    </row>
    <row r="27" spans="1:10" s="1" customFormat="1" ht="18" customHeight="1" x14ac:dyDescent="0.2">
      <c r="A27" s="66" t="s">
        <v>48</v>
      </c>
    </row>
    <row r="28" spans="1:10" s="1" customFormat="1" ht="18" customHeight="1" x14ac:dyDescent="0.2">
      <c r="A28" s="10"/>
    </row>
    <row r="29" spans="1:10" s="1" customFormat="1" ht="18" customHeight="1" x14ac:dyDescent="0.2">
      <c r="A29" s="10"/>
    </row>
  </sheetData>
  <mergeCells count="1">
    <mergeCell ref="J24:J25"/>
  </mergeCells>
  <phoneticPr fontId="9"/>
  <printOptions horizontalCentered="1" verticalCentered="1"/>
  <pageMargins left="0.78740157480314998" right="0.78740157480314998" top="0.59055118110236204" bottom="0.98425196850393704" header="0.511811023622047" footer="0.511811023622047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原本</vt:lpstr>
      <vt:lpstr>１．西戸島</vt:lpstr>
      <vt:lpstr>２．日向上</vt:lpstr>
      <vt:lpstr>３．菊陽中央公民館</vt:lpstr>
      <vt:lpstr>４．道明</vt:lpstr>
      <vt:lpstr>５．大津</vt:lpstr>
      <vt:lpstr>６．益城古閑</vt:lpstr>
      <vt:lpstr>７．西原台</vt:lpstr>
      <vt:lpstr>８．戸次</vt:lpstr>
      <vt:lpstr>９．大津運動公園</vt:lpstr>
      <vt:lpstr>'１．西戸島'!Print_Area</vt:lpstr>
      <vt:lpstr>'２．日向上'!Print_Area</vt:lpstr>
      <vt:lpstr>'３．菊陽中央公民館'!Print_Area</vt:lpstr>
      <vt:lpstr>'４．道明'!Print_Area</vt:lpstr>
      <vt:lpstr>'５．大津'!Print_Area</vt:lpstr>
      <vt:lpstr>'６．益城古閑'!Print_Area</vt:lpstr>
      <vt:lpstr>'７．西原台'!Print_Area</vt:lpstr>
      <vt:lpstr>'８．戸次'!Print_Area</vt:lpstr>
      <vt:lpstr>'９．大津運動公園'!Print_Area</vt:lpstr>
      <vt:lpstr>原本!Print_Area</vt:lpstr>
      <vt:lpstr>原本!Print_Titles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情報管理室</dc:creator>
  <cp:lastModifiedBy>Windows ユーザー</cp:lastModifiedBy>
  <cp:lastPrinted>2024-11-28T00:55:27Z</cp:lastPrinted>
  <dcterms:created xsi:type="dcterms:W3CDTF">2002-05-23T07:47:00Z</dcterms:created>
  <dcterms:modified xsi:type="dcterms:W3CDTF">2025-02-21T00:47:42Z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