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1　県庁\"/>
    </mc:Choice>
  </mc:AlternateContent>
  <bookViews>
    <workbookView xWindow="-105" yWindow="-105" windowWidth="21825" windowHeight="14025" tabRatio="777"/>
  </bookViews>
  <sheets>
    <sheet name="普制別樹種別齢級別資源構成表" sheetId="14" r:id="rId1"/>
  </sheets>
  <definedNames>
    <definedName name="_xlnm.Print_Titles" localSheetId="0">普制別樹種別齢級別資源構成表!$A:$E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19" i="14" l="1"/>
  <c r="BW49" i="14" l="1"/>
  <c r="BZ46" i="14"/>
  <c r="BZ54" i="14" l="1"/>
  <c r="BZ53" i="14"/>
  <c r="BZ51" i="14"/>
  <c r="BZ50" i="14"/>
  <c r="BZ52" i="14" l="1"/>
  <c r="BZ49" i="14"/>
  <c r="BW53" i="14"/>
  <c r="BX53" i="14"/>
  <c r="BX52" i="14"/>
  <c r="BX51" i="14"/>
  <c r="BX50" i="14"/>
  <c r="BX49" i="14"/>
  <c r="BW52" i="14"/>
  <c r="BW51" i="14"/>
  <c r="BW50" i="14"/>
  <c r="BZ33" i="14"/>
  <c r="BZ48" i="14" s="1"/>
  <c r="BZ62" i="14" s="1"/>
  <c r="BX46" i="14"/>
  <c r="BW46" i="14"/>
  <c r="BX33" i="14"/>
  <c r="BW33" i="14"/>
  <c r="BX19" i="14"/>
  <c r="BW19" i="14"/>
  <c r="BU46" i="14"/>
  <c r="BT46" i="14"/>
  <c r="BT48" i="14" s="1"/>
  <c r="BS46" i="14"/>
  <c r="BS33" i="14"/>
  <c r="BS48" i="14" s="1"/>
  <c r="BU33" i="14"/>
  <c r="BT33" i="14"/>
  <c r="BU19" i="14"/>
  <c r="BT19" i="14"/>
  <c r="BS19" i="14"/>
  <c r="BU48" i="14" l="1"/>
  <c r="BS62" i="14"/>
  <c r="BW48" i="14"/>
  <c r="BW62" i="14" s="1"/>
  <c r="BX48" i="14"/>
  <c r="BX62" i="14" s="1"/>
  <c r="BU62" i="14"/>
  <c r="BT62" i="14"/>
  <c r="BM49" i="14"/>
  <c r="BM59" i="14"/>
  <c r="BL59" i="14"/>
  <c r="BK59" i="14"/>
  <c r="BJ59" i="14"/>
  <c r="BI59" i="14"/>
  <c r="BH59" i="14"/>
  <c r="BG59" i="14"/>
  <c r="BF59" i="14"/>
  <c r="BE59" i="14"/>
  <c r="BD59" i="14"/>
  <c r="BC59" i="14"/>
  <c r="BB59" i="14"/>
  <c r="BA59" i="14"/>
  <c r="AZ59" i="14"/>
  <c r="AY59" i="14"/>
  <c r="AX59" i="14"/>
  <c r="AW59" i="14"/>
  <c r="AV59" i="14"/>
  <c r="AU59" i="14"/>
  <c r="AT59" i="14"/>
  <c r="AS59" i="14"/>
  <c r="AR59" i="14"/>
  <c r="AQ59" i="14"/>
  <c r="AP59" i="14"/>
  <c r="AO59" i="14"/>
  <c r="AN59" i="14"/>
  <c r="AM59" i="14"/>
  <c r="AL59" i="14"/>
  <c r="AK59" i="14"/>
  <c r="AJ59" i="14"/>
  <c r="BM58" i="14"/>
  <c r="BL58" i="14"/>
  <c r="BK58" i="14"/>
  <c r="BJ58" i="14"/>
  <c r="BI58" i="14"/>
  <c r="BH58" i="14"/>
  <c r="BG58" i="14"/>
  <c r="BF58" i="14"/>
  <c r="BE58" i="14"/>
  <c r="BD58" i="14"/>
  <c r="BC58" i="14"/>
  <c r="BB58" i="14"/>
  <c r="BA58" i="14"/>
  <c r="AZ58" i="14"/>
  <c r="AY58" i="14"/>
  <c r="AX58" i="14"/>
  <c r="AW58" i="14"/>
  <c r="AV58" i="14"/>
  <c r="AU58" i="14"/>
  <c r="AT58" i="14"/>
  <c r="AS58" i="14"/>
  <c r="AR58" i="14"/>
  <c r="AQ58" i="14"/>
  <c r="AP58" i="14"/>
  <c r="AO58" i="14"/>
  <c r="AN58" i="14"/>
  <c r="AM58" i="14"/>
  <c r="AL58" i="14"/>
  <c r="AK58" i="14"/>
  <c r="AJ58" i="14"/>
  <c r="BM57" i="14"/>
  <c r="BL57" i="14"/>
  <c r="BK57" i="14"/>
  <c r="BJ57" i="14"/>
  <c r="BI57" i="14"/>
  <c r="BH57" i="14"/>
  <c r="BG57" i="14"/>
  <c r="BF57" i="14"/>
  <c r="BE57" i="14"/>
  <c r="BD57" i="14"/>
  <c r="BC57" i="14"/>
  <c r="BB57" i="14"/>
  <c r="BA57" i="14"/>
  <c r="AZ57" i="14"/>
  <c r="AY57" i="14"/>
  <c r="AX57" i="14"/>
  <c r="AW57" i="14"/>
  <c r="AV57" i="14"/>
  <c r="AU57" i="14"/>
  <c r="AT57" i="14"/>
  <c r="AS57" i="14"/>
  <c r="AR57" i="14"/>
  <c r="AQ57" i="14"/>
  <c r="AP57" i="14"/>
  <c r="AO57" i="14"/>
  <c r="AN57" i="14"/>
  <c r="AM57" i="14"/>
  <c r="AL57" i="14"/>
  <c r="AK57" i="14"/>
  <c r="AJ57" i="14"/>
  <c r="BM56" i="14"/>
  <c r="BL56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BM54" i="14"/>
  <c r="BL54" i="14"/>
  <c r="BK54" i="14"/>
  <c r="BJ54" i="14"/>
  <c r="BI54" i="14"/>
  <c r="BH54" i="14"/>
  <c r="BG54" i="14"/>
  <c r="BF54" i="14"/>
  <c r="BE54" i="14"/>
  <c r="BD54" i="14"/>
  <c r="BC54" i="14"/>
  <c r="BB54" i="14"/>
  <c r="BA54" i="14"/>
  <c r="AZ54" i="14"/>
  <c r="AY54" i="14"/>
  <c r="AX54" i="14"/>
  <c r="AW54" i="14"/>
  <c r="AV54" i="14"/>
  <c r="AU54" i="14"/>
  <c r="AT54" i="14"/>
  <c r="AS54" i="14"/>
  <c r="AR54" i="14"/>
  <c r="AQ54" i="14"/>
  <c r="AP54" i="14"/>
  <c r="AO54" i="14"/>
  <c r="AN54" i="14"/>
  <c r="AM54" i="14"/>
  <c r="AL54" i="14"/>
  <c r="AK54" i="14"/>
  <c r="AJ54" i="14"/>
  <c r="BM52" i="14"/>
  <c r="BL52" i="14"/>
  <c r="BK52" i="14"/>
  <c r="BJ52" i="14"/>
  <c r="BI52" i="14"/>
  <c r="BH52" i="14"/>
  <c r="BG52" i="14"/>
  <c r="BF52" i="14"/>
  <c r="BE52" i="14"/>
  <c r="BD52" i="14"/>
  <c r="BC52" i="14"/>
  <c r="BB52" i="14"/>
  <c r="BA52" i="14"/>
  <c r="AZ52" i="14"/>
  <c r="AY52" i="14"/>
  <c r="AX52" i="14"/>
  <c r="AW52" i="14"/>
  <c r="AV52" i="14"/>
  <c r="AU52" i="14"/>
  <c r="AT52" i="14"/>
  <c r="AS52" i="14"/>
  <c r="AR52" i="14"/>
  <c r="AQ52" i="14"/>
  <c r="AP52" i="14"/>
  <c r="AO52" i="14"/>
  <c r="AN52" i="14"/>
  <c r="AM52" i="14"/>
  <c r="AL52" i="14"/>
  <c r="AK52" i="14"/>
  <c r="AJ52" i="14"/>
  <c r="BM51" i="14"/>
  <c r="BL51" i="14"/>
  <c r="BK51" i="14"/>
  <c r="BJ51" i="14"/>
  <c r="BI51" i="14"/>
  <c r="BH51" i="14"/>
  <c r="BG51" i="14"/>
  <c r="BF51" i="14"/>
  <c r="BE51" i="14"/>
  <c r="BD51" i="14"/>
  <c r="BC51" i="14"/>
  <c r="BB51" i="14"/>
  <c r="BA51" i="14"/>
  <c r="AZ51" i="14"/>
  <c r="AY51" i="14"/>
  <c r="AX51" i="14"/>
  <c r="AW51" i="14"/>
  <c r="AV51" i="14"/>
  <c r="AU51" i="14"/>
  <c r="AT51" i="14"/>
  <c r="AS51" i="14"/>
  <c r="AR51" i="14"/>
  <c r="AQ51" i="14"/>
  <c r="AP51" i="14"/>
  <c r="AO51" i="14"/>
  <c r="AN51" i="14"/>
  <c r="AM51" i="14"/>
  <c r="AL51" i="14"/>
  <c r="AK51" i="14"/>
  <c r="AJ51" i="14"/>
  <c r="BM50" i="14"/>
  <c r="BL50" i="14"/>
  <c r="BK50" i="14"/>
  <c r="BJ50" i="14"/>
  <c r="BI50" i="14"/>
  <c r="BH50" i="14"/>
  <c r="BG50" i="14"/>
  <c r="BF50" i="14"/>
  <c r="BE50" i="14"/>
  <c r="BD50" i="14"/>
  <c r="BC50" i="14"/>
  <c r="BB50" i="14"/>
  <c r="BA50" i="14"/>
  <c r="AZ50" i="14"/>
  <c r="AY50" i="14"/>
  <c r="AX50" i="14"/>
  <c r="AW50" i="14"/>
  <c r="AV50" i="14"/>
  <c r="AU50" i="14"/>
  <c r="AT50" i="14"/>
  <c r="AS50" i="14"/>
  <c r="AR50" i="14"/>
  <c r="AQ50" i="14"/>
  <c r="AP50" i="14"/>
  <c r="AO50" i="14"/>
  <c r="AN50" i="14"/>
  <c r="AM50" i="14"/>
  <c r="AL50" i="14"/>
  <c r="AK50" i="14"/>
  <c r="AJ50" i="14"/>
  <c r="BL49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AI58" i="14"/>
  <c r="AH58" i="14"/>
  <c r="AG58" i="14"/>
  <c r="AF58" i="14"/>
  <c r="AE58" i="14"/>
  <c r="AD58" i="14"/>
  <c r="AC58" i="14"/>
  <c r="AB58" i="14"/>
  <c r="AA58" i="14"/>
  <c r="Z58" i="14"/>
  <c r="Y58" i="14"/>
  <c r="X58" i="14"/>
  <c r="W58" i="14"/>
  <c r="V58" i="14"/>
  <c r="U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59" i="14"/>
  <c r="S59" i="14"/>
  <c r="R59" i="14"/>
  <c r="T58" i="14"/>
  <c r="S58" i="14"/>
  <c r="R58" i="14"/>
  <c r="T57" i="14"/>
  <c r="S57" i="14"/>
  <c r="R57" i="14"/>
  <c r="T56" i="14"/>
  <c r="S56" i="14"/>
  <c r="R56" i="14"/>
  <c r="T54" i="14"/>
  <c r="S54" i="14"/>
  <c r="R54" i="14"/>
  <c r="T52" i="14"/>
  <c r="S52" i="14"/>
  <c r="R52" i="14"/>
  <c r="T51" i="14"/>
  <c r="S51" i="14"/>
  <c r="R51" i="14"/>
  <c r="T50" i="14"/>
  <c r="S50" i="14"/>
  <c r="R50" i="14"/>
  <c r="T49" i="14"/>
  <c r="S49" i="14"/>
  <c r="R49" i="14"/>
  <c r="Q59" i="14"/>
  <c r="P59" i="14"/>
  <c r="O59" i="14"/>
  <c r="Q58" i="14"/>
  <c r="P58" i="14"/>
  <c r="O58" i="14"/>
  <c r="Q57" i="14"/>
  <c r="P57" i="14"/>
  <c r="O57" i="14"/>
  <c r="Q56" i="14"/>
  <c r="P56" i="14"/>
  <c r="O56" i="14"/>
  <c r="Q54" i="14"/>
  <c r="P54" i="14"/>
  <c r="O54" i="14"/>
  <c r="Q52" i="14"/>
  <c r="P52" i="14"/>
  <c r="O52" i="14"/>
  <c r="Q51" i="14"/>
  <c r="P51" i="14"/>
  <c r="O51" i="14"/>
  <c r="Q50" i="14"/>
  <c r="P50" i="14"/>
  <c r="O50" i="14"/>
  <c r="Q49" i="14"/>
  <c r="P49" i="14"/>
  <c r="O49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4" i="14"/>
  <c r="M54" i="14"/>
  <c r="L54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K59" i="14"/>
  <c r="J59" i="14"/>
  <c r="I59" i="14"/>
  <c r="K58" i="14"/>
  <c r="J58" i="14"/>
  <c r="I58" i="14"/>
  <c r="K57" i="14"/>
  <c r="J57" i="14"/>
  <c r="I57" i="14"/>
  <c r="K56" i="14"/>
  <c r="J56" i="14"/>
  <c r="I56" i="14"/>
  <c r="K54" i="14"/>
  <c r="J54" i="14"/>
  <c r="I54" i="14"/>
  <c r="K52" i="14"/>
  <c r="J52" i="14"/>
  <c r="I52" i="14"/>
  <c r="K51" i="14"/>
  <c r="J51" i="14"/>
  <c r="I51" i="14"/>
  <c r="K50" i="14"/>
  <c r="J50" i="14"/>
  <c r="I50" i="14"/>
  <c r="K49" i="14"/>
  <c r="J49" i="14"/>
  <c r="I49" i="14"/>
  <c r="H59" i="14"/>
  <c r="H58" i="14"/>
  <c r="H57" i="14"/>
  <c r="H56" i="14"/>
  <c r="H54" i="14"/>
  <c r="H52" i="14"/>
  <c r="H51" i="14"/>
  <c r="H50" i="14"/>
  <c r="H49" i="14"/>
  <c r="G59" i="14"/>
  <c r="G58" i="14"/>
  <c r="G57" i="14"/>
  <c r="G56" i="14"/>
  <c r="G54" i="14"/>
  <c r="G52" i="14"/>
  <c r="G51" i="14"/>
  <c r="G50" i="14"/>
  <c r="G49" i="14"/>
  <c r="F57" i="14"/>
  <c r="F56" i="14"/>
  <c r="F59" i="14"/>
  <c r="F58" i="14"/>
  <c r="F54" i="14"/>
  <c r="F52" i="14"/>
  <c r="F51" i="14"/>
  <c r="F50" i="14"/>
  <c r="F49" i="14"/>
  <c r="BP6" i="14" l="1"/>
  <c r="BO8" i="14"/>
  <c r="BO6" i="14"/>
  <c r="BP59" i="14"/>
  <c r="BP58" i="14"/>
  <c r="BP57" i="14"/>
  <c r="BP56" i="14"/>
  <c r="BP54" i="14"/>
  <c r="BP52" i="14"/>
  <c r="BP51" i="14"/>
  <c r="BP50" i="14"/>
  <c r="BP49" i="14"/>
  <c r="BP44" i="14"/>
  <c r="BP43" i="14"/>
  <c r="BP42" i="14"/>
  <c r="BP41" i="14"/>
  <c r="BP39" i="14"/>
  <c r="BP37" i="14"/>
  <c r="BP36" i="14"/>
  <c r="BP35" i="14"/>
  <c r="BP34" i="14"/>
  <c r="BP30" i="14"/>
  <c r="BP29" i="14"/>
  <c r="BP28" i="14"/>
  <c r="BP27" i="14"/>
  <c r="BP25" i="14"/>
  <c r="BP23" i="14"/>
  <c r="BP22" i="14"/>
  <c r="BP21" i="14"/>
  <c r="BP20" i="14"/>
  <c r="BP16" i="14"/>
  <c r="BP15" i="14"/>
  <c r="BP14" i="14"/>
  <c r="BP13" i="14"/>
  <c r="BP11" i="14"/>
  <c r="BP9" i="14"/>
  <c r="BP8" i="14"/>
  <c r="BP7" i="14"/>
  <c r="BO59" i="14"/>
  <c r="BO58" i="14"/>
  <c r="BO57" i="14"/>
  <c r="BO56" i="14"/>
  <c r="BO54" i="14"/>
  <c r="BO52" i="14"/>
  <c r="BO51" i="14"/>
  <c r="BO50" i="14"/>
  <c r="BO49" i="14"/>
  <c r="BO44" i="14"/>
  <c r="BO43" i="14"/>
  <c r="BO42" i="14"/>
  <c r="BO41" i="14"/>
  <c r="BO39" i="14"/>
  <c r="BO37" i="14"/>
  <c r="BO36" i="14"/>
  <c r="BO35" i="14"/>
  <c r="BO34" i="14"/>
  <c r="BO30" i="14"/>
  <c r="BO29" i="14"/>
  <c r="BO28" i="14"/>
  <c r="BO27" i="14"/>
  <c r="BO25" i="14"/>
  <c r="BO23" i="14"/>
  <c r="BO22" i="14"/>
  <c r="BO21" i="14"/>
  <c r="BO20" i="14"/>
  <c r="BO16" i="14"/>
  <c r="BO15" i="14"/>
  <c r="BO14" i="14"/>
  <c r="BO13" i="14"/>
  <c r="BO11" i="14"/>
  <c r="BO9" i="14"/>
  <c r="BO7" i="14"/>
  <c r="BN59" i="14" l="1"/>
  <c r="BN58" i="14"/>
  <c r="BN57" i="14"/>
  <c r="BN56" i="14"/>
  <c r="BN54" i="14"/>
  <c r="BN52" i="14"/>
  <c r="BN51" i="14"/>
  <c r="BN50" i="14"/>
  <c r="BN49" i="14"/>
  <c r="BN44" i="14"/>
  <c r="BN43" i="14"/>
  <c r="BN42" i="14"/>
  <c r="BN41" i="14"/>
  <c r="BN39" i="14"/>
  <c r="BN37" i="14"/>
  <c r="BN36" i="14"/>
  <c r="BN35" i="14"/>
  <c r="BN34" i="14"/>
  <c r="BN30" i="14"/>
  <c r="BN29" i="14"/>
  <c r="BN28" i="14"/>
  <c r="BN27" i="14"/>
  <c r="BN25" i="14"/>
  <c r="BN23" i="14"/>
  <c r="BN22" i="14"/>
  <c r="BN21" i="14"/>
  <c r="BN20" i="14"/>
  <c r="BN16" i="14"/>
  <c r="BN15" i="14"/>
  <c r="BN14" i="14"/>
  <c r="BN13" i="14"/>
  <c r="BN11" i="14"/>
  <c r="BN9" i="14"/>
  <c r="BN8" i="14"/>
  <c r="BN7" i="14"/>
  <c r="BN6" i="14"/>
  <c r="BM45" i="14"/>
  <c r="BM46" i="14" s="1"/>
  <c r="BL45" i="14"/>
  <c r="BL46" i="14" s="1"/>
  <c r="BK45" i="14"/>
  <c r="BK46" i="14" s="1"/>
  <c r="BJ45" i="14"/>
  <c r="BJ46" i="14" s="1"/>
  <c r="BI45" i="14"/>
  <c r="BI46" i="14" s="1"/>
  <c r="BH45" i="14"/>
  <c r="BH46" i="14" s="1"/>
  <c r="BG45" i="14"/>
  <c r="BG46" i="14" s="1"/>
  <c r="BF45" i="14"/>
  <c r="BF46" i="14" s="1"/>
  <c r="BE45" i="14"/>
  <c r="BE46" i="14" s="1"/>
  <c r="BD45" i="14"/>
  <c r="BD46" i="14" s="1"/>
  <c r="BC45" i="14"/>
  <c r="BC46" i="14" s="1"/>
  <c r="BB45" i="14"/>
  <c r="BB46" i="14" s="1"/>
  <c r="BA45" i="14"/>
  <c r="BA46" i="14" s="1"/>
  <c r="AZ45" i="14"/>
  <c r="AZ46" i="14" s="1"/>
  <c r="AY45" i="14"/>
  <c r="AY46" i="14" s="1"/>
  <c r="AX45" i="14"/>
  <c r="AX46" i="14" s="1"/>
  <c r="AW45" i="14"/>
  <c r="AW46" i="14" s="1"/>
  <c r="AV45" i="14"/>
  <c r="AV46" i="14" s="1"/>
  <c r="AU45" i="14"/>
  <c r="AU46" i="14" s="1"/>
  <c r="AT45" i="14"/>
  <c r="AT46" i="14" s="1"/>
  <c r="AS45" i="14"/>
  <c r="AS46" i="14" s="1"/>
  <c r="AR45" i="14"/>
  <c r="AR46" i="14" s="1"/>
  <c r="AQ45" i="14"/>
  <c r="AQ46" i="14" s="1"/>
  <c r="AP45" i="14"/>
  <c r="AP46" i="14" s="1"/>
  <c r="AO45" i="14"/>
  <c r="AO46" i="14" s="1"/>
  <c r="AN45" i="14"/>
  <c r="AN46" i="14" s="1"/>
  <c r="AM45" i="14"/>
  <c r="AM46" i="14" s="1"/>
  <c r="AL45" i="14"/>
  <c r="AL46" i="14" s="1"/>
  <c r="AK45" i="14"/>
  <c r="AK46" i="14" s="1"/>
  <c r="AJ45" i="14"/>
  <c r="AJ46" i="14" s="1"/>
  <c r="AI45" i="14"/>
  <c r="AI46" i="14" s="1"/>
  <c r="AH45" i="14"/>
  <c r="AH46" i="14" s="1"/>
  <c r="AG45" i="14"/>
  <c r="AG46" i="14" s="1"/>
  <c r="AF45" i="14"/>
  <c r="AF46" i="14" s="1"/>
  <c r="AE45" i="14"/>
  <c r="AE46" i="14" s="1"/>
  <c r="AD45" i="14"/>
  <c r="AD46" i="14" s="1"/>
  <c r="AC45" i="14"/>
  <c r="AC46" i="14" s="1"/>
  <c r="AB45" i="14"/>
  <c r="AB46" i="14" s="1"/>
  <c r="AA45" i="14"/>
  <c r="AA46" i="14" s="1"/>
  <c r="Z45" i="14"/>
  <c r="Z46" i="14" s="1"/>
  <c r="Y45" i="14"/>
  <c r="Y46" i="14" s="1"/>
  <c r="X45" i="14"/>
  <c r="X46" i="14" s="1"/>
  <c r="W45" i="14"/>
  <c r="W46" i="14" s="1"/>
  <c r="V45" i="14"/>
  <c r="V46" i="14" s="1"/>
  <c r="U45" i="14"/>
  <c r="U46" i="14" s="1"/>
  <c r="T45" i="14"/>
  <c r="T46" i="14" s="1"/>
  <c r="S45" i="14"/>
  <c r="S46" i="14" s="1"/>
  <c r="R45" i="14"/>
  <c r="R46" i="14" s="1"/>
  <c r="Q45" i="14"/>
  <c r="Q46" i="14" s="1"/>
  <c r="P45" i="14"/>
  <c r="P46" i="14" s="1"/>
  <c r="O45" i="14"/>
  <c r="O46" i="14" s="1"/>
  <c r="N45" i="14"/>
  <c r="N46" i="14" s="1"/>
  <c r="M45" i="14"/>
  <c r="M46" i="14" s="1"/>
  <c r="L45" i="14"/>
  <c r="L46" i="14" s="1"/>
  <c r="K45" i="14"/>
  <c r="K46" i="14" s="1"/>
  <c r="J45" i="14"/>
  <c r="I45" i="14"/>
  <c r="I46" i="14" s="1"/>
  <c r="H45" i="14"/>
  <c r="G45" i="14"/>
  <c r="G46" i="14" s="1"/>
  <c r="F45" i="14"/>
  <c r="F46" i="14" s="1"/>
  <c r="BM38" i="14"/>
  <c r="BM40" i="14" s="1"/>
  <c r="BL38" i="14"/>
  <c r="BL40" i="14" s="1"/>
  <c r="BK38" i="14"/>
  <c r="BK40" i="14" s="1"/>
  <c r="BJ38" i="14"/>
  <c r="BJ40" i="14" s="1"/>
  <c r="BI38" i="14"/>
  <c r="BI40" i="14" s="1"/>
  <c r="BH38" i="14"/>
  <c r="BH40" i="14" s="1"/>
  <c r="BG38" i="14"/>
  <c r="BG40" i="14" s="1"/>
  <c r="BF38" i="14"/>
  <c r="BF40" i="14" s="1"/>
  <c r="BE38" i="14"/>
  <c r="BE40" i="14" s="1"/>
  <c r="BD38" i="14"/>
  <c r="BD40" i="14" s="1"/>
  <c r="BC38" i="14"/>
  <c r="BC40" i="14" s="1"/>
  <c r="BB38" i="14"/>
  <c r="BB40" i="14" s="1"/>
  <c r="BA38" i="14"/>
  <c r="BA40" i="14" s="1"/>
  <c r="AZ38" i="14"/>
  <c r="AZ40" i="14" s="1"/>
  <c r="AY38" i="14"/>
  <c r="AY40" i="14" s="1"/>
  <c r="AX38" i="14"/>
  <c r="AX40" i="14" s="1"/>
  <c r="AW38" i="14"/>
  <c r="AW40" i="14" s="1"/>
  <c r="AV38" i="14"/>
  <c r="AV40" i="14" s="1"/>
  <c r="AU38" i="14"/>
  <c r="AU40" i="14" s="1"/>
  <c r="AT38" i="14"/>
  <c r="AT40" i="14" s="1"/>
  <c r="AS38" i="14"/>
  <c r="AS40" i="14" s="1"/>
  <c r="AR38" i="14"/>
  <c r="AR40" i="14" s="1"/>
  <c r="AQ38" i="14"/>
  <c r="AQ40" i="14" s="1"/>
  <c r="AP38" i="14"/>
  <c r="AP40" i="14" s="1"/>
  <c r="AO38" i="14"/>
  <c r="AO40" i="14" s="1"/>
  <c r="AN38" i="14"/>
  <c r="AN40" i="14" s="1"/>
  <c r="AM38" i="14"/>
  <c r="AM40" i="14" s="1"/>
  <c r="AL38" i="14"/>
  <c r="AL40" i="14" s="1"/>
  <c r="AK38" i="14"/>
  <c r="AK40" i="14" s="1"/>
  <c r="AJ38" i="14"/>
  <c r="AJ40" i="14" s="1"/>
  <c r="AI38" i="14"/>
  <c r="AI40" i="14" s="1"/>
  <c r="AH38" i="14"/>
  <c r="AH40" i="14" s="1"/>
  <c r="AG38" i="14"/>
  <c r="AG40" i="14" s="1"/>
  <c r="AF38" i="14"/>
  <c r="AF40" i="14" s="1"/>
  <c r="AE38" i="14"/>
  <c r="AE40" i="14" s="1"/>
  <c r="AD38" i="14"/>
  <c r="AD40" i="14" s="1"/>
  <c r="AC38" i="14"/>
  <c r="AC40" i="14" s="1"/>
  <c r="AB38" i="14"/>
  <c r="AB40" i="14" s="1"/>
  <c r="AA38" i="14"/>
  <c r="AA40" i="14" s="1"/>
  <c r="Z38" i="14"/>
  <c r="Z40" i="14" s="1"/>
  <c r="Y38" i="14"/>
  <c r="Y40" i="14" s="1"/>
  <c r="X38" i="14"/>
  <c r="X40" i="14" s="1"/>
  <c r="W38" i="14"/>
  <c r="W40" i="14" s="1"/>
  <c r="V38" i="14"/>
  <c r="V40" i="14" s="1"/>
  <c r="U38" i="14"/>
  <c r="U40" i="14" s="1"/>
  <c r="T38" i="14"/>
  <c r="T40" i="14" s="1"/>
  <c r="S38" i="14"/>
  <c r="S40" i="14" s="1"/>
  <c r="R38" i="14"/>
  <c r="R40" i="14" s="1"/>
  <c r="Q38" i="14"/>
  <c r="Q40" i="14" s="1"/>
  <c r="P38" i="14"/>
  <c r="P40" i="14" s="1"/>
  <c r="O38" i="14"/>
  <c r="O40" i="14" s="1"/>
  <c r="N38" i="14"/>
  <c r="N40" i="14" s="1"/>
  <c r="M38" i="14"/>
  <c r="M40" i="14" s="1"/>
  <c r="L38" i="14"/>
  <c r="L40" i="14" s="1"/>
  <c r="K38" i="14"/>
  <c r="K40" i="14" s="1"/>
  <c r="J38" i="14"/>
  <c r="I38" i="14"/>
  <c r="I40" i="14" s="1"/>
  <c r="H38" i="14"/>
  <c r="G38" i="14"/>
  <c r="G40" i="14" s="1"/>
  <c r="F38" i="14"/>
  <c r="F40" i="14" s="1"/>
  <c r="BM31" i="14"/>
  <c r="BM32" i="14" s="1"/>
  <c r="BL31" i="14"/>
  <c r="BL32" i="14" s="1"/>
  <c r="BK31" i="14"/>
  <c r="BK32" i="14" s="1"/>
  <c r="BJ31" i="14"/>
  <c r="BJ32" i="14" s="1"/>
  <c r="BI31" i="14"/>
  <c r="BI32" i="14" s="1"/>
  <c r="BH31" i="14"/>
  <c r="BH32" i="14" s="1"/>
  <c r="BG31" i="14"/>
  <c r="BG32" i="14" s="1"/>
  <c r="BF31" i="14"/>
  <c r="BF32" i="14" s="1"/>
  <c r="BE31" i="14"/>
  <c r="BE32" i="14" s="1"/>
  <c r="BD31" i="14"/>
  <c r="BD32" i="14" s="1"/>
  <c r="BC31" i="14"/>
  <c r="BC32" i="14" s="1"/>
  <c r="BB31" i="14"/>
  <c r="BB32" i="14" s="1"/>
  <c r="BA31" i="14"/>
  <c r="BA32" i="14" s="1"/>
  <c r="AZ31" i="14"/>
  <c r="AZ32" i="14" s="1"/>
  <c r="AY31" i="14"/>
  <c r="AY32" i="14" s="1"/>
  <c r="AX31" i="14"/>
  <c r="AX32" i="14" s="1"/>
  <c r="AW31" i="14"/>
  <c r="AW32" i="14" s="1"/>
  <c r="AV31" i="14"/>
  <c r="AV32" i="14" s="1"/>
  <c r="AU31" i="14"/>
  <c r="AU32" i="14" s="1"/>
  <c r="AT31" i="14"/>
  <c r="AT32" i="14" s="1"/>
  <c r="AS31" i="14"/>
  <c r="AS32" i="14" s="1"/>
  <c r="AR31" i="14"/>
  <c r="AR32" i="14" s="1"/>
  <c r="AQ31" i="14"/>
  <c r="AQ32" i="14" s="1"/>
  <c r="AP31" i="14"/>
  <c r="AP32" i="14" s="1"/>
  <c r="AO31" i="14"/>
  <c r="AO32" i="14" s="1"/>
  <c r="AN31" i="14"/>
  <c r="AN32" i="14" s="1"/>
  <c r="AM31" i="14"/>
  <c r="AM32" i="14" s="1"/>
  <c r="AL31" i="14"/>
  <c r="AL32" i="14" s="1"/>
  <c r="AK31" i="14"/>
  <c r="AK32" i="14" s="1"/>
  <c r="AJ31" i="14"/>
  <c r="AJ32" i="14" s="1"/>
  <c r="AI31" i="14"/>
  <c r="AI32" i="14" s="1"/>
  <c r="AH31" i="14"/>
  <c r="AH32" i="14" s="1"/>
  <c r="AG31" i="14"/>
  <c r="AG32" i="14" s="1"/>
  <c r="AF31" i="14"/>
  <c r="AF32" i="14" s="1"/>
  <c r="AE31" i="14"/>
  <c r="AE32" i="14" s="1"/>
  <c r="AD31" i="14"/>
  <c r="AD32" i="14" s="1"/>
  <c r="AC31" i="14"/>
  <c r="AC32" i="14" s="1"/>
  <c r="AB31" i="14"/>
  <c r="AB32" i="14" s="1"/>
  <c r="AA31" i="14"/>
  <c r="AA32" i="14" s="1"/>
  <c r="Z31" i="14"/>
  <c r="Z32" i="14" s="1"/>
  <c r="Y31" i="14"/>
  <c r="Y32" i="14" s="1"/>
  <c r="X31" i="14"/>
  <c r="X32" i="14" s="1"/>
  <c r="W31" i="14"/>
  <c r="W32" i="14" s="1"/>
  <c r="V31" i="14"/>
  <c r="V32" i="14" s="1"/>
  <c r="U31" i="14"/>
  <c r="U32" i="14" s="1"/>
  <c r="T31" i="14"/>
  <c r="T32" i="14" s="1"/>
  <c r="S31" i="14"/>
  <c r="S32" i="14" s="1"/>
  <c r="R31" i="14"/>
  <c r="R32" i="14" s="1"/>
  <c r="Q31" i="14"/>
  <c r="Q32" i="14" s="1"/>
  <c r="P31" i="14"/>
  <c r="P32" i="14" s="1"/>
  <c r="O31" i="14"/>
  <c r="O32" i="14" s="1"/>
  <c r="N31" i="14"/>
  <c r="N32" i="14" s="1"/>
  <c r="M31" i="14"/>
  <c r="M32" i="14" s="1"/>
  <c r="L31" i="14"/>
  <c r="L32" i="14" s="1"/>
  <c r="K31" i="14"/>
  <c r="K32" i="14" s="1"/>
  <c r="J31" i="14"/>
  <c r="I31" i="14"/>
  <c r="I32" i="14" s="1"/>
  <c r="H31" i="14"/>
  <c r="G31" i="14"/>
  <c r="G32" i="14" s="1"/>
  <c r="F31" i="14"/>
  <c r="F32" i="14" s="1"/>
  <c r="BM24" i="14"/>
  <c r="BM26" i="14" s="1"/>
  <c r="BL24" i="14"/>
  <c r="BL26" i="14" s="1"/>
  <c r="BK24" i="14"/>
  <c r="BK26" i="14" s="1"/>
  <c r="BJ24" i="14"/>
  <c r="BJ26" i="14" s="1"/>
  <c r="BI24" i="14"/>
  <c r="BI26" i="14" s="1"/>
  <c r="BH24" i="14"/>
  <c r="BH26" i="14" s="1"/>
  <c r="BG24" i="14"/>
  <c r="BG26" i="14" s="1"/>
  <c r="BF24" i="14"/>
  <c r="BF26" i="14" s="1"/>
  <c r="BE24" i="14"/>
  <c r="BE26" i="14" s="1"/>
  <c r="BD24" i="14"/>
  <c r="BD26" i="14" s="1"/>
  <c r="BC24" i="14"/>
  <c r="BC26" i="14" s="1"/>
  <c r="BB24" i="14"/>
  <c r="BB26" i="14" s="1"/>
  <c r="BA24" i="14"/>
  <c r="BA26" i="14" s="1"/>
  <c r="AZ24" i="14"/>
  <c r="AZ26" i="14" s="1"/>
  <c r="AY24" i="14"/>
  <c r="AY26" i="14" s="1"/>
  <c r="AX24" i="14"/>
  <c r="AX26" i="14" s="1"/>
  <c r="AW24" i="14"/>
  <c r="AW26" i="14" s="1"/>
  <c r="AV24" i="14"/>
  <c r="AV26" i="14" s="1"/>
  <c r="AU24" i="14"/>
  <c r="AU26" i="14" s="1"/>
  <c r="AT24" i="14"/>
  <c r="AT26" i="14" s="1"/>
  <c r="AS24" i="14"/>
  <c r="AS26" i="14" s="1"/>
  <c r="AR24" i="14"/>
  <c r="AR26" i="14" s="1"/>
  <c r="AQ24" i="14"/>
  <c r="AQ26" i="14" s="1"/>
  <c r="AP24" i="14"/>
  <c r="AP26" i="14" s="1"/>
  <c r="AO24" i="14"/>
  <c r="AO26" i="14" s="1"/>
  <c r="AN24" i="14"/>
  <c r="AN26" i="14" s="1"/>
  <c r="AM24" i="14"/>
  <c r="AM26" i="14" s="1"/>
  <c r="AL24" i="14"/>
  <c r="AL26" i="14" s="1"/>
  <c r="AK24" i="14"/>
  <c r="AK26" i="14" s="1"/>
  <c r="AJ24" i="14"/>
  <c r="AJ26" i="14" s="1"/>
  <c r="AI24" i="14"/>
  <c r="AI26" i="14" s="1"/>
  <c r="AH24" i="14"/>
  <c r="AH26" i="14" s="1"/>
  <c r="AG24" i="14"/>
  <c r="AG26" i="14" s="1"/>
  <c r="AF24" i="14"/>
  <c r="AF26" i="14" s="1"/>
  <c r="AE24" i="14"/>
  <c r="AE26" i="14" s="1"/>
  <c r="AD24" i="14"/>
  <c r="AD26" i="14" s="1"/>
  <c r="AC24" i="14"/>
  <c r="AC26" i="14" s="1"/>
  <c r="AB24" i="14"/>
  <c r="AB26" i="14" s="1"/>
  <c r="AA24" i="14"/>
  <c r="AA26" i="14" s="1"/>
  <c r="Z24" i="14"/>
  <c r="Z26" i="14" s="1"/>
  <c r="Y24" i="14"/>
  <c r="Y26" i="14" s="1"/>
  <c r="X24" i="14"/>
  <c r="X26" i="14" s="1"/>
  <c r="W24" i="14"/>
  <c r="W26" i="14" s="1"/>
  <c r="V24" i="14"/>
  <c r="V26" i="14" s="1"/>
  <c r="U24" i="14"/>
  <c r="U26" i="14" s="1"/>
  <c r="T24" i="14"/>
  <c r="T26" i="14" s="1"/>
  <c r="S24" i="14"/>
  <c r="S26" i="14" s="1"/>
  <c r="R24" i="14"/>
  <c r="R26" i="14" s="1"/>
  <c r="Q24" i="14"/>
  <c r="Q26" i="14" s="1"/>
  <c r="P24" i="14"/>
  <c r="P26" i="14" s="1"/>
  <c r="O24" i="14"/>
  <c r="O26" i="14" s="1"/>
  <c r="N24" i="14"/>
  <c r="N26" i="14" s="1"/>
  <c r="M24" i="14"/>
  <c r="M26" i="14" s="1"/>
  <c r="L24" i="14"/>
  <c r="L26" i="14" s="1"/>
  <c r="K24" i="14"/>
  <c r="K26" i="14" s="1"/>
  <c r="J24" i="14"/>
  <c r="I24" i="14"/>
  <c r="I26" i="14" s="1"/>
  <c r="H24" i="14"/>
  <c r="G24" i="14"/>
  <c r="G26" i="14" s="1"/>
  <c r="F24" i="14"/>
  <c r="F26" i="14" s="1"/>
  <c r="BM17" i="14"/>
  <c r="BL17" i="14"/>
  <c r="BK17" i="14"/>
  <c r="BM10" i="14"/>
  <c r="BL10" i="14"/>
  <c r="BK10" i="14"/>
  <c r="BJ17" i="14"/>
  <c r="BI17" i="14"/>
  <c r="BH17" i="14"/>
  <c r="BJ10" i="14"/>
  <c r="BI10" i="14"/>
  <c r="BH10" i="14"/>
  <c r="BG17" i="14"/>
  <c r="BF17" i="14"/>
  <c r="BE17" i="14"/>
  <c r="BG10" i="14"/>
  <c r="BF10" i="14"/>
  <c r="BE10" i="14"/>
  <c r="BD17" i="14"/>
  <c r="BC17" i="14"/>
  <c r="BB17" i="14"/>
  <c r="BD10" i="14"/>
  <c r="BC10" i="14"/>
  <c r="BB10" i="14"/>
  <c r="BA17" i="14"/>
  <c r="AZ17" i="14"/>
  <c r="AY17" i="14"/>
  <c r="BA10" i="14"/>
  <c r="AZ10" i="14"/>
  <c r="AY10" i="14"/>
  <c r="AX17" i="14"/>
  <c r="AW17" i="14"/>
  <c r="AV17" i="14"/>
  <c r="AX10" i="14"/>
  <c r="AW10" i="14"/>
  <c r="AV10" i="14"/>
  <c r="AU17" i="14"/>
  <c r="AT17" i="14"/>
  <c r="AS17" i="14"/>
  <c r="AU10" i="14"/>
  <c r="AT10" i="14"/>
  <c r="AS10" i="14"/>
  <c r="AR17" i="14"/>
  <c r="AQ17" i="14"/>
  <c r="AP17" i="14"/>
  <c r="AR10" i="14"/>
  <c r="AQ10" i="14"/>
  <c r="AP10" i="14"/>
  <c r="AO17" i="14"/>
  <c r="AN17" i="14"/>
  <c r="AN18" i="14" s="1"/>
  <c r="AM17" i="14"/>
  <c r="AM18" i="14" s="1"/>
  <c r="AO10" i="14"/>
  <c r="AN10" i="14"/>
  <c r="AM10" i="14"/>
  <c r="AL17" i="14"/>
  <c r="AK17" i="14"/>
  <c r="AJ17" i="14"/>
  <c r="AL10" i="14"/>
  <c r="AK10" i="14"/>
  <c r="AJ10" i="14"/>
  <c r="AI17" i="14"/>
  <c r="AH17" i="14"/>
  <c r="AG17" i="14"/>
  <c r="AI10" i="14"/>
  <c r="AH10" i="14"/>
  <c r="AG10" i="14"/>
  <c r="AF17" i="14"/>
  <c r="AE17" i="14"/>
  <c r="AD17" i="14"/>
  <c r="AF10" i="14"/>
  <c r="AE10" i="14"/>
  <c r="AD10" i="14"/>
  <c r="AC17" i="14"/>
  <c r="AB17" i="14"/>
  <c r="AA17" i="14"/>
  <c r="AC10" i="14"/>
  <c r="AB10" i="14"/>
  <c r="AA10" i="14"/>
  <c r="Z17" i="14"/>
  <c r="Y17" i="14"/>
  <c r="X17" i="14"/>
  <c r="Z10" i="14"/>
  <c r="Y10" i="14"/>
  <c r="X10" i="14"/>
  <c r="W17" i="14"/>
  <c r="V17" i="14"/>
  <c r="U17" i="14"/>
  <c r="W10" i="14"/>
  <c r="V10" i="14"/>
  <c r="U10" i="14"/>
  <c r="T17" i="14"/>
  <c r="S17" i="14"/>
  <c r="R17" i="14"/>
  <c r="T10" i="14"/>
  <c r="S10" i="14"/>
  <c r="R10" i="14"/>
  <c r="Q17" i="14"/>
  <c r="P17" i="14"/>
  <c r="O17" i="14"/>
  <c r="Q10" i="14"/>
  <c r="P10" i="14"/>
  <c r="O10" i="14"/>
  <c r="N17" i="14"/>
  <c r="M17" i="14"/>
  <c r="L17" i="14"/>
  <c r="N10" i="14"/>
  <c r="M10" i="14"/>
  <c r="L10" i="14"/>
  <c r="K17" i="14"/>
  <c r="J17" i="14"/>
  <c r="I17" i="14"/>
  <c r="K10" i="14"/>
  <c r="J10" i="14"/>
  <c r="I10" i="14"/>
  <c r="F17" i="14"/>
  <c r="H10" i="14"/>
  <c r="H17" i="14"/>
  <c r="G17" i="14"/>
  <c r="G10" i="14"/>
  <c r="AG60" i="14" l="1"/>
  <c r="AK60" i="14"/>
  <c r="F60" i="14"/>
  <c r="AA60" i="14"/>
  <c r="AN60" i="14"/>
  <c r="AA18" i="14"/>
  <c r="AA61" i="14" s="1"/>
  <c r="G12" i="14"/>
  <c r="G55" i="14" s="1"/>
  <c r="G53" i="14"/>
  <c r="G18" i="14"/>
  <c r="G60" i="14"/>
  <c r="AN61" i="14"/>
  <c r="BK18" i="14"/>
  <c r="BK60" i="14"/>
  <c r="BK12" i="14"/>
  <c r="BK55" i="14" s="1"/>
  <c r="BK53" i="14"/>
  <c r="BL18" i="14"/>
  <c r="BL60" i="14"/>
  <c r="BM18" i="14"/>
  <c r="BM61" i="14" s="1"/>
  <c r="BM60" i="14"/>
  <c r="BM12" i="14"/>
  <c r="BM55" i="14" s="1"/>
  <c r="BM53" i="14"/>
  <c r="BL12" i="14"/>
  <c r="BL55" i="14" s="1"/>
  <c r="BL53" i="14"/>
  <c r="BI12" i="14"/>
  <c r="BI55" i="14" s="1"/>
  <c r="BI53" i="14"/>
  <c r="BH12" i="14"/>
  <c r="BH55" i="14" s="1"/>
  <c r="BH53" i="14"/>
  <c r="BJ12" i="14"/>
  <c r="BJ55" i="14" s="1"/>
  <c r="BJ53" i="14"/>
  <c r="BH18" i="14"/>
  <c r="BH61" i="14" s="1"/>
  <c r="BH60" i="14"/>
  <c r="BJ18" i="14"/>
  <c r="BJ61" i="14" s="1"/>
  <c r="BJ60" i="14"/>
  <c r="BI18" i="14"/>
  <c r="BI61" i="14" s="1"/>
  <c r="BI60" i="14"/>
  <c r="AR12" i="14"/>
  <c r="AR55" i="14" s="1"/>
  <c r="AR53" i="14"/>
  <c r="BG18" i="14"/>
  <c r="BG61" i="14" s="1"/>
  <c r="BG60" i="14"/>
  <c r="AQ18" i="14"/>
  <c r="AQ61" i="14" s="1"/>
  <c r="AQ60" i="14"/>
  <c r="AV12" i="14"/>
  <c r="AV55" i="14" s="1"/>
  <c r="AV53" i="14"/>
  <c r="BA12" i="14"/>
  <c r="BA55" i="14" s="1"/>
  <c r="BA53" i="14"/>
  <c r="BC18" i="14"/>
  <c r="BC61" i="14" s="1"/>
  <c r="BC60" i="14"/>
  <c r="BD12" i="14"/>
  <c r="BD55" i="14" s="1"/>
  <c r="BD53" i="14"/>
  <c r="AZ12" i="14"/>
  <c r="AZ55" i="14" s="1"/>
  <c r="AZ53" i="14"/>
  <c r="AY18" i="14"/>
  <c r="AY61" i="14" s="1"/>
  <c r="AY60" i="14"/>
  <c r="AS12" i="14"/>
  <c r="AS55" i="14" s="1"/>
  <c r="AS53" i="14"/>
  <c r="AX12" i="14"/>
  <c r="AX55" i="14" s="1"/>
  <c r="AX53" i="14"/>
  <c r="AZ18" i="14"/>
  <c r="AZ61" i="14" s="1"/>
  <c r="AZ60" i="14"/>
  <c r="BE12" i="14"/>
  <c r="BE55" i="14" s="1"/>
  <c r="BE53" i="14"/>
  <c r="AY12" i="14"/>
  <c r="AY55" i="14" s="1"/>
  <c r="AY53" i="14"/>
  <c r="AU18" i="14"/>
  <c r="AU61" i="14" s="1"/>
  <c r="AU60" i="14"/>
  <c r="AW12" i="14"/>
  <c r="AW55" i="14" s="1"/>
  <c r="AW53" i="14"/>
  <c r="AV18" i="14"/>
  <c r="AV61" i="14" s="1"/>
  <c r="AV60" i="14"/>
  <c r="AT18" i="14"/>
  <c r="AT61" i="14" s="1"/>
  <c r="AT60" i="14"/>
  <c r="AP18" i="14"/>
  <c r="AP61" i="14" s="1"/>
  <c r="AP60" i="14"/>
  <c r="BA18" i="14"/>
  <c r="BA60" i="14"/>
  <c r="BF18" i="14"/>
  <c r="BF61" i="14" s="1"/>
  <c r="BF60" i="14"/>
  <c r="BB18" i="14"/>
  <c r="BB61" i="14" s="1"/>
  <c r="BB60" i="14"/>
  <c r="AR18" i="14"/>
  <c r="AR61" i="14" s="1"/>
  <c r="AR60" i="14"/>
  <c r="BD18" i="14"/>
  <c r="BD60" i="14"/>
  <c r="AT12" i="14"/>
  <c r="AT55" i="14" s="1"/>
  <c r="AT53" i="14"/>
  <c r="BF12" i="14"/>
  <c r="BF55" i="14" s="1"/>
  <c r="BF53" i="14"/>
  <c r="AP12" i="14"/>
  <c r="AP55" i="14" s="1"/>
  <c r="AP53" i="14"/>
  <c r="AU12" i="14"/>
  <c r="AU55" i="14" s="1"/>
  <c r="AU53" i="14"/>
  <c r="AW18" i="14"/>
  <c r="AW61" i="14" s="1"/>
  <c r="AW60" i="14"/>
  <c r="BB12" i="14"/>
  <c r="BB55" i="14" s="1"/>
  <c r="BB53" i="14"/>
  <c r="BG12" i="14"/>
  <c r="BG55" i="14" s="1"/>
  <c r="BG53" i="14"/>
  <c r="AQ12" i="14"/>
  <c r="AQ55" i="14" s="1"/>
  <c r="AQ53" i="14"/>
  <c r="AS18" i="14"/>
  <c r="AS61" i="14" s="1"/>
  <c r="AS60" i="14"/>
  <c r="AX18" i="14"/>
  <c r="AX61" i="14" s="1"/>
  <c r="AX60" i="14"/>
  <c r="BC12" i="14"/>
  <c r="BC55" i="14" s="1"/>
  <c r="BC53" i="14"/>
  <c r="BE18" i="14"/>
  <c r="BE61" i="14" s="1"/>
  <c r="BE60" i="14"/>
  <c r="AA12" i="14"/>
  <c r="AA55" i="14" s="1"/>
  <c r="AA53" i="14"/>
  <c r="AL18" i="14"/>
  <c r="AL61" i="14" s="1"/>
  <c r="AL60" i="14"/>
  <c r="AD18" i="14"/>
  <c r="AD61" i="14" s="1"/>
  <c r="AD60" i="14"/>
  <c r="Z18" i="14"/>
  <c r="Z61" i="14" s="1"/>
  <c r="Z60" i="14"/>
  <c r="AD12" i="14"/>
  <c r="AD55" i="14" s="1"/>
  <c r="AD53" i="14"/>
  <c r="AI12" i="14"/>
  <c r="AI55" i="14" s="1"/>
  <c r="AI53" i="14"/>
  <c r="AJ18" i="14"/>
  <c r="AJ61" i="14" s="1"/>
  <c r="AJ60" i="14"/>
  <c r="AM61" i="14"/>
  <c r="X12" i="14"/>
  <c r="X55" i="14" s="1"/>
  <c r="X53" i="14"/>
  <c r="AB12" i="14"/>
  <c r="AB55" i="14" s="1"/>
  <c r="AB53" i="14"/>
  <c r="AK18" i="14"/>
  <c r="AK61" i="14" s="1"/>
  <c r="Y12" i="14"/>
  <c r="Y55" i="14" s="1"/>
  <c r="Y53" i="14"/>
  <c r="AE18" i="14"/>
  <c r="AE60" i="14"/>
  <c r="AG18" i="14"/>
  <c r="AG61" i="14" s="1"/>
  <c r="AM12" i="14"/>
  <c r="AM55" i="14" s="1"/>
  <c r="AM53" i="14"/>
  <c r="AH18" i="14"/>
  <c r="AH61" i="14" s="1"/>
  <c r="AH60" i="14"/>
  <c r="AC12" i="14"/>
  <c r="AC55" i="14" s="1"/>
  <c r="AC53" i="14"/>
  <c r="Z12" i="14"/>
  <c r="Z55" i="14" s="1"/>
  <c r="Z53" i="14"/>
  <c r="AB18" i="14"/>
  <c r="AB61" i="14" s="1"/>
  <c r="AB60" i="14"/>
  <c r="AF18" i="14"/>
  <c r="AF61" i="14" s="1"/>
  <c r="AF60" i="14"/>
  <c r="AJ12" i="14"/>
  <c r="AJ55" i="14" s="1"/>
  <c r="AJ53" i="14"/>
  <c r="AN12" i="14"/>
  <c r="AN55" i="14" s="1"/>
  <c r="AN53" i="14"/>
  <c r="AO18" i="14"/>
  <c r="AO61" i="14" s="1"/>
  <c r="AO60" i="14"/>
  <c r="X18" i="14"/>
  <c r="X61" i="14" s="1"/>
  <c r="X60" i="14"/>
  <c r="AC18" i="14"/>
  <c r="AC61" i="14" s="1"/>
  <c r="AC60" i="14"/>
  <c r="AG12" i="14"/>
  <c r="AG55" i="14" s="1"/>
  <c r="AG53" i="14"/>
  <c r="AK12" i="14"/>
  <c r="AK55" i="14" s="1"/>
  <c r="AK53" i="14"/>
  <c r="AO12" i="14"/>
  <c r="AO55" i="14" s="1"/>
  <c r="AO53" i="14"/>
  <c r="AE12" i="14"/>
  <c r="AE55" i="14" s="1"/>
  <c r="AE53" i="14"/>
  <c r="AF12" i="14"/>
  <c r="AF55" i="14" s="1"/>
  <c r="AF53" i="14"/>
  <c r="AI18" i="14"/>
  <c r="AI60" i="14"/>
  <c r="Y18" i="14"/>
  <c r="Y61" i="14" s="1"/>
  <c r="Y60" i="14"/>
  <c r="AH12" i="14"/>
  <c r="AH55" i="14" s="1"/>
  <c r="AH53" i="14"/>
  <c r="AL12" i="14"/>
  <c r="AL55" i="14" s="1"/>
  <c r="AL53" i="14"/>
  <c r="AM60" i="14"/>
  <c r="O12" i="14"/>
  <c r="O55" i="14" s="1"/>
  <c r="O53" i="14"/>
  <c r="U18" i="14"/>
  <c r="U61" i="14" s="1"/>
  <c r="U60" i="14"/>
  <c r="V18" i="14"/>
  <c r="V61" i="14" s="1"/>
  <c r="V60" i="14"/>
  <c r="P12" i="14"/>
  <c r="P55" i="14" s="1"/>
  <c r="P53" i="14"/>
  <c r="R18" i="14"/>
  <c r="R61" i="14" s="1"/>
  <c r="R60" i="14"/>
  <c r="W18" i="14"/>
  <c r="W61" i="14" s="1"/>
  <c r="W60" i="14"/>
  <c r="Q12" i="14"/>
  <c r="Q55" i="14" s="1"/>
  <c r="Q53" i="14"/>
  <c r="S18" i="14"/>
  <c r="S61" i="14" s="1"/>
  <c r="S60" i="14"/>
  <c r="O18" i="14"/>
  <c r="O61" i="14" s="1"/>
  <c r="O60" i="14"/>
  <c r="T18" i="14"/>
  <c r="T61" i="14" s="1"/>
  <c r="T60" i="14"/>
  <c r="T12" i="14"/>
  <c r="T55" i="14" s="1"/>
  <c r="T53" i="14"/>
  <c r="P18" i="14"/>
  <c r="P61" i="14" s="1"/>
  <c r="P60" i="14"/>
  <c r="U12" i="14"/>
  <c r="U55" i="14" s="1"/>
  <c r="U53" i="14"/>
  <c r="Q18" i="14"/>
  <c r="Q61" i="14" s="1"/>
  <c r="Q60" i="14"/>
  <c r="V12" i="14"/>
  <c r="V55" i="14" s="1"/>
  <c r="V53" i="14"/>
  <c r="S12" i="14"/>
  <c r="S55" i="14" s="1"/>
  <c r="S53" i="14"/>
  <c r="R12" i="14"/>
  <c r="R55" i="14" s="1"/>
  <c r="R53" i="14"/>
  <c r="W12" i="14"/>
  <c r="W55" i="14" s="1"/>
  <c r="W53" i="14"/>
  <c r="L18" i="14"/>
  <c r="L61" i="14" s="1"/>
  <c r="L60" i="14"/>
  <c r="N18" i="14"/>
  <c r="N61" i="14" s="1"/>
  <c r="N60" i="14"/>
  <c r="L12" i="14"/>
  <c r="L55" i="14" s="1"/>
  <c r="L53" i="14"/>
  <c r="M18" i="14"/>
  <c r="M61" i="14" s="1"/>
  <c r="M60" i="14"/>
  <c r="M12" i="14"/>
  <c r="M55" i="14" s="1"/>
  <c r="M53" i="14"/>
  <c r="N12" i="14"/>
  <c r="N55" i="14" s="1"/>
  <c r="N53" i="14"/>
  <c r="I18" i="14"/>
  <c r="I61" i="14" s="1"/>
  <c r="I60" i="14"/>
  <c r="J26" i="14"/>
  <c r="BO26" i="14" s="1"/>
  <c r="BO24" i="14"/>
  <c r="J40" i="14"/>
  <c r="BO40" i="14" s="1"/>
  <c r="BO38" i="14"/>
  <c r="K18" i="14"/>
  <c r="K61" i="14" s="1"/>
  <c r="K60" i="14"/>
  <c r="J32" i="14"/>
  <c r="BO32" i="14" s="1"/>
  <c r="BO31" i="14"/>
  <c r="J46" i="14"/>
  <c r="BO46" i="14" s="1"/>
  <c r="BO45" i="14"/>
  <c r="I12" i="14"/>
  <c r="I55" i="14" s="1"/>
  <c r="I53" i="14"/>
  <c r="J18" i="14"/>
  <c r="J60" i="14"/>
  <c r="BO17" i="14"/>
  <c r="J12" i="14"/>
  <c r="J53" i="14"/>
  <c r="BO10" i="14"/>
  <c r="K12" i="14"/>
  <c r="K55" i="14" s="1"/>
  <c r="K53" i="14"/>
  <c r="H26" i="14"/>
  <c r="BP26" i="14" s="1"/>
  <c r="BP24" i="14"/>
  <c r="H40" i="14"/>
  <c r="BP40" i="14" s="1"/>
  <c r="BP38" i="14"/>
  <c r="H46" i="14"/>
  <c r="BP46" i="14" s="1"/>
  <c r="BP45" i="14"/>
  <c r="H18" i="14"/>
  <c r="H60" i="14"/>
  <c r="BP17" i="14"/>
  <c r="H32" i="14"/>
  <c r="BP32" i="14" s="1"/>
  <c r="BP31" i="14"/>
  <c r="H12" i="14"/>
  <c r="H53" i="14"/>
  <c r="BP10" i="14"/>
  <c r="BN17" i="14"/>
  <c r="BN46" i="14"/>
  <c r="CA46" i="14" s="1"/>
  <c r="N47" i="14"/>
  <c r="V47" i="14"/>
  <c r="K33" i="14"/>
  <c r="S33" i="14"/>
  <c r="AA33" i="14"/>
  <c r="AI33" i="14"/>
  <c r="AQ33" i="14"/>
  <c r="AY33" i="14"/>
  <c r="BG33" i="14"/>
  <c r="O47" i="14"/>
  <c r="W47" i="14"/>
  <c r="P47" i="14"/>
  <c r="X47" i="14"/>
  <c r="I47" i="14"/>
  <c r="Q47" i="14"/>
  <c r="Y47" i="14"/>
  <c r="BN40" i="14"/>
  <c r="R47" i="14"/>
  <c r="Z47" i="14"/>
  <c r="K47" i="14"/>
  <c r="S47" i="14"/>
  <c r="AA47" i="14"/>
  <c r="L47" i="14"/>
  <c r="T47" i="14"/>
  <c r="AB47" i="14"/>
  <c r="M47" i="14"/>
  <c r="U47" i="14"/>
  <c r="AC47" i="14"/>
  <c r="BI47" i="14"/>
  <c r="Z33" i="14"/>
  <c r="AP33" i="14"/>
  <c r="BN32" i="14"/>
  <c r="BN26" i="14"/>
  <c r="P33" i="14"/>
  <c r="X33" i="14"/>
  <c r="AF33" i="14"/>
  <c r="AN33" i="14"/>
  <c r="AV33" i="14"/>
  <c r="BD33" i="14"/>
  <c r="BL33" i="14"/>
  <c r="I33" i="14"/>
  <c r="Q33" i="14"/>
  <c r="Y33" i="14"/>
  <c r="AG33" i="14"/>
  <c r="AO33" i="14"/>
  <c r="AW33" i="14"/>
  <c r="F18" i="14"/>
  <c r="F61" i="14" s="1"/>
  <c r="AF47" i="14"/>
  <c r="AN47" i="14"/>
  <c r="AV47" i="14"/>
  <c r="BD47" i="14"/>
  <c r="BL47" i="14"/>
  <c r="BN31" i="14"/>
  <c r="AG47" i="14"/>
  <c r="AO47" i="14"/>
  <c r="AW47" i="14"/>
  <c r="BE47" i="14"/>
  <c r="BM47" i="14"/>
  <c r="BN24" i="14"/>
  <c r="AI47" i="14"/>
  <c r="R33" i="14"/>
  <c r="AH33" i="14"/>
  <c r="AX33" i="14"/>
  <c r="BE33" i="14"/>
  <c r="BM33" i="14"/>
  <c r="BN45" i="14"/>
  <c r="BF33" i="14"/>
  <c r="BN38" i="14"/>
  <c r="AH47" i="14"/>
  <c r="AP47" i="14"/>
  <c r="AX47" i="14"/>
  <c r="BF47" i="14"/>
  <c r="AQ47" i="14"/>
  <c r="AY47" i="14"/>
  <c r="BG47" i="14"/>
  <c r="AJ47" i="14"/>
  <c r="AZ47" i="14"/>
  <c r="AK47" i="14"/>
  <c r="BA47" i="14"/>
  <c r="F47" i="14"/>
  <c r="AD47" i="14"/>
  <c r="AL47" i="14"/>
  <c r="AT47" i="14"/>
  <c r="BB47" i="14"/>
  <c r="BJ47" i="14"/>
  <c r="AR47" i="14"/>
  <c r="BH47" i="14"/>
  <c r="AS47" i="14"/>
  <c r="G47" i="14"/>
  <c r="AE47" i="14"/>
  <c r="AM47" i="14"/>
  <c r="AU47" i="14"/>
  <c r="BC47" i="14"/>
  <c r="BK47" i="14"/>
  <c r="T33" i="14"/>
  <c r="AJ33" i="14"/>
  <c r="AZ33" i="14"/>
  <c r="U33" i="14"/>
  <c r="AK33" i="14"/>
  <c r="BA33" i="14"/>
  <c r="BI33" i="14"/>
  <c r="F33" i="14"/>
  <c r="N33" i="14"/>
  <c r="V33" i="14"/>
  <c r="AD33" i="14"/>
  <c r="AL33" i="14"/>
  <c r="AT33" i="14"/>
  <c r="BB33" i="14"/>
  <c r="BJ33" i="14"/>
  <c r="L33" i="14"/>
  <c r="AB33" i="14"/>
  <c r="AR33" i="14"/>
  <c r="BH33" i="14"/>
  <c r="M33" i="14"/>
  <c r="AC33" i="14"/>
  <c r="AS33" i="14"/>
  <c r="G33" i="14"/>
  <c r="O33" i="14"/>
  <c r="W33" i="14"/>
  <c r="AE33" i="14"/>
  <c r="AM33" i="14"/>
  <c r="AU33" i="14"/>
  <c r="BC33" i="14"/>
  <c r="BK33" i="14"/>
  <c r="BB19" i="14" l="1"/>
  <c r="BG19" i="14"/>
  <c r="AR19" i="14"/>
  <c r="AV19" i="14"/>
  <c r="AS19" i="14"/>
  <c r="AC19" i="14"/>
  <c r="BF19" i="14"/>
  <c r="AJ19" i="14"/>
  <c r="Z48" i="14"/>
  <c r="BJ48" i="14"/>
  <c r="AZ48" i="14"/>
  <c r="V48" i="14"/>
  <c r="BE19" i="14"/>
  <c r="BI19" i="14"/>
  <c r="AZ19" i="14"/>
  <c r="J19" i="14"/>
  <c r="BH19" i="14"/>
  <c r="AY19" i="14"/>
  <c r="AX19" i="14"/>
  <c r="AW19" i="14"/>
  <c r="AB19" i="14"/>
  <c r="R19" i="14"/>
  <c r="AU19" i="14"/>
  <c r="AQ19" i="14"/>
  <c r="T19" i="14"/>
  <c r="S19" i="14"/>
  <c r="O19" i="14"/>
  <c r="AD48" i="14"/>
  <c r="AL48" i="14"/>
  <c r="N48" i="14"/>
  <c r="BM48" i="14"/>
  <c r="BB48" i="14"/>
  <c r="AT48" i="14"/>
  <c r="AQ48" i="14"/>
  <c r="Y19" i="14"/>
  <c r="BC19" i="14"/>
  <c r="AT19" i="14"/>
  <c r="AK19" i="14"/>
  <c r="AH19" i="14"/>
  <c r="X19" i="14"/>
  <c r="H19" i="14"/>
  <c r="AF19" i="14"/>
  <c r="V19" i="14"/>
  <c r="AI48" i="14"/>
  <c r="BK19" i="14"/>
  <c r="AA19" i="14"/>
  <c r="BJ19" i="14"/>
  <c r="I48" i="14"/>
  <c r="BK61" i="14"/>
  <c r="BN61" i="14" s="1"/>
  <c r="AN19" i="14"/>
  <c r="Z19" i="14"/>
  <c r="N19" i="14"/>
  <c r="M48" i="14"/>
  <c r="U48" i="14"/>
  <c r="AY48" i="14"/>
  <c r="AG19" i="14"/>
  <c r="J47" i="14"/>
  <c r="BO47" i="14" s="1"/>
  <c r="AO48" i="14"/>
  <c r="O48" i="14"/>
  <c r="P19" i="14"/>
  <c r="W19" i="14"/>
  <c r="Q19" i="14"/>
  <c r="U19" i="14"/>
  <c r="BC48" i="14"/>
  <c r="G19" i="14"/>
  <c r="G61" i="14"/>
  <c r="BL19" i="14"/>
  <c r="AF48" i="14"/>
  <c r="BM19" i="14"/>
  <c r="BL61" i="14"/>
  <c r="BH48" i="14"/>
  <c r="AP19" i="14"/>
  <c r="BE48" i="14"/>
  <c r="BI48" i="14"/>
  <c r="BD19" i="14"/>
  <c r="BD61" i="14"/>
  <c r="BA48" i="14"/>
  <c r="BF48" i="14"/>
  <c r="BA19" i="14"/>
  <c r="BA61" i="14"/>
  <c r="BG48" i="14"/>
  <c r="AV48" i="14"/>
  <c r="Y48" i="14"/>
  <c r="AC48" i="14"/>
  <c r="AK48" i="14"/>
  <c r="AD19" i="14"/>
  <c r="BN60" i="14"/>
  <c r="AE19" i="14"/>
  <c r="AE61" i="14"/>
  <c r="AM19" i="14"/>
  <c r="AL19" i="14"/>
  <c r="AB48" i="14"/>
  <c r="AO19" i="14"/>
  <c r="AI19" i="14"/>
  <c r="AI61" i="14"/>
  <c r="W48" i="14"/>
  <c r="BP53" i="14"/>
  <c r="BO53" i="14"/>
  <c r="M19" i="14"/>
  <c r="BO60" i="14"/>
  <c r="L19" i="14"/>
  <c r="J61" i="14"/>
  <c r="BO18" i="14"/>
  <c r="BN18" i="14"/>
  <c r="BP60" i="14"/>
  <c r="K19" i="14"/>
  <c r="J33" i="14"/>
  <c r="BO33" i="14" s="1"/>
  <c r="I19" i="14"/>
  <c r="J55" i="14"/>
  <c r="BO55" i="14" s="1"/>
  <c r="BO12" i="14"/>
  <c r="H47" i="14"/>
  <c r="BP47" i="14" s="1"/>
  <c r="H61" i="14"/>
  <c r="BP18" i="14"/>
  <c r="H33" i="14"/>
  <c r="BP33" i="14" s="1"/>
  <c r="H55" i="14"/>
  <c r="BP55" i="14" s="1"/>
  <c r="BP12" i="14"/>
  <c r="AR48" i="14"/>
  <c r="T48" i="14"/>
  <c r="Q48" i="14"/>
  <c r="R48" i="14"/>
  <c r="BK48" i="14"/>
  <c r="AS48" i="14"/>
  <c r="AW48" i="14"/>
  <c r="AN48" i="14"/>
  <c r="AA48" i="14"/>
  <c r="X48" i="14"/>
  <c r="S48" i="14"/>
  <c r="P48" i="14"/>
  <c r="K48" i="14"/>
  <c r="L48" i="14"/>
  <c r="BD48" i="14"/>
  <c r="AG48" i="14"/>
  <c r="AU48" i="14"/>
  <c r="AE48" i="14"/>
  <c r="AJ48" i="14"/>
  <c r="BN47" i="14"/>
  <c r="AM48" i="14"/>
  <c r="AX48" i="14"/>
  <c r="AP48" i="14"/>
  <c r="BN33" i="14"/>
  <c r="CA33" i="14" s="1"/>
  <c r="F48" i="14"/>
  <c r="AH48" i="14"/>
  <c r="G48" i="14"/>
  <c r="BL48" i="14"/>
  <c r="BB62" i="14" l="1"/>
  <c r="AR62" i="14"/>
  <c r="BG62" i="14"/>
  <c r="AV62" i="14"/>
  <c r="Z62" i="14"/>
  <c r="BE62" i="14"/>
  <c r="AS62" i="14"/>
  <c r="AC62" i="14"/>
  <c r="AZ62" i="14"/>
  <c r="BJ62" i="14"/>
  <c r="Y62" i="14"/>
  <c r="BF62" i="14"/>
  <c r="AJ62" i="14"/>
  <c r="AB62" i="14"/>
  <c r="AX62" i="14"/>
  <c r="AW62" i="14"/>
  <c r="V62" i="14"/>
  <c r="AD62" i="14"/>
  <c r="BI62" i="14"/>
  <c r="BH62" i="14"/>
  <c r="AY62" i="14"/>
  <c r="R62" i="14"/>
  <c r="AU62" i="14"/>
  <c r="AQ62" i="14"/>
  <c r="X62" i="14"/>
  <c r="T62" i="14"/>
  <c r="S62" i="14"/>
  <c r="AT62" i="14"/>
  <c r="O62" i="14"/>
  <c r="AL62" i="14"/>
  <c r="N62" i="14"/>
  <c r="BM62" i="14"/>
  <c r="AI62" i="14"/>
  <c r="I62" i="14"/>
  <c r="AO62" i="14"/>
  <c r="AN62" i="14"/>
  <c r="AH62" i="14"/>
  <c r="AF62" i="14"/>
  <c r="Q62" i="14"/>
  <c r="M62" i="14"/>
  <c r="L62" i="14"/>
  <c r="BC62" i="14"/>
  <c r="AK62" i="14"/>
  <c r="AA62" i="14"/>
  <c r="G62" i="14"/>
  <c r="W62" i="14"/>
  <c r="BK62" i="14"/>
  <c r="AE62" i="14"/>
  <c r="AP62" i="14"/>
  <c r="P62" i="14"/>
  <c r="AG62" i="14"/>
  <c r="K62" i="14"/>
  <c r="AM62" i="14"/>
  <c r="BA62" i="14"/>
  <c r="BD62" i="14"/>
  <c r="BL62" i="14"/>
  <c r="U62" i="14"/>
  <c r="BP61" i="14"/>
  <c r="BO61" i="14"/>
  <c r="BP19" i="14"/>
  <c r="BO19" i="14"/>
  <c r="J48" i="14"/>
  <c r="H48" i="14"/>
  <c r="BN48" i="14"/>
  <c r="CA48" i="14" s="1"/>
  <c r="BP48" i="14" l="1"/>
  <c r="BP62" i="14" s="1"/>
  <c r="H62" i="14"/>
  <c r="BO48" i="14"/>
  <c r="BO62" i="14" s="1"/>
  <c r="J62" i="14"/>
  <c r="F10" i="14"/>
  <c r="F53" i="14" s="1"/>
  <c r="BN53" i="14" s="1"/>
  <c r="F12" i="14" l="1"/>
  <c r="F55" i="14" s="1"/>
  <c r="BN55" i="14" s="1"/>
  <c r="BN10" i="14"/>
  <c r="F19" i="14" l="1"/>
  <c r="F62" i="14" s="1"/>
  <c r="BN12" i="14"/>
  <c r="BN19" i="14" l="1"/>
  <c r="BN62" i="14" l="1"/>
  <c r="CA62" i="14" s="1"/>
  <c r="CA19" i="14"/>
</calcChain>
</file>

<file path=xl/sharedStrings.xml><?xml version="1.0" encoding="utf-8"?>
<sst xmlns="http://schemas.openxmlformats.org/spreadsheetml/2006/main" count="241" uniqueCount="78">
  <si>
    <t>成長量</t>
  </si>
  <si>
    <t>面 積</t>
  </si>
  <si>
    <t>蓄 積</t>
  </si>
  <si>
    <t>1 齢 級</t>
  </si>
  <si>
    <t>2 齢 級</t>
  </si>
  <si>
    <t>3 齢 級</t>
  </si>
  <si>
    <t>4 齢 級</t>
  </si>
  <si>
    <t>5 齢 級</t>
  </si>
  <si>
    <t>6 齢 級</t>
  </si>
  <si>
    <t>7 齢 級</t>
  </si>
  <si>
    <t>8 齢 級</t>
  </si>
  <si>
    <t>9 齢 級</t>
  </si>
  <si>
    <t>10 齢 級</t>
  </si>
  <si>
    <t>11 齢 級</t>
  </si>
  <si>
    <t>12 齢 級</t>
  </si>
  <si>
    <t>13 齢 級</t>
  </si>
  <si>
    <t>14 齢 級</t>
  </si>
  <si>
    <t>15 齢 級</t>
  </si>
  <si>
    <t>16 齢 級</t>
  </si>
  <si>
    <t>17 齢 級</t>
  </si>
  <si>
    <t>18 齢 級</t>
  </si>
  <si>
    <t>19 齢 級</t>
  </si>
  <si>
    <t>20 齢 級</t>
  </si>
  <si>
    <t>普制別</t>
    <rPh sb="0" eb="1">
      <t>フ</t>
    </rPh>
    <rPh sb="1" eb="2">
      <t>セイ</t>
    </rPh>
    <rPh sb="2" eb="3">
      <t>ベツ</t>
    </rPh>
    <phoneticPr fontId="4"/>
  </si>
  <si>
    <t>伐採種</t>
    <rPh sb="0" eb="2">
      <t>バッサイ</t>
    </rPh>
    <rPh sb="2" eb="3">
      <t>シュ</t>
    </rPh>
    <phoneticPr fontId="4"/>
  </si>
  <si>
    <t>人天別</t>
    <rPh sb="0" eb="1">
      <t>ヒト</t>
    </rPh>
    <rPh sb="1" eb="2">
      <t>テン</t>
    </rPh>
    <rPh sb="2" eb="3">
      <t>ベツ</t>
    </rPh>
    <phoneticPr fontId="4"/>
  </si>
  <si>
    <t>針広別</t>
    <rPh sb="0" eb="1">
      <t>ハリ</t>
    </rPh>
    <rPh sb="1" eb="2">
      <t>ヒロ</t>
    </rPh>
    <rPh sb="2" eb="3">
      <t>ベツ</t>
    </rPh>
    <phoneticPr fontId="4"/>
  </si>
  <si>
    <t>樹種</t>
    <rPh sb="0" eb="2">
      <t>ジュシュ</t>
    </rPh>
    <phoneticPr fontId="4"/>
  </si>
  <si>
    <t>スギ</t>
    <phoneticPr fontId="4"/>
  </si>
  <si>
    <t>ヒノキ</t>
    <phoneticPr fontId="4"/>
  </si>
  <si>
    <t>マツ</t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</si>
  <si>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</si>
  <si>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</si>
  <si>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針葉樹</t>
    <rPh sb="0" eb="3">
      <t>シンヨウジュ</t>
    </rPh>
    <phoneticPr fontId="4"/>
  </si>
  <si>
    <t>広葉樹</t>
    <rPh sb="0" eb="3">
      <t>コウヨウジュ</t>
    </rPh>
    <phoneticPr fontId="4"/>
  </si>
  <si>
    <t>人　工　林</t>
    <rPh sb="0" eb="1">
      <t>ヒト</t>
    </rPh>
    <rPh sb="2" eb="3">
      <t>コウ</t>
    </rPh>
    <rPh sb="4" eb="5">
      <t>ハヤシ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</si>
  <si>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</si>
  <si>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広　計</t>
    <rPh sb="0" eb="1">
      <t>ハリ</t>
    </rPh>
    <rPh sb="2" eb="3">
      <t>ヒロシ</t>
    </rPh>
    <rPh sb="4" eb="5">
      <t>ケイ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</si>
  <si>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</si>
  <si>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クヌギ</t>
    <phoneticPr fontId="4"/>
  </si>
  <si>
    <t>皆　　　　　　伐</t>
    <rPh sb="0" eb="1">
      <t>ミナ</t>
    </rPh>
    <rPh sb="7" eb="8">
      <t>バツ</t>
    </rPh>
    <phoneticPr fontId="4"/>
  </si>
  <si>
    <t>天　然　林</t>
    <rPh sb="0" eb="1">
      <t>テン</t>
    </rPh>
    <rPh sb="2" eb="3">
      <t>ゼン</t>
    </rPh>
    <rPh sb="4" eb="5">
      <t>ハヤシ</t>
    </rPh>
    <phoneticPr fontId="4"/>
  </si>
  <si>
    <t>普通林計</t>
    <rPh sb="0" eb="2">
      <t>フツウ</t>
    </rPh>
    <rPh sb="2" eb="3">
      <t>リン</t>
    </rPh>
    <rPh sb="3" eb="4">
      <t>ケイ</t>
    </rPh>
    <phoneticPr fontId="4"/>
  </si>
  <si>
    <t>普　　　通　　　林</t>
    <rPh sb="0" eb="1">
      <t>フ</t>
    </rPh>
    <rPh sb="4" eb="5">
      <t>ツウ</t>
    </rPh>
    <rPh sb="8" eb="9">
      <t>リン</t>
    </rPh>
    <phoneticPr fontId="4"/>
  </si>
  <si>
    <t>人工林・天然林合計
（立木地）</t>
    <rPh sb="0" eb="3">
      <t>ジンコウリン</t>
    </rPh>
    <rPh sb="4" eb="7">
      <t>テンネンリン</t>
    </rPh>
    <rPh sb="7" eb="9">
      <t>ゴウケイ</t>
    </rPh>
    <rPh sb="11" eb="13">
      <t>リュウボク</t>
    </rPh>
    <rPh sb="13" eb="14">
      <t>チ</t>
    </rPh>
    <phoneticPr fontId="4"/>
  </si>
  <si>
    <t>制限林皆伐計</t>
    <rPh sb="0" eb="2">
      <t>セイゲン</t>
    </rPh>
    <rPh sb="2" eb="3">
      <t>リン</t>
    </rPh>
    <rPh sb="3" eb="5">
      <t>カイバツ</t>
    </rPh>
    <rPh sb="5" eb="6">
      <t>ケイ</t>
    </rPh>
    <phoneticPr fontId="4"/>
  </si>
  <si>
    <t>非　　　皆　　　伐</t>
    <rPh sb="0" eb="1">
      <t>ヒ</t>
    </rPh>
    <rPh sb="4" eb="5">
      <t>ミナ</t>
    </rPh>
    <rPh sb="8" eb="9">
      <t>バツ</t>
    </rPh>
    <phoneticPr fontId="4"/>
  </si>
  <si>
    <t>制　　　　　　　　　　限　　　　　　　　　　林</t>
    <rPh sb="0" eb="1">
      <t>セイ</t>
    </rPh>
    <rPh sb="11" eb="12">
      <t>キリ</t>
    </rPh>
    <rPh sb="22" eb="23">
      <t>リン</t>
    </rPh>
    <phoneticPr fontId="4"/>
  </si>
  <si>
    <t>合　　計</t>
    <rPh sb="0" eb="1">
      <t>ア</t>
    </rPh>
    <rPh sb="3" eb="4">
      <t>ケイ</t>
    </rPh>
    <phoneticPr fontId="4"/>
  </si>
  <si>
    <t>制限林計</t>
    <rPh sb="0" eb="2">
      <t>セイゲン</t>
    </rPh>
    <rPh sb="2" eb="3">
      <t>ハヤシ</t>
    </rPh>
    <rPh sb="3" eb="4">
      <t>ケイ</t>
    </rPh>
    <phoneticPr fontId="4"/>
  </si>
  <si>
    <t>総 計</t>
    <rPh sb="0" eb="1">
      <t>ソウ</t>
    </rPh>
    <rPh sb="2" eb="3">
      <t>ケイ</t>
    </rPh>
    <phoneticPr fontId="4"/>
  </si>
  <si>
    <t>蓄 積</t>
    <phoneticPr fontId="4"/>
  </si>
  <si>
    <t>計</t>
    <rPh sb="0" eb="1">
      <t>ケイ</t>
    </rPh>
    <phoneticPr fontId="4"/>
  </si>
  <si>
    <t>総合計</t>
    <rPh sb="0" eb="1">
      <t>ソウ</t>
    </rPh>
    <rPh sb="1" eb="3">
      <t>ゴウケイ</t>
    </rPh>
    <phoneticPr fontId="4"/>
  </si>
  <si>
    <t>無立木地</t>
    <rPh sb="0" eb="1">
      <t>ム</t>
    </rPh>
    <rPh sb="1" eb="3">
      <t>リュウボク</t>
    </rPh>
    <rPh sb="3" eb="4">
      <t>チ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</si>
  <si>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</si>
  <si>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</si>
  <si>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</si>
  <si>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制限林
計</t>
    <rPh sb="0" eb="2">
      <t>セイゲン</t>
    </rPh>
    <rPh sb="2" eb="3">
      <t>ハヤシ</t>
    </rPh>
    <rPh sb="4" eb="5">
      <t>ケイ</t>
    </rPh>
    <phoneticPr fontId="4"/>
  </si>
  <si>
    <t>竹　　　　　林</t>
    <rPh sb="0" eb="1">
      <t>タケ</t>
    </rPh>
    <rPh sb="6" eb="7">
      <t>ハヤシ</t>
    </rPh>
    <phoneticPr fontId="4"/>
  </si>
  <si>
    <t>種類</t>
    <rPh sb="0" eb="2">
      <t>シュルイ</t>
    </rPh>
    <phoneticPr fontId="4"/>
  </si>
  <si>
    <t>モウソクチク</t>
    <phoneticPr fontId="4"/>
  </si>
  <si>
    <t>マ　ダ　ケ</t>
    <phoneticPr fontId="4"/>
  </si>
  <si>
    <t>ハ　チ　ク</t>
    <phoneticPr fontId="4"/>
  </si>
  <si>
    <t>コサンチク</t>
    <phoneticPr fontId="4"/>
  </si>
  <si>
    <t>その他竹林</t>
    <rPh sb="2" eb="3">
      <t>タ</t>
    </rPh>
    <rPh sb="3" eb="5">
      <t>チクリン</t>
    </rPh>
    <phoneticPr fontId="4"/>
  </si>
  <si>
    <t>特　殊　林</t>
    <rPh sb="0" eb="1">
      <t>トク</t>
    </rPh>
    <rPh sb="2" eb="3">
      <t>コト</t>
    </rPh>
    <rPh sb="4" eb="5">
      <t>リン</t>
    </rPh>
    <phoneticPr fontId="4"/>
  </si>
  <si>
    <t>モリシマ</t>
    <phoneticPr fontId="4"/>
  </si>
  <si>
    <t>ク　　リ</t>
    <phoneticPr fontId="4"/>
  </si>
  <si>
    <t>シバキ</t>
    <phoneticPr fontId="4"/>
  </si>
  <si>
    <t>シュロ</t>
    <phoneticPr fontId="4"/>
  </si>
  <si>
    <t>その他特殊林</t>
    <rPh sb="2" eb="3">
      <t>タ</t>
    </rPh>
    <rPh sb="3" eb="5">
      <t>トクシュ</t>
    </rPh>
    <rPh sb="5" eb="6">
      <t>ハヤシ</t>
    </rPh>
    <phoneticPr fontId="4"/>
  </si>
  <si>
    <t>ハ　　ゼ</t>
    <phoneticPr fontId="4"/>
  </si>
  <si>
    <t>民有林
面積計</t>
    <rPh sb="0" eb="3">
      <t>ミンユウリン</t>
    </rPh>
    <rPh sb="6" eb="7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</si>
  <si>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</si>
  <si>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</si>
  <si>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</si>
  <si>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県庁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</si>
</sst>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0;[Red]#,##0.00"/>
    <numFmt numFmtId="177" formatCode="0;[Red]0"/>
    <numFmt numFmtId="178" formatCode="0.00;[Red]0.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7" fillId="0" borderId="0" xfId="3" applyFont="1"/>
    <xf numFmtId="0" fontId="7" fillId="0" borderId="2" xfId="3" applyFont="1" applyBorder="1" applyAlignment="1">
      <alignment horizontal="center" vertical="center"/>
    </xf>
    <xf numFmtId="0" fontId="8" fillId="0" borderId="0" xfId="3" applyFont="1"/>
    <xf numFmtId="176" fontId="7" fillId="0" borderId="2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vertical="center" textRotation="255"/>
    </xf>
    <xf numFmtId="0" fontId="7" fillId="0" borderId="15" xfId="3" applyFont="1" applyBorder="1" applyAlignment="1">
      <alignment horizontal="center" vertical="center"/>
    </xf>
    <xf numFmtId="177" fontId="7" fillId="0" borderId="1" xfId="3" applyNumberFormat="1" applyFont="1" applyBorder="1"/>
    <xf numFmtId="176" fontId="7" fillId="0" borderId="9" xfId="3" applyNumberFormat="1" applyFont="1" applyBorder="1" applyAlignment="1">
      <alignment horizontal="center" vertical="center"/>
    </xf>
    <xf numFmtId="176" fontId="7" fillId="0" borderId="11" xfId="3" applyNumberFormat="1" applyFont="1" applyBorder="1" applyAlignment="1">
      <alignment horizontal="center" vertical="center"/>
    </xf>
    <xf numFmtId="176" fontId="7" fillId="0" borderId="13" xfId="3" applyNumberFormat="1" applyFont="1" applyBorder="1" applyAlignment="1">
      <alignment horizontal="center" vertical="center"/>
    </xf>
    <xf numFmtId="176" fontId="7" fillId="0" borderId="6" xfId="3" applyNumberFormat="1" applyFont="1" applyBorder="1" applyAlignment="1">
      <alignment horizontal="center" vertical="center"/>
    </xf>
    <xf numFmtId="176" fontId="7" fillId="0" borderId="7" xfId="3" applyNumberFormat="1" applyFont="1" applyBorder="1" applyAlignment="1">
      <alignment horizontal="center" vertical="center"/>
    </xf>
    <xf numFmtId="176" fontId="7" fillId="0" borderId="8" xfId="3" applyNumberFormat="1" applyFont="1" applyBorder="1" applyAlignment="1">
      <alignment horizontal="center" vertical="center"/>
    </xf>
    <xf numFmtId="178" fontId="7" fillId="0" borderId="6" xfId="3" applyNumberFormat="1" applyFont="1" applyBorder="1"/>
    <xf numFmtId="178" fontId="7" fillId="0" borderId="10" xfId="3" applyNumberFormat="1" applyFont="1" applyBorder="1"/>
    <xf numFmtId="178" fontId="7" fillId="0" borderId="7" xfId="3" applyNumberFormat="1" applyFont="1" applyBorder="1"/>
    <xf numFmtId="178" fontId="7" fillId="0" borderId="12" xfId="3" applyNumberFormat="1" applyFont="1" applyBorder="1"/>
    <xf numFmtId="178" fontId="7" fillId="0" borderId="1" xfId="3" applyNumberFormat="1" applyFont="1" applyBorder="1"/>
    <xf numFmtId="178" fontId="7" fillId="0" borderId="8" xfId="3" applyNumberFormat="1" applyFont="1" applyBorder="1"/>
    <xf numFmtId="178" fontId="7" fillId="0" borderId="2" xfId="3" applyNumberFormat="1" applyFont="1" applyBorder="1"/>
    <xf numFmtId="178" fontId="7" fillId="0" borderId="6" xfId="3" applyNumberFormat="1" applyFont="1" applyBorder="1" applyAlignment="1">
      <alignment horizontal="right" vertical="center"/>
    </xf>
    <xf numFmtId="178" fontId="7" fillId="0" borderId="7" xfId="3" applyNumberFormat="1" applyFont="1" applyBorder="1" applyAlignment="1">
      <alignment horizontal="right" vertical="center"/>
    </xf>
    <xf numFmtId="178" fontId="7" fillId="0" borderId="8" xfId="3" applyNumberFormat="1" applyFont="1" applyBorder="1" applyAlignment="1">
      <alignment horizontal="right" vertical="center"/>
    </xf>
    <xf numFmtId="178" fontId="7" fillId="0" borderId="16" xfId="3" applyNumberFormat="1" applyFont="1" applyBorder="1" applyAlignment="1">
      <alignment horizontal="right" vertical="center"/>
    </xf>
    <xf numFmtId="178" fontId="7" fillId="0" borderId="17" xfId="3" applyNumberFormat="1" applyFont="1" applyBorder="1" applyAlignment="1">
      <alignment horizontal="right" vertical="center"/>
    </xf>
    <xf numFmtId="178" fontId="7" fillId="0" borderId="18" xfId="3" applyNumberFormat="1" applyFont="1" applyBorder="1"/>
    <xf numFmtId="177" fontId="7" fillId="0" borderId="15" xfId="3" applyNumberFormat="1" applyFont="1" applyBorder="1"/>
    <xf numFmtId="178" fontId="7" fillId="0" borderId="9" xfId="3" applyNumberFormat="1" applyFont="1" applyBorder="1" applyAlignment="1">
      <alignment horizontal="right" vertical="center"/>
    </xf>
    <xf numFmtId="178" fontId="7" fillId="0" borderId="11" xfId="3" applyNumberFormat="1" applyFont="1" applyBorder="1" applyAlignment="1">
      <alignment horizontal="right" vertical="center"/>
    </xf>
    <xf numFmtId="178" fontId="7" fillId="0" borderId="13" xfId="3" applyNumberFormat="1" applyFont="1" applyBorder="1" applyAlignment="1">
      <alignment horizontal="right" vertical="center"/>
    </xf>
    <xf numFmtId="178" fontId="7" fillId="0" borderId="15" xfId="3" applyNumberFormat="1" applyFont="1" applyBorder="1"/>
    <xf numFmtId="178" fontId="7" fillId="0" borderId="13" xfId="3" applyNumberFormat="1" applyFont="1" applyBorder="1"/>
    <xf numFmtId="0" fontId="9" fillId="0" borderId="1" xfId="3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 textRotation="255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shrinkToFit="1"/>
    </xf>
    <xf numFmtId="0" fontId="7" fillId="0" borderId="5" xfId="3" applyFont="1" applyBorder="1" applyAlignment="1">
      <alignment horizontal="center" vertical="center" wrapText="1"/>
    </xf>
    <xf numFmtId="38" fontId="7" fillId="0" borderId="0" xfId="6" applyFont="1" applyAlignment="1"/>
    <xf numFmtId="38" fontId="7" fillId="0" borderId="2" xfId="6" applyFont="1" applyBorder="1" applyAlignment="1">
      <alignment horizontal="center" vertical="center"/>
    </xf>
    <xf numFmtId="38" fontId="7" fillId="0" borderId="2" xfId="6" applyFont="1" applyBorder="1" applyAlignment="1">
      <alignment horizontal="right" vertical="center"/>
    </xf>
    <xf numFmtId="38" fontId="7" fillId="0" borderId="14" xfId="6" applyFont="1" applyBorder="1" applyAlignment="1">
      <alignment horizontal="center" vertical="center"/>
    </xf>
    <xf numFmtId="38" fontId="7" fillId="0" borderId="14" xfId="6" applyFont="1" applyBorder="1" applyAlignment="1">
      <alignment horizontal="right" vertical="center"/>
    </xf>
    <xf numFmtId="4" fontId="7" fillId="0" borderId="0" xfId="3" applyNumberFormat="1" applyFont="1"/>
    <xf numFmtId="4" fontId="7" fillId="0" borderId="0" xfId="3" applyNumberFormat="1" applyFont="1" applyAlignment="1">
      <alignment horizontal="right"/>
    </xf>
    <xf numFmtId="4" fontId="7" fillId="0" borderId="6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/>
    </xf>
    <xf numFmtId="4" fontId="7" fillId="0" borderId="6" xfId="3" applyNumberFormat="1" applyFont="1" applyBorder="1" applyAlignment="1">
      <alignment horizontal="right" vertical="center"/>
    </xf>
    <xf numFmtId="4" fontId="7" fillId="0" borderId="7" xfId="3" applyNumberFormat="1" applyFont="1" applyBorder="1" applyAlignment="1">
      <alignment horizontal="right" vertical="center"/>
    </xf>
    <xf numFmtId="4" fontId="7" fillId="0" borderId="8" xfId="3" applyNumberFormat="1" applyFont="1" applyBorder="1" applyAlignment="1">
      <alignment horizontal="right" vertical="center"/>
    </xf>
    <xf numFmtId="4" fontId="7" fillId="0" borderId="1" xfId="3" applyNumberFormat="1" applyFont="1" applyBorder="1"/>
    <xf numFmtId="4" fontId="7" fillId="0" borderId="8" xfId="3" applyNumberFormat="1" applyFont="1" applyBorder="1"/>
    <xf numFmtId="38" fontId="7" fillId="0" borderId="19" xfId="6" applyFont="1" applyBorder="1" applyAlignment="1">
      <alignment horizontal="center" vertical="center"/>
    </xf>
    <xf numFmtId="38" fontId="7" fillId="0" borderId="20" xfId="6" applyFont="1" applyBorder="1" applyAlignment="1">
      <alignment horizontal="right" vertical="center"/>
    </xf>
    <xf numFmtId="38" fontId="7" fillId="0" borderId="21" xfId="6" applyFont="1" applyBorder="1" applyAlignment="1">
      <alignment horizontal="right" vertical="center"/>
    </xf>
    <xf numFmtId="38" fontId="7" fillId="0" borderId="22" xfId="6" applyFont="1" applyBorder="1" applyAlignment="1">
      <alignment horizontal="right" vertical="center"/>
    </xf>
    <xf numFmtId="38" fontId="7" fillId="0" borderId="19" xfId="6" applyFont="1" applyBorder="1" applyAlignment="1"/>
    <xf numFmtId="38" fontId="7" fillId="0" borderId="22" xfId="6" applyFont="1" applyBorder="1" applyAlignment="1"/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2"/>
  <sheetViews>
    <sheetView showZeros="0" tabSelected="1" zoomScaleNormal="100" workbookViewId="0">
      <pane xSplit="5" ySplit="5" topLeftCell="BH45" activePane="bottomRight" state="frozen"/>
      <selection pane="topRight" activeCell="E1" sqref="E1"/>
      <selection pane="bottomLeft" activeCell="A5" sqref="A5"/>
      <selection pane="bottomRight" activeCell="BW67" sqref="BW67"/>
    </sheetView>
  </sheetViews>
  <sheetFormatPr defaultColWidth="9" defaultRowHeight="12" x14ac:dyDescent="0.15"/>
  <cols>
    <col min="1" max="2" width="4.125" style="1" customWidth="1"/>
    <col min="3" max="4" width="3.5" style="1" customWidth="1"/>
    <col min="5" max="5" width="8.25" style="6" customWidth="1"/>
    <col min="6" max="6" width="9.625" style="1" customWidth="1"/>
    <col min="7" max="8" width="9.625" style="48" customWidth="1"/>
    <col min="9" max="9" width="9.625" style="1" customWidth="1"/>
    <col min="10" max="11" width="9.625" style="48" customWidth="1"/>
    <col min="12" max="12" width="9.625" style="1" customWidth="1"/>
    <col min="13" max="14" width="9.625" style="48" customWidth="1"/>
    <col min="15" max="15" width="9.625" style="1" customWidth="1"/>
    <col min="16" max="17" width="9.625" style="48" customWidth="1"/>
    <col min="18" max="18" width="9.625" style="1" customWidth="1"/>
    <col min="19" max="20" width="9.625" style="48" customWidth="1"/>
    <col min="21" max="21" width="9.625" style="1" customWidth="1"/>
    <col min="22" max="23" width="9.625" style="48" customWidth="1"/>
    <col min="24" max="24" width="9.625" style="1" customWidth="1"/>
    <col min="25" max="26" width="9.625" style="48" customWidth="1"/>
    <col min="27" max="27" width="9.625" style="1" customWidth="1"/>
    <col min="28" max="29" width="9.625" style="48" customWidth="1"/>
    <col min="30" max="30" width="9.625" style="1" customWidth="1"/>
    <col min="31" max="32" width="9.625" style="48" customWidth="1"/>
    <col min="33" max="33" width="9.625" style="1" customWidth="1"/>
    <col min="34" max="35" width="9.625" style="48" customWidth="1"/>
    <col min="36" max="36" width="9.625" style="1" customWidth="1"/>
    <col min="37" max="38" width="9.625" style="48" customWidth="1"/>
    <col min="39" max="39" width="9.625" style="1" customWidth="1"/>
    <col min="40" max="41" width="9.625" style="48" customWidth="1"/>
    <col min="42" max="42" width="9.625" style="1" customWidth="1"/>
    <col min="43" max="44" width="9.625" style="48" customWidth="1"/>
    <col min="45" max="45" width="9.625" style="1" customWidth="1"/>
    <col min="46" max="47" width="9.625" style="48" customWidth="1"/>
    <col min="48" max="48" width="9.625" style="1" customWidth="1"/>
    <col min="49" max="50" width="9.625" style="48" customWidth="1"/>
    <col min="51" max="51" width="9.625" style="1" customWidth="1"/>
    <col min="52" max="53" width="9.625" style="48" customWidth="1"/>
    <col min="54" max="54" width="9.625" style="1" customWidth="1"/>
    <col min="55" max="56" width="9.625" style="48" customWidth="1"/>
    <col min="57" max="57" width="9.625" style="1" customWidth="1"/>
    <col min="58" max="59" width="9.625" style="48" customWidth="1"/>
    <col min="60" max="60" width="9.625" style="1" customWidth="1"/>
    <col min="61" max="62" width="9.625" style="48" customWidth="1"/>
    <col min="63" max="63" width="9.625" style="1" customWidth="1"/>
    <col min="64" max="65" width="9.625" style="48" customWidth="1"/>
    <col min="66" max="66" width="9.625" style="1" customWidth="1"/>
    <col min="67" max="68" width="9.625" style="48" customWidth="1"/>
    <col min="69" max="70" width="3.875" style="1" customWidth="1"/>
    <col min="71" max="73" width="9" style="1"/>
    <col min="74" max="74" width="11.5" style="6" bestFit="1" customWidth="1"/>
    <col min="75" max="75" width="9.625" style="1" customWidth="1"/>
    <col min="76" max="76" width="9.625" style="48" customWidth="1"/>
    <col min="77" max="77" width="13" style="6" bestFit="1" customWidth="1"/>
    <col min="78" max="78" width="9.625" style="1" customWidth="1"/>
    <col min="79" max="79" width="11" style="53" customWidth="1"/>
    <col min="80" max="16384" width="9" style="1"/>
  </cols>
  <sheetData>
    <row r="1" spans="1:79" ht="13.5" x14ac:dyDescent="0.15">
      <c r="C1" s="3"/>
      <c r="D1" s="3"/>
      <c r="E1" s="7"/>
      <c r="F1" s="3"/>
    </row>
    <row r="2" spans="1:79" x14ac:dyDescent="0.15">
      <c r="A2" s="46" t="s">
        <v>74</v>
      </c>
      <c r="B2" s="46"/>
      <c r="C2" s="46" t="s">
        <v>75</v>
      </c>
      <c r="D2" s="46"/>
      <c r="E2" s="37" t="s">
        <v>76</v>
      </c>
    </row>
    <row r="3" spans="1:79" ht="14.25" customHeight="1" x14ac:dyDescent="0.15">
      <c r="A3" s="46"/>
      <c r="B3" s="46"/>
      <c r="C3" s="46" t="s">
        <v>77</v>
      </c>
      <c r="D3" s="46"/>
      <c r="E3" s="37"/>
      <c r="BV3" s="1"/>
      <c r="CA3" s="54"/>
    </row>
    <row r="4" spans="1:79" ht="37.9" customHeight="1" x14ac:dyDescent="0.15">
      <c r="A4" s="38" t="s">
        <v>23</v>
      </c>
      <c r="B4" s="38" t="s">
        <v>24</v>
      </c>
      <c r="C4" s="38" t="s">
        <v>25</v>
      </c>
      <c r="D4" s="38" t="s">
        <v>26</v>
      </c>
      <c r="E4" s="40" t="s">
        <v>27</v>
      </c>
      <c r="F4" s="42" t="s">
        <v>3</v>
      </c>
      <c r="G4" s="42"/>
      <c r="H4" s="43"/>
      <c r="I4" s="41" t="s">
        <v>4</v>
      </c>
      <c r="J4" s="42"/>
      <c r="K4" s="43"/>
      <c r="L4" s="41" t="s">
        <v>5</v>
      </c>
      <c r="M4" s="42"/>
      <c r="N4" s="43"/>
      <c r="O4" s="41" t="s">
        <v>6</v>
      </c>
      <c r="P4" s="42"/>
      <c r="Q4" s="43"/>
      <c r="R4" s="41" t="s">
        <v>7</v>
      </c>
      <c r="S4" s="42"/>
      <c r="T4" s="43"/>
      <c r="U4" s="41" t="s">
        <v>8</v>
      </c>
      <c r="V4" s="42"/>
      <c r="W4" s="43"/>
      <c r="X4" s="41" t="s">
        <v>9</v>
      </c>
      <c r="Y4" s="42"/>
      <c r="Z4" s="43"/>
      <c r="AA4" s="41" t="s">
        <v>10</v>
      </c>
      <c r="AB4" s="42"/>
      <c r="AC4" s="43"/>
      <c r="AD4" s="41" t="s">
        <v>11</v>
      </c>
      <c r="AE4" s="42"/>
      <c r="AF4" s="43"/>
      <c r="AG4" s="41" t="s">
        <v>12</v>
      </c>
      <c r="AH4" s="42"/>
      <c r="AI4" s="43"/>
      <c r="AJ4" s="41" t="s">
        <v>13</v>
      </c>
      <c r="AK4" s="42"/>
      <c r="AL4" s="43"/>
      <c r="AM4" s="41" t="s">
        <v>14</v>
      </c>
      <c r="AN4" s="42"/>
      <c r="AO4" s="43"/>
      <c r="AP4" s="41" t="s">
        <v>15</v>
      </c>
      <c r="AQ4" s="42"/>
      <c r="AR4" s="43"/>
      <c r="AS4" s="41" t="s">
        <v>16</v>
      </c>
      <c r="AT4" s="42"/>
      <c r="AU4" s="43"/>
      <c r="AV4" s="41" t="s">
        <v>17</v>
      </c>
      <c r="AW4" s="42"/>
      <c r="AX4" s="43"/>
      <c r="AY4" s="41" t="s">
        <v>18</v>
      </c>
      <c r="AZ4" s="42"/>
      <c r="BA4" s="43"/>
      <c r="BB4" s="41" t="s">
        <v>19</v>
      </c>
      <c r="BC4" s="42"/>
      <c r="BD4" s="43"/>
      <c r="BE4" s="41" t="s">
        <v>20</v>
      </c>
      <c r="BF4" s="42"/>
      <c r="BG4" s="43"/>
      <c r="BH4" s="41" t="s">
        <v>21</v>
      </c>
      <c r="BI4" s="42"/>
      <c r="BJ4" s="43"/>
      <c r="BK4" s="41" t="s">
        <v>22</v>
      </c>
      <c r="BL4" s="42"/>
      <c r="BM4" s="43"/>
      <c r="BN4" s="47" t="s">
        <v>44</v>
      </c>
      <c r="BO4" s="42"/>
      <c r="BP4" s="42"/>
      <c r="BQ4" s="38" t="s">
        <v>23</v>
      </c>
      <c r="BR4" s="38" t="s">
        <v>24</v>
      </c>
      <c r="BS4" s="40" t="s">
        <v>54</v>
      </c>
      <c r="BT4" s="40"/>
      <c r="BU4" s="44" t="s">
        <v>57</v>
      </c>
      <c r="BV4" s="39" t="s">
        <v>59</v>
      </c>
      <c r="BW4" s="40"/>
      <c r="BX4" s="40"/>
      <c r="BY4" s="39" t="s">
        <v>66</v>
      </c>
      <c r="BZ4" s="40"/>
      <c r="CA4" s="55" t="s">
        <v>73</v>
      </c>
    </row>
    <row r="5" spans="1:79" x14ac:dyDescent="0.15">
      <c r="A5" s="38"/>
      <c r="B5" s="38"/>
      <c r="C5" s="38"/>
      <c r="D5" s="38"/>
      <c r="E5" s="40"/>
      <c r="F5" s="2" t="s">
        <v>1</v>
      </c>
      <c r="G5" s="49" t="s">
        <v>2</v>
      </c>
      <c r="H5" s="49" t="s">
        <v>0</v>
      </c>
      <c r="I5" s="2" t="s">
        <v>1</v>
      </c>
      <c r="J5" s="49" t="s">
        <v>51</v>
      </c>
      <c r="K5" s="49" t="s">
        <v>0</v>
      </c>
      <c r="L5" s="2" t="s">
        <v>1</v>
      </c>
      <c r="M5" s="49" t="s">
        <v>2</v>
      </c>
      <c r="N5" s="49" t="s">
        <v>0</v>
      </c>
      <c r="O5" s="2" t="s">
        <v>1</v>
      </c>
      <c r="P5" s="49" t="s">
        <v>2</v>
      </c>
      <c r="Q5" s="49" t="s">
        <v>0</v>
      </c>
      <c r="R5" s="2" t="s">
        <v>1</v>
      </c>
      <c r="S5" s="49" t="s">
        <v>2</v>
      </c>
      <c r="T5" s="49" t="s">
        <v>0</v>
      </c>
      <c r="U5" s="2" t="s">
        <v>1</v>
      </c>
      <c r="V5" s="49" t="s">
        <v>2</v>
      </c>
      <c r="W5" s="49" t="s">
        <v>0</v>
      </c>
      <c r="X5" s="2" t="s">
        <v>1</v>
      </c>
      <c r="Y5" s="49" t="s">
        <v>2</v>
      </c>
      <c r="Z5" s="49" t="s">
        <v>0</v>
      </c>
      <c r="AA5" s="2" t="s">
        <v>1</v>
      </c>
      <c r="AB5" s="49" t="s">
        <v>2</v>
      </c>
      <c r="AC5" s="49" t="s">
        <v>0</v>
      </c>
      <c r="AD5" s="2" t="s">
        <v>1</v>
      </c>
      <c r="AE5" s="49" t="s">
        <v>2</v>
      </c>
      <c r="AF5" s="49" t="s">
        <v>0</v>
      </c>
      <c r="AG5" s="2" t="s">
        <v>1</v>
      </c>
      <c r="AH5" s="49" t="s">
        <v>2</v>
      </c>
      <c r="AI5" s="49" t="s">
        <v>0</v>
      </c>
      <c r="AJ5" s="2" t="s">
        <v>1</v>
      </c>
      <c r="AK5" s="49" t="s">
        <v>2</v>
      </c>
      <c r="AL5" s="49" t="s">
        <v>0</v>
      </c>
      <c r="AM5" s="2" t="s">
        <v>1</v>
      </c>
      <c r="AN5" s="49" t="s">
        <v>2</v>
      </c>
      <c r="AO5" s="49" t="s">
        <v>0</v>
      </c>
      <c r="AP5" s="2" t="s">
        <v>1</v>
      </c>
      <c r="AQ5" s="49" t="s">
        <v>2</v>
      </c>
      <c r="AR5" s="49" t="s">
        <v>0</v>
      </c>
      <c r="AS5" s="2" t="s">
        <v>1</v>
      </c>
      <c r="AT5" s="49" t="s">
        <v>2</v>
      </c>
      <c r="AU5" s="49" t="s">
        <v>0</v>
      </c>
      <c r="AV5" s="2" t="s">
        <v>1</v>
      </c>
      <c r="AW5" s="49" t="s">
        <v>2</v>
      </c>
      <c r="AX5" s="49" t="s">
        <v>0</v>
      </c>
      <c r="AY5" s="2" t="s">
        <v>1</v>
      </c>
      <c r="AZ5" s="49" t="s">
        <v>2</v>
      </c>
      <c r="BA5" s="49" t="s">
        <v>0</v>
      </c>
      <c r="BB5" s="2" t="s">
        <v>1</v>
      </c>
      <c r="BC5" s="49" t="s">
        <v>2</v>
      </c>
      <c r="BD5" s="49" t="s">
        <v>0</v>
      </c>
      <c r="BE5" s="2" t="s">
        <v>1</v>
      </c>
      <c r="BF5" s="49" t="s">
        <v>2</v>
      </c>
      <c r="BG5" s="49" t="s">
        <v>0</v>
      </c>
      <c r="BH5" s="2" t="s">
        <v>1</v>
      </c>
      <c r="BI5" s="49" t="s">
        <v>2</v>
      </c>
      <c r="BJ5" s="49" t="s">
        <v>0</v>
      </c>
      <c r="BK5" s="2" t="s">
        <v>1</v>
      </c>
      <c r="BL5" s="49" t="s">
        <v>2</v>
      </c>
      <c r="BM5" s="49" t="s">
        <v>0</v>
      </c>
      <c r="BN5" s="2" t="s">
        <v>1</v>
      </c>
      <c r="BO5" s="49" t="s">
        <v>2</v>
      </c>
      <c r="BP5" s="51" t="s">
        <v>0</v>
      </c>
      <c r="BQ5" s="38"/>
      <c r="BR5" s="38"/>
      <c r="BS5" s="8" t="s">
        <v>55</v>
      </c>
      <c r="BT5" s="8" t="s">
        <v>56</v>
      </c>
      <c r="BU5" s="45"/>
      <c r="BV5" s="8" t="s">
        <v>60</v>
      </c>
      <c r="BW5" s="10" t="s">
        <v>1</v>
      </c>
      <c r="BX5" s="62" t="s">
        <v>2</v>
      </c>
      <c r="BY5" s="8" t="s">
        <v>60</v>
      </c>
      <c r="BZ5" s="8" t="s">
        <v>1</v>
      </c>
      <c r="CA5" s="56"/>
    </row>
    <row r="6" spans="1:79" ht="18" customHeight="1" x14ac:dyDescent="0.15">
      <c r="A6" s="38" t="s">
        <v>43</v>
      </c>
      <c r="B6" s="38" t="s">
        <v>40</v>
      </c>
      <c r="C6" s="38" t="s">
        <v>35</v>
      </c>
      <c r="D6" s="38" t="s">
        <v>33</v>
      </c>
      <c r="E6" s="5" t="s">
        <v>28</v>
      </c>
      <c r="F6" s="4">
        <v>955.83</v>
      </c>
      <c r="G6" s="50">
        <v>0</v>
      </c>
      <c r="H6" s="50">
        <v>0</v>
      </c>
      <c r="I6" s="4">
        <v>2019.65</v>
      </c>
      <c r="J6" s="50">
        <v>0</v>
      </c>
      <c r="K6" s="50">
        <v>0</v>
      </c>
      <c r="L6" s="4">
        <v>1338.21</v>
      </c>
      <c r="M6" s="50">
        <v>56421</v>
      </c>
      <c r="N6" s="50">
        <v>12103</v>
      </c>
      <c r="O6" s="4">
        <v>1050.8899999999999</v>
      </c>
      <c r="P6" s="50">
        <v>93324</v>
      </c>
      <c r="Q6" s="50">
        <v>10594</v>
      </c>
      <c r="R6" s="4">
        <v>684.25</v>
      </c>
      <c r="S6" s="50">
        <v>100768</v>
      </c>
      <c r="T6" s="50">
        <v>8615</v>
      </c>
      <c r="U6" s="4">
        <v>671.12</v>
      </c>
      <c r="V6" s="50">
        <v>138496</v>
      </c>
      <c r="W6" s="50">
        <v>10044</v>
      </c>
      <c r="X6" s="4">
        <v>728.87</v>
      </c>
      <c r="Y6" s="50">
        <v>205597</v>
      </c>
      <c r="Z6" s="50">
        <v>11328</v>
      </c>
      <c r="AA6" s="4">
        <v>1113.74</v>
      </c>
      <c r="AB6" s="50">
        <v>405391</v>
      </c>
      <c r="AC6" s="50">
        <v>14219</v>
      </c>
      <c r="AD6" s="4">
        <v>3704.06</v>
      </c>
      <c r="AE6" s="50">
        <v>1575551</v>
      </c>
      <c r="AF6" s="50">
        <v>37105</v>
      </c>
      <c r="AG6" s="4">
        <v>6644.09</v>
      </c>
      <c r="AH6" s="50">
        <v>3157965</v>
      </c>
      <c r="AI6" s="50">
        <v>55457</v>
      </c>
      <c r="AJ6" s="4">
        <v>11014.05</v>
      </c>
      <c r="AK6" s="50">
        <v>5573029</v>
      </c>
      <c r="AL6" s="50">
        <v>71651</v>
      </c>
      <c r="AM6" s="4">
        <v>16077.050000000001</v>
      </c>
      <c r="AN6" s="50">
        <v>8602311</v>
      </c>
      <c r="AO6" s="50">
        <v>82369</v>
      </c>
      <c r="AP6" s="4">
        <v>19990.11</v>
      </c>
      <c r="AQ6" s="50">
        <v>11013431</v>
      </c>
      <c r="AR6" s="50">
        <v>82059</v>
      </c>
      <c r="AS6" s="4">
        <v>13990.45</v>
      </c>
      <c r="AT6" s="50">
        <v>8079398</v>
      </c>
      <c r="AU6" s="50">
        <v>45298</v>
      </c>
      <c r="AV6" s="4">
        <v>6466.92</v>
      </c>
      <c r="AW6" s="50">
        <v>3838854</v>
      </c>
      <c r="AX6" s="50">
        <v>15360</v>
      </c>
      <c r="AY6" s="4">
        <v>2816.1</v>
      </c>
      <c r="AZ6" s="50">
        <v>1743580</v>
      </c>
      <c r="BA6" s="50">
        <v>5840</v>
      </c>
      <c r="BB6" s="4">
        <v>1740.4399999999998</v>
      </c>
      <c r="BC6" s="50">
        <v>1123681</v>
      </c>
      <c r="BD6" s="50">
        <v>2890</v>
      </c>
      <c r="BE6" s="4">
        <v>1007.1999999999999</v>
      </c>
      <c r="BF6" s="50">
        <v>691438</v>
      </c>
      <c r="BG6" s="50">
        <v>1231</v>
      </c>
      <c r="BH6" s="4">
        <v>752.70999999999992</v>
      </c>
      <c r="BI6" s="50">
        <v>529530</v>
      </c>
      <c r="BJ6" s="50">
        <v>636</v>
      </c>
      <c r="BK6" s="4">
        <v>1214.03</v>
      </c>
      <c r="BL6" s="50">
        <v>825061</v>
      </c>
      <c r="BM6" s="50">
        <v>495</v>
      </c>
      <c r="BN6" s="4">
        <f>SUM(F6,I6,L6,O6,R6,U6,X6,AA6,AD6,AG6,AJ6,AM6,AP6,AS6,AV6,AY6,BB6,BE6,BH6,BK6)</f>
        <v>93979.77</v>
      </c>
      <c r="BO6" s="50">
        <f>SUM(G6,J6,M6,P6,S6,V6,Y6,AB6,AE6,AH6,AK6,AN6,AQ6,AT6,AW6,AZ6,BC6,BF6,BI6,BL6)</f>
        <v>47753826</v>
      </c>
      <c r="BP6" s="52">
        <f>SUM(H6,K6,N6,Q6,T6,W6,Z6,AC6,AF6,AI6,AL6,AO6,AR6,AU6,AX6,BA6,BD6,BG6,BJ6,BM6)</f>
        <v>467294</v>
      </c>
      <c r="BQ6" s="38" t="s">
        <v>43</v>
      </c>
      <c r="BR6" s="38" t="s">
        <v>40</v>
      </c>
      <c r="BS6" s="18">
        <v>761.09</v>
      </c>
      <c r="BT6" s="19">
        <v>10533.87</v>
      </c>
      <c r="BU6" s="18">
        <v>233.4</v>
      </c>
      <c r="BV6" s="15" t="s">
        <v>61</v>
      </c>
      <c r="BW6" s="32">
        <v>5622.8600000000006</v>
      </c>
      <c r="BX6" s="63">
        <v>6739353</v>
      </c>
      <c r="BY6" s="15" t="s">
        <v>67</v>
      </c>
      <c r="BZ6" s="25">
        <v>80.5</v>
      </c>
      <c r="CA6" s="57"/>
    </row>
    <row r="7" spans="1:79" ht="18" customHeight="1" x14ac:dyDescent="0.15">
      <c r="A7" s="38"/>
      <c r="B7" s="38"/>
      <c r="C7" s="38"/>
      <c r="D7" s="38"/>
      <c r="E7" s="5" t="s">
        <v>29</v>
      </c>
      <c r="F7" s="4">
        <v>79.430000000000007</v>
      </c>
      <c r="G7" s="50">
        <v>0</v>
      </c>
      <c r="H7" s="50">
        <v>0</v>
      </c>
      <c r="I7" s="4">
        <v>319.07</v>
      </c>
      <c r="J7" s="50">
        <v>0</v>
      </c>
      <c r="K7" s="50">
        <v>0</v>
      </c>
      <c r="L7" s="4">
        <v>520.68000000000006</v>
      </c>
      <c r="M7" s="50">
        <v>20036</v>
      </c>
      <c r="N7" s="50">
        <v>3564</v>
      </c>
      <c r="O7" s="4">
        <v>952.52</v>
      </c>
      <c r="P7" s="50">
        <v>73257</v>
      </c>
      <c r="Q7" s="50">
        <v>8375</v>
      </c>
      <c r="R7" s="4">
        <v>956</v>
      </c>
      <c r="S7" s="50">
        <v>122022</v>
      </c>
      <c r="T7" s="50">
        <v>10813</v>
      </c>
      <c r="U7" s="4">
        <v>1291.1899999999998</v>
      </c>
      <c r="V7" s="50">
        <v>242646</v>
      </c>
      <c r="W7" s="50">
        <v>17014</v>
      </c>
      <c r="X7" s="4">
        <v>2034.8</v>
      </c>
      <c r="Y7" s="50">
        <v>505609</v>
      </c>
      <c r="Z7" s="50">
        <v>27162</v>
      </c>
      <c r="AA7" s="4">
        <v>1784.45</v>
      </c>
      <c r="AB7" s="50">
        <v>559378</v>
      </c>
      <c r="AC7" s="50">
        <v>18525</v>
      </c>
      <c r="AD7" s="4">
        <v>4280.95</v>
      </c>
      <c r="AE7" s="50">
        <v>1501547</v>
      </c>
      <c r="AF7" s="50">
        <v>33301</v>
      </c>
      <c r="AG7" s="4">
        <v>9215.67</v>
      </c>
      <c r="AH7" s="50">
        <v>3536633</v>
      </c>
      <c r="AI7" s="50">
        <v>58353</v>
      </c>
      <c r="AJ7" s="4">
        <v>11137.210000000001</v>
      </c>
      <c r="AK7" s="50">
        <v>4644138</v>
      </c>
      <c r="AL7" s="50">
        <v>57934</v>
      </c>
      <c r="AM7" s="4">
        <v>9344.9699999999993</v>
      </c>
      <c r="AN7" s="50">
        <v>4259570</v>
      </c>
      <c r="AO7" s="50">
        <v>41571</v>
      </c>
      <c r="AP7" s="4">
        <v>7778.77</v>
      </c>
      <c r="AQ7" s="50">
        <v>3723080</v>
      </c>
      <c r="AR7" s="50">
        <v>27688</v>
      </c>
      <c r="AS7" s="4">
        <v>3663.99</v>
      </c>
      <c r="AT7" s="50">
        <v>1816310</v>
      </c>
      <c r="AU7" s="50">
        <v>9626</v>
      </c>
      <c r="AV7" s="4">
        <v>1315.9499999999998</v>
      </c>
      <c r="AW7" s="50">
        <v>664057</v>
      </c>
      <c r="AX7" s="50">
        <v>2424</v>
      </c>
      <c r="AY7" s="4">
        <v>762.05000000000007</v>
      </c>
      <c r="AZ7" s="50">
        <v>383045</v>
      </c>
      <c r="BA7" s="50">
        <v>876</v>
      </c>
      <c r="BB7" s="4">
        <v>577.81999999999994</v>
      </c>
      <c r="BC7" s="50">
        <v>291407</v>
      </c>
      <c r="BD7" s="50">
        <v>524</v>
      </c>
      <c r="BE7" s="4">
        <v>430.73</v>
      </c>
      <c r="BF7" s="50">
        <v>222627</v>
      </c>
      <c r="BG7" s="50">
        <v>310</v>
      </c>
      <c r="BH7" s="4">
        <v>348.57</v>
      </c>
      <c r="BI7" s="50">
        <v>190620</v>
      </c>
      <c r="BJ7" s="50">
        <v>242</v>
      </c>
      <c r="BK7" s="4">
        <v>416.54</v>
      </c>
      <c r="BL7" s="50">
        <v>222075</v>
      </c>
      <c r="BM7" s="50">
        <v>221</v>
      </c>
      <c r="BN7" s="4">
        <f t="shared" ref="BN7:BP61" si="0">SUM(F7,I7,L7,O7,R7,U7,X7,AA7,AD7,AG7,AJ7,AM7,AP7,AS7,AV7,AY7,BB7,BE7,BH7,BK7)</f>
        <v>57211.360000000008</v>
      </c>
      <c r="BO7" s="50">
        <f t="shared" si="0"/>
        <v>22978057</v>
      </c>
      <c r="BP7" s="52">
        <f t="shared" si="0"/>
        <v>318523</v>
      </c>
      <c r="BQ7" s="38"/>
      <c r="BR7" s="38"/>
      <c r="BS7" s="20">
        <v>0</v>
      </c>
      <c r="BT7" s="21">
        <v>0</v>
      </c>
      <c r="BU7" s="20">
        <v>0</v>
      </c>
      <c r="BV7" s="16" t="s">
        <v>62</v>
      </c>
      <c r="BW7" s="33">
        <v>2479.67</v>
      </c>
      <c r="BX7" s="64">
        <v>1978397</v>
      </c>
      <c r="BY7" s="16" t="s">
        <v>68</v>
      </c>
      <c r="BZ7" s="26">
        <v>7.37</v>
      </c>
      <c r="CA7" s="58"/>
    </row>
    <row r="8" spans="1:79" ht="18" customHeight="1" x14ac:dyDescent="0.15">
      <c r="A8" s="38"/>
      <c r="B8" s="38"/>
      <c r="C8" s="38"/>
      <c r="D8" s="38"/>
      <c r="E8" s="5" t="s">
        <v>30</v>
      </c>
      <c r="F8" s="4">
        <v>0</v>
      </c>
      <c r="G8" s="50">
        <v>0</v>
      </c>
      <c r="H8" s="50">
        <v>0</v>
      </c>
      <c r="I8" s="4">
        <v>0.02</v>
      </c>
      <c r="J8" s="50">
        <v>0</v>
      </c>
      <c r="K8" s="50">
        <v>0</v>
      </c>
      <c r="L8" s="4">
        <v>0.85</v>
      </c>
      <c r="M8" s="50">
        <v>43</v>
      </c>
      <c r="N8" s="50">
        <v>7</v>
      </c>
      <c r="O8" s="4">
        <v>8.67</v>
      </c>
      <c r="P8" s="50">
        <v>715</v>
      </c>
      <c r="Q8" s="50">
        <v>79</v>
      </c>
      <c r="R8" s="4">
        <v>9.32</v>
      </c>
      <c r="S8" s="50">
        <v>1131</v>
      </c>
      <c r="T8" s="50">
        <v>61</v>
      </c>
      <c r="U8" s="4">
        <v>0.68</v>
      </c>
      <c r="V8" s="50">
        <v>82</v>
      </c>
      <c r="W8" s="50">
        <v>3</v>
      </c>
      <c r="X8" s="4">
        <v>1.46</v>
      </c>
      <c r="Y8" s="50">
        <v>272</v>
      </c>
      <c r="Z8" s="50">
        <v>7</v>
      </c>
      <c r="AA8" s="4">
        <v>2.41</v>
      </c>
      <c r="AB8" s="50">
        <v>423</v>
      </c>
      <c r="AC8" s="50">
        <v>8</v>
      </c>
      <c r="AD8" s="4">
        <v>2.89</v>
      </c>
      <c r="AE8" s="50">
        <v>674</v>
      </c>
      <c r="AF8" s="50">
        <v>10</v>
      </c>
      <c r="AG8" s="4">
        <v>13.47</v>
      </c>
      <c r="AH8" s="50">
        <v>2810</v>
      </c>
      <c r="AI8" s="50">
        <v>28</v>
      </c>
      <c r="AJ8" s="4">
        <v>66.540000000000006</v>
      </c>
      <c r="AK8" s="50">
        <v>15581</v>
      </c>
      <c r="AL8" s="50">
        <v>99</v>
      </c>
      <c r="AM8" s="4">
        <v>355.66999999999996</v>
      </c>
      <c r="AN8" s="50">
        <v>88335</v>
      </c>
      <c r="AO8" s="50">
        <v>471</v>
      </c>
      <c r="AP8" s="4">
        <v>957.13</v>
      </c>
      <c r="AQ8" s="50">
        <v>256702</v>
      </c>
      <c r="AR8" s="50">
        <v>1398</v>
      </c>
      <c r="AS8" s="4">
        <v>384.1</v>
      </c>
      <c r="AT8" s="50">
        <v>102881</v>
      </c>
      <c r="AU8" s="50">
        <v>443</v>
      </c>
      <c r="AV8" s="4">
        <v>164.68</v>
      </c>
      <c r="AW8" s="50">
        <v>46614</v>
      </c>
      <c r="AX8" s="50">
        <v>94</v>
      </c>
      <c r="AY8" s="4">
        <v>33.299999999999997</v>
      </c>
      <c r="AZ8" s="50">
        <v>8851</v>
      </c>
      <c r="BA8" s="50">
        <v>8</v>
      </c>
      <c r="BB8" s="4">
        <v>13.87</v>
      </c>
      <c r="BC8" s="50">
        <v>3876</v>
      </c>
      <c r="BD8" s="50">
        <v>2</v>
      </c>
      <c r="BE8" s="4">
        <v>5.09</v>
      </c>
      <c r="BF8" s="50">
        <v>1558</v>
      </c>
      <c r="BG8" s="50">
        <v>2</v>
      </c>
      <c r="BH8" s="4">
        <v>5.2</v>
      </c>
      <c r="BI8" s="50">
        <v>1521</v>
      </c>
      <c r="BJ8" s="50">
        <v>2</v>
      </c>
      <c r="BK8" s="4">
        <v>7</v>
      </c>
      <c r="BL8" s="50">
        <v>1845</v>
      </c>
      <c r="BM8" s="50">
        <v>2</v>
      </c>
      <c r="BN8" s="4">
        <f t="shared" si="0"/>
        <v>2032.35</v>
      </c>
      <c r="BO8" s="50">
        <f>SUM(G8,J8,M8,P8,S8,V8,Y8,AB8,AE8,AH8,AK8,AN8,AQ8,AT8,AW8,AZ8,BC8,BF8,BI8,BL8)</f>
        <v>533914</v>
      </c>
      <c r="BP8" s="52">
        <f t="shared" si="0"/>
        <v>2724</v>
      </c>
      <c r="BQ8" s="38"/>
      <c r="BR8" s="38"/>
      <c r="BS8" s="20">
        <v>0</v>
      </c>
      <c r="BT8" s="21">
        <v>0</v>
      </c>
      <c r="BU8" s="20">
        <v>0</v>
      </c>
      <c r="BV8" s="16" t="s">
        <v>63</v>
      </c>
      <c r="BW8" s="33">
        <v>330.82000000000005</v>
      </c>
      <c r="BX8" s="64">
        <v>198440</v>
      </c>
      <c r="BY8" s="16" t="s">
        <v>69</v>
      </c>
      <c r="BZ8" s="26">
        <v>1.35</v>
      </c>
      <c r="CA8" s="58"/>
    </row>
    <row r="9" spans="1:79" ht="18" customHeight="1" x14ac:dyDescent="0.15">
      <c r="A9" s="38"/>
      <c r="B9" s="38"/>
      <c r="C9" s="38"/>
      <c r="D9" s="38"/>
      <c r="E9" s="5" t="s">
        <v>31</v>
      </c>
      <c r="F9" s="4">
        <v>1.96</v>
      </c>
      <c r="G9" s="50">
        <v>0</v>
      </c>
      <c r="H9" s="50">
        <v>0</v>
      </c>
      <c r="I9" s="4">
        <v>1.94</v>
      </c>
      <c r="J9" s="50">
        <v>0</v>
      </c>
      <c r="K9" s="50">
        <v>0</v>
      </c>
      <c r="L9" s="4">
        <v>4.08</v>
      </c>
      <c r="M9" s="50">
        <v>145</v>
      </c>
      <c r="N9" s="50">
        <v>25</v>
      </c>
      <c r="O9" s="4">
        <v>5.94</v>
      </c>
      <c r="P9" s="50">
        <v>466</v>
      </c>
      <c r="Q9" s="50">
        <v>52</v>
      </c>
      <c r="R9" s="4">
        <v>3.76</v>
      </c>
      <c r="S9" s="50">
        <v>426</v>
      </c>
      <c r="T9" s="50">
        <v>32</v>
      </c>
      <c r="U9" s="4">
        <v>13.25</v>
      </c>
      <c r="V9" s="50">
        <v>2020</v>
      </c>
      <c r="W9" s="50">
        <v>77</v>
      </c>
      <c r="X9" s="4">
        <v>2.04</v>
      </c>
      <c r="Y9" s="50">
        <v>365</v>
      </c>
      <c r="Z9" s="50">
        <v>11</v>
      </c>
      <c r="AA9" s="4">
        <v>0.13</v>
      </c>
      <c r="AB9" s="50">
        <v>32</v>
      </c>
      <c r="AC9" s="50">
        <v>1</v>
      </c>
      <c r="AD9" s="4">
        <v>0</v>
      </c>
      <c r="AE9" s="50">
        <v>0</v>
      </c>
      <c r="AF9" s="50">
        <v>0</v>
      </c>
      <c r="AG9" s="4">
        <v>0</v>
      </c>
      <c r="AH9" s="50">
        <v>0</v>
      </c>
      <c r="AI9" s="50">
        <v>0</v>
      </c>
      <c r="AJ9" s="4">
        <v>2.02</v>
      </c>
      <c r="AK9" s="50">
        <v>0</v>
      </c>
      <c r="AL9" s="50">
        <v>0</v>
      </c>
      <c r="AM9" s="4">
        <v>0</v>
      </c>
      <c r="AN9" s="50">
        <v>0</v>
      </c>
      <c r="AO9" s="50">
        <v>0</v>
      </c>
      <c r="AP9" s="4">
        <v>0</v>
      </c>
      <c r="AQ9" s="50">
        <v>0</v>
      </c>
      <c r="AR9" s="50">
        <v>0</v>
      </c>
      <c r="AS9" s="4">
        <v>1.35</v>
      </c>
      <c r="AT9" s="50">
        <v>390</v>
      </c>
      <c r="AU9" s="50">
        <v>3</v>
      </c>
      <c r="AV9" s="4">
        <v>0</v>
      </c>
      <c r="AW9" s="50">
        <v>0</v>
      </c>
      <c r="AX9" s="50">
        <v>0</v>
      </c>
      <c r="AY9" s="4">
        <v>0</v>
      </c>
      <c r="AZ9" s="50">
        <v>0</v>
      </c>
      <c r="BA9" s="50">
        <v>0</v>
      </c>
      <c r="BB9" s="4">
        <v>0</v>
      </c>
      <c r="BC9" s="50">
        <v>0</v>
      </c>
      <c r="BD9" s="50">
        <v>0</v>
      </c>
      <c r="BE9" s="4">
        <v>0</v>
      </c>
      <c r="BF9" s="50">
        <v>0</v>
      </c>
      <c r="BG9" s="50">
        <v>0</v>
      </c>
      <c r="BH9" s="4">
        <v>0</v>
      </c>
      <c r="BI9" s="50">
        <v>0</v>
      </c>
      <c r="BJ9" s="50">
        <v>0</v>
      </c>
      <c r="BK9" s="4">
        <v>0</v>
      </c>
      <c r="BL9" s="50">
        <v>0</v>
      </c>
      <c r="BM9" s="50">
        <v>0</v>
      </c>
      <c r="BN9" s="4">
        <f t="shared" si="0"/>
        <v>36.470000000000006</v>
      </c>
      <c r="BO9" s="50">
        <f t="shared" si="0"/>
        <v>3844</v>
      </c>
      <c r="BP9" s="52">
        <f t="shared" si="0"/>
        <v>201</v>
      </c>
      <c r="BQ9" s="38"/>
      <c r="BR9" s="38"/>
      <c r="BS9" s="20">
        <v>0</v>
      </c>
      <c r="BT9" s="21">
        <v>0</v>
      </c>
      <c r="BU9" s="20">
        <v>0</v>
      </c>
      <c r="BV9" s="16" t="s">
        <v>64</v>
      </c>
      <c r="BW9" s="33">
        <v>274.63</v>
      </c>
      <c r="BX9" s="64">
        <v>136935</v>
      </c>
      <c r="BY9" s="16" t="s">
        <v>70</v>
      </c>
      <c r="BZ9" s="26">
        <v>0</v>
      </c>
      <c r="CA9" s="58"/>
    </row>
    <row r="10" spans="1:79" ht="18" customHeight="1" x14ac:dyDescent="0.15">
      <c r="A10" s="38"/>
      <c r="B10" s="38"/>
      <c r="C10" s="38"/>
      <c r="D10" s="38"/>
      <c r="E10" s="5" t="s">
        <v>32</v>
      </c>
      <c r="F10" s="4">
        <f t="shared" ref="F10:AK10" si="1">SUM(F6:F9)</f>
        <v>1037.22</v>
      </c>
      <c r="G10" s="50">
        <f t="shared" si="1"/>
        <v>0</v>
      </c>
      <c r="H10" s="50">
        <f t="shared" si="1"/>
        <v>0</v>
      </c>
      <c r="I10" s="4">
        <f t="shared" si="1"/>
        <v>2340.6800000000003</v>
      </c>
      <c r="J10" s="50">
        <f t="shared" si="1"/>
        <v>0</v>
      </c>
      <c r="K10" s="50">
        <f t="shared" si="1"/>
        <v>0</v>
      </c>
      <c r="L10" s="4">
        <f t="shared" si="1"/>
        <v>1863.82</v>
      </c>
      <c r="M10" s="50">
        <f t="shared" si="1"/>
        <v>76645</v>
      </c>
      <c r="N10" s="50">
        <f t="shared" si="1"/>
        <v>15699</v>
      </c>
      <c r="O10" s="4">
        <f t="shared" si="1"/>
        <v>2018.02</v>
      </c>
      <c r="P10" s="50">
        <f t="shared" si="1"/>
        <v>167762</v>
      </c>
      <c r="Q10" s="50">
        <f t="shared" si="1"/>
        <v>19100</v>
      </c>
      <c r="R10" s="4">
        <f t="shared" si="1"/>
        <v>1653.33</v>
      </c>
      <c r="S10" s="50">
        <f t="shared" si="1"/>
        <v>224347</v>
      </c>
      <c r="T10" s="50">
        <f t="shared" si="1"/>
        <v>19521</v>
      </c>
      <c r="U10" s="4">
        <f t="shared" si="1"/>
        <v>1976.24</v>
      </c>
      <c r="V10" s="50">
        <f t="shared" si="1"/>
        <v>383244</v>
      </c>
      <c r="W10" s="50">
        <f t="shared" si="1"/>
        <v>27138</v>
      </c>
      <c r="X10" s="4">
        <f t="shared" si="1"/>
        <v>2767.17</v>
      </c>
      <c r="Y10" s="50">
        <f t="shared" si="1"/>
        <v>711843</v>
      </c>
      <c r="Z10" s="50">
        <f t="shared" si="1"/>
        <v>38508</v>
      </c>
      <c r="AA10" s="4">
        <f t="shared" si="1"/>
        <v>2900.73</v>
      </c>
      <c r="AB10" s="50">
        <f t="shared" si="1"/>
        <v>965224</v>
      </c>
      <c r="AC10" s="50">
        <f t="shared" si="1"/>
        <v>32753</v>
      </c>
      <c r="AD10" s="4">
        <f t="shared" si="1"/>
        <v>7987.9000000000005</v>
      </c>
      <c r="AE10" s="50">
        <f t="shared" si="1"/>
        <v>3077772</v>
      </c>
      <c r="AF10" s="50">
        <f t="shared" si="1"/>
        <v>70416</v>
      </c>
      <c r="AG10" s="4">
        <f t="shared" si="1"/>
        <v>15873.23</v>
      </c>
      <c r="AH10" s="50">
        <f t="shared" si="1"/>
        <v>6697408</v>
      </c>
      <c r="AI10" s="50">
        <f t="shared" si="1"/>
        <v>113838</v>
      </c>
      <c r="AJ10" s="4">
        <f t="shared" si="1"/>
        <v>22219.820000000003</v>
      </c>
      <c r="AK10" s="50">
        <f t="shared" si="1"/>
        <v>10232748</v>
      </c>
      <c r="AL10" s="50">
        <f t="shared" ref="AL10:BM10" si="2">SUM(AL6:AL9)</f>
        <v>129684</v>
      </c>
      <c r="AM10" s="4">
        <f t="shared" si="2"/>
        <v>25777.69</v>
      </c>
      <c r="AN10" s="50">
        <f t="shared" si="2"/>
        <v>12950216</v>
      </c>
      <c r="AO10" s="50">
        <f t="shared" si="2"/>
        <v>124411</v>
      </c>
      <c r="AP10" s="4">
        <f t="shared" si="2"/>
        <v>28726.010000000002</v>
      </c>
      <c r="AQ10" s="50">
        <f t="shared" si="2"/>
        <v>14993213</v>
      </c>
      <c r="AR10" s="50">
        <f t="shared" si="2"/>
        <v>111145</v>
      </c>
      <c r="AS10" s="4">
        <f t="shared" si="2"/>
        <v>18039.89</v>
      </c>
      <c r="AT10" s="50">
        <f t="shared" si="2"/>
        <v>9998979</v>
      </c>
      <c r="AU10" s="50">
        <f t="shared" si="2"/>
        <v>55370</v>
      </c>
      <c r="AV10" s="4">
        <f t="shared" si="2"/>
        <v>7947.55</v>
      </c>
      <c r="AW10" s="50">
        <f t="shared" si="2"/>
        <v>4549525</v>
      </c>
      <c r="AX10" s="50">
        <f t="shared" si="2"/>
        <v>17878</v>
      </c>
      <c r="AY10" s="4">
        <f t="shared" si="2"/>
        <v>3611.4500000000003</v>
      </c>
      <c r="AZ10" s="50">
        <f t="shared" si="2"/>
        <v>2135476</v>
      </c>
      <c r="BA10" s="50">
        <f t="shared" si="2"/>
        <v>6724</v>
      </c>
      <c r="BB10" s="4">
        <f t="shared" si="2"/>
        <v>2332.1299999999997</v>
      </c>
      <c r="BC10" s="50">
        <f t="shared" si="2"/>
        <v>1418964</v>
      </c>
      <c r="BD10" s="50">
        <f t="shared" si="2"/>
        <v>3416</v>
      </c>
      <c r="BE10" s="4">
        <f t="shared" si="2"/>
        <v>1443.0199999999998</v>
      </c>
      <c r="BF10" s="50">
        <f t="shared" si="2"/>
        <v>915623</v>
      </c>
      <c r="BG10" s="50">
        <f t="shared" si="2"/>
        <v>1543</v>
      </c>
      <c r="BH10" s="4">
        <f t="shared" si="2"/>
        <v>1106.48</v>
      </c>
      <c r="BI10" s="50">
        <f t="shared" si="2"/>
        <v>721671</v>
      </c>
      <c r="BJ10" s="50">
        <f t="shared" si="2"/>
        <v>880</v>
      </c>
      <c r="BK10" s="4">
        <f t="shared" si="2"/>
        <v>1637.57</v>
      </c>
      <c r="BL10" s="50">
        <f t="shared" si="2"/>
        <v>1048981</v>
      </c>
      <c r="BM10" s="50">
        <f t="shared" si="2"/>
        <v>718</v>
      </c>
      <c r="BN10" s="4">
        <f t="shared" si="0"/>
        <v>153259.95000000001</v>
      </c>
      <c r="BO10" s="50">
        <f t="shared" si="0"/>
        <v>71269641</v>
      </c>
      <c r="BP10" s="52">
        <f t="shared" si="0"/>
        <v>788742</v>
      </c>
      <c r="BQ10" s="38"/>
      <c r="BR10" s="38"/>
      <c r="BS10" s="20">
        <v>0</v>
      </c>
      <c r="BT10" s="21">
        <v>0</v>
      </c>
      <c r="BU10" s="20">
        <v>0</v>
      </c>
      <c r="BV10" s="16" t="s">
        <v>65</v>
      </c>
      <c r="BW10" s="33">
        <v>173.32</v>
      </c>
      <c r="BX10" s="64">
        <v>34607</v>
      </c>
      <c r="BY10" s="16" t="s">
        <v>72</v>
      </c>
      <c r="BZ10" s="26">
        <v>0</v>
      </c>
      <c r="CA10" s="58"/>
    </row>
    <row r="11" spans="1:79" ht="18" customHeight="1" x14ac:dyDescent="0.15">
      <c r="A11" s="38"/>
      <c r="B11" s="38"/>
      <c r="C11" s="38"/>
      <c r="D11" s="39" t="s">
        <v>36</v>
      </c>
      <c r="E11" s="39"/>
      <c r="F11" s="4">
        <v>70.7</v>
      </c>
      <c r="G11" s="50">
        <v>14</v>
      </c>
      <c r="H11" s="50">
        <v>0</v>
      </c>
      <c r="I11" s="4">
        <v>194.64</v>
      </c>
      <c r="J11" s="50">
        <v>8003</v>
      </c>
      <c r="K11" s="50">
        <v>1288</v>
      </c>
      <c r="L11" s="4">
        <v>265.54000000000002</v>
      </c>
      <c r="M11" s="50">
        <v>19327</v>
      </c>
      <c r="N11" s="50">
        <v>1678</v>
      </c>
      <c r="O11" s="4">
        <v>295.99</v>
      </c>
      <c r="P11" s="50">
        <v>27455</v>
      </c>
      <c r="Q11" s="50">
        <v>1243</v>
      </c>
      <c r="R11" s="4">
        <v>450.83</v>
      </c>
      <c r="S11" s="50">
        <v>52207</v>
      </c>
      <c r="T11" s="50">
        <v>1496</v>
      </c>
      <c r="U11" s="4">
        <v>339.96</v>
      </c>
      <c r="V11" s="50">
        <v>46362</v>
      </c>
      <c r="W11" s="50">
        <v>753</v>
      </c>
      <c r="X11" s="4">
        <v>584.23</v>
      </c>
      <c r="Y11" s="50">
        <v>94345</v>
      </c>
      <c r="Z11" s="50">
        <v>940</v>
      </c>
      <c r="AA11" s="4">
        <v>895.07999999999993</v>
      </c>
      <c r="AB11" s="50">
        <v>167759</v>
      </c>
      <c r="AC11" s="50">
        <v>966</v>
      </c>
      <c r="AD11" s="4">
        <v>735.28</v>
      </c>
      <c r="AE11" s="50">
        <v>137931</v>
      </c>
      <c r="AF11" s="50">
        <v>670</v>
      </c>
      <c r="AG11" s="4">
        <v>679.72</v>
      </c>
      <c r="AH11" s="50">
        <v>124075</v>
      </c>
      <c r="AI11" s="50">
        <v>364</v>
      </c>
      <c r="AJ11" s="4">
        <v>584.25</v>
      </c>
      <c r="AK11" s="50">
        <v>101046</v>
      </c>
      <c r="AL11" s="50">
        <v>267</v>
      </c>
      <c r="AM11" s="4">
        <v>326.15000000000003</v>
      </c>
      <c r="AN11" s="50">
        <v>60221</v>
      </c>
      <c r="AO11" s="50">
        <v>95</v>
      </c>
      <c r="AP11" s="4">
        <v>155.9</v>
      </c>
      <c r="AQ11" s="50">
        <v>29827</v>
      </c>
      <c r="AR11" s="50">
        <v>24</v>
      </c>
      <c r="AS11" s="4">
        <v>64.67</v>
      </c>
      <c r="AT11" s="50">
        <v>11645</v>
      </c>
      <c r="AU11" s="50">
        <v>10</v>
      </c>
      <c r="AV11" s="4">
        <v>29.7</v>
      </c>
      <c r="AW11" s="50">
        <v>5762</v>
      </c>
      <c r="AX11" s="50">
        <v>4</v>
      </c>
      <c r="AY11" s="4">
        <v>9.2200000000000006</v>
      </c>
      <c r="AZ11" s="50">
        <v>1788</v>
      </c>
      <c r="BA11" s="50">
        <v>1</v>
      </c>
      <c r="BB11" s="4">
        <v>4.0599999999999996</v>
      </c>
      <c r="BC11" s="50">
        <v>979</v>
      </c>
      <c r="BD11" s="50">
        <v>1</v>
      </c>
      <c r="BE11" s="4">
        <v>3.87</v>
      </c>
      <c r="BF11" s="50">
        <v>935</v>
      </c>
      <c r="BG11" s="50">
        <v>1</v>
      </c>
      <c r="BH11" s="4">
        <v>0</v>
      </c>
      <c r="BI11" s="50">
        <v>0</v>
      </c>
      <c r="BJ11" s="50">
        <v>0</v>
      </c>
      <c r="BK11" s="4">
        <v>0.61</v>
      </c>
      <c r="BL11" s="50">
        <v>156</v>
      </c>
      <c r="BM11" s="50">
        <v>0</v>
      </c>
      <c r="BN11" s="4">
        <f t="shared" si="0"/>
        <v>5690.4</v>
      </c>
      <c r="BO11" s="50">
        <f t="shared" si="0"/>
        <v>889837</v>
      </c>
      <c r="BP11" s="52">
        <f t="shared" si="0"/>
        <v>9801</v>
      </c>
      <c r="BQ11" s="38"/>
      <c r="BR11" s="38"/>
      <c r="BS11" s="20">
        <v>0</v>
      </c>
      <c r="BT11" s="21">
        <v>0</v>
      </c>
      <c r="BU11" s="20">
        <v>0</v>
      </c>
      <c r="BV11" s="16"/>
      <c r="BW11" s="33">
        <v>0</v>
      </c>
      <c r="BX11" s="64">
        <v>0</v>
      </c>
      <c r="BY11" s="16" t="s">
        <v>71</v>
      </c>
      <c r="BZ11" s="26">
        <v>17.8</v>
      </c>
      <c r="CA11" s="58"/>
    </row>
    <row r="12" spans="1:79" ht="18" customHeight="1" x14ac:dyDescent="0.15">
      <c r="A12" s="38"/>
      <c r="B12" s="38"/>
      <c r="C12" s="38"/>
      <c r="D12" s="39" t="s">
        <v>37</v>
      </c>
      <c r="E12" s="39"/>
      <c r="F12" s="4">
        <f t="shared" ref="F12:AK12" si="3">SUM(F10:F11)</f>
        <v>1107.92</v>
      </c>
      <c r="G12" s="50">
        <f t="shared" si="3"/>
        <v>14</v>
      </c>
      <c r="H12" s="50">
        <f t="shared" si="3"/>
        <v>0</v>
      </c>
      <c r="I12" s="4">
        <f t="shared" si="3"/>
        <v>2535.3200000000002</v>
      </c>
      <c r="J12" s="50">
        <f t="shared" si="3"/>
        <v>8003</v>
      </c>
      <c r="K12" s="50">
        <f t="shared" si="3"/>
        <v>1288</v>
      </c>
      <c r="L12" s="4">
        <f t="shared" si="3"/>
        <v>2129.36</v>
      </c>
      <c r="M12" s="50">
        <f t="shared" si="3"/>
        <v>95972</v>
      </c>
      <c r="N12" s="50">
        <f t="shared" si="3"/>
        <v>17377</v>
      </c>
      <c r="O12" s="4">
        <f t="shared" si="3"/>
        <v>2314.0100000000002</v>
      </c>
      <c r="P12" s="50">
        <f t="shared" si="3"/>
        <v>195217</v>
      </c>
      <c r="Q12" s="50">
        <f t="shared" si="3"/>
        <v>20343</v>
      </c>
      <c r="R12" s="4">
        <f t="shared" si="3"/>
        <v>2104.16</v>
      </c>
      <c r="S12" s="50">
        <f t="shared" si="3"/>
        <v>276554</v>
      </c>
      <c r="T12" s="50">
        <f t="shared" si="3"/>
        <v>21017</v>
      </c>
      <c r="U12" s="4">
        <f t="shared" si="3"/>
        <v>2316.1999999999998</v>
      </c>
      <c r="V12" s="50">
        <f t="shared" si="3"/>
        <v>429606</v>
      </c>
      <c r="W12" s="50">
        <f t="shared" si="3"/>
        <v>27891</v>
      </c>
      <c r="X12" s="4">
        <f t="shared" si="3"/>
        <v>3351.4</v>
      </c>
      <c r="Y12" s="50">
        <f t="shared" si="3"/>
        <v>806188</v>
      </c>
      <c r="Z12" s="50">
        <f t="shared" si="3"/>
        <v>39448</v>
      </c>
      <c r="AA12" s="4">
        <f t="shared" si="3"/>
        <v>3795.81</v>
      </c>
      <c r="AB12" s="50">
        <f t="shared" si="3"/>
        <v>1132983</v>
      </c>
      <c r="AC12" s="50">
        <f t="shared" si="3"/>
        <v>33719</v>
      </c>
      <c r="AD12" s="4">
        <f t="shared" si="3"/>
        <v>8723.18</v>
      </c>
      <c r="AE12" s="50">
        <f t="shared" si="3"/>
        <v>3215703</v>
      </c>
      <c r="AF12" s="50">
        <f t="shared" si="3"/>
        <v>71086</v>
      </c>
      <c r="AG12" s="4">
        <f t="shared" si="3"/>
        <v>16552.95</v>
      </c>
      <c r="AH12" s="50">
        <f t="shared" si="3"/>
        <v>6821483</v>
      </c>
      <c r="AI12" s="50">
        <f t="shared" si="3"/>
        <v>114202</v>
      </c>
      <c r="AJ12" s="4">
        <f t="shared" si="3"/>
        <v>22804.070000000003</v>
      </c>
      <c r="AK12" s="50">
        <f t="shared" si="3"/>
        <v>10333794</v>
      </c>
      <c r="AL12" s="50">
        <f t="shared" ref="AL12:BM12" si="4">SUM(AL10:AL11)</f>
        <v>129951</v>
      </c>
      <c r="AM12" s="4">
        <f t="shared" si="4"/>
        <v>26103.84</v>
      </c>
      <c r="AN12" s="50">
        <f t="shared" si="4"/>
        <v>13010437</v>
      </c>
      <c r="AO12" s="50">
        <f t="shared" si="4"/>
        <v>124506</v>
      </c>
      <c r="AP12" s="4">
        <f t="shared" si="4"/>
        <v>28881.910000000003</v>
      </c>
      <c r="AQ12" s="50">
        <f t="shared" si="4"/>
        <v>15023040</v>
      </c>
      <c r="AR12" s="50">
        <f t="shared" si="4"/>
        <v>111169</v>
      </c>
      <c r="AS12" s="4">
        <f t="shared" si="4"/>
        <v>18104.559999999998</v>
      </c>
      <c r="AT12" s="50">
        <f t="shared" si="4"/>
        <v>10010624</v>
      </c>
      <c r="AU12" s="50">
        <f t="shared" si="4"/>
        <v>55380</v>
      </c>
      <c r="AV12" s="4">
        <f t="shared" si="4"/>
        <v>7977.25</v>
      </c>
      <c r="AW12" s="50">
        <f t="shared" si="4"/>
        <v>4555287</v>
      </c>
      <c r="AX12" s="50">
        <f t="shared" si="4"/>
        <v>17882</v>
      </c>
      <c r="AY12" s="4">
        <f t="shared" si="4"/>
        <v>3620.67</v>
      </c>
      <c r="AZ12" s="50">
        <f t="shared" si="4"/>
        <v>2137264</v>
      </c>
      <c r="BA12" s="50">
        <f t="shared" si="4"/>
        <v>6725</v>
      </c>
      <c r="BB12" s="4">
        <f t="shared" si="4"/>
        <v>2336.1899999999996</v>
      </c>
      <c r="BC12" s="50">
        <f t="shared" si="4"/>
        <v>1419943</v>
      </c>
      <c r="BD12" s="50">
        <f t="shared" si="4"/>
        <v>3417</v>
      </c>
      <c r="BE12" s="4">
        <f t="shared" si="4"/>
        <v>1446.8899999999996</v>
      </c>
      <c r="BF12" s="50">
        <f t="shared" si="4"/>
        <v>916558</v>
      </c>
      <c r="BG12" s="50">
        <f t="shared" si="4"/>
        <v>1544</v>
      </c>
      <c r="BH12" s="4">
        <f t="shared" si="4"/>
        <v>1106.48</v>
      </c>
      <c r="BI12" s="50">
        <f t="shared" si="4"/>
        <v>721671</v>
      </c>
      <c r="BJ12" s="50">
        <f t="shared" si="4"/>
        <v>880</v>
      </c>
      <c r="BK12" s="4">
        <f t="shared" si="4"/>
        <v>1638.1799999999998</v>
      </c>
      <c r="BL12" s="50">
        <f t="shared" si="4"/>
        <v>1049137</v>
      </c>
      <c r="BM12" s="50">
        <f t="shared" si="4"/>
        <v>718</v>
      </c>
      <c r="BN12" s="4">
        <f t="shared" si="0"/>
        <v>158950.35000000003</v>
      </c>
      <c r="BO12" s="50">
        <f t="shared" si="0"/>
        <v>72159478</v>
      </c>
      <c r="BP12" s="52">
        <f t="shared" si="0"/>
        <v>798543</v>
      </c>
      <c r="BQ12" s="38"/>
      <c r="BR12" s="38"/>
      <c r="BS12" s="20">
        <v>0</v>
      </c>
      <c r="BT12" s="21">
        <v>0</v>
      </c>
      <c r="BU12" s="20">
        <v>0</v>
      </c>
      <c r="BV12" s="16"/>
      <c r="BW12" s="33">
        <v>0</v>
      </c>
      <c r="BX12" s="64">
        <v>0</v>
      </c>
      <c r="BY12" s="16"/>
      <c r="BZ12" s="26">
        <v>0</v>
      </c>
      <c r="CA12" s="58"/>
    </row>
    <row r="13" spans="1:79" ht="18" customHeight="1" x14ac:dyDescent="0.15">
      <c r="A13" s="38"/>
      <c r="B13" s="38"/>
      <c r="C13" s="38" t="s">
        <v>41</v>
      </c>
      <c r="D13" s="39" t="s">
        <v>38</v>
      </c>
      <c r="E13" s="39"/>
      <c r="F13" s="4">
        <v>0</v>
      </c>
      <c r="G13" s="50">
        <v>0</v>
      </c>
      <c r="H13" s="50">
        <v>0</v>
      </c>
      <c r="I13" s="4">
        <v>0</v>
      </c>
      <c r="J13" s="50">
        <v>0</v>
      </c>
      <c r="K13" s="50">
        <v>0</v>
      </c>
      <c r="L13" s="4">
        <v>0</v>
      </c>
      <c r="M13" s="50">
        <v>0</v>
      </c>
      <c r="N13" s="50">
        <v>0</v>
      </c>
      <c r="O13" s="4">
        <v>0</v>
      </c>
      <c r="P13" s="50">
        <v>0</v>
      </c>
      <c r="Q13" s="50">
        <v>0</v>
      </c>
      <c r="R13" s="4">
        <v>0.34</v>
      </c>
      <c r="S13" s="50">
        <v>41</v>
      </c>
      <c r="T13" s="50">
        <v>2</v>
      </c>
      <c r="U13" s="4">
        <v>1.23</v>
      </c>
      <c r="V13" s="50">
        <v>172</v>
      </c>
      <c r="W13" s="50">
        <v>7</v>
      </c>
      <c r="X13" s="4">
        <v>0.04</v>
      </c>
      <c r="Y13" s="50">
        <v>7</v>
      </c>
      <c r="Z13" s="50">
        <v>0</v>
      </c>
      <c r="AA13" s="4">
        <v>4.72</v>
      </c>
      <c r="AB13" s="50">
        <v>1106</v>
      </c>
      <c r="AC13" s="50">
        <v>19</v>
      </c>
      <c r="AD13" s="4">
        <v>9.5</v>
      </c>
      <c r="AE13" s="50">
        <v>1752</v>
      </c>
      <c r="AF13" s="50">
        <v>20</v>
      </c>
      <c r="AG13" s="4">
        <v>6.93</v>
      </c>
      <c r="AH13" s="50">
        <v>1285</v>
      </c>
      <c r="AI13" s="50">
        <v>8</v>
      </c>
      <c r="AJ13" s="4">
        <v>69.78</v>
      </c>
      <c r="AK13" s="50">
        <v>13526</v>
      </c>
      <c r="AL13" s="50">
        <v>39</v>
      </c>
      <c r="AM13" s="4">
        <v>210.51</v>
      </c>
      <c r="AN13" s="50">
        <v>44426</v>
      </c>
      <c r="AO13" s="50">
        <v>116</v>
      </c>
      <c r="AP13" s="4">
        <v>330.05</v>
      </c>
      <c r="AQ13" s="50">
        <v>70495</v>
      </c>
      <c r="AR13" s="50">
        <v>188</v>
      </c>
      <c r="AS13" s="4">
        <v>300.76</v>
      </c>
      <c r="AT13" s="50">
        <v>66506</v>
      </c>
      <c r="AU13" s="50">
        <v>158</v>
      </c>
      <c r="AV13" s="4">
        <v>81.86</v>
      </c>
      <c r="AW13" s="50">
        <v>19482</v>
      </c>
      <c r="AX13" s="50">
        <v>29</v>
      </c>
      <c r="AY13" s="4">
        <v>19.440000000000001</v>
      </c>
      <c r="AZ13" s="50">
        <v>4858</v>
      </c>
      <c r="BA13" s="50">
        <v>3</v>
      </c>
      <c r="BB13" s="4">
        <v>8.27</v>
      </c>
      <c r="BC13" s="50">
        <v>2284</v>
      </c>
      <c r="BD13" s="50">
        <v>2</v>
      </c>
      <c r="BE13" s="4">
        <v>9.4</v>
      </c>
      <c r="BF13" s="50">
        <v>2578</v>
      </c>
      <c r="BG13" s="50">
        <v>4</v>
      </c>
      <c r="BH13" s="4">
        <v>4.58</v>
      </c>
      <c r="BI13" s="50">
        <v>1169</v>
      </c>
      <c r="BJ13" s="50">
        <v>1</v>
      </c>
      <c r="BK13" s="4">
        <v>50.46</v>
      </c>
      <c r="BL13" s="50">
        <v>15633</v>
      </c>
      <c r="BM13" s="50">
        <v>37</v>
      </c>
      <c r="BN13" s="4">
        <f t="shared" si="0"/>
        <v>1107.8699999999999</v>
      </c>
      <c r="BO13" s="50">
        <f t="shared" si="0"/>
        <v>245320</v>
      </c>
      <c r="BP13" s="52">
        <f t="shared" si="0"/>
        <v>633</v>
      </c>
      <c r="BQ13" s="38"/>
      <c r="BR13" s="38"/>
      <c r="BS13" s="20">
        <v>0</v>
      </c>
      <c r="BT13" s="21">
        <v>0</v>
      </c>
      <c r="BU13" s="20">
        <v>0</v>
      </c>
      <c r="BV13" s="16"/>
      <c r="BW13" s="33">
        <v>0</v>
      </c>
      <c r="BX13" s="64">
        <v>0</v>
      </c>
      <c r="BY13" s="16"/>
      <c r="BZ13" s="26">
        <v>0</v>
      </c>
      <c r="CA13" s="58"/>
    </row>
    <row r="14" spans="1:79" ht="18" customHeight="1" x14ac:dyDescent="0.15">
      <c r="A14" s="38"/>
      <c r="B14" s="38"/>
      <c r="C14" s="38"/>
      <c r="D14" s="39" t="s">
        <v>34</v>
      </c>
      <c r="E14" s="5" t="s">
        <v>39</v>
      </c>
      <c r="F14" s="4">
        <v>60.57</v>
      </c>
      <c r="G14" s="50">
        <v>0</v>
      </c>
      <c r="H14" s="50">
        <v>0</v>
      </c>
      <c r="I14" s="4">
        <v>130</v>
      </c>
      <c r="J14" s="50">
        <v>6542</v>
      </c>
      <c r="K14" s="50">
        <v>985</v>
      </c>
      <c r="L14" s="4">
        <v>163.37</v>
      </c>
      <c r="M14" s="50">
        <v>12104</v>
      </c>
      <c r="N14" s="50">
        <v>841</v>
      </c>
      <c r="O14" s="4">
        <v>118.55</v>
      </c>
      <c r="P14" s="50">
        <v>12200</v>
      </c>
      <c r="Q14" s="50">
        <v>418</v>
      </c>
      <c r="R14" s="4">
        <v>67.209999999999994</v>
      </c>
      <c r="S14" s="50">
        <v>8202</v>
      </c>
      <c r="T14" s="50">
        <v>123</v>
      </c>
      <c r="U14" s="4">
        <v>96.96</v>
      </c>
      <c r="V14" s="50">
        <v>12396</v>
      </c>
      <c r="W14" s="50">
        <v>156</v>
      </c>
      <c r="X14" s="4">
        <v>189.74</v>
      </c>
      <c r="Y14" s="50">
        <v>30557</v>
      </c>
      <c r="Z14" s="50">
        <v>170</v>
      </c>
      <c r="AA14" s="4">
        <v>194.81</v>
      </c>
      <c r="AB14" s="50">
        <v>32071</v>
      </c>
      <c r="AC14" s="50">
        <v>120</v>
      </c>
      <c r="AD14" s="4">
        <v>447.23</v>
      </c>
      <c r="AE14" s="50">
        <v>73191</v>
      </c>
      <c r="AF14" s="50">
        <v>216</v>
      </c>
      <c r="AG14" s="4">
        <v>1181.3699999999999</v>
      </c>
      <c r="AH14" s="50">
        <v>182727</v>
      </c>
      <c r="AI14" s="50">
        <v>515</v>
      </c>
      <c r="AJ14" s="4">
        <v>1931.8500000000001</v>
      </c>
      <c r="AK14" s="50">
        <v>290669</v>
      </c>
      <c r="AL14" s="50">
        <v>806</v>
      </c>
      <c r="AM14" s="4">
        <v>1821.05</v>
      </c>
      <c r="AN14" s="50">
        <v>284109</v>
      </c>
      <c r="AO14" s="50">
        <v>864</v>
      </c>
      <c r="AP14" s="4">
        <v>983.87</v>
      </c>
      <c r="AQ14" s="50">
        <v>163185</v>
      </c>
      <c r="AR14" s="50">
        <v>486</v>
      </c>
      <c r="AS14" s="4">
        <v>414.03</v>
      </c>
      <c r="AT14" s="50">
        <v>68725</v>
      </c>
      <c r="AU14" s="50">
        <v>178</v>
      </c>
      <c r="AV14" s="4">
        <v>211.33</v>
      </c>
      <c r="AW14" s="50">
        <v>36223</v>
      </c>
      <c r="AX14" s="50">
        <v>103</v>
      </c>
      <c r="AY14" s="4">
        <v>39.21</v>
      </c>
      <c r="AZ14" s="50">
        <v>6806</v>
      </c>
      <c r="BA14" s="50">
        <v>4</v>
      </c>
      <c r="BB14" s="4">
        <v>11.75</v>
      </c>
      <c r="BC14" s="50">
        <v>2040</v>
      </c>
      <c r="BD14" s="50">
        <v>1</v>
      </c>
      <c r="BE14" s="4">
        <v>11.5</v>
      </c>
      <c r="BF14" s="50">
        <v>2928</v>
      </c>
      <c r="BG14" s="50">
        <v>3</v>
      </c>
      <c r="BH14" s="4">
        <v>1.1100000000000001</v>
      </c>
      <c r="BI14" s="50">
        <v>279</v>
      </c>
      <c r="BJ14" s="50">
        <v>0</v>
      </c>
      <c r="BK14" s="4">
        <v>0.86</v>
      </c>
      <c r="BL14" s="50">
        <v>150</v>
      </c>
      <c r="BM14" s="50">
        <v>0</v>
      </c>
      <c r="BN14" s="4">
        <f t="shared" si="0"/>
        <v>8076.369999999999</v>
      </c>
      <c r="BO14" s="50">
        <f t="shared" si="0"/>
        <v>1225104</v>
      </c>
      <c r="BP14" s="52">
        <f t="shared" si="0"/>
        <v>5989</v>
      </c>
      <c r="BQ14" s="38"/>
      <c r="BR14" s="38"/>
      <c r="BS14" s="20">
        <v>0</v>
      </c>
      <c r="BT14" s="21">
        <v>0</v>
      </c>
      <c r="BU14" s="20">
        <v>0</v>
      </c>
      <c r="BV14" s="16"/>
      <c r="BW14" s="33">
        <v>0</v>
      </c>
      <c r="BX14" s="64">
        <v>0</v>
      </c>
      <c r="BY14" s="16"/>
      <c r="BZ14" s="26">
        <v>0</v>
      </c>
      <c r="CA14" s="58"/>
    </row>
    <row r="15" spans="1:79" ht="18" customHeight="1" x14ac:dyDescent="0.15">
      <c r="A15" s="38"/>
      <c r="B15" s="38"/>
      <c r="C15" s="38"/>
      <c r="D15" s="39"/>
      <c r="E15" s="5" t="s">
        <v>34</v>
      </c>
      <c r="F15" s="4">
        <v>0.62</v>
      </c>
      <c r="G15" s="50">
        <v>0</v>
      </c>
      <c r="H15" s="50">
        <v>0</v>
      </c>
      <c r="I15" s="4">
        <v>287.31</v>
      </c>
      <c r="J15" s="50">
        <v>9834</v>
      </c>
      <c r="K15" s="50">
        <v>1577</v>
      </c>
      <c r="L15" s="4">
        <v>279.88</v>
      </c>
      <c r="M15" s="50">
        <v>14663</v>
      </c>
      <c r="N15" s="50">
        <v>1783</v>
      </c>
      <c r="O15" s="4">
        <v>513.76</v>
      </c>
      <c r="P15" s="50">
        <v>45310</v>
      </c>
      <c r="Q15" s="50">
        <v>2891</v>
      </c>
      <c r="R15" s="4">
        <v>608.41</v>
      </c>
      <c r="S15" s="50">
        <v>68135</v>
      </c>
      <c r="T15" s="50">
        <v>2490</v>
      </c>
      <c r="U15" s="4">
        <v>315.90000000000003</v>
      </c>
      <c r="V15" s="50">
        <v>39738</v>
      </c>
      <c r="W15" s="50">
        <v>921</v>
      </c>
      <c r="X15" s="4">
        <v>268.82</v>
      </c>
      <c r="Y15" s="50">
        <v>36816</v>
      </c>
      <c r="Z15" s="50">
        <v>743</v>
      </c>
      <c r="AA15" s="4">
        <v>767.18999999999994</v>
      </c>
      <c r="AB15" s="50">
        <v>108319</v>
      </c>
      <c r="AC15" s="50">
        <v>1272</v>
      </c>
      <c r="AD15" s="4">
        <v>1514.55</v>
      </c>
      <c r="AE15" s="50">
        <v>224293</v>
      </c>
      <c r="AF15" s="50">
        <v>1076</v>
      </c>
      <c r="AG15" s="4">
        <v>2232.7800000000002</v>
      </c>
      <c r="AH15" s="50">
        <v>344260</v>
      </c>
      <c r="AI15" s="50">
        <v>1508</v>
      </c>
      <c r="AJ15" s="4">
        <v>4420.72</v>
      </c>
      <c r="AK15" s="50">
        <v>726501</v>
      </c>
      <c r="AL15" s="50">
        <v>2714</v>
      </c>
      <c r="AM15" s="4">
        <v>9525.5199999999986</v>
      </c>
      <c r="AN15" s="50">
        <v>1557348</v>
      </c>
      <c r="AO15" s="50">
        <v>4650</v>
      </c>
      <c r="AP15" s="4">
        <v>18151.810000000001</v>
      </c>
      <c r="AQ15" s="50">
        <v>3031117</v>
      </c>
      <c r="AR15" s="50">
        <v>7592</v>
      </c>
      <c r="AS15" s="4">
        <v>17035.38</v>
      </c>
      <c r="AT15" s="50">
        <v>2869711</v>
      </c>
      <c r="AU15" s="50">
        <v>5817</v>
      </c>
      <c r="AV15" s="4">
        <v>10360.890000000001</v>
      </c>
      <c r="AW15" s="50">
        <v>1777529</v>
      </c>
      <c r="AX15" s="50">
        <v>3012</v>
      </c>
      <c r="AY15" s="4">
        <v>4232.88</v>
      </c>
      <c r="AZ15" s="50">
        <v>724545</v>
      </c>
      <c r="BA15" s="50">
        <v>810</v>
      </c>
      <c r="BB15" s="4">
        <v>2216.0700000000002</v>
      </c>
      <c r="BC15" s="50">
        <v>408868</v>
      </c>
      <c r="BD15" s="50">
        <v>684</v>
      </c>
      <c r="BE15" s="4">
        <v>1061.6499999999999</v>
      </c>
      <c r="BF15" s="50">
        <v>211882</v>
      </c>
      <c r="BG15" s="50">
        <v>348</v>
      </c>
      <c r="BH15" s="4">
        <v>446.17999999999995</v>
      </c>
      <c r="BI15" s="50">
        <v>89439</v>
      </c>
      <c r="BJ15" s="50">
        <v>116</v>
      </c>
      <c r="BK15" s="4">
        <v>469.90999999999997</v>
      </c>
      <c r="BL15" s="50">
        <v>93220</v>
      </c>
      <c r="BM15" s="50">
        <v>89</v>
      </c>
      <c r="BN15" s="4">
        <f t="shared" si="0"/>
        <v>74710.23000000001</v>
      </c>
      <c r="BO15" s="50">
        <f t="shared" si="0"/>
        <v>12381528</v>
      </c>
      <c r="BP15" s="52">
        <f t="shared" si="0"/>
        <v>40093</v>
      </c>
      <c r="BQ15" s="38"/>
      <c r="BR15" s="38"/>
      <c r="BS15" s="20">
        <v>0</v>
      </c>
      <c r="BT15" s="21">
        <v>0</v>
      </c>
      <c r="BU15" s="20">
        <v>0</v>
      </c>
      <c r="BV15" s="16"/>
      <c r="BW15" s="33">
        <v>0</v>
      </c>
      <c r="BX15" s="64">
        <v>0</v>
      </c>
      <c r="BY15" s="16"/>
      <c r="BZ15" s="26">
        <v>0</v>
      </c>
      <c r="CA15" s="58"/>
    </row>
    <row r="16" spans="1:79" ht="18" customHeight="1" x14ac:dyDescent="0.15">
      <c r="A16" s="38"/>
      <c r="B16" s="38"/>
      <c r="C16" s="38"/>
      <c r="D16" s="39"/>
      <c r="E16" s="5" t="s">
        <v>31</v>
      </c>
      <c r="F16" s="4">
        <v>0</v>
      </c>
      <c r="G16" s="50">
        <v>0</v>
      </c>
      <c r="H16" s="50">
        <v>0</v>
      </c>
      <c r="I16" s="4">
        <v>0.03</v>
      </c>
      <c r="J16" s="50">
        <v>1</v>
      </c>
      <c r="K16" s="50">
        <v>0</v>
      </c>
      <c r="L16" s="4">
        <v>4.45</v>
      </c>
      <c r="M16" s="50">
        <v>193</v>
      </c>
      <c r="N16" s="50">
        <v>21</v>
      </c>
      <c r="O16" s="4">
        <v>0.01</v>
      </c>
      <c r="P16" s="50">
        <v>1</v>
      </c>
      <c r="Q16" s="50">
        <v>0</v>
      </c>
      <c r="R16" s="4">
        <v>27.78</v>
      </c>
      <c r="S16" s="50">
        <v>3240</v>
      </c>
      <c r="T16" s="50">
        <v>86</v>
      </c>
      <c r="U16" s="4">
        <v>11.04</v>
      </c>
      <c r="V16" s="50">
        <v>1350</v>
      </c>
      <c r="W16" s="50">
        <v>39</v>
      </c>
      <c r="X16" s="4">
        <v>0.44</v>
      </c>
      <c r="Y16" s="50">
        <v>74</v>
      </c>
      <c r="Z16" s="50">
        <v>1</v>
      </c>
      <c r="AA16" s="4">
        <v>0.28999999999999998</v>
      </c>
      <c r="AB16" s="50">
        <v>47</v>
      </c>
      <c r="AC16" s="50">
        <v>1</v>
      </c>
      <c r="AD16" s="4">
        <v>8.77</v>
      </c>
      <c r="AE16" s="50">
        <v>1429</v>
      </c>
      <c r="AF16" s="50">
        <v>9</v>
      </c>
      <c r="AG16" s="4">
        <v>0.59</v>
      </c>
      <c r="AH16" s="50">
        <v>90</v>
      </c>
      <c r="AI16" s="50">
        <v>1</v>
      </c>
      <c r="AJ16" s="4">
        <v>2.41</v>
      </c>
      <c r="AK16" s="50">
        <v>387</v>
      </c>
      <c r="AL16" s="50">
        <v>0</v>
      </c>
      <c r="AM16" s="4">
        <v>1.07</v>
      </c>
      <c r="AN16" s="50">
        <v>171</v>
      </c>
      <c r="AO16" s="50">
        <v>0</v>
      </c>
      <c r="AP16" s="4">
        <v>1.24</v>
      </c>
      <c r="AQ16" s="50">
        <v>214</v>
      </c>
      <c r="AR16" s="50">
        <v>0</v>
      </c>
      <c r="AS16" s="4">
        <v>9.2899999999999991</v>
      </c>
      <c r="AT16" s="50">
        <v>1679</v>
      </c>
      <c r="AU16" s="50">
        <v>8</v>
      </c>
      <c r="AV16" s="4">
        <v>3.93</v>
      </c>
      <c r="AW16" s="50">
        <v>679</v>
      </c>
      <c r="AX16" s="50">
        <v>1</v>
      </c>
      <c r="AY16" s="4">
        <v>2.14</v>
      </c>
      <c r="AZ16" s="50">
        <v>409</v>
      </c>
      <c r="BA16" s="50">
        <v>1</v>
      </c>
      <c r="BB16" s="4">
        <v>2.37</v>
      </c>
      <c r="BC16" s="50">
        <v>564</v>
      </c>
      <c r="BD16" s="50">
        <v>1</v>
      </c>
      <c r="BE16" s="4">
        <v>0.28999999999999998</v>
      </c>
      <c r="BF16" s="50">
        <v>70</v>
      </c>
      <c r="BG16" s="50">
        <v>0</v>
      </c>
      <c r="BH16" s="4">
        <v>0</v>
      </c>
      <c r="BI16" s="50">
        <v>0</v>
      </c>
      <c r="BJ16" s="50">
        <v>0</v>
      </c>
      <c r="BK16" s="4">
        <v>3.86</v>
      </c>
      <c r="BL16" s="50">
        <v>567</v>
      </c>
      <c r="BM16" s="50">
        <v>0</v>
      </c>
      <c r="BN16" s="4">
        <f t="shared" si="0"/>
        <v>80.000000000000014</v>
      </c>
      <c r="BO16" s="50">
        <f t="shared" si="0"/>
        <v>11165</v>
      </c>
      <c r="BP16" s="52">
        <f t="shared" si="0"/>
        <v>169</v>
      </c>
      <c r="BQ16" s="38"/>
      <c r="BR16" s="38"/>
      <c r="BS16" s="20">
        <v>0</v>
      </c>
      <c r="BT16" s="21">
        <v>0</v>
      </c>
      <c r="BU16" s="20">
        <v>0</v>
      </c>
      <c r="BV16" s="16"/>
      <c r="BW16" s="33">
        <v>0</v>
      </c>
      <c r="BX16" s="64">
        <v>0</v>
      </c>
      <c r="BY16" s="16"/>
      <c r="BZ16" s="26">
        <v>0</v>
      </c>
      <c r="CA16" s="58"/>
    </row>
    <row r="17" spans="1:79" ht="18" customHeight="1" x14ac:dyDescent="0.15">
      <c r="A17" s="38"/>
      <c r="B17" s="38"/>
      <c r="C17" s="38"/>
      <c r="D17" s="39"/>
      <c r="E17" s="5" t="s">
        <v>32</v>
      </c>
      <c r="F17" s="4">
        <f t="shared" ref="F17:AK17" si="5">SUM(F14:F16)</f>
        <v>61.19</v>
      </c>
      <c r="G17" s="50">
        <f t="shared" si="5"/>
        <v>0</v>
      </c>
      <c r="H17" s="50">
        <f t="shared" si="5"/>
        <v>0</v>
      </c>
      <c r="I17" s="4">
        <f t="shared" si="5"/>
        <v>417.34</v>
      </c>
      <c r="J17" s="50">
        <f t="shared" si="5"/>
        <v>16377</v>
      </c>
      <c r="K17" s="50">
        <f t="shared" si="5"/>
        <v>2562</v>
      </c>
      <c r="L17" s="4">
        <f t="shared" si="5"/>
        <v>447.7</v>
      </c>
      <c r="M17" s="50">
        <f t="shared" si="5"/>
        <v>26960</v>
      </c>
      <c r="N17" s="50">
        <f t="shared" si="5"/>
        <v>2645</v>
      </c>
      <c r="O17" s="4">
        <f t="shared" si="5"/>
        <v>632.31999999999994</v>
      </c>
      <c r="P17" s="50">
        <f t="shared" si="5"/>
        <v>57511</v>
      </c>
      <c r="Q17" s="50">
        <f t="shared" si="5"/>
        <v>3309</v>
      </c>
      <c r="R17" s="4">
        <f t="shared" si="5"/>
        <v>703.4</v>
      </c>
      <c r="S17" s="50">
        <f t="shared" si="5"/>
        <v>79577</v>
      </c>
      <c r="T17" s="50">
        <f t="shared" si="5"/>
        <v>2699</v>
      </c>
      <c r="U17" s="4">
        <f t="shared" si="5"/>
        <v>423.90000000000003</v>
      </c>
      <c r="V17" s="50">
        <f t="shared" si="5"/>
        <v>53484</v>
      </c>
      <c r="W17" s="50">
        <f t="shared" si="5"/>
        <v>1116</v>
      </c>
      <c r="X17" s="4">
        <f t="shared" si="5"/>
        <v>459</v>
      </c>
      <c r="Y17" s="50">
        <f t="shared" si="5"/>
        <v>67447</v>
      </c>
      <c r="Z17" s="50">
        <f t="shared" si="5"/>
        <v>914</v>
      </c>
      <c r="AA17" s="4">
        <f t="shared" si="5"/>
        <v>962.29</v>
      </c>
      <c r="AB17" s="50">
        <f t="shared" si="5"/>
        <v>140437</v>
      </c>
      <c r="AC17" s="50">
        <f t="shared" si="5"/>
        <v>1393</v>
      </c>
      <c r="AD17" s="4">
        <f t="shared" si="5"/>
        <v>1970.55</v>
      </c>
      <c r="AE17" s="50">
        <f t="shared" si="5"/>
        <v>298913</v>
      </c>
      <c r="AF17" s="50">
        <f t="shared" si="5"/>
        <v>1301</v>
      </c>
      <c r="AG17" s="4">
        <f t="shared" si="5"/>
        <v>3414.7400000000002</v>
      </c>
      <c r="AH17" s="50">
        <f t="shared" si="5"/>
        <v>527077</v>
      </c>
      <c r="AI17" s="50">
        <f t="shared" si="5"/>
        <v>2024</v>
      </c>
      <c r="AJ17" s="4">
        <f t="shared" si="5"/>
        <v>6354.9800000000005</v>
      </c>
      <c r="AK17" s="50">
        <f t="shared" si="5"/>
        <v>1017557</v>
      </c>
      <c r="AL17" s="50">
        <f t="shared" ref="AL17:BM17" si="6">SUM(AL14:AL16)</f>
        <v>3520</v>
      </c>
      <c r="AM17" s="4">
        <f t="shared" si="6"/>
        <v>11347.639999999998</v>
      </c>
      <c r="AN17" s="50">
        <f t="shared" si="6"/>
        <v>1841628</v>
      </c>
      <c r="AO17" s="50">
        <f t="shared" si="6"/>
        <v>5514</v>
      </c>
      <c r="AP17" s="4">
        <f t="shared" si="6"/>
        <v>19136.920000000002</v>
      </c>
      <c r="AQ17" s="50">
        <f t="shared" si="6"/>
        <v>3194516</v>
      </c>
      <c r="AR17" s="50">
        <f t="shared" si="6"/>
        <v>8078</v>
      </c>
      <c r="AS17" s="4">
        <f t="shared" si="6"/>
        <v>17458.7</v>
      </c>
      <c r="AT17" s="50">
        <f t="shared" si="6"/>
        <v>2940115</v>
      </c>
      <c r="AU17" s="50">
        <f t="shared" si="6"/>
        <v>6003</v>
      </c>
      <c r="AV17" s="4">
        <f t="shared" si="6"/>
        <v>10576.150000000001</v>
      </c>
      <c r="AW17" s="50">
        <f t="shared" si="6"/>
        <v>1814431</v>
      </c>
      <c r="AX17" s="50">
        <f t="shared" si="6"/>
        <v>3116</v>
      </c>
      <c r="AY17" s="4">
        <f t="shared" si="6"/>
        <v>4274.2300000000005</v>
      </c>
      <c r="AZ17" s="50">
        <f t="shared" si="6"/>
        <v>731760</v>
      </c>
      <c r="BA17" s="50">
        <f t="shared" si="6"/>
        <v>815</v>
      </c>
      <c r="BB17" s="4">
        <f t="shared" si="6"/>
        <v>2230.19</v>
      </c>
      <c r="BC17" s="50">
        <f t="shared" si="6"/>
        <v>411472</v>
      </c>
      <c r="BD17" s="50">
        <f t="shared" si="6"/>
        <v>686</v>
      </c>
      <c r="BE17" s="4">
        <f t="shared" si="6"/>
        <v>1073.4399999999998</v>
      </c>
      <c r="BF17" s="50">
        <f t="shared" si="6"/>
        <v>214880</v>
      </c>
      <c r="BG17" s="50">
        <f t="shared" si="6"/>
        <v>351</v>
      </c>
      <c r="BH17" s="4">
        <f t="shared" si="6"/>
        <v>447.28999999999996</v>
      </c>
      <c r="BI17" s="50">
        <f t="shared" si="6"/>
        <v>89718</v>
      </c>
      <c r="BJ17" s="50">
        <f t="shared" si="6"/>
        <v>116</v>
      </c>
      <c r="BK17" s="4">
        <f t="shared" si="6"/>
        <v>474.63</v>
      </c>
      <c r="BL17" s="50">
        <f t="shared" si="6"/>
        <v>93937</v>
      </c>
      <c r="BM17" s="50">
        <f t="shared" si="6"/>
        <v>89</v>
      </c>
      <c r="BN17" s="4">
        <f t="shared" si="0"/>
        <v>82866.600000000006</v>
      </c>
      <c r="BO17" s="50">
        <f t="shared" si="0"/>
        <v>13617797</v>
      </c>
      <c r="BP17" s="52">
        <f t="shared" si="0"/>
        <v>46251</v>
      </c>
      <c r="BQ17" s="38"/>
      <c r="BR17" s="38"/>
      <c r="BS17" s="20">
        <v>0</v>
      </c>
      <c r="BT17" s="21">
        <v>0</v>
      </c>
      <c r="BU17" s="20">
        <v>0</v>
      </c>
      <c r="BV17" s="16"/>
      <c r="BW17" s="33">
        <v>0</v>
      </c>
      <c r="BX17" s="64">
        <v>0</v>
      </c>
      <c r="BY17" s="16"/>
      <c r="BZ17" s="26">
        <v>0</v>
      </c>
      <c r="CA17" s="58"/>
    </row>
    <row r="18" spans="1:79" ht="18" customHeight="1" x14ac:dyDescent="0.15">
      <c r="A18" s="38"/>
      <c r="B18" s="38"/>
      <c r="C18" s="38"/>
      <c r="D18" s="39" t="s">
        <v>37</v>
      </c>
      <c r="E18" s="39"/>
      <c r="F18" s="4">
        <f t="shared" ref="F18:AK18" si="7">SUM(F13,F17)</f>
        <v>61.19</v>
      </c>
      <c r="G18" s="50">
        <f t="shared" si="7"/>
        <v>0</v>
      </c>
      <c r="H18" s="50">
        <f t="shared" si="7"/>
        <v>0</v>
      </c>
      <c r="I18" s="4">
        <f t="shared" si="7"/>
        <v>417.34</v>
      </c>
      <c r="J18" s="50">
        <f t="shared" si="7"/>
        <v>16377</v>
      </c>
      <c r="K18" s="50">
        <f t="shared" si="7"/>
        <v>2562</v>
      </c>
      <c r="L18" s="4">
        <f t="shared" si="7"/>
        <v>447.7</v>
      </c>
      <c r="M18" s="50">
        <f t="shared" si="7"/>
        <v>26960</v>
      </c>
      <c r="N18" s="50">
        <f t="shared" si="7"/>
        <v>2645</v>
      </c>
      <c r="O18" s="4">
        <f t="shared" si="7"/>
        <v>632.31999999999994</v>
      </c>
      <c r="P18" s="50">
        <f t="shared" si="7"/>
        <v>57511</v>
      </c>
      <c r="Q18" s="50">
        <f t="shared" si="7"/>
        <v>3309</v>
      </c>
      <c r="R18" s="4">
        <f t="shared" si="7"/>
        <v>703.74</v>
      </c>
      <c r="S18" s="50">
        <f t="shared" si="7"/>
        <v>79618</v>
      </c>
      <c r="T18" s="50">
        <f t="shared" si="7"/>
        <v>2701</v>
      </c>
      <c r="U18" s="4">
        <f t="shared" si="7"/>
        <v>425.13000000000005</v>
      </c>
      <c r="V18" s="50">
        <f t="shared" si="7"/>
        <v>53656</v>
      </c>
      <c r="W18" s="50">
        <f t="shared" si="7"/>
        <v>1123</v>
      </c>
      <c r="X18" s="4">
        <f t="shared" si="7"/>
        <v>459.04</v>
      </c>
      <c r="Y18" s="50">
        <f t="shared" si="7"/>
        <v>67454</v>
      </c>
      <c r="Z18" s="50">
        <f t="shared" si="7"/>
        <v>914</v>
      </c>
      <c r="AA18" s="4">
        <f t="shared" si="7"/>
        <v>967.01</v>
      </c>
      <c r="AB18" s="50">
        <f t="shared" si="7"/>
        <v>141543</v>
      </c>
      <c r="AC18" s="50">
        <f t="shared" si="7"/>
        <v>1412</v>
      </c>
      <c r="AD18" s="4">
        <f t="shared" si="7"/>
        <v>1980.05</v>
      </c>
      <c r="AE18" s="50">
        <f t="shared" si="7"/>
        <v>300665</v>
      </c>
      <c r="AF18" s="50">
        <f t="shared" si="7"/>
        <v>1321</v>
      </c>
      <c r="AG18" s="4">
        <f t="shared" si="7"/>
        <v>3421.67</v>
      </c>
      <c r="AH18" s="50">
        <f t="shared" si="7"/>
        <v>528362</v>
      </c>
      <c r="AI18" s="50">
        <f t="shared" si="7"/>
        <v>2032</v>
      </c>
      <c r="AJ18" s="4">
        <f t="shared" si="7"/>
        <v>6424.76</v>
      </c>
      <c r="AK18" s="50">
        <f t="shared" si="7"/>
        <v>1031083</v>
      </c>
      <c r="AL18" s="50">
        <f t="shared" ref="AL18:BM18" si="8">SUM(AL13,AL17)</f>
        <v>3559</v>
      </c>
      <c r="AM18" s="4">
        <f t="shared" si="8"/>
        <v>11558.149999999998</v>
      </c>
      <c r="AN18" s="50">
        <f t="shared" si="8"/>
        <v>1886054</v>
      </c>
      <c r="AO18" s="50">
        <f t="shared" si="8"/>
        <v>5630</v>
      </c>
      <c r="AP18" s="4">
        <f t="shared" si="8"/>
        <v>19466.97</v>
      </c>
      <c r="AQ18" s="50">
        <f t="shared" si="8"/>
        <v>3265011</v>
      </c>
      <c r="AR18" s="50">
        <f t="shared" si="8"/>
        <v>8266</v>
      </c>
      <c r="AS18" s="4">
        <f t="shared" si="8"/>
        <v>17759.46</v>
      </c>
      <c r="AT18" s="50">
        <f t="shared" si="8"/>
        <v>3006621</v>
      </c>
      <c r="AU18" s="50">
        <f t="shared" si="8"/>
        <v>6161</v>
      </c>
      <c r="AV18" s="4">
        <f t="shared" si="8"/>
        <v>10658.010000000002</v>
      </c>
      <c r="AW18" s="50">
        <f t="shared" si="8"/>
        <v>1833913</v>
      </c>
      <c r="AX18" s="50">
        <f t="shared" si="8"/>
        <v>3145</v>
      </c>
      <c r="AY18" s="4">
        <f t="shared" si="8"/>
        <v>4293.67</v>
      </c>
      <c r="AZ18" s="50">
        <f t="shared" si="8"/>
        <v>736618</v>
      </c>
      <c r="BA18" s="50">
        <f t="shared" si="8"/>
        <v>818</v>
      </c>
      <c r="BB18" s="4">
        <f t="shared" si="8"/>
        <v>2238.46</v>
      </c>
      <c r="BC18" s="50">
        <f t="shared" si="8"/>
        <v>413756</v>
      </c>
      <c r="BD18" s="50">
        <f t="shared" si="8"/>
        <v>688</v>
      </c>
      <c r="BE18" s="4">
        <f t="shared" si="8"/>
        <v>1082.8399999999999</v>
      </c>
      <c r="BF18" s="50">
        <f t="shared" si="8"/>
        <v>217458</v>
      </c>
      <c r="BG18" s="50">
        <f t="shared" si="8"/>
        <v>355</v>
      </c>
      <c r="BH18" s="4">
        <f t="shared" si="8"/>
        <v>451.86999999999995</v>
      </c>
      <c r="BI18" s="50">
        <f t="shared" si="8"/>
        <v>90887</v>
      </c>
      <c r="BJ18" s="50">
        <f t="shared" si="8"/>
        <v>117</v>
      </c>
      <c r="BK18" s="4">
        <f t="shared" si="8"/>
        <v>525.09</v>
      </c>
      <c r="BL18" s="50">
        <f t="shared" si="8"/>
        <v>109570</v>
      </c>
      <c r="BM18" s="50">
        <f t="shared" si="8"/>
        <v>126</v>
      </c>
      <c r="BN18" s="4">
        <f t="shared" si="0"/>
        <v>83974.47</v>
      </c>
      <c r="BO18" s="50">
        <f t="shared" si="0"/>
        <v>13863117</v>
      </c>
      <c r="BP18" s="52">
        <f t="shared" si="0"/>
        <v>46884</v>
      </c>
      <c r="BQ18" s="38"/>
      <c r="BR18" s="38"/>
      <c r="BS18" s="20">
        <v>0</v>
      </c>
      <c r="BT18" s="21">
        <v>0</v>
      </c>
      <c r="BU18" s="20">
        <v>0</v>
      </c>
      <c r="BV18" s="17"/>
      <c r="BW18" s="34">
        <v>0</v>
      </c>
      <c r="BX18" s="65">
        <v>0</v>
      </c>
      <c r="BY18" s="17"/>
      <c r="BZ18" s="27">
        <v>0</v>
      </c>
      <c r="CA18" s="59"/>
    </row>
    <row r="19" spans="1:79" ht="18" customHeight="1" x14ac:dyDescent="0.15">
      <c r="A19" s="38"/>
      <c r="B19" s="38"/>
      <c r="C19" s="40" t="s">
        <v>42</v>
      </c>
      <c r="D19" s="40"/>
      <c r="E19" s="40"/>
      <c r="F19" s="4">
        <f t="shared" ref="F19:AK19" si="9">SUM(F18,F12)</f>
        <v>1169.1100000000001</v>
      </c>
      <c r="G19" s="50">
        <f t="shared" si="9"/>
        <v>14</v>
      </c>
      <c r="H19" s="50">
        <f t="shared" si="9"/>
        <v>0</v>
      </c>
      <c r="I19" s="4">
        <f t="shared" si="9"/>
        <v>2952.6600000000003</v>
      </c>
      <c r="J19" s="50">
        <f t="shared" si="9"/>
        <v>24380</v>
      </c>
      <c r="K19" s="50">
        <f t="shared" si="9"/>
        <v>3850</v>
      </c>
      <c r="L19" s="4">
        <f t="shared" si="9"/>
        <v>2577.06</v>
      </c>
      <c r="M19" s="50">
        <f t="shared" si="9"/>
        <v>122932</v>
      </c>
      <c r="N19" s="50">
        <f t="shared" si="9"/>
        <v>20022</v>
      </c>
      <c r="O19" s="4">
        <f t="shared" si="9"/>
        <v>2946.33</v>
      </c>
      <c r="P19" s="50">
        <f t="shared" si="9"/>
        <v>252728</v>
      </c>
      <c r="Q19" s="50">
        <f t="shared" si="9"/>
        <v>23652</v>
      </c>
      <c r="R19" s="4">
        <f t="shared" si="9"/>
        <v>2807.8999999999996</v>
      </c>
      <c r="S19" s="50">
        <f t="shared" si="9"/>
        <v>356172</v>
      </c>
      <c r="T19" s="50">
        <f t="shared" si="9"/>
        <v>23718</v>
      </c>
      <c r="U19" s="4">
        <f t="shared" si="9"/>
        <v>2741.33</v>
      </c>
      <c r="V19" s="50">
        <f t="shared" si="9"/>
        <v>483262</v>
      </c>
      <c r="W19" s="50">
        <f t="shared" si="9"/>
        <v>29014</v>
      </c>
      <c r="X19" s="4">
        <f t="shared" si="9"/>
        <v>3810.44</v>
      </c>
      <c r="Y19" s="50">
        <f t="shared" si="9"/>
        <v>873642</v>
      </c>
      <c r="Z19" s="50">
        <f t="shared" si="9"/>
        <v>40362</v>
      </c>
      <c r="AA19" s="4">
        <f t="shared" si="9"/>
        <v>4762.82</v>
      </c>
      <c r="AB19" s="50">
        <f t="shared" si="9"/>
        <v>1274526</v>
      </c>
      <c r="AC19" s="50">
        <f t="shared" si="9"/>
        <v>35131</v>
      </c>
      <c r="AD19" s="4">
        <f t="shared" si="9"/>
        <v>10703.23</v>
      </c>
      <c r="AE19" s="50">
        <f t="shared" si="9"/>
        <v>3516368</v>
      </c>
      <c r="AF19" s="50">
        <f t="shared" si="9"/>
        <v>72407</v>
      </c>
      <c r="AG19" s="4">
        <f t="shared" si="9"/>
        <v>19974.620000000003</v>
      </c>
      <c r="AH19" s="50">
        <f t="shared" si="9"/>
        <v>7349845</v>
      </c>
      <c r="AI19" s="50">
        <f t="shared" si="9"/>
        <v>116234</v>
      </c>
      <c r="AJ19" s="4">
        <f t="shared" si="9"/>
        <v>29228.83</v>
      </c>
      <c r="AK19" s="50">
        <f t="shared" si="9"/>
        <v>11364877</v>
      </c>
      <c r="AL19" s="50">
        <f t="shared" ref="AL19:BM19" si="10">SUM(AL18,AL12)</f>
        <v>133510</v>
      </c>
      <c r="AM19" s="4">
        <f t="shared" si="10"/>
        <v>37661.99</v>
      </c>
      <c r="AN19" s="50">
        <f t="shared" si="10"/>
        <v>14896491</v>
      </c>
      <c r="AO19" s="50">
        <f t="shared" si="10"/>
        <v>130136</v>
      </c>
      <c r="AP19" s="4">
        <f t="shared" si="10"/>
        <v>48348.880000000005</v>
      </c>
      <c r="AQ19" s="50">
        <f t="shared" si="10"/>
        <v>18288051</v>
      </c>
      <c r="AR19" s="50">
        <f t="shared" si="10"/>
        <v>119435</v>
      </c>
      <c r="AS19" s="4">
        <f t="shared" si="10"/>
        <v>35864.019999999997</v>
      </c>
      <c r="AT19" s="50">
        <f t="shared" si="10"/>
        <v>13017245</v>
      </c>
      <c r="AU19" s="50">
        <f t="shared" si="10"/>
        <v>61541</v>
      </c>
      <c r="AV19" s="4">
        <f t="shared" si="10"/>
        <v>18635.260000000002</v>
      </c>
      <c r="AW19" s="50">
        <f t="shared" si="10"/>
        <v>6389200</v>
      </c>
      <c r="AX19" s="50">
        <f t="shared" si="10"/>
        <v>21027</v>
      </c>
      <c r="AY19" s="4">
        <f t="shared" si="10"/>
        <v>7914.34</v>
      </c>
      <c r="AZ19" s="50">
        <f t="shared" si="10"/>
        <v>2873882</v>
      </c>
      <c r="BA19" s="50">
        <f t="shared" si="10"/>
        <v>7543</v>
      </c>
      <c r="BB19" s="4">
        <f t="shared" si="10"/>
        <v>4574.6499999999996</v>
      </c>
      <c r="BC19" s="50">
        <f t="shared" si="10"/>
        <v>1833699</v>
      </c>
      <c r="BD19" s="50">
        <f t="shared" si="10"/>
        <v>4105</v>
      </c>
      <c r="BE19" s="4">
        <f t="shared" si="10"/>
        <v>2529.7299999999996</v>
      </c>
      <c r="BF19" s="50">
        <f t="shared" si="10"/>
        <v>1134016</v>
      </c>
      <c r="BG19" s="50">
        <f t="shared" si="10"/>
        <v>1899</v>
      </c>
      <c r="BH19" s="4">
        <f t="shared" si="10"/>
        <v>1558.35</v>
      </c>
      <c r="BI19" s="50">
        <f t="shared" si="10"/>
        <v>812558</v>
      </c>
      <c r="BJ19" s="50">
        <f t="shared" si="10"/>
        <v>997</v>
      </c>
      <c r="BK19" s="4">
        <f t="shared" si="10"/>
        <v>2163.27</v>
      </c>
      <c r="BL19" s="50">
        <f t="shared" si="10"/>
        <v>1158707</v>
      </c>
      <c r="BM19" s="50">
        <f t="shared" si="10"/>
        <v>844</v>
      </c>
      <c r="BN19" s="4">
        <f t="shared" si="0"/>
        <v>242924.82</v>
      </c>
      <c r="BO19" s="50">
        <f t="shared" si="0"/>
        <v>86022595</v>
      </c>
      <c r="BP19" s="52">
        <f t="shared" si="0"/>
        <v>845427</v>
      </c>
      <c r="BQ19" s="38"/>
      <c r="BR19" s="9" t="s">
        <v>52</v>
      </c>
      <c r="BS19" s="22">
        <f>BS6</f>
        <v>761.09</v>
      </c>
      <c r="BT19" s="22">
        <f>BT6</f>
        <v>10533.87</v>
      </c>
      <c r="BU19" s="22">
        <f>BU6</f>
        <v>233.4</v>
      </c>
      <c r="BV19" s="11"/>
      <c r="BW19" s="35">
        <f>SUM(BW6:BW10)</f>
        <v>8881.2999999999993</v>
      </c>
      <c r="BX19" s="66">
        <f>SUM(BX6:BX10)</f>
        <v>9087732</v>
      </c>
      <c r="BY19" s="11"/>
      <c r="BZ19" s="30">
        <f>SUM(BZ6:BZ11)</f>
        <v>107.02</v>
      </c>
      <c r="CA19" s="60">
        <f>SUM(BZ19,BW19,BS19:BU19,BN19)</f>
        <v>263441.5</v>
      </c>
    </row>
    <row r="20" spans="1:79" ht="18" customHeight="1" x14ac:dyDescent="0.15">
      <c r="A20" s="38" t="s">
        <v>47</v>
      </c>
      <c r="B20" s="38" t="s">
        <v>40</v>
      </c>
      <c r="C20" s="38" t="s">
        <v>35</v>
      </c>
      <c r="D20" s="38" t="s">
        <v>33</v>
      </c>
      <c r="E20" s="5" t="s">
        <v>28</v>
      </c>
      <c r="F20" s="4">
        <v>862.98</v>
      </c>
      <c r="G20" s="50">
        <v>0</v>
      </c>
      <c r="H20" s="50">
        <v>0</v>
      </c>
      <c r="I20" s="4">
        <v>1607.95</v>
      </c>
      <c r="J20" s="50">
        <v>0</v>
      </c>
      <c r="K20" s="50">
        <v>0</v>
      </c>
      <c r="L20" s="4">
        <v>879.76</v>
      </c>
      <c r="M20" s="50">
        <v>36851</v>
      </c>
      <c r="N20" s="50">
        <v>7385</v>
      </c>
      <c r="O20" s="4">
        <v>638.61</v>
      </c>
      <c r="P20" s="50">
        <v>51757</v>
      </c>
      <c r="Q20" s="50">
        <v>6017</v>
      </c>
      <c r="R20" s="4">
        <v>257.89</v>
      </c>
      <c r="S20" s="50">
        <v>35620</v>
      </c>
      <c r="T20" s="50">
        <v>3291</v>
      </c>
      <c r="U20" s="4">
        <v>334.12</v>
      </c>
      <c r="V20" s="50">
        <v>68696</v>
      </c>
      <c r="W20" s="50">
        <v>5205</v>
      </c>
      <c r="X20" s="4">
        <v>361.93</v>
      </c>
      <c r="Y20" s="50">
        <v>106032</v>
      </c>
      <c r="Z20" s="50">
        <v>5721</v>
      </c>
      <c r="AA20" s="4">
        <v>760.36</v>
      </c>
      <c r="AB20" s="50">
        <v>274931</v>
      </c>
      <c r="AC20" s="50">
        <v>9794</v>
      </c>
      <c r="AD20" s="4">
        <v>2358.27</v>
      </c>
      <c r="AE20" s="50">
        <v>986049</v>
      </c>
      <c r="AF20" s="50">
        <v>23255</v>
      </c>
      <c r="AG20" s="4">
        <v>3396.94</v>
      </c>
      <c r="AH20" s="50">
        <v>1556095</v>
      </c>
      <c r="AI20" s="50">
        <v>27080</v>
      </c>
      <c r="AJ20" s="4">
        <v>5759.69</v>
      </c>
      <c r="AK20" s="50">
        <v>2851676</v>
      </c>
      <c r="AL20" s="50">
        <v>37631</v>
      </c>
      <c r="AM20" s="4">
        <v>7711.43</v>
      </c>
      <c r="AN20" s="50">
        <v>3987575</v>
      </c>
      <c r="AO20" s="50">
        <v>40266</v>
      </c>
      <c r="AP20" s="4">
        <v>7915.87</v>
      </c>
      <c r="AQ20" s="50">
        <v>4225155</v>
      </c>
      <c r="AR20" s="50">
        <v>31195</v>
      </c>
      <c r="AS20" s="4">
        <v>5200.3900000000003</v>
      </c>
      <c r="AT20" s="50">
        <v>2937009</v>
      </c>
      <c r="AU20" s="50">
        <v>15847</v>
      </c>
      <c r="AV20" s="4">
        <v>2154.62</v>
      </c>
      <c r="AW20" s="50">
        <v>1251070</v>
      </c>
      <c r="AX20" s="50">
        <v>4910</v>
      </c>
      <c r="AY20" s="4">
        <v>940.94999999999993</v>
      </c>
      <c r="AZ20" s="50">
        <v>546436</v>
      </c>
      <c r="BA20" s="50">
        <v>1351</v>
      </c>
      <c r="BB20" s="4">
        <v>459.05</v>
      </c>
      <c r="BC20" s="50">
        <v>274122</v>
      </c>
      <c r="BD20" s="50">
        <v>466</v>
      </c>
      <c r="BE20" s="4">
        <v>216.64000000000001</v>
      </c>
      <c r="BF20" s="50">
        <v>136794</v>
      </c>
      <c r="BG20" s="50">
        <v>189</v>
      </c>
      <c r="BH20" s="4">
        <v>322.95</v>
      </c>
      <c r="BI20" s="50">
        <v>211384</v>
      </c>
      <c r="BJ20" s="50">
        <v>300</v>
      </c>
      <c r="BK20" s="4">
        <v>281.97000000000003</v>
      </c>
      <c r="BL20" s="50">
        <v>180941</v>
      </c>
      <c r="BM20" s="50">
        <v>147</v>
      </c>
      <c r="BN20" s="4">
        <f t="shared" si="0"/>
        <v>42422.37</v>
      </c>
      <c r="BO20" s="50">
        <f t="shared" si="0"/>
        <v>19718193</v>
      </c>
      <c r="BP20" s="52">
        <f t="shared" si="0"/>
        <v>220050</v>
      </c>
      <c r="BQ20" s="38" t="s">
        <v>47</v>
      </c>
      <c r="BR20" s="38" t="s">
        <v>40</v>
      </c>
      <c r="BS20" s="18">
        <v>463.77</v>
      </c>
      <c r="BT20" s="19">
        <v>3679.29</v>
      </c>
      <c r="BU20" s="18">
        <v>530.04999999999995</v>
      </c>
      <c r="BV20" s="15" t="s">
        <v>61</v>
      </c>
      <c r="BW20" s="32">
        <v>381.62</v>
      </c>
      <c r="BX20" s="63">
        <v>457043</v>
      </c>
      <c r="BY20" s="15" t="s">
        <v>67</v>
      </c>
      <c r="BZ20" s="25">
        <v>39.410000000000004</v>
      </c>
      <c r="CA20" s="57"/>
    </row>
    <row r="21" spans="1:79" ht="18" customHeight="1" x14ac:dyDescent="0.15">
      <c r="A21" s="38"/>
      <c r="B21" s="38"/>
      <c r="C21" s="38"/>
      <c r="D21" s="38"/>
      <c r="E21" s="5" t="s">
        <v>29</v>
      </c>
      <c r="F21" s="4">
        <v>117.32</v>
      </c>
      <c r="G21" s="50">
        <v>0</v>
      </c>
      <c r="H21" s="50">
        <v>0</v>
      </c>
      <c r="I21" s="4">
        <v>201.4</v>
      </c>
      <c r="J21" s="50">
        <v>0</v>
      </c>
      <c r="K21" s="50">
        <v>0</v>
      </c>
      <c r="L21" s="4">
        <v>275.77</v>
      </c>
      <c r="M21" s="50">
        <v>10755</v>
      </c>
      <c r="N21" s="50">
        <v>1982</v>
      </c>
      <c r="O21" s="4">
        <v>1090.93</v>
      </c>
      <c r="P21" s="50">
        <v>82372</v>
      </c>
      <c r="Q21" s="50">
        <v>9780</v>
      </c>
      <c r="R21" s="4">
        <v>1012.03</v>
      </c>
      <c r="S21" s="50">
        <v>126933</v>
      </c>
      <c r="T21" s="50">
        <v>11857</v>
      </c>
      <c r="U21" s="4">
        <v>723.45</v>
      </c>
      <c r="V21" s="50">
        <v>135737</v>
      </c>
      <c r="W21" s="50">
        <v>10016</v>
      </c>
      <c r="X21" s="4">
        <v>1572.84</v>
      </c>
      <c r="Y21" s="50">
        <v>409494</v>
      </c>
      <c r="Z21" s="50">
        <v>24110</v>
      </c>
      <c r="AA21" s="4">
        <v>1294.1500000000001</v>
      </c>
      <c r="AB21" s="50">
        <v>423551</v>
      </c>
      <c r="AC21" s="50">
        <v>15068</v>
      </c>
      <c r="AD21" s="4">
        <v>2717.53</v>
      </c>
      <c r="AE21" s="50">
        <v>1043903</v>
      </c>
      <c r="AF21" s="50">
        <v>26692</v>
      </c>
      <c r="AG21" s="4">
        <v>4233.9500000000007</v>
      </c>
      <c r="AH21" s="50">
        <v>1803212</v>
      </c>
      <c r="AI21" s="50">
        <v>33605</v>
      </c>
      <c r="AJ21" s="4">
        <v>6619.93</v>
      </c>
      <c r="AK21" s="50">
        <v>3040855</v>
      </c>
      <c r="AL21" s="50">
        <v>41320</v>
      </c>
      <c r="AM21" s="4">
        <v>4944.93</v>
      </c>
      <c r="AN21" s="50">
        <v>2414105</v>
      </c>
      <c r="AO21" s="50">
        <v>26395</v>
      </c>
      <c r="AP21" s="4">
        <v>2944.9700000000003</v>
      </c>
      <c r="AQ21" s="50">
        <v>1486639</v>
      </c>
      <c r="AR21" s="50">
        <v>11350</v>
      </c>
      <c r="AS21" s="4">
        <v>1491.0800000000002</v>
      </c>
      <c r="AT21" s="50">
        <v>783976</v>
      </c>
      <c r="AU21" s="50">
        <v>4641</v>
      </c>
      <c r="AV21" s="4">
        <v>384.1</v>
      </c>
      <c r="AW21" s="50">
        <v>208147</v>
      </c>
      <c r="AX21" s="50">
        <v>844</v>
      </c>
      <c r="AY21" s="4">
        <v>188.82999999999998</v>
      </c>
      <c r="AZ21" s="50">
        <v>100401</v>
      </c>
      <c r="BA21" s="50">
        <v>201</v>
      </c>
      <c r="BB21" s="4">
        <v>181.84</v>
      </c>
      <c r="BC21" s="50">
        <v>96922</v>
      </c>
      <c r="BD21" s="50">
        <v>193</v>
      </c>
      <c r="BE21" s="4">
        <v>159.30000000000001</v>
      </c>
      <c r="BF21" s="50">
        <v>84282</v>
      </c>
      <c r="BG21" s="50">
        <v>125</v>
      </c>
      <c r="BH21" s="4">
        <v>213.7</v>
      </c>
      <c r="BI21" s="50">
        <v>114725</v>
      </c>
      <c r="BJ21" s="50">
        <v>155</v>
      </c>
      <c r="BK21" s="4">
        <v>159.45000000000002</v>
      </c>
      <c r="BL21" s="50">
        <v>91689</v>
      </c>
      <c r="BM21" s="50">
        <v>152</v>
      </c>
      <c r="BN21" s="4">
        <f t="shared" si="0"/>
        <v>30527.500000000007</v>
      </c>
      <c r="BO21" s="50">
        <f t="shared" si="0"/>
        <v>12457698</v>
      </c>
      <c r="BP21" s="52">
        <f t="shared" si="0"/>
        <v>218486</v>
      </c>
      <c r="BQ21" s="38"/>
      <c r="BR21" s="38"/>
      <c r="BS21" s="20">
        <v>0</v>
      </c>
      <c r="BT21" s="21">
        <v>0</v>
      </c>
      <c r="BU21" s="20">
        <v>0</v>
      </c>
      <c r="BV21" s="16" t="s">
        <v>62</v>
      </c>
      <c r="BW21" s="33">
        <v>436.43</v>
      </c>
      <c r="BX21" s="64">
        <v>349010</v>
      </c>
      <c r="BY21" s="16" t="s">
        <v>68</v>
      </c>
      <c r="BZ21" s="26">
        <v>0</v>
      </c>
      <c r="CA21" s="58"/>
    </row>
    <row r="22" spans="1:79" ht="18" customHeight="1" x14ac:dyDescent="0.15">
      <c r="A22" s="38"/>
      <c r="B22" s="38"/>
      <c r="C22" s="38"/>
      <c r="D22" s="38"/>
      <c r="E22" s="5" t="s">
        <v>30</v>
      </c>
      <c r="F22" s="4">
        <v>0.23</v>
      </c>
      <c r="G22" s="50">
        <v>0</v>
      </c>
      <c r="H22" s="50">
        <v>0</v>
      </c>
      <c r="I22" s="4">
        <v>0</v>
      </c>
      <c r="J22" s="50">
        <v>0</v>
      </c>
      <c r="K22" s="50">
        <v>0</v>
      </c>
      <c r="L22" s="4">
        <v>1.42</v>
      </c>
      <c r="M22" s="50">
        <v>76</v>
      </c>
      <c r="N22" s="50">
        <v>7</v>
      </c>
      <c r="O22" s="4">
        <v>11.58</v>
      </c>
      <c r="P22" s="50">
        <v>940</v>
      </c>
      <c r="Q22" s="50">
        <v>77</v>
      </c>
      <c r="R22" s="4">
        <v>17.420000000000002</v>
      </c>
      <c r="S22" s="50">
        <v>2004</v>
      </c>
      <c r="T22" s="50">
        <v>109</v>
      </c>
      <c r="U22" s="4">
        <v>2.78</v>
      </c>
      <c r="V22" s="50">
        <v>412</v>
      </c>
      <c r="W22" s="50">
        <v>17</v>
      </c>
      <c r="X22" s="4">
        <v>0</v>
      </c>
      <c r="Y22" s="50">
        <v>0</v>
      </c>
      <c r="Z22" s="50">
        <v>0</v>
      </c>
      <c r="AA22" s="4">
        <v>0.79</v>
      </c>
      <c r="AB22" s="50">
        <v>170</v>
      </c>
      <c r="AC22" s="50">
        <v>3</v>
      </c>
      <c r="AD22" s="4">
        <v>2.21</v>
      </c>
      <c r="AE22" s="50">
        <v>534</v>
      </c>
      <c r="AF22" s="50">
        <v>6</v>
      </c>
      <c r="AG22" s="4">
        <v>2.69</v>
      </c>
      <c r="AH22" s="50">
        <v>453</v>
      </c>
      <c r="AI22" s="50">
        <v>4</v>
      </c>
      <c r="AJ22" s="4">
        <v>66.73</v>
      </c>
      <c r="AK22" s="50">
        <v>17200</v>
      </c>
      <c r="AL22" s="50">
        <v>153</v>
      </c>
      <c r="AM22" s="4">
        <v>490.99</v>
      </c>
      <c r="AN22" s="50">
        <v>131623</v>
      </c>
      <c r="AO22" s="50">
        <v>884</v>
      </c>
      <c r="AP22" s="4">
        <v>875.36</v>
      </c>
      <c r="AQ22" s="50">
        <v>238561</v>
      </c>
      <c r="AR22" s="50">
        <v>1543</v>
      </c>
      <c r="AS22" s="4">
        <v>194.4</v>
      </c>
      <c r="AT22" s="50">
        <v>54806</v>
      </c>
      <c r="AU22" s="50">
        <v>308</v>
      </c>
      <c r="AV22" s="4">
        <v>81.52000000000001</v>
      </c>
      <c r="AW22" s="50">
        <v>23737</v>
      </c>
      <c r="AX22" s="50">
        <v>61</v>
      </c>
      <c r="AY22" s="4">
        <v>10.9</v>
      </c>
      <c r="AZ22" s="50">
        <v>2828</v>
      </c>
      <c r="BA22" s="50">
        <v>3</v>
      </c>
      <c r="BB22" s="4">
        <v>8.17</v>
      </c>
      <c r="BC22" s="50">
        <v>2409</v>
      </c>
      <c r="BD22" s="50">
        <v>4</v>
      </c>
      <c r="BE22" s="4">
        <v>15.65</v>
      </c>
      <c r="BF22" s="50">
        <v>4194</v>
      </c>
      <c r="BG22" s="50">
        <v>0</v>
      </c>
      <c r="BH22" s="4">
        <v>2.7</v>
      </c>
      <c r="BI22" s="50">
        <v>618</v>
      </c>
      <c r="BJ22" s="50">
        <v>0</v>
      </c>
      <c r="BK22" s="4">
        <v>23.26</v>
      </c>
      <c r="BL22" s="50">
        <v>7531</v>
      </c>
      <c r="BM22" s="50">
        <v>21</v>
      </c>
      <c r="BN22" s="4">
        <f t="shared" si="0"/>
        <v>1808.8000000000004</v>
      </c>
      <c r="BO22" s="50">
        <f t="shared" si="0"/>
        <v>488096</v>
      </c>
      <c r="BP22" s="52">
        <f t="shared" si="0"/>
        <v>3200</v>
      </c>
      <c r="BQ22" s="38"/>
      <c r="BR22" s="38"/>
      <c r="BS22" s="20">
        <v>0</v>
      </c>
      <c r="BT22" s="21">
        <v>0</v>
      </c>
      <c r="BU22" s="20">
        <v>0</v>
      </c>
      <c r="BV22" s="16" t="s">
        <v>63</v>
      </c>
      <c r="BW22" s="33">
        <v>172.11999999999998</v>
      </c>
      <c r="BX22" s="64">
        <v>103272</v>
      </c>
      <c r="BY22" s="16" t="s">
        <v>69</v>
      </c>
      <c r="BZ22" s="26">
        <v>10.35</v>
      </c>
      <c r="CA22" s="58"/>
    </row>
    <row r="23" spans="1:79" ht="18" customHeight="1" x14ac:dyDescent="0.15">
      <c r="A23" s="38"/>
      <c r="B23" s="38"/>
      <c r="C23" s="38"/>
      <c r="D23" s="38"/>
      <c r="E23" s="5" t="s">
        <v>31</v>
      </c>
      <c r="F23" s="4">
        <v>0.67</v>
      </c>
      <c r="G23" s="50">
        <v>0</v>
      </c>
      <c r="H23" s="50">
        <v>0</v>
      </c>
      <c r="I23" s="4">
        <v>0</v>
      </c>
      <c r="J23" s="50">
        <v>0</v>
      </c>
      <c r="K23" s="50">
        <v>0</v>
      </c>
      <c r="L23" s="4">
        <v>0.31</v>
      </c>
      <c r="M23" s="50">
        <v>8</v>
      </c>
      <c r="N23" s="50">
        <v>2</v>
      </c>
      <c r="O23" s="4">
        <v>6.84</v>
      </c>
      <c r="P23" s="50">
        <v>554</v>
      </c>
      <c r="Q23" s="50">
        <v>50</v>
      </c>
      <c r="R23" s="4">
        <v>0.43</v>
      </c>
      <c r="S23" s="50">
        <v>60</v>
      </c>
      <c r="T23" s="50">
        <v>3</v>
      </c>
      <c r="U23" s="4">
        <v>2.5299999999999998</v>
      </c>
      <c r="V23" s="50">
        <v>440</v>
      </c>
      <c r="W23" s="50">
        <v>15</v>
      </c>
      <c r="X23" s="4">
        <v>1.47</v>
      </c>
      <c r="Y23" s="50">
        <v>266</v>
      </c>
      <c r="Z23" s="50">
        <v>8</v>
      </c>
      <c r="AA23" s="4">
        <v>0</v>
      </c>
      <c r="AB23" s="50">
        <v>0</v>
      </c>
      <c r="AC23" s="50">
        <v>0</v>
      </c>
      <c r="AD23" s="4">
        <v>0</v>
      </c>
      <c r="AE23" s="50">
        <v>0</v>
      </c>
      <c r="AF23" s="50">
        <v>0</v>
      </c>
      <c r="AG23" s="4">
        <v>1.74</v>
      </c>
      <c r="AH23" s="50">
        <v>329</v>
      </c>
      <c r="AI23" s="50">
        <v>3</v>
      </c>
      <c r="AJ23" s="4">
        <v>0</v>
      </c>
      <c r="AK23" s="50">
        <v>0</v>
      </c>
      <c r="AL23" s="50">
        <v>0</v>
      </c>
      <c r="AM23" s="4">
        <v>2.98</v>
      </c>
      <c r="AN23" s="50">
        <v>798</v>
      </c>
      <c r="AO23" s="50">
        <v>6</v>
      </c>
      <c r="AP23" s="4">
        <v>0.75</v>
      </c>
      <c r="AQ23" s="50">
        <v>207</v>
      </c>
      <c r="AR23" s="50">
        <v>1</v>
      </c>
      <c r="AS23" s="4">
        <v>0.69</v>
      </c>
      <c r="AT23" s="50">
        <v>193</v>
      </c>
      <c r="AU23" s="50">
        <v>1</v>
      </c>
      <c r="AV23" s="4">
        <v>0</v>
      </c>
      <c r="AW23" s="50">
        <v>0</v>
      </c>
      <c r="AX23" s="50">
        <v>0</v>
      </c>
      <c r="AY23" s="4">
        <v>0.89</v>
      </c>
      <c r="AZ23" s="50">
        <v>186</v>
      </c>
      <c r="BA23" s="50">
        <v>0</v>
      </c>
      <c r="BB23" s="4">
        <v>0</v>
      </c>
      <c r="BC23" s="50">
        <v>0</v>
      </c>
      <c r="BD23" s="50">
        <v>0</v>
      </c>
      <c r="BE23" s="4">
        <v>0.4</v>
      </c>
      <c r="BF23" s="50">
        <v>116</v>
      </c>
      <c r="BG23" s="50">
        <v>0</v>
      </c>
      <c r="BH23" s="4">
        <v>1.1499999999999999</v>
      </c>
      <c r="BI23" s="50">
        <v>367</v>
      </c>
      <c r="BJ23" s="50">
        <v>1</v>
      </c>
      <c r="BK23" s="4">
        <v>0</v>
      </c>
      <c r="BL23" s="50">
        <v>0</v>
      </c>
      <c r="BM23" s="50">
        <v>0</v>
      </c>
      <c r="BN23" s="4">
        <f t="shared" si="0"/>
        <v>20.849999999999998</v>
      </c>
      <c r="BO23" s="50">
        <f t="shared" si="0"/>
        <v>3524</v>
      </c>
      <c r="BP23" s="52">
        <f t="shared" si="0"/>
        <v>90</v>
      </c>
      <c r="BQ23" s="38"/>
      <c r="BR23" s="38"/>
      <c r="BS23" s="20">
        <v>0</v>
      </c>
      <c r="BT23" s="21">
        <v>0</v>
      </c>
      <c r="BU23" s="20">
        <v>0</v>
      </c>
      <c r="BV23" s="16" t="s">
        <v>64</v>
      </c>
      <c r="BW23" s="33">
        <v>54.45</v>
      </c>
      <c r="BX23" s="64">
        <v>27225</v>
      </c>
      <c r="BY23" s="16" t="s">
        <v>70</v>
      </c>
      <c r="BZ23" s="26">
        <v>0</v>
      </c>
      <c r="CA23" s="58"/>
    </row>
    <row r="24" spans="1:79" ht="18" customHeight="1" x14ac:dyDescent="0.15">
      <c r="A24" s="38"/>
      <c r="B24" s="38"/>
      <c r="C24" s="38"/>
      <c r="D24" s="38"/>
      <c r="E24" s="5" t="s">
        <v>32</v>
      </c>
      <c r="F24" s="4">
        <f t="shared" ref="F24:AK24" si="11">SUM(F20:F23)</f>
        <v>981.19999999999993</v>
      </c>
      <c r="G24" s="50">
        <f t="shared" si="11"/>
        <v>0</v>
      </c>
      <c r="H24" s="50">
        <f t="shared" si="11"/>
        <v>0</v>
      </c>
      <c r="I24" s="4">
        <f t="shared" si="11"/>
        <v>1809.3500000000001</v>
      </c>
      <c r="J24" s="50">
        <f t="shared" si="11"/>
        <v>0</v>
      </c>
      <c r="K24" s="50">
        <f t="shared" si="11"/>
        <v>0</v>
      </c>
      <c r="L24" s="4">
        <f t="shared" si="11"/>
        <v>1157.26</v>
      </c>
      <c r="M24" s="50">
        <f t="shared" si="11"/>
        <v>47690</v>
      </c>
      <c r="N24" s="50">
        <f t="shared" si="11"/>
        <v>9376</v>
      </c>
      <c r="O24" s="4">
        <f t="shared" si="11"/>
        <v>1747.9599999999998</v>
      </c>
      <c r="P24" s="50">
        <f t="shared" si="11"/>
        <v>135623</v>
      </c>
      <c r="Q24" s="50">
        <f t="shared" si="11"/>
        <v>15924</v>
      </c>
      <c r="R24" s="4">
        <f t="shared" si="11"/>
        <v>1287.7700000000002</v>
      </c>
      <c r="S24" s="50">
        <f t="shared" si="11"/>
        <v>164617</v>
      </c>
      <c r="T24" s="50">
        <f t="shared" si="11"/>
        <v>15260</v>
      </c>
      <c r="U24" s="4">
        <f t="shared" si="11"/>
        <v>1062.8800000000001</v>
      </c>
      <c r="V24" s="50">
        <f t="shared" si="11"/>
        <v>205285</v>
      </c>
      <c r="W24" s="50">
        <f t="shared" si="11"/>
        <v>15253</v>
      </c>
      <c r="X24" s="4">
        <f t="shared" si="11"/>
        <v>1936.24</v>
      </c>
      <c r="Y24" s="50">
        <f t="shared" si="11"/>
        <v>515792</v>
      </c>
      <c r="Z24" s="50">
        <f t="shared" si="11"/>
        <v>29839</v>
      </c>
      <c r="AA24" s="4">
        <f t="shared" si="11"/>
        <v>2055.3000000000002</v>
      </c>
      <c r="AB24" s="50">
        <f t="shared" si="11"/>
        <v>698652</v>
      </c>
      <c r="AC24" s="50">
        <f t="shared" si="11"/>
        <v>24865</v>
      </c>
      <c r="AD24" s="4">
        <f t="shared" si="11"/>
        <v>5078.01</v>
      </c>
      <c r="AE24" s="50">
        <f t="shared" si="11"/>
        <v>2030486</v>
      </c>
      <c r="AF24" s="50">
        <f t="shared" si="11"/>
        <v>49953</v>
      </c>
      <c r="AG24" s="4">
        <f t="shared" si="11"/>
        <v>7635.3200000000006</v>
      </c>
      <c r="AH24" s="50">
        <f t="shared" si="11"/>
        <v>3360089</v>
      </c>
      <c r="AI24" s="50">
        <f t="shared" si="11"/>
        <v>60692</v>
      </c>
      <c r="AJ24" s="4">
        <f t="shared" si="11"/>
        <v>12446.349999999999</v>
      </c>
      <c r="AK24" s="50">
        <f t="shared" si="11"/>
        <v>5909731</v>
      </c>
      <c r="AL24" s="50">
        <f t="shared" ref="AL24:BM24" si="12">SUM(AL20:AL23)</f>
        <v>79104</v>
      </c>
      <c r="AM24" s="4">
        <f t="shared" si="12"/>
        <v>13150.33</v>
      </c>
      <c r="AN24" s="50">
        <f t="shared" si="12"/>
        <v>6534101</v>
      </c>
      <c r="AO24" s="50">
        <f t="shared" si="12"/>
        <v>67551</v>
      </c>
      <c r="AP24" s="4">
        <f t="shared" si="12"/>
        <v>11736.95</v>
      </c>
      <c r="AQ24" s="50">
        <f t="shared" si="12"/>
        <v>5950562</v>
      </c>
      <c r="AR24" s="50">
        <f t="shared" si="12"/>
        <v>44089</v>
      </c>
      <c r="AS24" s="4">
        <f t="shared" si="12"/>
        <v>6886.5599999999995</v>
      </c>
      <c r="AT24" s="50">
        <f t="shared" si="12"/>
        <v>3775984</v>
      </c>
      <c r="AU24" s="50">
        <f t="shared" si="12"/>
        <v>20797</v>
      </c>
      <c r="AV24" s="4">
        <f t="shared" si="12"/>
        <v>2620.2399999999998</v>
      </c>
      <c r="AW24" s="50">
        <f t="shared" si="12"/>
        <v>1482954</v>
      </c>
      <c r="AX24" s="50">
        <f t="shared" si="12"/>
        <v>5815</v>
      </c>
      <c r="AY24" s="4">
        <f t="shared" si="12"/>
        <v>1141.5700000000002</v>
      </c>
      <c r="AZ24" s="50">
        <f t="shared" si="12"/>
        <v>649851</v>
      </c>
      <c r="BA24" s="50">
        <f t="shared" si="12"/>
        <v>1555</v>
      </c>
      <c r="BB24" s="4">
        <f t="shared" si="12"/>
        <v>649.05999999999995</v>
      </c>
      <c r="BC24" s="50">
        <f t="shared" si="12"/>
        <v>373453</v>
      </c>
      <c r="BD24" s="50">
        <f t="shared" si="12"/>
        <v>663</v>
      </c>
      <c r="BE24" s="4">
        <f t="shared" si="12"/>
        <v>391.99</v>
      </c>
      <c r="BF24" s="50">
        <f t="shared" si="12"/>
        <v>225386</v>
      </c>
      <c r="BG24" s="50">
        <f t="shared" si="12"/>
        <v>314</v>
      </c>
      <c r="BH24" s="4">
        <f t="shared" si="12"/>
        <v>540.5</v>
      </c>
      <c r="BI24" s="50">
        <f t="shared" si="12"/>
        <v>327094</v>
      </c>
      <c r="BJ24" s="50">
        <f t="shared" si="12"/>
        <v>456</v>
      </c>
      <c r="BK24" s="4">
        <f t="shared" si="12"/>
        <v>464.68000000000006</v>
      </c>
      <c r="BL24" s="50">
        <f t="shared" si="12"/>
        <v>280161</v>
      </c>
      <c r="BM24" s="50">
        <f t="shared" si="12"/>
        <v>320</v>
      </c>
      <c r="BN24" s="4">
        <f t="shared" si="0"/>
        <v>74779.520000000004</v>
      </c>
      <c r="BO24" s="50">
        <f t="shared" si="0"/>
        <v>32667511</v>
      </c>
      <c r="BP24" s="52">
        <f t="shared" si="0"/>
        <v>441826</v>
      </c>
      <c r="BQ24" s="38"/>
      <c r="BR24" s="38"/>
      <c r="BS24" s="20">
        <v>0</v>
      </c>
      <c r="BT24" s="21">
        <v>0</v>
      </c>
      <c r="BU24" s="20">
        <v>0</v>
      </c>
      <c r="BV24" s="16" t="s">
        <v>65</v>
      </c>
      <c r="BW24" s="33">
        <v>24.69</v>
      </c>
      <c r="BX24" s="64">
        <v>4938</v>
      </c>
      <c r="BY24" s="16" t="s">
        <v>72</v>
      </c>
      <c r="BZ24" s="26">
        <v>0.15</v>
      </c>
      <c r="CA24" s="58"/>
    </row>
    <row r="25" spans="1:79" ht="18" customHeight="1" x14ac:dyDescent="0.15">
      <c r="A25" s="38"/>
      <c r="B25" s="38"/>
      <c r="C25" s="38"/>
      <c r="D25" s="39" t="s">
        <v>36</v>
      </c>
      <c r="E25" s="39"/>
      <c r="F25" s="4">
        <v>112.25</v>
      </c>
      <c r="G25" s="50">
        <v>0</v>
      </c>
      <c r="H25" s="50">
        <v>0</v>
      </c>
      <c r="I25" s="4">
        <v>226.95</v>
      </c>
      <c r="J25" s="50">
        <v>8210</v>
      </c>
      <c r="K25" s="50">
        <v>1348</v>
      </c>
      <c r="L25" s="4">
        <v>207.82</v>
      </c>
      <c r="M25" s="50">
        <v>13678</v>
      </c>
      <c r="N25" s="50">
        <v>1299</v>
      </c>
      <c r="O25" s="4">
        <v>344.15999999999997</v>
      </c>
      <c r="P25" s="50">
        <v>32898</v>
      </c>
      <c r="Q25" s="50">
        <v>1651</v>
      </c>
      <c r="R25" s="4">
        <v>180.41</v>
      </c>
      <c r="S25" s="50">
        <v>20112</v>
      </c>
      <c r="T25" s="50">
        <v>622</v>
      </c>
      <c r="U25" s="4">
        <v>107.23</v>
      </c>
      <c r="V25" s="50">
        <v>15016</v>
      </c>
      <c r="W25" s="50">
        <v>315</v>
      </c>
      <c r="X25" s="4">
        <v>221.51</v>
      </c>
      <c r="Y25" s="50">
        <v>37145</v>
      </c>
      <c r="Z25" s="50">
        <v>563</v>
      </c>
      <c r="AA25" s="4">
        <v>399.46</v>
      </c>
      <c r="AB25" s="50">
        <v>79325</v>
      </c>
      <c r="AC25" s="50">
        <v>653</v>
      </c>
      <c r="AD25" s="4">
        <v>249.01999999999998</v>
      </c>
      <c r="AE25" s="50">
        <v>51135</v>
      </c>
      <c r="AF25" s="50">
        <v>287</v>
      </c>
      <c r="AG25" s="4">
        <v>231.31</v>
      </c>
      <c r="AH25" s="50">
        <v>49574</v>
      </c>
      <c r="AI25" s="50">
        <v>177</v>
      </c>
      <c r="AJ25" s="4">
        <v>131.59</v>
      </c>
      <c r="AK25" s="50">
        <v>26412</v>
      </c>
      <c r="AL25" s="50">
        <v>57</v>
      </c>
      <c r="AM25" s="4">
        <v>93.59</v>
      </c>
      <c r="AN25" s="50">
        <v>19974</v>
      </c>
      <c r="AO25" s="50">
        <v>36</v>
      </c>
      <c r="AP25" s="4">
        <v>42.39</v>
      </c>
      <c r="AQ25" s="50">
        <v>9529</v>
      </c>
      <c r="AR25" s="50">
        <v>13</v>
      </c>
      <c r="AS25" s="4">
        <v>26.68</v>
      </c>
      <c r="AT25" s="50">
        <v>6307</v>
      </c>
      <c r="AU25" s="50">
        <v>10</v>
      </c>
      <c r="AV25" s="4">
        <v>21.89</v>
      </c>
      <c r="AW25" s="50">
        <v>5370</v>
      </c>
      <c r="AX25" s="50">
        <v>8</v>
      </c>
      <c r="AY25" s="4">
        <v>7.08</v>
      </c>
      <c r="AZ25" s="50">
        <v>1539</v>
      </c>
      <c r="BA25" s="50">
        <v>2</v>
      </c>
      <c r="BB25" s="4">
        <v>12.11</v>
      </c>
      <c r="BC25" s="50">
        <v>3067</v>
      </c>
      <c r="BD25" s="50">
        <v>5</v>
      </c>
      <c r="BE25" s="4">
        <v>6.19</v>
      </c>
      <c r="BF25" s="50">
        <v>1377</v>
      </c>
      <c r="BG25" s="50">
        <v>1</v>
      </c>
      <c r="BH25" s="4">
        <v>1.1499999999999999</v>
      </c>
      <c r="BI25" s="50">
        <v>283</v>
      </c>
      <c r="BJ25" s="50">
        <v>1</v>
      </c>
      <c r="BK25" s="4">
        <v>21.87</v>
      </c>
      <c r="BL25" s="50">
        <v>4979</v>
      </c>
      <c r="BM25" s="50">
        <v>8</v>
      </c>
      <c r="BN25" s="4">
        <f t="shared" si="0"/>
        <v>2644.66</v>
      </c>
      <c r="BO25" s="50">
        <f t="shared" si="0"/>
        <v>385930</v>
      </c>
      <c r="BP25" s="52">
        <f t="shared" si="0"/>
        <v>7056</v>
      </c>
      <c r="BQ25" s="38"/>
      <c r="BR25" s="38"/>
      <c r="BS25" s="20">
        <v>0</v>
      </c>
      <c r="BT25" s="21">
        <v>0</v>
      </c>
      <c r="BU25" s="20">
        <v>0</v>
      </c>
      <c r="BV25" s="16"/>
      <c r="BW25" s="33">
        <v>0</v>
      </c>
      <c r="BX25" s="64">
        <v>0</v>
      </c>
      <c r="BY25" s="16" t="s">
        <v>71</v>
      </c>
      <c r="BZ25" s="26">
        <v>32.49</v>
      </c>
      <c r="CA25" s="58"/>
    </row>
    <row r="26" spans="1:79" ht="18" customHeight="1" x14ac:dyDescent="0.15">
      <c r="A26" s="38"/>
      <c r="B26" s="38"/>
      <c r="C26" s="38"/>
      <c r="D26" s="39" t="s">
        <v>37</v>
      </c>
      <c r="E26" s="39"/>
      <c r="F26" s="4">
        <f t="shared" ref="F26:AK26" si="13">SUM(F24:F25)</f>
        <v>1093.4499999999998</v>
      </c>
      <c r="G26" s="50">
        <f t="shared" si="13"/>
        <v>0</v>
      </c>
      <c r="H26" s="50">
        <f t="shared" si="13"/>
        <v>0</v>
      </c>
      <c r="I26" s="4">
        <f t="shared" si="13"/>
        <v>2036.3000000000002</v>
      </c>
      <c r="J26" s="50">
        <f t="shared" si="13"/>
        <v>8210</v>
      </c>
      <c r="K26" s="50">
        <f t="shared" si="13"/>
        <v>1348</v>
      </c>
      <c r="L26" s="4">
        <f t="shared" si="13"/>
        <v>1365.08</v>
      </c>
      <c r="M26" s="50">
        <f t="shared" si="13"/>
        <v>61368</v>
      </c>
      <c r="N26" s="50">
        <f t="shared" si="13"/>
        <v>10675</v>
      </c>
      <c r="O26" s="4">
        <f t="shared" si="13"/>
        <v>2092.12</v>
      </c>
      <c r="P26" s="50">
        <f t="shared" si="13"/>
        <v>168521</v>
      </c>
      <c r="Q26" s="50">
        <f t="shared" si="13"/>
        <v>17575</v>
      </c>
      <c r="R26" s="4">
        <f t="shared" si="13"/>
        <v>1468.1800000000003</v>
      </c>
      <c r="S26" s="50">
        <f t="shared" si="13"/>
        <v>184729</v>
      </c>
      <c r="T26" s="50">
        <f t="shared" si="13"/>
        <v>15882</v>
      </c>
      <c r="U26" s="4">
        <f t="shared" si="13"/>
        <v>1170.1100000000001</v>
      </c>
      <c r="V26" s="50">
        <f t="shared" si="13"/>
        <v>220301</v>
      </c>
      <c r="W26" s="50">
        <f t="shared" si="13"/>
        <v>15568</v>
      </c>
      <c r="X26" s="4">
        <f t="shared" si="13"/>
        <v>2157.75</v>
      </c>
      <c r="Y26" s="50">
        <f t="shared" si="13"/>
        <v>552937</v>
      </c>
      <c r="Z26" s="50">
        <f t="shared" si="13"/>
        <v>30402</v>
      </c>
      <c r="AA26" s="4">
        <f t="shared" si="13"/>
        <v>2454.7600000000002</v>
      </c>
      <c r="AB26" s="50">
        <f t="shared" si="13"/>
        <v>777977</v>
      </c>
      <c r="AC26" s="50">
        <f t="shared" si="13"/>
        <v>25518</v>
      </c>
      <c r="AD26" s="4">
        <f t="shared" si="13"/>
        <v>5327.0300000000007</v>
      </c>
      <c r="AE26" s="50">
        <f t="shared" si="13"/>
        <v>2081621</v>
      </c>
      <c r="AF26" s="50">
        <f t="shared" si="13"/>
        <v>50240</v>
      </c>
      <c r="AG26" s="4">
        <f t="shared" si="13"/>
        <v>7866.630000000001</v>
      </c>
      <c r="AH26" s="50">
        <f t="shared" si="13"/>
        <v>3409663</v>
      </c>
      <c r="AI26" s="50">
        <f t="shared" si="13"/>
        <v>60869</v>
      </c>
      <c r="AJ26" s="4">
        <f t="shared" si="13"/>
        <v>12577.939999999999</v>
      </c>
      <c r="AK26" s="50">
        <f t="shared" si="13"/>
        <v>5936143</v>
      </c>
      <c r="AL26" s="50">
        <f t="shared" ref="AL26:BM26" si="14">SUM(AL24:AL25)</f>
        <v>79161</v>
      </c>
      <c r="AM26" s="4">
        <f t="shared" si="14"/>
        <v>13243.92</v>
      </c>
      <c r="AN26" s="50">
        <f t="shared" si="14"/>
        <v>6554075</v>
      </c>
      <c r="AO26" s="50">
        <f t="shared" si="14"/>
        <v>67587</v>
      </c>
      <c r="AP26" s="4">
        <f t="shared" si="14"/>
        <v>11779.34</v>
      </c>
      <c r="AQ26" s="50">
        <f t="shared" si="14"/>
        <v>5960091</v>
      </c>
      <c r="AR26" s="50">
        <f t="shared" si="14"/>
        <v>44102</v>
      </c>
      <c r="AS26" s="4">
        <f t="shared" si="14"/>
        <v>6913.24</v>
      </c>
      <c r="AT26" s="50">
        <f t="shared" si="14"/>
        <v>3782291</v>
      </c>
      <c r="AU26" s="50">
        <f t="shared" si="14"/>
        <v>20807</v>
      </c>
      <c r="AV26" s="4">
        <f t="shared" si="14"/>
        <v>2642.1299999999997</v>
      </c>
      <c r="AW26" s="50">
        <f t="shared" si="14"/>
        <v>1488324</v>
      </c>
      <c r="AX26" s="50">
        <f t="shared" si="14"/>
        <v>5823</v>
      </c>
      <c r="AY26" s="4">
        <f t="shared" si="14"/>
        <v>1148.6500000000001</v>
      </c>
      <c r="AZ26" s="50">
        <f t="shared" si="14"/>
        <v>651390</v>
      </c>
      <c r="BA26" s="50">
        <f t="shared" si="14"/>
        <v>1557</v>
      </c>
      <c r="BB26" s="4">
        <f t="shared" si="14"/>
        <v>661.17</v>
      </c>
      <c r="BC26" s="50">
        <f t="shared" si="14"/>
        <v>376520</v>
      </c>
      <c r="BD26" s="50">
        <f t="shared" si="14"/>
        <v>668</v>
      </c>
      <c r="BE26" s="4">
        <f t="shared" si="14"/>
        <v>398.18</v>
      </c>
      <c r="BF26" s="50">
        <f t="shared" si="14"/>
        <v>226763</v>
      </c>
      <c r="BG26" s="50">
        <f t="shared" si="14"/>
        <v>315</v>
      </c>
      <c r="BH26" s="4">
        <f t="shared" si="14"/>
        <v>541.65</v>
      </c>
      <c r="BI26" s="50">
        <f t="shared" si="14"/>
        <v>327377</v>
      </c>
      <c r="BJ26" s="50">
        <f t="shared" si="14"/>
        <v>457</v>
      </c>
      <c r="BK26" s="4">
        <f t="shared" si="14"/>
        <v>486.55000000000007</v>
      </c>
      <c r="BL26" s="50">
        <f t="shared" si="14"/>
        <v>285140</v>
      </c>
      <c r="BM26" s="50">
        <f t="shared" si="14"/>
        <v>328</v>
      </c>
      <c r="BN26" s="4">
        <f t="shared" si="0"/>
        <v>77424.179999999993</v>
      </c>
      <c r="BO26" s="50">
        <f t="shared" si="0"/>
        <v>33053441</v>
      </c>
      <c r="BP26" s="52">
        <f t="shared" si="0"/>
        <v>448882</v>
      </c>
      <c r="BQ26" s="38"/>
      <c r="BR26" s="38"/>
      <c r="BS26" s="20">
        <v>0</v>
      </c>
      <c r="BT26" s="21">
        <v>0</v>
      </c>
      <c r="BU26" s="20">
        <v>0</v>
      </c>
      <c r="BV26" s="16"/>
      <c r="BW26" s="33">
        <v>0</v>
      </c>
      <c r="BX26" s="64">
        <v>0</v>
      </c>
      <c r="BY26" s="16"/>
      <c r="BZ26" s="26">
        <v>0</v>
      </c>
      <c r="CA26" s="58"/>
    </row>
    <row r="27" spans="1:79" ht="18" customHeight="1" x14ac:dyDescent="0.15">
      <c r="A27" s="38"/>
      <c r="B27" s="38"/>
      <c r="C27" s="38" t="s">
        <v>41</v>
      </c>
      <c r="D27" s="39" t="s">
        <v>38</v>
      </c>
      <c r="E27" s="39"/>
      <c r="F27" s="4">
        <v>0</v>
      </c>
      <c r="G27" s="50">
        <v>0</v>
      </c>
      <c r="H27" s="50">
        <v>0</v>
      </c>
      <c r="I27" s="4">
        <v>0</v>
      </c>
      <c r="J27" s="50">
        <v>0</v>
      </c>
      <c r="K27" s="50">
        <v>0</v>
      </c>
      <c r="L27" s="4">
        <v>0</v>
      </c>
      <c r="M27" s="50">
        <v>0</v>
      </c>
      <c r="N27" s="50">
        <v>0</v>
      </c>
      <c r="O27" s="4">
        <v>0</v>
      </c>
      <c r="P27" s="50">
        <v>0</v>
      </c>
      <c r="Q27" s="50">
        <v>0</v>
      </c>
      <c r="R27" s="4">
        <v>0</v>
      </c>
      <c r="S27" s="50">
        <v>0</v>
      </c>
      <c r="T27" s="50">
        <v>0</v>
      </c>
      <c r="U27" s="4">
        <v>0</v>
      </c>
      <c r="V27" s="50">
        <v>0</v>
      </c>
      <c r="W27" s="50">
        <v>0</v>
      </c>
      <c r="X27" s="4">
        <v>0</v>
      </c>
      <c r="Y27" s="50">
        <v>0</v>
      </c>
      <c r="Z27" s="50">
        <v>0</v>
      </c>
      <c r="AA27" s="4">
        <v>0.56999999999999995</v>
      </c>
      <c r="AB27" s="50">
        <v>102</v>
      </c>
      <c r="AC27" s="50">
        <v>1</v>
      </c>
      <c r="AD27" s="4">
        <v>3.04</v>
      </c>
      <c r="AE27" s="50">
        <v>584</v>
      </c>
      <c r="AF27" s="50">
        <v>6</v>
      </c>
      <c r="AG27" s="4">
        <v>3.71</v>
      </c>
      <c r="AH27" s="50">
        <v>736</v>
      </c>
      <c r="AI27" s="50">
        <v>8</v>
      </c>
      <c r="AJ27" s="4">
        <v>11.77</v>
      </c>
      <c r="AK27" s="50">
        <v>2537</v>
      </c>
      <c r="AL27" s="50">
        <v>12</v>
      </c>
      <c r="AM27" s="4">
        <v>34.1</v>
      </c>
      <c r="AN27" s="50">
        <v>7122</v>
      </c>
      <c r="AO27" s="50">
        <v>26</v>
      </c>
      <c r="AP27" s="4">
        <v>133.71</v>
      </c>
      <c r="AQ27" s="50">
        <v>31953</v>
      </c>
      <c r="AR27" s="50">
        <v>150</v>
      </c>
      <c r="AS27" s="4">
        <v>82.43</v>
      </c>
      <c r="AT27" s="50">
        <v>17711</v>
      </c>
      <c r="AU27" s="50">
        <v>45</v>
      </c>
      <c r="AV27" s="4">
        <v>50.45</v>
      </c>
      <c r="AW27" s="50">
        <v>13442</v>
      </c>
      <c r="AX27" s="50">
        <v>29</v>
      </c>
      <c r="AY27" s="4">
        <v>29.95</v>
      </c>
      <c r="AZ27" s="50">
        <v>8598</v>
      </c>
      <c r="BA27" s="50">
        <v>19</v>
      </c>
      <c r="BB27" s="4">
        <v>21.22</v>
      </c>
      <c r="BC27" s="50">
        <v>6345</v>
      </c>
      <c r="BD27" s="50">
        <v>16</v>
      </c>
      <c r="BE27" s="4">
        <v>44.62</v>
      </c>
      <c r="BF27" s="50">
        <v>13519</v>
      </c>
      <c r="BG27" s="50">
        <v>37</v>
      </c>
      <c r="BH27" s="4">
        <v>12.36</v>
      </c>
      <c r="BI27" s="50">
        <v>3811</v>
      </c>
      <c r="BJ27" s="50">
        <v>7</v>
      </c>
      <c r="BK27" s="4">
        <v>70.14</v>
      </c>
      <c r="BL27" s="50">
        <v>21353</v>
      </c>
      <c r="BM27" s="50">
        <v>50</v>
      </c>
      <c r="BN27" s="4">
        <f t="shared" si="0"/>
        <v>498.07000000000005</v>
      </c>
      <c r="BO27" s="50">
        <f t="shared" si="0"/>
        <v>127813</v>
      </c>
      <c r="BP27" s="52">
        <f t="shared" si="0"/>
        <v>406</v>
      </c>
      <c r="BQ27" s="38"/>
      <c r="BR27" s="38"/>
      <c r="BS27" s="20">
        <v>0</v>
      </c>
      <c r="BT27" s="21">
        <v>0</v>
      </c>
      <c r="BU27" s="20">
        <v>0</v>
      </c>
      <c r="BV27" s="16"/>
      <c r="BW27" s="33">
        <v>0</v>
      </c>
      <c r="BX27" s="64">
        <v>0</v>
      </c>
      <c r="BY27" s="16"/>
      <c r="BZ27" s="26">
        <v>0</v>
      </c>
      <c r="CA27" s="58"/>
    </row>
    <row r="28" spans="1:79" ht="18" customHeight="1" x14ac:dyDescent="0.15">
      <c r="A28" s="38"/>
      <c r="B28" s="38"/>
      <c r="C28" s="38"/>
      <c r="D28" s="39" t="s">
        <v>34</v>
      </c>
      <c r="E28" s="5" t="s">
        <v>39</v>
      </c>
      <c r="F28" s="4">
        <v>12.46</v>
      </c>
      <c r="G28" s="50">
        <v>0</v>
      </c>
      <c r="H28" s="50">
        <v>0</v>
      </c>
      <c r="I28" s="4">
        <v>25.02</v>
      </c>
      <c r="J28" s="50">
        <v>1157</v>
      </c>
      <c r="K28" s="50">
        <v>185</v>
      </c>
      <c r="L28" s="4">
        <v>49.21</v>
      </c>
      <c r="M28" s="50">
        <v>3701</v>
      </c>
      <c r="N28" s="50">
        <v>276</v>
      </c>
      <c r="O28" s="4">
        <v>20.420000000000002</v>
      </c>
      <c r="P28" s="50">
        <v>2121</v>
      </c>
      <c r="Q28" s="50">
        <v>75</v>
      </c>
      <c r="R28" s="4">
        <v>19.760000000000002</v>
      </c>
      <c r="S28" s="50">
        <v>2261</v>
      </c>
      <c r="T28" s="50">
        <v>45</v>
      </c>
      <c r="U28" s="4">
        <v>15.23</v>
      </c>
      <c r="V28" s="50">
        <v>1872</v>
      </c>
      <c r="W28" s="50">
        <v>29</v>
      </c>
      <c r="X28" s="4">
        <v>41.68</v>
      </c>
      <c r="Y28" s="50">
        <v>7363</v>
      </c>
      <c r="Z28" s="50">
        <v>68</v>
      </c>
      <c r="AA28" s="4">
        <v>20.329999999999998</v>
      </c>
      <c r="AB28" s="50">
        <v>3264</v>
      </c>
      <c r="AC28" s="50">
        <v>14</v>
      </c>
      <c r="AD28" s="4">
        <v>37.69</v>
      </c>
      <c r="AE28" s="50">
        <v>6898</v>
      </c>
      <c r="AF28" s="50">
        <v>32</v>
      </c>
      <c r="AG28" s="4">
        <v>92.94</v>
      </c>
      <c r="AH28" s="50">
        <v>15118</v>
      </c>
      <c r="AI28" s="50">
        <v>69</v>
      </c>
      <c r="AJ28" s="4">
        <v>193.12</v>
      </c>
      <c r="AK28" s="50">
        <v>31689</v>
      </c>
      <c r="AL28" s="50">
        <v>154</v>
      </c>
      <c r="AM28" s="4">
        <v>222.71</v>
      </c>
      <c r="AN28" s="50">
        <v>35711</v>
      </c>
      <c r="AO28" s="50">
        <v>153</v>
      </c>
      <c r="AP28" s="4">
        <v>154.13999999999999</v>
      </c>
      <c r="AQ28" s="50">
        <v>25099</v>
      </c>
      <c r="AR28" s="50">
        <v>104</v>
      </c>
      <c r="AS28" s="4">
        <v>53.31</v>
      </c>
      <c r="AT28" s="50">
        <v>8943</v>
      </c>
      <c r="AU28" s="50">
        <v>35</v>
      </c>
      <c r="AV28" s="4">
        <v>10.48</v>
      </c>
      <c r="AW28" s="50">
        <v>1845</v>
      </c>
      <c r="AX28" s="50">
        <v>6</v>
      </c>
      <c r="AY28" s="4">
        <v>2.94</v>
      </c>
      <c r="AZ28" s="50">
        <v>560</v>
      </c>
      <c r="BA28" s="50">
        <v>0</v>
      </c>
      <c r="BB28" s="4">
        <v>1.77</v>
      </c>
      <c r="BC28" s="50">
        <v>386</v>
      </c>
      <c r="BD28" s="50">
        <v>1</v>
      </c>
      <c r="BE28" s="4">
        <v>0</v>
      </c>
      <c r="BF28" s="50">
        <v>0</v>
      </c>
      <c r="BG28" s="50">
        <v>0</v>
      </c>
      <c r="BH28" s="4">
        <v>0</v>
      </c>
      <c r="BI28" s="50">
        <v>0</v>
      </c>
      <c r="BJ28" s="50">
        <v>0</v>
      </c>
      <c r="BK28" s="4">
        <v>0</v>
      </c>
      <c r="BL28" s="50">
        <v>0</v>
      </c>
      <c r="BM28" s="50">
        <v>0</v>
      </c>
      <c r="BN28" s="4">
        <f t="shared" si="0"/>
        <v>973.21</v>
      </c>
      <c r="BO28" s="50">
        <f t="shared" si="0"/>
        <v>147988</v>
      </c>
      <c r="BP28" s="52">
        <f t="shared" si="0"/>
        <v>1246</v>
      </c>
      <c r="BQ28" s="38"/>
      <c r="BR28" s="38"/>
      <c r="BS28" s="20">
        <v>0</v>
      </c>
      <c r="BT28" s="21">
        <v>0</v>
      </c>
      <c r="BU28" s="20">
        <v>0</v>
      </c>
      <c r="BV28" s="16"/>
      <c r="BW28" s="33">
        <v>0</v>
      </c>
      <c r="BX28" s="64">
        <v>0</v>
      </c>
      <c r="BY28" s="16"/>
      <c r="BZ28" s="26">
        <v>0</v>
      </c>
      <c r="CA28" s="58"/>
    </row>
    <row r="29" spans="1:79" ht="18" customHeight="1" x14ac:dyDescent="0.15">
      <c r="A29" s="38"/>
      <c r="B29" s="38"/>
      <c r="C29" s="38"/>
      <c r="D29" s="39"/>
      <c r="E29" s="5" t="s">
        <v>34</v>
      </c>
      <c r="F29" s="4">
        <v>24.29</v>
      </c>
      <c r="G29" s="50">
        <v>0</v>
      </c>
      <c r="H29" s="50">
        <v>0</v>
      </c>
      <c r="I29" s="4">
        <v>128.91</v>
      </c>
      <c r="J29" s="50">
        <v>4024</v>
      </c>
      <c r="K29" s="50">
        <v>736</v>
      </c>
      <c r="L29" s="4">
        <v>154.07</v>
      </c>
      <c r="M29" s="50">
        <v>8149</v>
      </c>
      <c r="N29" s="50">
        <v>1054</v>
      </c>
      <c r="O29" s="4">
        <v>392.35</v>
      </c>
      <c r="P29" s="50">
        <v>34652</v>
      </c>
      <c r="Q29" s="50">
        <v>2305</v>
      </c>
      <c r="R29" s="4">
        <v>358.94</v>
      </c>
      <c r="S29" s="50">
        <v>41727</v>
      </c>
      <c r="T29" s="50">
        <v>1621</v>
      </c>
      <c r="U29" s="4">
        <v>89.94</v>
      </c>
      <c r="V29" s="50">
        <v>11267</v>
      </c>
      <c r="W29" s="50">
        <v>277</v>
      </c>
      <c r="X29" s="4">
        <v>176.52</v>
      </c>
      <c r="Y29" s="50">
        <v>27854</v>
      </c>
      <c r="Z29" s="50">
        <v>562</v>
      </c>
      <c r="AA29" s="4">
        <v>550.8900000000001</v>
      </c>
      <c r="AB29" s="50">
        <v>81669</v>
      </c>
      <c r="AC29" s="50">
        <v>1135</v>
      </c>
      <c r="AD29" s="4">
        <v>311.45000000000005</v>
      </c>
      <c r="AE29" s="50">
        <v>49738</v>
      </c>
      <c r="AF29" s="50">
        <v>421</v>
      </c>
      <c r="AG29" s="4">
        <v>768.21999999999991</v>
      </c>
      <c r="AH29" s="50">
        <v>130046</v>
      </c>
      <c r="AI29" s="50">
        <v>929</v>
      </c>
      <c r="AJ29" s="4">
        <v>1801.5</v>
      </c>
      <c r="AK29" s="50">
        <v>332493</v>
      </c>
      <c r="AL29" s="50">
        <v>1889</v>
      </c>
      <c r="AM29" s="4">
        <v>3118.58</v>
      </c>
      <c r="AN29" s="50">
        <v>584200</v>
      </c>
      <c r="AO29" s="50">
        <v>3128</v>
      </c>
      <c r="AP29" s="4">
        <v>5625.85</v>
      </c>
      <c r="AQ29" s="50">
        <v>1049217</v>
      </c>
      <c r="AR29" s="50">
        <v>4599</v>
      </c>
      <c r="AS29" s="4">
        <v>5327.41</v>
      </c>
      <c r="AT29" s="50">
        <v>1010048</v>
      </c>
      <c r="AU29" s="50">
        <v>3335</v>
      </c>
      <c r="AV29" s="4">
        <v>4532.7199999999993</v>
      </c>
      <c r="AW29" s="50">
        <v>878716</v>
      </c>
      <c r="AX29" s="50">
        <v>2872</v>
      </c>
      <c r="AY29" s="4">
        <v>1777.17</v>
      </c>
      <c r="AZ29" s="50">
        <v>339234</v>
      </c>
      <c r="BA29" s="50">
        <v>770</v>
      </c>
      <c r="BB29" s="4">
        <v>2320.94</v>
      </c>
      <c r="BC29" s="50">
        <v>514508</v>
      </c>
      <c r="BD29" s="50">
        <v>1697</v>
      </c>
      <c r="BE29" s="4">
        <v>1362.3400000000001</v>
      </c>
      <c r="BF29" s="50">
        <v>306499</v>
      </c>
      <c r="BG29" s="50">
        <v>798</v>
      </c>
      <c r="BH29" s="4">
        <v>736.32</v>
      </c>
      <c r="BI29" s="50">
        <v>161694</v>
      </c>
      <c r="BJ29" s="50">
        <v>314</v>
      </c>
      <c r="BK29" s="4">
        <v>925.39</v>
      </c>
      <c r="BL29" s="50">
        <v>202809</v>
      </c>
      <c r="BM29" s="50">
        <v>308</v>
      </c>
      <c r="BN29" s="4">
        <f t="shared" si="0"/>
        <v>30483.799999999996</v>
      </c>
      <c r="BO29" s="50">
        <f t="shared" si="0"/>
        <v>5768544</v>
      </c>
      <c r="BP29" s="52">
        <f t="shared" si="0"/>
        <v>28750</v>
      </c>
      <c r="BQ29" s="38"/>
      <c r="BR29" s="38"/>
      <c r="BS29" s="20">
        <v>0</v>
      </c>
      <c r="BT29" s="21">
        <v>0</v>
      </c>
      <c r="BU29" s="20">
        <v>0</v>
      </c>
      <c r="BV29" s="16"/>
      <c r="BW29" s="33">
        <v>0</v>
      </c>
      <c r="BX29" s="64">
        <v>0</v>
      </c>
      <c r="BY29" s="16"/>
      <c r="BZ29" s="26">
        <v>0</v>
      </c>
      <c r="CA29" s="58"/>
    </row>
    <row r="30" spans="1:79" ht="18" customHeight="1" x14ac:dyDescent="0.15">
      <c r="A30" s="38"/>
      <c r="B30" s="38"/>
      <c r="C30" s="38"/>
      <c r="D30" s="39"/>
      <c r="E30" s="5" t="s">
        <v>31</v>
      </c>
      <c r="F30" s="4">
        <v>24.23</v>
      </c>
      <c r="G30" s="50">
        <v>0</v>
      </c>
      <c r="H30" s="50">
        <v>0</v>
      </c>
      <c r="I30" s="4">
        <v>0</v>
      </c>
      <c r="J30" s="50">
        <v>0</v>
      </c>
      <c r="K30" s="50">
        <v>0</v>
      </c>
      <c r="L30" s="4">
        <v>2.39</v>
      </c>
      <c r="M30" s="50">
        <v>121</v>
      </c>
      <c r="N30" s="50">
        <v>13</v>
      </c>
      <c r="O30" s="4">
        <v>2.52</v>
      </c>
      <c r="P30" s="50">
        <v>219</v>
      </c>
      <c r="Q30" s="50">
        <v>16</v>
      </c>
      <c r="R30" s="4">
        <v>50.37</v>
      </c>
      <c r="S30" s="50">
        <v>6352</v>
      </c>
      <c r="T30" s="50">
        <v>190</v>
      </c>
      <c r="U30" s="4">
        <v>10.45</v>
      </c>
      <c r="V30" s="50">
        <v>1460</v>
      </c>
      <c r="W30" s="50">
        <v>41</v>
      </c>
      <c r="X30" s="4">
        <v>1.59</v>
      </c>
      <c r="Y30" s="50">
        <v>204</v>
      </c>
      <c r="Z30" s="50">
        <v>2</v>
      </c>
      <c r="AA30" s="4">
        <v>0.13</v>
      </c>
      <c r="AB30" s="50">
        <v>18</v>
      </c>
      <c r="AC30" s="50">
        <v>0</v>
      </c>
      <c r="AD30" s="4">
        <v>2.23</v>
      </c>
      <c r="AE30" s="50">
        <v>428</v>
      </c>
      <c r="AF30" s="50">
        <v>4</v>
      </c>
      <c r="AG30" s="4">
        <v>9.86</v>
      </c>
      <c r="AH30" s="50">
        <v>1575</v>
      </c>
      <c r="AI30" s="50">
        <v>11</v>
      </c>
      <c r="AJ30" s="4">
        <v>4.46</v>
      </c>
      <c r="AK30" s="50">
        <v>718</v>
      </c>
      <c r="AL30" s="50">
        <v>3</v>
      </c>
      <c r="AM30" s="4">
        <v>3.3</v>
      </c>
      <c r="AN30" s="50">
        <v>533</v>
      </c>
      <c r="AO30" s="50">
        <v>2</v>
      </c>
      <c r="AP30" s="4">
        <v>10.57</v>
      </c>
      <c r="AQ30" s="50">
        <v>2262</v>
      </c>
      <c r="AR30" s="50">
        <v>14</v>
      </c>
      <c r="AS30" s="4">
        <v>0.21</v>
      </c>
      <c r="AT30" s="50">
        <v>37</v>
      </c>
      <c r="AU30" s="50">
        <v>0</v>
      </c>
      <c r="AV30" s="4">
        <v>7.59</v>
      </c>
      <c r="AW30" s="50">
        <v>1730</v>
      </c>
      <c r="AX30" s="50">
        <v>9</v>
      </c>
      <c r="AY30" s="4">
        <v>0</v>
      </c>
      <c r="AZ30" s="50">
        <v>0</v>
      </c>
      <c r="BA30" s="50">
        <v>0</v>
      </c>
      <c r="BB30" s="4">
        <v>5.4</v>
      </c>
      <c r="BC30" s="50">
        <v>913</v>
      </c>
      <c r="BD30" s="50">
        <v>5</v>
      </c>
      <c r="BE30" s="4">
        <v>0</v>
      </c>
      <c r="BF30" s="50">
        <v>0</v>
      </c>
      <c r="BG30" s="50">
        <v>0</v>
      </c>
      <c r="BH30" s="4">
        <v>0</v>
      </c>
      <c r="BI30" s="50">
        <v>0</v>
      </c>
      <c r="BJ30" s="50">
        <v>0</v>
      </c>
      <c r="BK30" s="4">
        <v>3.54</v>
      </c>
      <c r="BL30" s="50">
        <v>608</v>
      </c>
      <c r="BM30" s="50">
        <v>4</v>
      </c>
      <c r="BN30" s="4">
        <f t="shared" si="0"/>
        <v>138.83999999999997</v>
      </c>
      <c r="BO30" s="50">
        <f t="shared" si="0"/>
        <v>17178</v>
      </c>
      <c r="BP30" s="52">
        <f t="shared" si="0"/>
        <v>314</v>
      </c>
      <c r="BQ30" s="38"/>
      <c r="BR30" s="38"/>
      <c r="BS30" s="20">
        <v>0</v>
      </c>
      <c r="BT30" s="21">
        <v>0</v>
      </c>
      <c r="BU30" s="20">
        <v>0</v>
      </c>
      <c r="BV30" s="16"/>
      <c r="BW30" s="33">
        <v>0</v>
      </c>
      <c r="BX30" s="64">
        <v>0</v>
      </c>
      <c r="BY30" s="16"/>
      <c r="BZ30" s="26">
        <v>0</v>
      </c>
      <c r="CA30" s="58"/>
    </row>
    <row r="31" spans="1:79" ht="18" customHeight="1" x14ac:dyDescent="0.15">
      <c r="A31" s="38"/>
      <c r="B31" s="38"/>
      <c r="C31" s="38"/>
      <c r="D31" s="39"/>
      <c r="E31" s="5" t="s">
        <v>32</v>
      </c>
      <c r="F31" s="4">
        <f t="shared" ref="F31:AK31" si="15">SUM(F28:F30)</f>
        <v>60.980000000000004</v>
      </c>
      <c r="G31" s="50">
        <f t="shared" si="15"/>
        <v>0</v>
      </c>
      <c r="H31" s="50">
        <f t="shared" si="15"/>
        <v>0</v>
      </c>
      <c r="I31" s="4">
        <f t="shared" si="15"/>
        <v>153.93</v>
      </c>
      <c r="J31" s="50">
        <f t="shared" si="15"/>
        <v>5181</v>
      </c>
      <c r="K31" s="50">
        <f t="shared" si="15"/>
        <v>921</v>
      </c>
      <c r="L31" s="4">
        <f t="shared" si="15"/>
        <v>205.67</v>
      </c>
      <c r="M31" s="50">
        <f t="shared" si="15"/>
        <v>11971</v>
      </c>
      <c r="N31" s="50">
        <f t="shared" si="15"/>
        <v>1343</v>
      </c>
      <c r="O31" s="4">
        <f t="shared" si="15"/>
        <v>415.29</v>
      </c>
      <c r="P31" s="50">
        <f t="shared" si="15"/>
        <v>36992</v>
      </c>
      <c r="Q31" s="50">
        <f t="shared" si="15"/>
        <v>2396</v>
      </c>
      <c r="R31" s="4">
        <f t="shared" si="15"/>
        <v>429.07</v>
      </c>
      <c r="S31" s="50">
        <f t="shared" si="15"/>
        <v>50340</v>
      </c>
      <c r="T31" s="50">
        <f t="shared" si="15"/>
        <v>1856</v>
      </c>
      <c r="U31" s="4">
        <f t="shared" si="15"/>
        <v>115.62</v>
      </c>
      <c r="V31" s="50">
        <f t="shared" si="15"/>
        <v>14599</v>
      </c>
      <c r="W31" s="50">
        <f t="shared" si="15"/>
        <v>347</v>
      </c>
      <c r="X31" s="4">
        <f t="shared" si="15"/>
        <v>219.79000000000002</v>
      </c>
      <c r="Y31" s="50">
        <f t="shared" si="15"/>
        <v>35421</v>
      </c>
      <c r="Z31" s="50">
        <f t="shared" si="15"/>
        <v>632</v>
      </c>
      <c r="AA31" s="4">
        <f t="shared" si="15"/>
        <v>571.35000000000014</v>
      </c>
      <c r="AB31" s="50">
        <f t="shared" si="15"/>
        <v>84951</v>
      </c>
      <c r="AC31" s="50">
        <f t="shared" si="15"/>
        <v>1149</v>
      </c>
      <c r="AD31" s="4">
        <f t="shared" si="15"/>
        <v>351.37000000000006</v>
      </c>
      <c r="AE31" s="50">
        <f t="shared" si="15"/>
        <v>57064</v>
      </c>
      <c r="AF31" s="50">
        <f t="shared" si="15"/>
        <v>457</v>
      </c>
      <c r="AG31" s="4">
        <f t="shared" si="15"/>
        <v>871.01999999999987</v>
      </c>
      <c r="AH31" s="50">
        <f t="shared" si="15"/>
        <v>146739</v>
      </c>
      <c r="AI31" s="50">
        <f t="shared" si="15"/>
        <v>1009</v>
      </c>
      <c r="AJ31" s="4">
        <f t="shared" si="15"/>
        <v>1999.08</v>
      </c>
      <c r="AK31" s="50">
        <f t="shared" si="15"/>
        <v>364900</v>
      </c>
      <c r="AL31" s="50">
        <f t="shared" ref="AL31:BM31" si="16">SUM(AL28:AL30)</f>
        <v>2046</v>
      </c>
      <c r="AM31" s="4">
        <f t="shared" si="16"/>
        <v>3344.59</v>
      </c>
      <c r="AN31" s="50">
        <f t="shared" si="16"/>
        <v>620444</v>
      </c>
      <c r="AO31" s="50">
        <f t="shared" si="16"/>
        <v>3283</v>
      </c>
      <c r="AP31" s="4">
        <f t="shared" si="16"/>
        <v>5790.56</v>
      </c>
      <c r="AQ31" s="50">
        <f t="shared" si="16"/>
        <v>1076578</v>
      </c>
      <c r="AR31" s="50">
        <f t="shared" si="16"/>
        <v>4717</v>
      </c>
      <c r="AS31" s="4">
        <f t="shared" si="16"/>
        <v>5380.93</v>
      </c>
      <c r="AT31" s="50">
        <f t="shared" si="16"/>
        <v>1019028</v>
      </c>
      <c r="AU31" s="50">
        <f t="shared" si="16"/>
        <v>3370</v>
      </c>
      <c r="AV31" s="4">
        <f t="shared" si="16"/>
        <v>4550.7899999999991</v>
      </c>
      <c r="AW31" s="50">
        <f t="shared" si="16"/>
        <v>882291</v>
      </c>
      <c r="AX31" s="50">
        <f t="shared" si="16"/>
        <v>2887</v>
      </c>
      <c r="AY31" s="4">
        <f t="shared" si="16"/>
        <v>1780.1100000000001</v>
      </c>
      <c r="AZ31" s="50">
        <f t="shared" si="16"/>
        <v>339794</v>
      </c>
      <c r="BA31" s="50">
        <f t="shared" si="16"/>
        <v>770</v>
      </c>
      <c r="BB31" s="4">
        <f t="shared" si="16"/>
        <v>2328.11</v>
      </c>
      <c r="BC31" s="50">
        <f t="shared" si="16"/>
        <v>515807</v>
      </c>
      <c r="BD31" s="50">
        <f t="shared" si="16"/>
        <v>1703</v>
      </c>
      <c r="BE31" s="4">
        <f t="shared" si="16"/>
        <v>1362.3400000000001</v>
      </c>
      <c r="BF31" s="50">
        <f t="shared" si="16"/>
        <v>306499</v>
      </c>
      <c r="BG31" s="50">
        <f t="shared" si="16"/>
        <v>798</v>
      </c>
      <c r="BH31" s="4">
        <f t="shared" si="16"/>
        <v>736.32</v>
      </c>
      <c r="BI31" s="50">
        <f t="shared" si="16"/>
        <v>161694</v>
      </c>
      <c r="BJ31" s="50">
        <f t="shared" si="16"/>
        <v>314</v>
      </c>
      <c r="BK31" s="4">
        <f t="shared" si="16"/>
        <v>928.93</v>
      </c>
      <c r="BL31" s="50">
        <f t="shared" si="16"/>
        <v>203417</v>
      </c>
      <c r="BM31" s="50">
        <f t="shared" si="16"/>
        <v>312</v>
      </c>
      <c r="BN31" s="4">
        <f t="shared" si="0"/>
        <v>31595.850000000002</v>
      </c>
      <c r="BO31" s="50">
        <f t="shared" si="0"/>
        <v>5933710</v>
      </c>
      <c r="BP31" s="52">
        <f t="shared" si="0"/>
        <v>30310</v>
      </c>
      <c r="BQ31" s="38"/>
      <c r="BR31" s="38"/>
      <c r="BS31" s="20">
        <v>0</v>
      </c>
      <c r="BT31" s="21">
        <v>0</v>
      </c>
      <c r="BU31" s="20">
        <v>0</v>
      </c>
      <c r="BV31" s="16"/>
      <c r="BW31" s="33">
        <v>0</v>
      </c>
      <c r="BX31" s="64">
        <v>0</v>
      </c>
      <c r="BY31" s="16"/>
      <c r="BZ31" s="26">
        <v>0</v>
      </c>
      <c r="CA31" s="58"/>
    </row>
    <row r="32" spans="1:79" ht="18" customHeight="1" x14ac:dyDescent="0.15">
      <c r="A32" s="38"/>
      <c r="B32" s="38"/>
      <c r="C32" s="38"/>
      <c r="D32" s="39" t="s">
        <v>37</v>
      </c>
      <c r="E32" s="39"/>
      <c r="F32" s="4">
        <f t="shared" ref="F32:AK32" si="17">SUM(F27,F31)</f>
        <v>60.980000000000004</v>
      </c>
      <c r="G32" s="50">
        <f t="shared" si="17"/>
        <v>0</v>
      </c>
      <c r="H32" s="50">
        <f t="shared" si="17"/>
        <v>0</v>
      </c>
      <c r="I32" s="4">
        <f t="shared" si="17"/>
        <v>153.93</v>
      </c>
      <c r="J32" s="50">
        <f t="shared" si="17"/>
        <v>5181</v>
      </c>
      <c r="K32" s="50">
        <f t="shared" si="17"/>
        <v>921</v>
      </c>
      <c r="L32" s="4">
        <f t="shared" si="17"/>
        <v>205.67</v>
      </c>
      <c r="M32" s="50">
        <f t="shared" si="17"/>
        <v>11971</v>
      </c>
      <c r="N32" s="50">
        <f t="shared" si="17"/>
        <v>1343</v>
      </c>
      <c r="O32" s="4">
        <f t="shared" si="17"/>
        <v>415.29</v>
      </c>
      <c r="P32" s="50">
        <f t="shared" si="17"/>
        <v>36992</v>
      </c>
      <c r="Q32" s="50">
        <f t="shared" si="17"/>
        <v>2396</v>
      </c>
      <c r="R32" s="4">
        <f t="shared" si="17"/>
        <v>429.07</v>
      </c>
      <c r="S32" s="50">
        <f t="shared" si="17"/>
        <v>50340</v>
      </c>
      <c r="T32" s="50">
        <f t="shared" si="17"/>
        <v>1856</v>
      </c>
      <c r="U32" s="4">
        <f t="shared" si="17"/>
        <v>115.62</v>
      </c>
      <c r="V32" s="50">
        <f t="shared" si="17"/>
        <v>14599</v>
      </c>
      <c r="W32" s="50">
        <f t="shared" si="17"/>
        <v>347</v>
      </c>
      <c r="X32" s="4">
        <f t="shared" si="17"/>
        <v>219.79000000000002</v>
      </c>
      <c r="Y32" s="50">
        <f t="shared" si="17"/>
        <v>35421</v>
      </c>
      <c r="Z32" s="50">
        <f t="shared" si="17"/>
        <v>632</v>
      </c>
      <c r="AA32" s="4">
        <f t="shared" si="17"/>
        <v>571.92000000000019</v>
      </c>
      <c r="AB32" s="50">
        <f t="shared" si="17"/>
        <v>85053</v>
      </c>
      <c r="AC32" s="50">
        <f t="shared" si="17"/>
        <v>1150</v>
      </c>
      <c r="AD32" s="4">
        <f t="shared" si="17"/>
        <v>354.41000000000008</v>
      </c>
      <c r="AE32" s="50">
        <f t="shared" si="17"/>
        <v>57648</v>
      </c>
      <c r="AF32" s="50">
        <f t="shared" si="17"/>
        <v>463</v>
      </c>
      <c r="AG32" s="4">
        <f t="shared" si="17"/>
        <v>874.7299999999999</v>
      </c>
      <c r="AH32" s="50">
        <f t="shared" si="17"/>
        <v>147475</v>
      </c>
      <c r="AI32" s="50">
        <f t="shared" si="17"/>
        <v>1017</v>
      </c>
      <c r="AJ32" s="4">
        <f t="shared" si="17"/>
        <v>2010.85</v>
      </c>
      <c r="AK32" s="50">
        <f t="shared" si="17"/>
        <v>367437</v>
      </c>
      <c r="AL32" s="50">
        <f t="shared" ref="AL32:BM32" si="18">SUM(AL27,AL31)</f>
        <v>2058</v>
      </c>
      <c r="AM32" s="4">
        <f t="shared" si="18"/>
        <v>3378.69</v>
      </c>
      <c r="AN32" s="50">
        <f t="shared" si="18"/>
        <v>627566</v>
      </c>
      <c r="AO32" s="50">
        <f t="shared" si="18"/>
        <v>3309</v>
      </c>
      <c r="AP32" s="4">
        <f t="shared" si="18"/>
        <v>5924.27</v>
      </c>
      <c r="AQ32" s="50">
        <f t="shared" si="18"/>
        <v>1108531</v>
      </c>
      <c r="AR32" s="50">
        <f t="shared" si="18"/>
        <v>4867</v>
      </c>
      <c r="AS32" s="4">
        <f t="shared" si="18"/>
        <v>5463.3600000000006</v>
      </c>
      <c r="AT32" s="50">
        <f t="shared" si="18"/>
        <v>1036739</v>
      </c>
      <c r="AU32" s="50">
        <f t="shared" si="18"/>
        <v>3415</v>
      </c>
      <c r="AV32" s="4">
        <f t="shared" si="18"/>
        <v>4601.2399999999989</v>
      </c>
      <c r="AW32" s="50">
        <f t="shared" si="18"/>
        <v>895733</v>
      </c>
      <c r="AX32" s="50">
        <f t="shared" si="18"/>
        <v>2916</v>
      </c>
      <c r="AY32" s="4">
        <f t="shared" si="18"/>
        <v>1810.0600000000002</v>
      </c>
      <c r="AZ32" s="50">
        <f t="shared" si="18"/>
        <v>348392</v>
      </c>
      <c r="BA32" s="50">
        <f t="shared" si="18"/>
        <v>789</v>
      </c>
      <c r="BB32" s="4">
        <f t="shared" si="18"/>
        <v>2349.33</v>
      </c>
      <c r="BC32" s="50">
        <f t="shared" si="18"/>
        <v>522152</v>
      </c>
      <c r="BD32" s="50">
        <f t="shared" si="18"/>
        <v>1719</v>
      </c>
      <c r="BE32" s="4">
        <f t="shared" si="18"/>
        <v>1406.96</v>
      </c>
      <c r="BF32" s="50">
        <f t="shared" si="18"/>
        <v>320018</v>
      </c>
      <c r="BG32" s="50">
        <f t="shared" si="18"/>
        <v>835</v>
      </c>
      <c r="BH32" s="4">
        <f t="shared" si="18"/>
        <v>748.68000000000006</v>
      </c>
      <c r="BI32" s="50">
        <f t="shared" si="18"/>
        <v>165505</v>
      </c>
      <c r="BJ32" s="50">
        <f t="shared" si="18"/>
        <v>321</v>
      </c>
      <c r="BK32" s="4">
        <f t="shared" si="18"/>
        <v>999.06999999999994</v>
      </c>
      <c r="BL32" s="50">
        <f t="shared" si="18"/>
        <v>224770</v>
      </c>
      <c r="BM32" s="50">
        <f t="shared" si="18"/>
        <v>362</v>
      </c>
      <c r="BN32" s="4">
        <f t="shared" si="0"/>
        <v>32093.919999999998</v>
      </c>
      <c r="BO32" s="50">
        <f t="shared" si="0"/>
        <v>6061523</v>
      </c>
      <c r="BP32" s="52">
        <f t="shared" si="0"/>
        <v>30716</v>
      </c>
      <c r="BQ32" s="38"/>
      <c r="BR32" s="38"/>
      <c r="BS32" s="23">
        <v>0</v>
      </c>
      <c r="BT32" s="24">
        <v>0</v>
      </c>
      <c r="BU32" s="20">
        <v>0</v>
      </c>
      <c r="BV32" s="17"/>
      <c r="BW32" s="34">
        <v>0</v>
      </c>
      <c r="BX32" s="65">
        <v>0</v>
      </c>
      <c r="BY32" s="17"/>
      <c r="BZ32" s="27">
        <v>0</v>
      </c>
      <c r="CA32" s="59"/>
    </row>
    <row r="33" spans="1:79" ht="18" customHeight="1" x14ac:dyDescent="0.15">
      <c r="A33" s="38"/>
      <c r="B33" s="38"/>
      <c r="C33" s="40" t="s">
        <v>45</v>
      </c>
      <c r="D33" s="40"/>
      <c r="E33" s="40"/>
      <c r="F33" s="4">
        <f t="shared" ref="F33:AK33" si="19">SUM(F32,F26)</f>
        <v>1154.4299999999998</v>
      </c>
      <c r="G33" s="50">
        <f t="shared" si="19"/>
        <v>0</v>
      </c>
      <c r="H33" s="50">
        <f t="shared" si="19"/>
        <v>0</v>
      </c>
      <c r="I33" s="4">
        <f t="shared" si="19"/>
        <v>2190.23</v>
      </c>
      <c r="J33" s="50">
        <f t="shared" si="19"/>
        <v>13391</v>
      </c>
      <c r="K33" s="50">
        <f t="shared" si="19"/>
        <v>2269</v>
      </c>
      <c r="L33" s="4">
        <f t="shared" si="19"/>
        <v>1570.75</v>
      </c>
      <c r="M33" s="50">
        <f t="shared" si="19"/>
        <v>73339</v>
      </c>
      <c r="N33" s="50">
        <f t="shared" si="19"/>
        <v>12018</v>
      </c>
      <c r="O33" s="4">
        <f t="shared" si="19"/>
        <v>2507.41</v>
      </c>
      <c r="P33" s="50">
        <f t="shared" si="19"/>
        <v>205513</v>
      </c>
      <c r="Q33" s="50">
        <f t="shared" si="19"/>
        <v>19971</v>
      </c>
      <c r="R33" s="4">
        <f t="shared" si="19"/>
        <v>1897.2500000000002</v>
      </c>
      <c r="S33" s="50">
        <f t="shared" si="19"/>
        <v>235069</v>
      </c>
      <c r="T33" s="50">
        <f t="shared" si="19"/>
        <v>17738</v>
      </c>
      <c r="U33" s="4">
        <f t="shared" si="19"/>
        <v>1285.73</v>
      </c>
      <c r="V33" s="50">
        <f t="shared" si="19"/>
        <v>234900</v>
      </c>
      <c r="W33" s="50">
        <f t="shared" si="19"/>
        <v>15915</v>
      </c>
      <c r="X33" s="4">
        <f t="shared" si="19"/>
        <v>2377.54</v>
      </c>
      <c r="Y33" s="50">
        <f t="shared" si="19"/>
        <v>588358</v>
      </c>
      <c r="Z33" s="50">
        <f t="shared" si="19"/>
        <v>31034</v>
      </c>
      <c r="AA33" s="4">
        <f t="shared" si="19"/>
        <v>3026.6800000000003</v>
      </c>
      <c r="AB33" s="50">
        <f t="shared" si="19"/>
        <v>863030</v>
      </c>
      <c r="AC33" s="50">
        <f t="shared" si="19"/>
        <v>26668</v>
      </c>
      <c r="AD33" s="4">
        <f t="shared" si="19"/>
        <v>5681.4400000000005</v>
      </c>
      <c r="AE33" s="50">
        <f t="shared" si="19"/>
        <v>2139269</v>
      </c>
      <c r="AF33" s="50">
        <f t="shared" si="19"/>
        <v>50703</v>
      </c>
      <c r="AG33" s="4">
        <f t="shared" si="19"/>
        <v>8741.36</v>
      </c>
      <c r="AH33" s="50">
        <f t="shared" si="19"/>
        <v>3557138</v>
      </c>
      <c r="AI33" s="50">
        <f t="shared" si="19"/>
        <v>61886</v>
      </c>
      <c r="AJ33" s="4">
        <f t="shared" si="19"/>
        <v>14588.789999999999</v>
      </c>
      <c r="AK33" s="50">
        <f t="shared" si="19"/>
        <v>6303580</v>
      </c>
      <c r="AL33" s="50">
        <f t="shared" ref="AL33:BM33" si="20">SUM(AL32,AL26)</f>
        <v>81219</v>
      </c>
      <c r="AM33" s="4">
        <f t="shared" si="20"/>
        <v>16622.61</v>
      </c>
      <c r="AN33" s="50">
        <f t="shared" si="20"/>
        <v>7181641</v>
      </c>
      <c r="AO33" s="50">
        <f t="shared" si="20"/>
        <v>70896</v>
      </c>
      <c r="AP33" s="4">
        <f t="shared" si="20"/>
        <v>17703.61</v>
      </c>
      <c r="AQ33" s="50">
        <f t="shared" si="20"/>
        <v>7068622</v>
      </c>
      <c r="AR33" s="50">
        <f t="shared" si="20"/>
        <v>48969</v>
      </c>
      <c r="AS33" s="4">
        <f t="shared" si="20"/>
        <v>12376.6</v>
      </c>
      <c r="AT33" s="50">
        <f t="shared" si="20"/>
        <v>4819030</v>
      </c>
      <c r="AU33" s="50">
        <f t="shared" si="20"/>
        <v>24222</v>
      </c>
      <c r="AV33" s="4">
        <f t="shared" si="20"/>
        <v>7243.369999999999</v>
      </c>
      <c r="AW33" s="50">
        <f t="shared" si="20"/>
        <v>2384057</v>
      </c>
      <c r="AX33" s="50">
        <f t="shared" si="20"/>
        <v>8739</v>
      </c>
      <c r="AY33" s="4">
        <f t="shared" si="20"/>
        <v>2958.71</v>
      </c>
      <c r="AZ33" s="50">
        <f t="shared" si="20"/>
        <v>999782</v>
      </c>
      <c r="BA33" s="50">
        <f t="shared" si="20"/>
        <v>2346</v>
      </c>
      <c r="BB33" s="4">
        <f t="shared" si="20"/>
        <v>3010.5</v>
      </c>
      <c r="BC33" s="50">
        <f t="shared" si="20"/>
        <v>898672</v>
      </c>
      <c r="BD33" s="50">
        <f t="shared" si="20"/>
        <v>2387</v>
      </c>
      <c r="BE33" s="4">
        <f t="shared" si="20"/>
        <v>1805.14</v>
      </c>
      <c r="BF33" s="50">
        <f t="shared" si="20"/>
        <v>546781</v>
      </c>
      <c r="BG33" s="50">
        <f t="shared" si="20"/>
        <v>1150</v>
      </c>
      <c r="BH33" s="4">
        <f t="shared" si="20"/>
        <v>1290.33</v>
      </c>
      <c r="BI33" s="50">
        <f t="shared" si="20"/>
        <v>492882</v>
      </c>
      <c r="BJ33" s="50">
        <f t="shared" si="20"/>
        <v>778</v>
      </c>
      <c r="BK33" s="4">
        <f t="shared" si="20"/>
        <v>1485.62</v>
      </c>
      <c r="BL33" s="50">
        <f t="shared" si="20"/>
        <v>509910</v>
      </c>
      <c r="BM33" s="50">
        <f t="shared" si="20"/>
        <v>690</v>
      </c>
      <c r="BN33" s="4">
        <f t="shared" si="0"/>
        <v>109518.1</v>
      </c>
      <c r="BO33" s="50">
        <f t="shared" si="0"/>
        <v>39114964</v>
      </c>
      <c r="BP33" s="52">
        <f t="shared" si="0"/>
        <v>479598</v>
      </c>
      <c r="BQ33" s="38"/>
      <c r="BR33" s="9" t="s">
        <v>52</v>
      </c>
      <c r="BS33" s="22">
        <f>BS20</f>
        <v>463.77</v>
      </c>
      <c r="BT33" s="22">
        <f>BT20</f>
        <v>3679.29</v>
      </c>
      <c r="BU33" s="22">
        <f>BU20</f>
        <v>530.04999999999995</v>
      </c>
      <c r="BV33" s="11"/>
      <c r="BW33" s="35">
        <f>SUM(BW20:BW24)</f>
        <v>1069.31</v>
      </c>
      <c r="BX33" s="66">
        <f>SUM(BX20:BX24)</f>
        <v>941488</v>
      </c>
      <c r="BY33" s="11"/>
      <c r="BZ33" s="30">
        <f>SUM(BZ20:BZ25)</f>
        <v>82.4</v>
      </c>
      <c r="CA33" s="60">
        <f>SUM(BZ33,BW33,BS33:BU33,BN33)</f>
        <v>115342.92000000001</v>
      </c>
    </row>
    <row r="34" spans="1:79" ht="18" customHeight="1" x14ac:dyDescent="0.15">
      <c r="A34" s="38"/>
      <c r="B34" s="38" t="s">
        <v>46</v>
      </c>
      <c r="C34" s="38" t="s">
        <v>35</v>
      </c>
      <c r="D34" s="38" t="s">
        <v>33</v>
      </c>
      <c r="E34" s="5" t="s">
        <v>28</v>
      </c>
      <c r="F34" s="4">
        <v>0</v>
      </c>
      <c r="G34" s="50">
        <v>0</v>
      </c>
      <c r="H34" s="50">
        <v>0</v>
      </c>
      <c r="I34" s="4">
        <v>2.87</v>
      </c>
      <c r="J34" s="50">
        <v>0</v>
      </c>
      <c r="K34" s="50">
        <v>0</v>
      </c>
      <c r="L34" s="4">
        <v>2.08</v>
      </c>
      <c r="M34" s="50">
        <v>149</v>
      </c>
      <c r="N34" s="50">
        <v>19</v>
      </c>
      <c r="O34" s="4">
        <v>0.49</v>
      </c>
      <c r="P34" s="50">
        <v>29</v>
      </c>
      <c r="Q34" s="50">
        <v>4</v>
      </c>
      <c r="R34" s="4">
        <v>1.21</v>
      </c>
      <c r="S34" s="50">
        <v>163</v>
      </c>
      <c r="T34" s="50">
        <v>15</v>
      </c>
      <c r="U34" s="4">
        <v>5.42</v>
      </c>
      <c r="V34" s="50">
        <v>1203</v>
      </c>
      <c r="W34" s="50">
        <v>83</v>
      </c>
      <c r="X34" s="4">
        <v>24.03</v>
      </c>
      <c r="Y34" s="50">
        <v>3927</v>
      </c>
      <c r="Z34" s="50">
        <v>209</v>
      </c>
      <c r="AA34" s="4">
        <v>16.84</v>
      </c>
      <c r="AB34" s="50">
        <v>5397</v>
      </c>
      <c r="AC34" s="50">
        <v>199</v>
      </c>
      <c r="AD34" s="4">
        <v>81.540000000000006</v>
      </c>
      <c r="AE34" s="50">
        <v>33353</v>
      </c>
      <c r="AF34" s="50">
        <v>779</v>
      </c>
      <c r="AG34" s="4">
        <v>204.61999999999998</v>
      </c>
      <c r="AH34" s="50">
        <v>90447</v>
      </c>
      <c r="AI34" s="50">
        <v>1549</v>
      </c>
      <c r="AJ34" s="4">
        <v>323.39999999999998</v>
      </c>
      <c r="AK34" s="50">
        <v>156671</v>
      </c>
      <c r="AL34" s="50">
        <v>2156</v>
      </c>
      <c r="AM34" s="4">
        <v>553.9</v>
      </c>
      <c r="AN34" s="50">
        <v>304458</v>
      </c>
      <c r="AO34" s="50">
        <v>3277</v>
      </c>
      <c r="AP34" s="4">
        <v>617.81000000000006</v>
      </c>
      <c r="AQ34" s="50">
        <v>315608</v>
      </c>
      <c r="AR34" s="50">
        <v>2466</v>
      </c>
      <c r="AS34" s="4">
        <v>329.85</v>
      </c>
      <c r="AT34" s="50">
        <v>191991</v>
      </c>
      <c r="AU34" s="50">
        <v>1057</v>
      </c>
      <c r="AV34" s="4">
        <v>204.36</v>
      </c>
      <c r="AW34" s="50">
        <v>120318</v>
      </c>
      <c r="AX34" s="50">
        <v>454</v>
      </c>
      <c r="AY34" s="4">
        <v>78.37</v>
      </c>
      <c r="AZ34" s="50">
        <v>48797</v>
      </c>
      <c r="BA34" s="50">
        <v>150</v>
      </c>
      <c r="BB34" s="4">
        <v>49.28</v>
      </c>
      <c r="BC34" s="50">
        <v>31618</v>
      </c>
      <c r="BD34" s="50">
        <v>83</v>
      </c>
      <c r="BE34" s="4">
        <v>49.78</v>
      </c>
      <c r="BF34" s="50">
        <v>33201</v>
      </c>
      <c r="BG34" s="50">
        <v>42</v>
      </c>
      <c r="BH34" s="4">
        <v>53.82</v>
      </c>
      <c r="BI34" s="50">
        <v>31950</v>
      </c>
      <c r="BJ34" s="50">
        <v>17</v>
      </c>
      <c r="BK34" s="4">
        <v>49.62</v>
      </c>
      <c r="BL34" s="50">
        <v>28674</v>
      </c>
      <c r="BM34" s="50">
        <v>10</v>
      </c>
      <c r="BN34" s="4">
        <f t="shared" si="0"/>
        <v>2649.2900000000004</v>
      </c>
      <c r="BO34" s="50">
        <f t="shared" si="0"/>
        <v>1397954</v>
      </c>
      <c r="BP34" s="52">
        <f t="shared" si="0"/>
        <v>12569</v>
      </c>
      <c r="BQ34" s="38"/>
      <c r="BR34" s="38" t="s">
        <v>46</v>
      </c>
      <c r="BS34" s="18">
        <v>1.1100000000000001</v>
      </c>
      <c r="BT34" s="19">
        <v>2437.38</v>
      </c>
      <c r="BU34" s="18">
        <v>1243.26</v>
      </c>
      <c r="BV34" s="15" t="s">
        <v>61</v>
      </c>
      <c r="BW34" s="32">
        <v>69.690000000000012</v>
      </c>
      <c r="BX34" s="63">
        <v>83628</v>
      </c>
      <c r="BY34" s="15" t="s">
        <v>67</v>
      </c>
      <c r="BZ34" s="25">
        <v>24.84</v>
      </c>
      <c r="CA34" s="57"/>
    </row>
    <row r="35" spans="1:79" ht="18" customHeight="1" x14ac:dyDescent="0.15">
      <c r="A35" s="38"/>
      <c r="B35" s="38"/>
      <c r="C35" s="38"/>
      <c r="D35" s="38"/>
      <c r="E35" s="5" t="s">
        <v>29</v>
      </c>
      <c r="F35" s="4">
        <v>0</v>
      </c>
      <c r="G35" s="50">
        <v>0</v>
      </c>
      <c r="H35" s="50">
        <v>0</v>
      </c>
      <c r="I35" s="4">
        <v>0</v>
      </c>
      <c r="J35" s="50">
        <v>0</v>
      </c>
      <c r="K35" s="50">
        <v>0</v>
      </c>
      <c r="L35" s="4">
        <v>1.62</v>
      </c>
      <c r="M35" s="50">
        <v>53</v>
      </c>
      <c r="N35" s="50">
        <v>13</v>
      </c>
      <c r="O35" s="4">
        <v>1.1399999999999999</v>
      </c>
      <c r="P35" s="50">
        <v>72</v>
      </c>
      <c r="Q35" s="50">
        <v>9</v>
      </c>
      <c r="R35" s="4">
        <v>3</v>
      </c>
      <c r="S35" s="50">
        <v>352</v>
      </c>
      <c r="T35" s="50">
        <v>28</v>
      </c>
      <c r="U35" s="4">
        <v>8.1</v>
      </c>
      <c r="V35" s="50">
        <v>1692</v>
      </c>
      <c r="W35" s="50">
        <v>118</v>
      </c>
      <c r="X35" s="4">
        <v>64.739999999999995</v>
      </c>
      <c r="Y35" s="50">
        <v>15966</v>
      </c>
      <c r="Z35" s="50">
        <v>853</v>
      </c>
      <c r="AA35" s="4">
        <v>83.5</v>
      </c>
      <c r="AB35" s="50">
        <v>25705</v>
      </c>
      <c r="AC35" s="50">
        <v>894</v>
      </c>
      <c r="AD35" s="4">
        <v>185.2</v>
      </c>
      <c r="AE35" s="50">
        <v>65168</v>
      </c>
      <c r="AF35" s="50">
        <v>1368</v>
      </c>
      <c r="AG35" s="4">
        <v>467.87</v>
      </c>
      <c r="AH35" s="50">
        <v>181129</v>
      </c>
      <c r="AI35" s="50">
        <v>2783</v>
      </c>
      <c r="AJ35" s="4">
        <v>463.55</v>
      </c>
      <c r="AK35" s="50">
        <v>189060</v>
      </c>
      <c r="AL35" s="50">
        <v>2248</v>
      </c>
      <c r="AM35" s="4">
        <v>394.49</v>
      </c>
      <c r="AN35" s="50">
        <v>172220</v>
      </c>
      <c r="AO35" s="50">
        <v>1405</v>
      </c>
      <c r="AP35" s="4">
        <v>247.02999999999997</v>
      </c>
      <c r="AQ35" s="50">
        <v>112740</v>
      </c>
      <c r="AR35" s="50">
        <v>827</v>
      </c>
      <c r="AS35" s="4">
        <v>142.88</v>
      </c>
      <c r="AT35" s="50">
        <v>70254</v>
      </c>
      <c r="AU35" s="50">
        <v>353</v>
      </c>
      <c r="AV35" s="4">
        <v>51.07</v>
      </c>
      <c r="AW35" s="50">
        <v>25673</v>
      </c>
      <c r="AX35" s="50">
        <v>112</v>
      </c>
      <c r="AY35" s="4">
        <v>42.46</v>
      </c>
      <c r="AZ35" s="50">
        <v>19022</v>
      </c>
      <c r="BA35" s="50">
        <v>52</v>
      </c>
      <c r="BB35" s="4">
        <v>14.58</v>
      </c>
      <c r="BC35" s="50">
        <v>7602</v>
      </c>
      <c r="BD35" s="50">
        <v>13</v>
      </c>
      <c r="BE35" s="4">
        <v>18.45</v>
      </c>
      <c r="BF35" s="50">
        <v>8779</v>
      </c>
      <c r="BG35" s="50">
        <v>12</v>
      </c>
      <c r="BH35" s="4">
        <v>32.65</v>
      </c>
      <c r="BI35" s="50">
        <v>16273</v>
      </c>
      <c r="BJ35" s="50">
        <v>9</v>
      </c>
      <c r="BK35" s="4">
        <v>26.6</v>
      </c>
      <c r="BL35" s="50">
        <v>12409</v>
      </c>
      <c r="BM35" s="50">
        <v>11</v>
      </c>
      <c r="BN35" s="4">
        <f t="shared" si="0"/>
        <v>2248.9299999999998</v>
      </c>
      <c r="BO35" s="50">
        <f t="shared" si="0"/>
        <v>924169</v>
      </c>
      <c r="BP35" s="52">
        <f t="shared" si="0"/>
        <v>11108</v>
      </c>
      <c r="BQ35" s="38"/>
      <c r="BR35" s="38"/>
      <c r="BS35" s="20">
        <v>0</v>
      </c>
      <c r="BT35" s="21">
        <v>0</v>
      </c>
      <c r="BU35" s="20">
        <v>0</v>
      </c>
      <c r="BV35" s="16" t="s">
        <v>62</v>
      </c>
      <c r="BW35" s="33">
        <v>46.16</v>
      </c>
      <c r="BX35" s="64">
        <v>36876</v>
      </c>
      <c r="BY35" s="16" t="s">
        <v>68</v>
      </c>
      <c r="BZ35" s="26">
        <v>0</v>
      </c>
      <c r="CA35" s="58"/>
    </row>
    <row r="36" spans="1:79" ht="18" customHeight="1" x14ac:dyDescent="0.15">
      <c r="A36" s="38"/>
      <c r="B36" s="38"/>
      <c r="C36" s="38"/>
      <c r="D36" s="38"/>
      <c r="E36" s="5" t="s">
        <v>30</v>
      </c>
      <c r="F36" s="4">
        <v>0</v>
      </c>
      <c r="G36" s="50">
        <v>0</v>
      </c>
      <c r="H36" s="50">
        <v>0</v>
      </c>
      <c r="I36" s="4">
        <v>0</v>
      </c>
      <c r="J36" s="50">
        <v>0</v>
      </c>
      <c r="K36" s="50">
        <v>0</v>
      </c>
      <c r="L36" s="4">
        <v>0.06</v>
      </c>
      <c r="M36" s="50">
        <v>2</v>
      </c>
      <c r="N36" s="50">
        <v>0</v>
      </c>
      <c r="O36" s="4">
        <v>2.35</v>
      </c>
      <c r="P36" s="50">
        <v>140</v>
      </c>
      <c r="Q36" s="50">
        <v>14</v>
      </c>
      <c r="R36" s="4">
        <v>0</v>
      </c>
      <c r="S36" s="50">
        <v>0</v>
      </c>
      <c r="T36" s="50">
        <v>0</v>
      </c>
      <c r="U36" s="4">
        <v>3.02</v>
      </c>
      <c r="V36" s="50">
        <v>362</v>
      </c>
      <c r="W36" s="50">
        <v>12</v>
      </c>
      <c r="X36" s="4">
        <v>0.51</v>
      </c>
      <c r="Y36" s="50">
        <v>75</v>
      </c>
      <c r="Z36" s="50">
        <v>3</v>
      </c>
      <c r="AA36" s="4">
        <v>1.79</v>
      </c>
      <c r="AB36" s="50">
        <v>267</v>
      </c>
      <c r="AC36" s="50">
        <v>7</v>
      </c>
      <c r="AD36" s="4">
        <v>0.23</v>
      </c>
      <c r="AE36" s="50">
        <v>37</v>
      </c>
      <c r="AF36" s="50">
        <v>0</v>
      </c>
      <c r="AG36" s="4">
        <v>0</v>
      </c>
      <c r="AH36" s="50">
        <v>0</v>
      </c>
      <c r="AI36" s="50">
        <v>0</v>
      </c>
      <c r="AJ36" s="4">
        <v>10.62</v>
      </c>
      <c r="AK36" s="50">
        <v>2028</v>
      </c>
      <c r="AL36" s="50">
        <v>8</v>
      </c>
      <c r="AM36" s="4">
        <v>32.159999999999997</v>
      </c>
      <c r="AN36" s="50">
        <v>6433</v>
      </c>
      <c r="AO36" s="50">
        <v>17</v>
      </c>
      <c r="AP36" s="4">
        <v>42.38</v>
      </c>
      <c r="AQ36" s="50">
        <v>9948</v>
      </c>
      <c r="AR36" s="50">
        <v>42</v>
      </c>
      <c r="AS36" s="4">
        <v>34.85</v>
      </c>
      <c r="AT36" s="50">
        <v>8055</v>
      </c>
      <c r="AU36" s="50">
        <v>22</v>
      </c>
      <c r="AV36" s="4">
        <v>11.32</v>
      </c>
      <c r="AW36" s="50">
        <v>2403</v>
      </c>
      <c r="AX36" s="50">
        <v>3</v>
      </c>
      <c r="AY36" s="4">
        <v>6.51</v>
      </c>
      <c r="AZ36" s="50">
        <v>1657</v>
      </c>
      <c r="BA36" s="50">
        <v>2</v>
      </c>
      <c r="BB36" s="4">
        <v>4.38</v>
      </c>
      <c r="BC36" s="50">
        <v>1538</v>
      </c>
      <c r="BD36" s="50">
        <v>6</v>
      </c>
      <c r="BE36" s="4">
        <v>0</v>
      </c>
      <c r="BF36" s="50">
        <v>0</v>
      </c>
      <c r="BG36" s="50">
        <v>0</v>
      </c>
      <c r="BH36" s="4">
        <v>0</v>
      </c>
      <c r="BI36" s="50">
        <v>0</v>
      </c>
      <c r="BJ36" s="50">
        <v>0</v>
      </c>
      <c r="BK36" s="4">
        <v>1.45</v>
      </c>
      <c r="BL36" s="50">
        <v>575</v>
      </c>
      <c r="BM36" s="50">
        <v>4</v>
      </c>
      <c r="BN36" s="4">
        <f t="shared" si="0"/>
        <v>151.62999999999997</v>
      </c>
      <c r="BO36" s="50">
        <f t="shared" si="0"/>
        <v>33520</v>
      </c>
      <c r="BP36" s="52">
        <f t="shared" si="0"/>
        <v>140</v>
      </c>
      <c r="BQ36" s="38"/>
      <c r="BR36" s="38"/>
      <c r="BS36" s="20">
        <v>0</v>
      </c>
      <c r="BT36" s="21">
        <v>0</v>
      </c>
      <c r="BU36" s="20">
        <v>0</v>
      </c>
      <c r="BV36" s="16" t="s">
        <v>63</v>
      </c>
      <c r="BW36" s="33">
        <v>1.62</v>
      </c>
      <c r="BX36" s="64">
        <v>972</v>
      </c>
      <c r="BY36" s="16" t="s">
        <v>69</v>
      </c>
      <c r="BZ36" s="26">
        <v>2.06</v>
      </c>
      <c r="CA36" s="58"/>
    </row>
    <row r="37" spans="1:79" ht="18" customHeight="1" x14ac:dyDescent="0.15">
      <c r="A37" s="38"/>
      <c r="B37" s="38"/>
      <c r="C37" s="38"/>
      <c r="D37" s="38"/>
      <c r="E37" s="5" t="s">
        <v>31</v>
      </c>
      <c r="F37" s="4">
        <v>0</v>
      </c>
      <c r="G37" s="50">
        <v>0</v>
      </c>
      <c r="H37" s="50">
        <v>0</v>
      </c>
      <c r="I37" s="4">
        <v>0</v>
      </c>
      <c r="J37" s="50">
        <v>0</v>
      </c>
      <c r="K37" s="50">
        <v>0</v>
      </c>
      <c r="L37" s="4">
        <v>0</v>
      </c>
      <c r="M37" s="50">
        <v>0</v>
      </c>
      <c r="N37" s="50">
        <v>0</v>
      </c>
      <c r="O37" s="4">
        <v>0</v>
      </c>
      <c r="P37" s="50">
        <v>0</v>
      </c>
      <c r="Q37" s="50">
        <v>0</v>
      </c>
      <c r="R37" s="4">
        <v>0</v>
      </c>
      <c r="S37" s="50">
        <v>0</v>
      </c>
      <c r="T37" s="50">
        <v>0</v>
      </c>
      <c r="U37" s="4">
        <v>0</v>
      </c>
      <c r="V37" s="50">
        <v>0</v>
      </c>
      <c r="W37" s="50">
        <v>0</v>
      </c>
      <c r="X37" s="4">
        <v>4.42</v>
      </c>
      <c r="Y37" s="50">
        <v>822</v>
      </c>
      <c r="Z37" s="50">
        <v>24</v>
      </c>
      <c r="AA37" s="4">
        <v>0</v>
      </c>
      <c r="AB37" s="50">
        <v>0</v>
      </c>
      <c r="AC37" s="50">
        <v>0</v>
      </c>
      <c r="AD37" s="4">
        <v>0</v>
      </c>
      <c r="AE37" s="50">
        <v>0</v>
      </c>
      <c r="AF37" s="50">
        <v>0</v>
      </c>
      <c r="AG37" s="4">
        <v>0</v>
      </c>
      <c r="AH37" s="50">
        <v>0</v>
      </c>
      <c r="AI37" s="50">
        <v>0</v>
      </c>
      <c r="AJ37" s="4">
        <v>0</v>
      </c>
      <c r="AK37" s="50">
        <v>0</v>
      </c>
      <c r="AL37" s="50">
        <v>0</v>
      </c>
      <c r="AM37" s="4">
        <v>0.27</v>
      </c>
      <c r="AN37" s="50">
        <v>49</v>
      </c>
      <c r="AO37" s="50">
        <v>0</v>
      </c>
      <c r="AP37" s="4">
        <v>0.06</v>
      </c>
      <c r="AQ37" s="50">
        <v>8</v>
      </c>
      <c r="AR37" s="50">
        <v>0</v>
      </c>
      <c r="AS37" s="4">
        <v>0</v>
      </c>
      <c r="AT37" s="50">
        <v>0</v>
      </c>
      <c r="AU37" s="50">
        <v>0</v>
      </c>
      <c r="AV37" s="4">
        <v>0</v>
      </c>
      <c r="AW37" s="50">
        <v>0</v>
      </c>
      <c r="AX37" s="50">
        <v>0</v>
      </c>
      <c r="AY37" s="4">
        <v>0</v>
      </c>
      <c r="AZ37" s="50">
        <v>0</v>
      </c>
      <c r="BA37" s="50">
        <v>0</v>
      </c>
      <c r="BB37" s="4">
        <v>0</v>
      </c>
      <c r="BC37" s="50">
        <v>0</v>
      </c>
      <c r="BD37" s="50">
        <v>0</v>
      </c>
      <c r="BE37" s="4">
        <v>0</v>
      </c>
      <c r="BF37" s="50">
        <v>0</v>
      </c>
      <c r="BG37" s="50">
        <v>0</v>
      </c>
      <c r="BH37" s="4">
        <v>0</v>
      </c>
      <c r="BI37" s="50">
        <v>0</v>
      </c>
      <c r="BJ37" s="50">
        <v>0</v>
      </c>
      <c r="BK37" s="4">
        <v>0</v>
      </c>
      <c r="BL37" s="50">
        <v>0</v>
      </c>
      <c r="BM37" s="50">
        <v>0</v>
      </c>
      <c r="BN37" s="4">
        <f t="shared" si="0"/>
        <v>4.7499999999999991</v>
      </c>
      <c r="BO37" s="50">
        <f t="shared" si="0"/>
        <v>879</v>
      </c>
      <c r="BP37" s="52">
        <f t="shared" si="0"/>
        <v>24</v>
      </c>
      <c r="BQ37" s="38"/>
      <c r="BR37" s="38"/>
      <c r="BS37" s="20">
        <v>0</v>
      </c>
      <c r="BT37" s="21">
        <v>0</v>
      </c>
      <c r="BU37" s="20">
        <v>0</v>
      </c>
      <c r="BV37" s="16" t="s">
        <v>64</v>
      </c>
      <c r="BW37" s="33">
        <v>3.12</v>
      </c>
      <c r="BX37" s="64">
        <v>1560</v>
      </c>
      <c r="BY37" s="16" t="s">
        <v>70</v>
      </c>
      <c r="BZ37" s="26">
        <v>0</v>
      </c>
      <c r="CA37" s="58"/>
    </row>
    <row r="38" spans="1:79" ht="18" customHeight="1" x14ac:dyDescent="0.15">
      <c r="A38" s="38"/>
      <c r="B38" s="38"/>
      <c r="C38" s="38"/>
      <c r="D38" s="38"/>
      <c r="E38" s="5" t="s">
        <v>32</v>
      </c>
      <c r="F38" s="4">
        <f t="shared" ref="F38:AK38" si="21">SUM(F34:F37)</f>
        <v>0</v>
      </c>
      <c r="G38" s="50">
        <f t="shared" si="21"/>
        <v>0</v>
      </c>
      <c r="H38" s="50">
        <f t="shared" si="21"/>
        <v>0</v>
      </c>
      <c r="I38" s="4">
        <f t="shared" si="21"/>
        <v>2.87</v>
      </c>
      <c r="J38" s="50">
        <f t="shared" si="21"/>
        <v>0</v>
      </c>
      <c r="K38" s="50">
        <f t="shared" si="21"/>
        <v>0</v>
      </c>
      <c r="L38" s="4">
        <f t="shared" si="21"/>
        <v>3.7600000000000002</v>
      </c>
      <c r="M38" s="50">
        <f t="shared" si="21"/>
        <v>204</v>
      </c>
      <c r="N38" s="50">
        <f t="shared" si="21"/>
        <v>32</v>
      </c>
      <c r="O38" s="4">
        <f t="shared" si="21"/>
        <v>3.98</v>
      </c>
      <c r="P38" s="50">
        <f t="shared" si="21"/>
        <v>241</v>
      </c>
      <c r="Q38" s="50">
        <f t="shared" si="21"/>
        <v>27</v>
      </c>
      <c r="R38" s="4">
        <f t="shared" si="21"/>
        <v>4.21</v>
      </c>
      <c r="S38" s="50">
        <f t="shared" si="21"/>
        <v>515</v>
      </c>
      <c r="T38" s="50">
        <f t="shared" si="21"/>
        <v>43</v>
      </c>
      <c r="U38" s="4">
        <f t="shared" si="21"/>
        <v>16.54</v>
      </c>
      <c r="V38" s="50">
        <f t="shared" si="21"/>
        <v>3257</v>
      </c>
      <c r="W38" s="50">
        <f t="shared" si="21"/>
        <v>213</v>
      </c>
      <c r="X38" s="4">
        <f t="shared" si="21"/>
        <v>93.7</v>
      </c>
      <c r="Y38" s="50">
        <f t="shared" si="21"/>
        <v>20790</v>
      </c>
      <c r="Z38" s="50">
        <f t="shared" si="21"/>
        <v>1089</v>
      </c>
      <c r="AA38" s="4">
        <f t="shared" si="21"/>
        <v>102.13000000000001</v>
      </c>
      <c r="AB38" s="50">
        <f t="shared" si="21"/>
        <v>31369</v>
      </c>
      <c r="AC38" s="50">
        <f t="shared" si="21"/>
        <v>1100</v>
      </c>
      <c r="AD38" s="4">
        <f t="shared" si="21"/>
        <v>266.97000000000003</v>
      </c>
      <c r="AE38" s="50">
        <f t="shared" si="21"/>
        <v>98558</v>
      </c>
      <c r="AF38" s="50">
        <f t="shared" si="21"/>
        <v>2147</v>
      </c>
      <c r="AG38" s="4">
        <f t="shared" si="21"/>
        <v>672.49</v>
      </c>
      <c r="AH38" s="50">
        <f t="shared" si="21"/>
        <v>271576</v>
      </c>
      <c r="AI38" s="50">
        <f t="shared" si="21"/>
        <v>4332</v>
      </c>
      <c r="AJ38" s="4">
        <f t="shared" si="21"/>
        <v>797.57</v>
      </c>
      <c r="AK38" s="50">
        <f t="shared" si="21"/>
        <v>347759</v>
      </c>
      <c r="AL38" s="50">
        <f t="shared" ref="AL38:BM38" si="22">SUM(AL34:AL37)</f>
        <v>4412</v>
      </c>
      <c r="AM38" s="4">
        <f t="shared" si="22"/>
        <v>980.81999999999994</v>
      </c>
      <c r="AN38" s="50">
        <f t="shared" si="22"/>
        <v>483160</v>
      </c>
      <c r="AO38" s="50">
        <f t="shared" si="22"/>
        <v>4699</v>
      </c>
      <c r="AP38" s="4">
        <f t="shared" si="22"/>
        <v>907.28</v>
      </c>
      <c r="AQ38" s="50">
        <f t="shared" si="22"/>
        <v>438304</v>
      </c>
      <c r="AR38" s="50">
        <f t="shared" si="22"/>
        <v>3335</v>
      </c>
      <c r="AS38" s="4">
        <f t="shared" si="22"/>
        <v>507.58000000000004</v>
      </c>
      <c r="AT38" s="50">
        <f t="shared" si="22"/>
        <v>270300</v>
      </c>
      <c r="AU38" s="50">
        <f t="shared" si="22"/>
        <v>1432</v>
      </c>
      <c r="AV38" s="4">
        <f t="shared" si="22"/>
        <v>266.75</v>
      </c>
      <c r="AW38" s="50">
        <f t="shared" si="22"/>
        <v>148394</v>
      </c>
      <c r="AX38" s="50">
        <f t="shared" si="22"/>
        <v>569</v>
      </c>
      <c r="AY38" s="4">
        <f t="shared" si="22"/>
        <v>127.34000000000002</v>
      </c>
      <c r="AZ38" s="50">
        <f t="shared" si="22"/>
        <v>69476</v>
      </c>
      <c r="BA38" s="50">
        <f t="shared" si="22"/>
        <v>204</v>
      </c>
      <c r="BB38" s="4">
        <f t="shared" si="22"/>
        <v>68.239999999999995</v>
      </c>
      <c r="BC38" s="50">
        <f t="shared" si="22"/>
        <v>40758</v>
      </c>
      <c r="BD38" s="50">
        <f t="shared" si="22"/>
        <v>102</v>
      </c>
      <c r="BE38" s="4">
        <f t="shared" si="22"/>
        <v>68.23</v>
      </c>
      <c r="BF38" s="50">
        <f t="shared" si="22"/>
        <v>41980</v>
      </c>
      <c r="BG38" s="50">
        <f t="shared" si="22"/>
        <v>54</v>
      </c>
      <c r="BH38" s="4">
        <f t="shared" si="22"/>
        <v>86.47</v>
      </c>
      <c r="BI38" s="50">
        <f t="shared" si="22"/>
        <v>48223</v>
      </c>
      <c r="BJ38" s="50">
        <f t="shared" si="22"/>
        <v>26</v>
      </c>
      <c r="BK38" s="4">
        <f t="shared" si="22"/>
        <v>77.67</v>
      </c>
      <c r="BL38" s="50">
        <f t="shared" si="22"/>
        <v>41658</v>
      </c>
      <c r="BM38" s="50">
        <f t="shared" si="22"/>
        <v>25</v>
      </c>
      <c r="BN38" s="4">
        <f t="shared" si="0"/>
        <v>5054.5999999999995</v>
      </c>
      <c r="BO38" s="50">
        <f t="shared" si="0"/>
        <v>2356522</v>
      </c>
      <c r="BP38" s="52">
        <f t="shared" si="0"/>
        <v>23841</v>
      </c>
      <c r="BQ38" s="38"/>
      <c r="BR38" s="38"/>
      <c r="BS38" s="20">
        <v>0</v>
      </c>
      <c r="BT38" s="21">
        <v>0</v>
      </c>
      <c r="BU38" s="20">
        <v>0</v>
      </c>
      <c r="BV38" s="16" t="s">
        <v>65</v>
      </c>
      <c r="BW38" s="33">
        <v>10.81</v>
      </c>
      <c r="BX38" s="64">
        <v>2160</v>
      </c>
      <c r="BY38" s="16" t="s">
        <v>72</v>
      </c>
      <c r="BZ38" s="26">
        <v>0</v>
      </c>
      <c r="CA38" s="58"/>
    </row>
    <row r="39" spans="1:79" ht="18" customHeight="1" x14ac:dyDescent="0.15">
      <c r="A39" s="38"/>
      <c r="B39" s="38"/>
      <c r="C39" s="38"/>
      <c r="D39" s="39" t="s">
        <v>36</v>
      </c>
      <c r="E39" s="39"/>
      <c r="F39" s="4">
        <v>0</v>
      </c>
      <c r="G39" s="50">
        <v>0</v>
      </c>
      <c r="H39" s="50">
        <v>0</v>
      </c>
      <c r="I39" s="4">
        <v>2.29</v>
      </c>
      <c r="J39" s="50">
        <v>118</v>
      </c>
      <c r="K39" s="50">
        <v>14</v>
      </c>
      <c r="L39" s="4">
        <v>8.33</v>
      </c>
      <c r="M39" s="50">
        <v>615</v>
      </c>
      <c r="N39" s="50">
        <v>41</v>
      </c>
      <c r="O39" s="4">
        <v>20.350000000000001</v>
      </c>
      <c r="P39" s="50">
        <v>1599</v>
      </c>
      <c r="Q39" s="50">
        <v>83</v>
      </c>
      <c r="R39" s="4">
        <v>8.09</v>
      </c>
      <c r="S39" s="50">
        <v>815</v>
      </c>
      <c r="T39" s="50">
        <v>23</v>
      </c>
      <c r="U39" s="4">
        <v>8.77</v>
      </c>
      <c r="V39" s="50">
        <v>1042</v>
      </c>
      <c r="W39" s="50">
        <v>21</v>
      </c>
      <c r="X39" s="4">
        <v>26.21</v>
      </c>
      <c r="Y39" s="50">
        <v>3775</v>
      </c>
      <c r="Z39" s="50">
        <v>48</v>
      </c>
      <c r="AA39" s="4">
        <v>32.99</v>
      </c>
      <c r="AB39" s="50">
        <v>5670</v>
      </c>
      <c r="AC39" s="50">
        <v>47</v>
      </c>
      <c r="AD39" s="4">
        <v>51.78</v>
      </c>
      <c r="AE39" s="50">
        <v>8789</v>
      </c>
      <c r="AF39" s="50">
        <v>57</v>
      </c>
      <c r="AG39" s="4">
        <v>44.69</v>
      </c>
      <c r="AH39" s="50">
        <v>6650</v>
      </c>
      <c r="AI39" s="50">
        <v>30</v>
      </c>
      <c r="AJ39" s="4">
        <v>13.55</v>
      </c>
      <c r="AK39" s="50">
        <v>2805</v>
      </c>
      <c r="AL39" s="50">
        <v>18</v>
      </c>
      <c r="AM39" s="4">
        <v>16.07</v>
      </c>
      <c r="AN39" s="50">
        <v>2464</v>
      </c>
      <c r="AO39" s="50">
        <v>9</v>
      </c>
      <c r="AP39" s="4">
        <v>5.77</v>
      </c>
      <c r="AQ39" s="50">
        <v>839</v>
      </c>
      <c r="AR39" s="50">
        <v>0</v>
      </c>
      <c r="AS39" s="4">
        <v>2.31</v>
      </c>
      <c r="AT39" s="50">
        <v>321</v>
      </c>
      <c r="AU39" s="50">
        <v>0</v>
      </c>
      <c r="AV39" s="4">
        <v>2.81</v>
      </c>
      <c r="AW39" s="50">
        <v>373</v>
      </c>
      <c r="AX39" s="50">
        <v>0</v>
      </c>
      <c r="AY39" s="4">
        <v>0.33</v>
      </c>
      <c r="AZ39" s="50">
        <v>59</v>
      </c>
      <c r="BA39" s="50">
        <v>0</v>
      </c>
      <c r="BB39" s="4">
        <v>0</v>
      </c>
      <c r="BC39" s="50">
        <v>0</v>
      </c>
      <c r="BD39" s="50">
        <v>0</v>
      </c>
      <c r="BE39" s="4">
        <v>3.64</v>
      </c>
      <c r="BF39" s="50">
        <v>479</v>
      </c>
      <c r="BG39" s="50">
        <v>0</v>
      </c>
      <c r="BH39" s="4">
        <v>0</v>
      </c>
      <c r="BI39" s="50">
        <v>0</v>
      </c>
      <c r="BJ39" s="50">
        <v>0</v>
      </c>
      <c r="BK39" s="4">
        <v>0.13</v>
      </c>
      <c r="BL39" s="50">
        <v>15</v>
      </c>
      <c r="BM39" s="50">
        <v>0</v>
      </c>
      <c r="BN39" s="4">
        <f t="shared" si="0"/>
        <v>248.11</v>
      </c>
      <c r="BO39" s="50">
        <f t="shared" si="0"/>
        <v>36428</v>
      </c>
      <c r="BP39" s="52">
        <f t="shared" si="0"/>
        <v>391</v>
      </c>
      <c r="BQ39" s="38"/>
      <c r="BR39" s="38"/>
      <c r="BS39" s="20">
        <v>0</v>
      </c>
      <c r="BT39" s="21">
        <v>0</v>
      </c>
      <c r="BU39" s="20">
        <v>0</v>
      </c>
      <c r="BV39" s="13"/>
      <c r="BW39" s="33">
        <v>0</v>
      </c>
      <c r="BX39" s="64">
        <v>0</v>
      </c>
      <c r="BY39" s="16" t="s">
        <v>71</v>
      </c>
      <c r="BZ39" s="26">
        <v>3.87</v>
      </c>
      <c r="CA39" s="58"/>
    </row>
    <row r="40" spans="1:79" ht="18" customHeight="1" x14ac:dyDescent="0.15">
      <c r="A40" s="38"/>
      <c r="B40" s="38"/>
      <c r="C40" s="38"/>
      <c r="D40" s="39" t="s">
        <v>37</v>
      </c>
      <c r="E40" s="39"/>
      <c r="F40" s="4">
        <f t="shared" ref="F40:AK40" si="23">SUM(F38:F39)</f>
        <v>0</v>
      </c>
      <c r="G40" s="50">
        <f t="shared" si="23"/>
        <v>0</v>
      </c>
      <c r="H40" s="50">
        <f t="shared" si="23"/>
        <v>0</v>
      </c>
      <c r="I40" s="4">
        <f t="shared" si="23"/>
        <v>5.16</v>
      </c>
      <c r="J40" s="50">
        <f t="shared" si="23"/>
        <v>118</v>
      </c>
      <c r="K40" s="50">
        <f t="shared" si="23"/>
        <v>14</v>
      </c>
      <c r="L40" s="4">
        <f t="shared" si="23"/>
        <v>12.09</v>
      </c>
      <c r="M40" s="50">
        <f t="shared" si="23"/>
        <v>819</v>
      </c>
      <c r="N40" s="50">
        <f t="shared" si="23"/>
        <v>73</v>
      </c>
      <c r="O40" s="4">
        <f t="shared" si="23"/>
        <v>24.330000000000002</v>
      </c>
      <c r="P40" s="50">
        <f t="shared" si="23"/>
        <v>1840</v>
      </c>
      <c r="Q40" s="50">
        <f t="shared" si="23"/>
        <v>110</v>
      </c>
      <c r="R40" s="4">
        <f t="shared" si="23"/>
        <v>12.3</v>
      </c>
      <c r="S40" s="50">
        <f t="shared" si="23"/>
        <v>1330</v>
      </c>
      <c r="T40" s="50">
        <f t="shared" si="23"/>
        <v>66</v>
      </c>
      <c r="U40" s="4">
        <f t="shared" si="23"/>
        <v>25.31</v>
      </c>
      <c r="V40" s="50">
        <f t="shared" si="23"/>
        <v>4299</v>
      </c>
      <c r="W40" s="50">
        <f t="shared" si="23"/>
        <v>234</v>
      </c>
      <c r="X40" s="4">
        <f t="shared" si="23"/>
        <v>119.91</v>
      </c>
      <c r="Y40" s="50">
        <f t="shared" si="23"/>
        <v>24565</v>
      </c>
      <c r="Z40" s="50">
        <f t="shared" si="23"/>
        <v>1137</v>
      </c>
      <c r="AA40" s="4">
        <f t="shared" si="23"/>
        <v>135.12</v>
      </c>
      <c r="AB40" s="50">
        <f t="shared" si="23"/>
        <v>37039</v>
      </c>
      <c r="AC40" s="50">
        <f t="shared" si="23"/>
        <v>1147</v>
      </c>
      <c r="AD40" s="4">
        <f t="shared" si="23"/>
        <v>318.75</v>
      </c>
      <c r="AE40" s="50">
        <f t="shared" si="23"/>
        <v>107347</v>
      </c>
      <c r="AF40" s="50">
        <f t="shared" si="23"/>
        <v>2204</v>
      </c>
      <c r="AG40" s="4">
        <f t="shared" si="23"/>
        <v>717.18000000000006</v>
      </c>
      <c r="AH40" s="50">
        <f t="shared" si="23"/>
        <v>278226</v>
      </c>
      <c r="AI40" s="50">
        <f t="shared" si="23"/>
        <v>4362</v>
      </c>
      <c r="AJ40" s="4">
        <f t="shared" si="23"/>
        <v>811.12</v>
      </c>
      <c r="AK40" s="50">
        <f t="shared" si="23"/>
        <v>350564</v>
      </c>
      <c r="AL40" s="50">
        <f t="shared" ref="AL40:BM40" si="24">SUM(AL38:AL39)</f>
        <v>4430</v>
      </c>
      <c r="AM40" s="4">
        <f t="shared" si="24"/>
        <v>996.89</v>
      </c>
      <c r="AN40" s="50">
        <f t="shared" si="24"/>
        <v>485624</v>
      </c>
      <c r="AO40" s="50">
        <f t="shared" si="24"/>
        <v>4708</v>
      </c>
      <c r="AP40" s="4">
        <f t="shared" si="24"/>
        <v>913.05</v>
      </c>
      <c r="AQ40" s="50">
        <f t="shared" si="24"/>
        <v>439143</v>
      </c>
      <c r="AR40" s="50">
        <f t="shared" si="24"/>
        <v>3335</v>
      </c>
      <c r="AS40" s="4">
        <f t="shared" si="24"/>
        <v>509.89000000000004</v>
      </c>
      <c r="AT40" s="50">
        <f t="shared" si="24"/>
        <v>270621</v>
      </c>
      <c r="AU40" s="50">
        <f t="shared" si="24"/>
        <v>1432</v>
      </c>
      <c r="AV40" s="4">
        <f t="shared" si="24"/>
        <v>269.56</v>
      </c>
      <c r="AW40" s="50">
        <f t="shared" si="24"/>
        <v>148767</v>
      </c>
      <c r="AX40" s="50">
        <f t="shared" si="24"/>
        <v>569</v>
      </c>
      <c r="AY40" s="4">
        <f t="shared" si="24"/>
        <v>127.67000000000002</v>
      </c>
      <c r="AZ40" s="50">
        <f t="shared" si="24"/>
        <v>69535</v>
      </c>
      <c r="BA40" s="50">
        <f t="shared" si="24"/>
        <v>204</v>
      </c>
      <c r="BB40" s="4">
        <f t="shared" si="24"/>
        <v>68.239999999999995</v>
      </c>
      <c r="BC40" s="50">
        <f t="shared" si="24"/>
        <v>40758</v>
      </c>
      <c r="BD40" s="50">
        <f t="shared" si="24"/>
        <v>102</v>
      </c>
      <c r="BE40" s="4">
        <f t="shared" si="24"/>
        <v>71.87</v>
      </c>
      <c r="BF40" s="50">
        <f t="shared" si="24"/>
        <v>42459</v>
      </c>
      <c r="BG40" s="50">
        <f t="shared" si="24"/>
        <v>54</v>
      </c>
      <c r="BH40" s="4">
        <f t="shared" si="24"/>
        <v>86.47</v>
      </c>
      <c r="BI40" s="50">
        <f t="shared" si="24"/>
        <v>48223</v>
      </c>
      <c r="BJ40" s="50">
        <f t="shared" si="24"/>
        <v>26</v>
      </c>
      <c r="BK40" s="4">
        <f t="shared" si="24"/>
        <v>77.8</v>
      </c>
      <c r="BL40" s="50">
        <f t="shared" si="24"/>
        <v>41673</v>
      </c>
      <c r="BM40" s="50">
        <f t="shared" si="24"/>
        <v>25</v>
      </c>
      <c r="BN40" s="4">
        <f t="shared" si="0"/>
        <v>5302.7100000000009</v>
      </c>
      <c r="BO40" s="50">
        <f t="shared" si="0"/>
        <v>2392950</v>
      </c>
      <c r="BP40" s="52">
        <f t="shared" si="0"/>
        <v>24232</v>
      </c>
      <c r="BQ40" s="38"/>
      <c r="BR40" s="38"/>
      <c r="BS40" s="20">
        <v>0</v>
      </c>
      <c r="BT40" s="21">
        <v>0</v>
      </c>
      <c r="BU40" s="20">
        <v>0</v>
      </c>
      <c r="BV40" s="13"/>
      <c r="BW40" s="33">
        <v>0</v>
      </c>
      <c r="BX40" s="64">
        <v>0</v>
      </c>
      <c r="BY40" s="16"/>
      <c r="BZ40" s="26">
        <v>0</v>
      </c>
      <c r="CA40" s="58"/>
    </row>
    <row r="41" spans="1:79" ht="18" customHeight="1" x14ac:dyDescent="0.15">
      <c r="A41" s="38"/>
      <c r="B41" s="38"/>
      <c r="C41" s="38" t="s">
        <v>41</v>
      </c>
      <c r="D41" s="39" t="s">
        <v>38</v>
      </c>
      <c r="E41" s="39"/>
      <c r="F41" s="4">
        <v>0</v>
      </c>
      <c r="G41" s="50">
        <v>0</v>
      </c>
      <c r="H41" s="50">
        <v>0</v>
      </c>
      <c r="I41" s="4">
        <v>0</v>
      </c>
      <c r="J41" s="50">
        <v>0</v>
      </c>
      <c r="K41" s="50">
        <v>0</v>
      </c>
      <c r="L41" s="4">
        <v>0.03</v>
      </c>
      <c r="M41" s="50">
        <v>1</v>
      </c>
      <c r="N41" s="50">
        <v>0</v>
      </c>
      <c r="O41" s="4">
        <v>0</v>
      </c>
      <c r="P41" s="50">
        <v>0</v>
      </c>
      <c r="Q41" s="50">
        <v>0</v>
      </c>
      <c r="R41" s="4">
        <v>0</v>
      </c>
      <c r="S41" s="50">
        <v>0</v>
      </c>
      <c r="T41" s="50">
        <v>0</v>
      </c>
      <c r="U41" s="4">
        <v>0</v>
      </c>
      <c r="V41" s="50">
        <v>0</v>
      </c>
      <c r="W41" s="50">
        <v>0</v>
      </c>
      <c r="X41" s="4">
        <v>0.11</v>
      </c>
      <c r="Y41" s="50">
        <v>16</v>
      </c>
      <c r="Z41" s="50">
        <v>0</v>
      </c>
      <c r="AA41" s="4">
        <v>0</v>
      </c>
      <c r="AB41" s="50">
        <v>0</v>
      </c>
      <c r="AC41" s="50">
        <v>0</v>
      </c>
      <c r="AD41" s="4">
        <v>0</v>
      </c>
      <c r="AE41" s="50">
        <v>0</v>
      </c>
      <c r="AF41" s="50">
        <v>0</v>
      </c>
      <c r="AG41" s="4">
        <v>0.38</v>
      </c>
      <c r="AH41" s="50">
        <v>45</v>
      </c>
      <c r="AI41" s="50">
        <v>0</v>
      </c>
      <c r="AJ41" s="4">
        <v>24.97</v>
      </c>
      <c r="AK41" s="50">
        <v>4795</v>
      </c>
      <c r="AL41" s="50">
        <v>42</v>
      </c>
      <c r="AM41" s="4">
        <v>54.54</v>
      </c>
      <c r="AN41" s="50">
        <v>10122</v>
      </c>
      <c r="AO41" s="50">
        <v>27</v>
      </c>
      <c r="AP41" s="4">
        <v>169.62</v>
      </c>
      <c r="AQ41" s="50">
        <v>30561</v>
      </c>
      <c r="AR41" s="50">
        <v>78</v>
      </c>
      <c r="AS41" s="4">
        <v>188.72</v>
      </c>
      <c r="AT41" s="50">
        <v>36471</v>
      </c>
      <c r="AU41" s="50">
        <v>58</v>
      </c>
      <c r="AV41" s="4">
        <v>42.56</v>
      </c>
      <c r="AW41" s="50">
        <v>8509</v>
      </c>
      <c r="AX41" s="50">
        <v>10</v>
      </c>
      <c r="AY41" s="4">
        <v>13.36</v>
      </c>
      <c r="AZ41" s="50">
        <v>2593</v>
      </c>
      <c r="BA41" s="50">
        <v>2</v>
      </c>
      <c r="BB41" s="4">
        <v>1.78</v>
      </c>
      <c r="BC41" s="50">
        <v>527</v>
      </c>
      <c r="BD41" s="50">
        <v>2</v>
      </c>
      <c r="BE41" s="4">
        <v>1.18</v>
      </c>
      <c r="BF41" s="50">
        <v>273</v>
      </c>
      <c r="BG41" s="50">
        <v>0</v>
      </c>
      <c r="BH41" s="4">
        <v>1.0900000000000001</v>
      </c>
      <c r="BI41" s="50">
        <v>348</v>
      </c>
      <c r="BJ41" s="50">
        <v>1</v>
      </c>
      <c r="BK41" s="4">
        <v>0.82</v>
      </c>
      <c r="BL41" s="50">
        <v>281</v>
      </c>
      <c r="BM41" s="50">
        <v>0</v>
      </c>
      <c r="BN41" s="4">
        <f t="shared" si="0"/>
        <v>499.15999999999997</v>
      </c>
      <c r="BO41" s="50">
        <f t="shared" si="0"/>
        <v>94542</v>
      </c>
      <c r="BP41" s="52">
        <f t="shared" si="0"/>
        <v>220</v>
      </c>
      <c r="BQ41" s="38"/>
      <c r="BR41" s="38"/>
      <c r="BS41" s="20">
        <v>0</v>
      </c>
      <c r="BT41" s="21">
        <v>0</v>
      </c>
      <c r="BU41" s="20">
        <v>0</v>
      </c>
      <c r="BV41" s="13"/>
      <c r="BW41" s="33">
        <v>0</v>
      </c>
      <c r="BX41" s="64">
        <v>0</v>
      </c>
      <c r="BY41" s="16"/>
      <c r="BZ41" s="26">
        <v>0</v>
      </c>
      <c r="CA41" s="58"/>
    </row>
    <row r="42" spans="1:79" ht="18" customHeight="1" x14ac:dyDescent="0.15">
      <c r="A42" s="38"/>
      <c r="B42" s="38"/>
      <c r="C42" s="38"/>
      <c r="D42" s="39" t="s">
        <v>34</v>
      </c>
      <c r="E42" s="5" t="s">
        <v>39</v>
      </c>
      <c r="F42" s="4">
        <v>0</v>
      </c>
      <c r="G42" s="50">
        <v>0</v>
      </c>
      <c r="H42" s="50">
        <v>0</v>
      </c>
      <c r="I42" s="4">
        <v>0.33</v>
      </c>
      <c r="J42" s="50">
        <v>13</v>
      </c>
      <c r="K42" s="50">
        <v>3</v>
      </c>
      <c r="L42" s="4">
        <v>0</v>
      </c>
      <c r="M42" s="50">
        <v>0</v>
      </c>
      <c r="N42" s="50">
        <v>0</v>
      </c>
      <c r="O42" s="4">
        <v>2.4900000000000002</v>
      </c>
      <c r="P42" s="50">
        <v>219</v>
      </c>
      <c r="Q42" s="50">
        <v>12</v>
      </c>
      <c r="R42" s="4">
        <v>5.24</v>
      </c>
      <c r="S42" s="50">
        <v>770</v>
      </c>
      <c r="T42" s="50">
        <v>15</v>
      </c>
      <c r="U42" s="4">
        <v>1.8</v>
      </c>
      <c r="V42" s="50">
        <v>225</v>
      </c>
      <c r="W42" s="50">
        <v>3</v>
      </c>
      <c r="X42" s="4">
        <v>5.67</v>
      </c>
      <c r="Y42" s="50">
        <v>777</v>
      </c>
      <c r="Z42" s="50">
        <v>3</v>
      </c>
      <c r="AA42" s="4">
        <v>2.25</v>
      </c>
      <c r="AB42" s="50">
        <v>356</v>
      </c>
      <c r="AC42" s="50">
        <v>5</v>
      </c>
      <c r="AD42" s="4">
        <v>8.02</v>
      </c>
      <c r="AE42" s="50">
        <v>1293</v>
      </c>
      <c r="AF42" s="50">
        <v>6</v>
      </c>
      <c r="AG42" s="4">
        <v>11.92</v>
      </c>
      <c r="AH42" s="50">
        <v>1619</v>
      </c>
      <c r="AI42" s="50">
        <v>10</v>
      </c>
      <c r="AJ42" s="4">
        <v>90.1</v>
      </c>
      <c r="AK42" s="50">
        <v>11259</v>
      </c>
      <c r="AL42" s="50">
        <v>49</v>
      </c>
      <c r="AM42" s="4">
        <v>114.13</v>
      </c>
      <c r="AN42" s="50">
        <v>18069</v>
      </c>
      <c r="AO42" s="50">
        <v>82</v>
      </c>
      <c r="AP42" s="4">
        <v>68.56</v>
      </c>
      <c r="AQ42" s="50">
        <v>12298</v>
      </c>
      <c r="AR42" s="50">
        <v>58</v>
      </c>
      <c r="AS42" s="4">
        <v>15.6</v>
      </c>
      <c r="AT42" s="50">
        <v>3262</v>
      </c>
      <c r="AU42" s="50">
        <v>10</v>
      </c>
      <c r="AV42" s="4">
        <v>9.64</v>
      </c>
      <c r="AW42" s="50">
        <v>1740</v>
      </c>
      <c r="AX42" s="50">
        <v>6</v>
      </c>
      <c r="AY42" s="4">
        <v>0</v>
      </c>
      <c r="AZ42" s="50">
        <v>0</v>
      </c>
      <c r="BA42" s="50">
        <v>0</v>
      </c>
      <c r="BB42" s="4">
        <v>0.25</v>
      </c>
      <c r="BC42" s="50">
        <v>73</v>
      </c>
      <c r="BD42" s="50">
        <v>0</v>
      </c>
      <c r="BE42" s="4">
        <v>0</v>
      </c>
      <c r="BF42" s="50">
        <v>0</v>
      </c>
      <c r="BG42" s="50">
        <v>0</v>
      </c>
      <c r="BH42" s="4">
        <v>0</v>
      </c>
      <c r="BI42" s="50">
        <v>0</v>
      </c>
      <c r="BJ42" s="50">
        <v>0</v>
      </c>
      <c r="BK42" s="4">
        <v>0</v>
      </c>
      <c r="BL42" s="50">
        <v>0</v>
      </c>
      <c r="BM42" s="50">
        <v>0</v>
      </c>
      <c r="BN42" s="4">
        <f t="shared" si="0"/>
        <v>336</v>
      </c>
      <c r="BO42" s="50">
        <f t="shared" si="0"/>
        <v>51973</v>
      </c>
      <c r="BP42" s="52">
        <f t="shared" si="0"/>
        <v>262</v>
      </c>
      <c r="BQ42" s="38"/>
      <c r="BR42" s="38"/>
      <c r="BS42" s="20">
        <v>0</v>
      </c>
      <c r="BT42" s="21">
        <v>0</v>
      </c>
      <c r="BU42" s="20">
        <v>0</v>
      </c>
      <c r="BV42" s="13"/>
      <c r="BW42" s="33">
        <v>0</v>
      </c>
      <c r="BX42" s="64">
        <v>0</v>
      </c>
      <c r="BY42" s="16"/>
      <c r="BZ42" s="26">
        <v>0</v>
      </c>
      <c r="CA42" s="58"/>
    </row>
    <row r="43" spans="1:79" ht="18" customHeight="1" x14ac:dyDescent="0.15">
      <c r="A43" s="38"/>
      <c r="B43" s="38"/>
      <c r="C43" s="38"/>
      <c r="D43" s="39"/>
      <c r="E43" s="5" t="s">
        <v>34</v>
      </c>
      <c r="F43" s="4">
        <v>0</v>
      </c>
      <c r="G43" s="50">
        <v>0</v>
      </c>
      <c r="H43" s="50">
        <v>0</v>
      </c>
      <c r="I43" s="4">
        <v>1.56</v>
      </c>
      <c r="J43" s="50">
        <v>60</v>
      </c>
      <c r="K43" s="50">
        <v>9</v>
      </c>
      <c r="L43" s="4">
        <v>1.46</v>
      </c>
      <c r="M43" s="50">
        <v>105</v>
      </c>
      <c r="N43" s="50">
        <v>9</v>
      </c>
      <c r="O43" s="4">
        <v>0.33</v>
      </c>
      <c r="P43" s="50">
        <v>33</v>
      </c>
      <c r="Q43" s="50">
        <v>2</v>
      </c>
      <c r="R43" s="4">
        <v>11.39</v>
      </c>
      <c r="S43" s="50">
        <v>1016</v>
      </c>
      <c r="T43" s="50">
        <v>40</v>
      </c>
      <c r="U43" s="4">
        <v>3.88</v>
      </c>
      <c r="V43" s="50">
        <v>434</v>
      </c>
      <c r="W43" s="50">
        <v>7</v>
      </c>
      <c r="X43" s="4">
        <v>16</v>
      </c>
      <c r="Y43" s="50">
        <v>2319</v>
      </c>
      <c r="Z43" s="50">
        <v>43</v>
      </c>
      <c r="AA43" s="4">
        <v>128.91999999999999</v>
      </c>
      <c r="AB43" s="50">
        <v>21236</v>
      </c>
      <c r="AC43" s="50">
        <v>282</v>
      </c>
      <c r="AD43" s="4">
        <v>209.08</v>
      </c>
      <c r="AE43" s="50">
        <v>30144</v>
      </c>
      <c r="AF43" s="50">
        <v>227</v>
      </c>
      <c r="AG43" s="4">
        <v>142.79000000000002</v>
      </c>
      <c r="AH43" s="50">
        <v>20924</v>
      </c>
      <c r="AI43" s="50">
        <v>75</v>
      </c>
      <c r="AJ43" s="4">
        <v>297.89999999999998</v>
      </c>
      <c r="AK43" s="50">
        <v>43739</v>
      </c>
      <c r="AL43" s="50">
        <v>128</v>
      </c>
      <c r="AM43" s="4">
        <v>673.15000000000009</v>
      </c>
      <c r="AN43" s="50">
        <v>104076</v>
      </c>
      <c r="AO43" s="50">
        <v>326</v>
      </c>
      <c r="AP43" s="4">
        <v>1781.94</v>
      </c>
      <c r="AQ43" s="50">
        <v>276779</v>
      </c>
      <c r="AR43" s="50">
        <v>693</v>
      </c>
      <c r="AS43" s="4">
        <v>2118.77</v>
      </c>
      <c r="AT43" s="50">
        <v>335916</v>
      </c>
      <c r="AU43" s="50">
        <v>671</v>
      </c>
      <c r="AV43" s="4">
        <v>1395.8999999999999</v>
      </c>
      <c r="AW43" s="50">
        <v>229776</v>
      </c>
      <c r="AX43" s="50">
        <v>385</v>
      </c>
      <c r="AY43" s="4">
        <v>675.56</v>
      </c>
      <c r="AZ43" s="50">
        <v>115841</v>
      </c>
      <c r="BA43" s="50">
        <v>182</v>
      </c>
      <c r="BB43" s="4">
        <v>224.76</v>
      </c>
      <c r="BC43" s="50">
        <v>39568</v>
      </c>
      <c r="BD43" s="50">
        <v>73</v>
      </c>
      <c r="BE43" s="4">
        <v>83.06</v>
      </c>
      <c r="BF43" s="50">
        <v>14640</v>
      </c>
      <c r="BG43" s="50">
        <v>24</v>
      </c>
      <c r="BH43" s="4">
        <v>58.85</v>
      </c>
      <c r="BI43" s="50">
        <v>12123</v>
      </c>
      <c r="BJ43" s="50">
        <v>27</v>
      </c>
      <c r="BK43" s="4">
        <v>165.8</v>
      </c>
      <c r="BL43" s="50">
        <v>33364</v>
      </c>
      <c r="BM43" s="50">
        <v>41</v>
      </c>
      <c r="BN43" s="4">
        <f t="shared" si="0"/>
        <v>7991.1</v>
      </c>
      <c r="BO43" s="50">
        <f t="shared" si="0"/>
        <v>1282093</v>
      </c>
      <c r="BP43" s="52">
        <f t="shared" si="0"/>
        <v>3244</v>
      </c>
      <c r="BQ43" s="38"/>
      <c r="BR43" s="38"/>
      <c r="BS43" s="20">
        <v>0</v>
      </c>
      <c r="BT43" s="21">
        <v>0</v>
      </c>
      <c r="BU43" s="20">
        <v>0</v>
      </c>
      <c r="BV43" s="13"/>
      <c r="BW43" s="33">
        <v>0</v>
      </c>
      <c r="BX43" s="64">
        <v>0</v>
      </c>
      <c r="BY43" s="16"/>
      <c r="BZ43" s="26">
        <v>0</v>
      </c>
      <c r="CA43" s="58"/>
    </row>
    <row r="44" spans="1:79" ht="18" customHeight="1" x14ac:dyDescent="0.15">
      <c r="A44" s="38"/>
      <c r="B44" s="38"/>
      <c r="C44" s="38"/>
      <c r="D44" s="39"/>
      <c r="E44" s="5" t="s">
        <v>31</v>
      </c>
      <c r="F44" s="4">
        <v>0</v>
      </c>
      <c r="G44" s="50">
        <v>0</v>
      </c>
      <c r="H44" s="50">
        <v>0</v>
      </c>
      <c r="I44" s="4">
        <v>0</v>
      </c>
      <c r="J44" s="50">
        <v>0</v>
      </c>
      <c r="K44" s="50">
        <v>0</v>
      </c>
      <c r="L44" s="4">
        <v>0.24</v>
      </c>
      <c r="M44" s="50">
        <v>11</v>
      </c>
      <c r="N44" s="50">
        <v>1</v>
      </c>
      <c r="O44" s="4">
        <v>0.38</v>
      </c>
      <c r="P44" s="50">
        <v>36</v>
      </c>
      <c r="Q44" s="50">
        <v>2</v>
      </c>
      <c r="R44" s="4">
        <v>0.37</v>
      </c>
      <c r="S44" s="50">
        <v>42</v>
      </c>
      <c r="T44" s="50">
        <v>1</v>
      </c>
      <c r="U44" s="4">
        <v>0</v>
      </c>
      <c r="V44" s="50">
        <v>0</v>
      </c>
      <c r="W44" s="50">
        <v>0</v>
      </c>
      <c r="X44" s="4">
        <v>0.11</v>
      </c>
      <c r="Y44" s="50">
        <v>14</v>
      </c>
      <c r="Z44" s="50">
        <v>0</v>
      </c>
      <c r="AA44" s="4">
        <v>0</v>
      </c>
      <c r="AB44" s="50">
        <v>0</v>
      </c>
      <c r="AC44" s="50">
        <v>0</v>
      </c>
      <c r="AD44" s="4">
        <v>0.04</v>
      </c>
      <c r="AE44" s="50">
        <v>0</v>
      </c>
      <c r="AF44" s="50">
        <v>0</v>
      </c>
      <c r="AG44" s="4">
        <v>0</v>
      </c>
      <c r="AH44" s="50">
        <v>0</v>
      </c>
      <c r="AI44" s="50">
        <v>0</v>
      </c>
      <c r="AJ44" s="4">
        <v>0</v>
      </c>
      <c r="AK44" s="50">
        <v>0</v>
      </c>
      <c r="AL44" s="50">
        <v>0</v>
      </c>
      <c r="AM44" s="4">
        <v>0.77</v>
      </c>
      <c r="AN44" s="50">
        <v>122</v>
      </c>
      <c r="AO44" s="50">
        <v>0</v>
      </c>
      <c r="AP44" s="4">
        <v>3.48</v>
      </c>
      <c r="AQ44" s="50">
        <v>666</v>
      </c>
      <c r="AR44" s="50">
        <v>3</v>
      </c>
      <c r="AS44" s="4">
        <v>0.88</v>
      </c>
      <c r="AT44" s="50">
        <v>182</v>
      </c>
      <c r="AU44" s="50">
        <v>0</v>
      </c>
      <c r="AV44" s="4">
        <v>6.56</v>
      </c>
      <c r="AW44" s="50">
        <v>1507</v>
      </c>
      <c r="AX44" s="50">
        <v>6</v>
      </c>
      <c r="AY44" s="4">
        <v>0</v>
      </c>
      <c r="AZ44" s="50">
        <v>0</v>
      </c>
      <c r="BA44" s="50">
        <v>0</v>
      </c>
      <c r="BB44" s="4">
        <v>0</v>
      </c>
      <c r="BC44" s="50">
        <v>0</v>
      </c>
      <c r="BD44" s="50">
        <v>0</v>
      </c>
      <c r="BE44" s="4">
        <v>0</v>
      </c>
      <c r="BF44" s="50">
        <v>0</v>
      </c>
      <c r="BG44" s="50">
        <v>0</v>
      </c>
      <c r="BH44" s="4">
        <v>0</v>
      </c>
      <c r="BI44" s="50">
        <v>0</v>
      </c>
      <c r="BJ44" s="50">
        <v>0</v>
      </c>
      <c r="BK44" s="4">
        <v>2.4700000000000002</v>
      </c>
      <c r="BL44" s="50">
        <v>459</v>
      </c>
      <c r="BM44" s="50">
        <v>0</v>
      </c>
      <c r="BN44" s="4">
        <f t="shared" si="0"/>
        <v>15.3</v>
      </c>
      <c r="BO44" s="50">
        <f t="shared" si="0"/>
        <v>3039</v>
      </c>
      <c r="BP44" s="52">
        <f t="shared" si="0"/>
        <v>13</v>
      </c>
      <c r="BQ44" s="38"/>
      <c r="BR44" s="38"/>
      <c r="BS44" s="20">
        <v>0</v>
      </c>
      <c r="BT44" s="21">
        <v>0</v>
      </c>
      <c r="BU44" s="20">
        <v>0</v>
      </c>
      <c r="BV44" s="13"/>
      <c r="BW44" s="33">
        <v>0</v>
      </c>
      <c r="BX44" s="64">
        <v>0</v>
      </c>
      <c r="BY44" s="16"/>
      <c r="BZ44" s="26">
        <v>0</v>
      </c>
      <c r="CA44" s="58"/>
    </row>
    <row r="45" spans="1:79" ht="18" customHeight="1" x14ac:dyDescent="0.15">
      <c r="A45" s="38"/>
      <c r="B45" s="38"/>
      <c r="C45" s="38"/>
      <c r="D45" s="39"/>
      <c r="E45" s="5" t="s">
        <v>32</v>
      </c>
      <c r="F45" s="4">
        <f t="shared" ref="F45:AK45" si="25">SUM(F42:F44)</f>
        <v>0</v>
      </c>
      <c r="G45" s="50">
        <f t="shared" si="25"/>
        <v>0</v>
      </c>
      <c r="H45" s="50">
        <f t="shared" si="25"/>
        <v>0</v>
      </c>
      <c r="I45" s="4">
        <f t="shared" si="25"/>
        <v>1.8900000000000001</v>
      </c>
      <c r="J45" s="50">
        <f t="shared" si="25"/>
        <v>73</v>
      </c>
      <c r="K45" s="50">
        <f t="shared" si="25"/>
        <v>12</v>
      </c>
      <c r="L45" s="4">
        <f t="shared" si="25"/>
        <v>1.7</v>
      </c>
      <c r="M45" s="50">
        <f t="shared" si="25"/>
        <v>116</v>
      </c>
      <c r="N45" s="50">
        <f t="shared" si="25"/>
        <v>10</v>
      </c>
      <c r="O45" s="4">
        <f t="shared" si="25"/>
        <v>3.2</v>
      </c>
      <c r="P45" s="50">
        <f t="shared" si="25"/>
        <v>288</v>
      </c>
      <c r="Q45" s="50">
        <f t="shared" si="25"/>
        <v>16</v>
      </c>
      <c r="R45" s="4">
        <f t="shared" si="25"/>
        <v>17.000000000000004</v>
      </c>
      <c r="S45" s="50">
        <f t="shared" si="25"/>
        <v>1828</v>
      </c>
      <c r="T45" s="50">
        <f t="shared" si="25"/>
        <v>56</v>
      </c>
      <c r="U45" s="4">
        <f t="shared" si="25"/>
        <v>5.68</v>
      </c>
      <c r="V45" s="50">
        <f t="shared" si="25"/>
        <v>659</v>
      </c>
      <c r="W45" s="50">
        <f t="shared" si="25"/>
        <v>10</v>
      </c>
      <c r="X45" s="4">
        <f t="shared" si="25"/>
        <v>21.78</v>
      </c>
      <c r="Y45" s="50">
        <f t="shared" si="25"/>
        <v>3110</v>
      </c>
      <c r="Z45" s="50">
        <f t="shared" si="25"/>
        <v>46</v>
      </c>
      <c r="AA45" s="4">
        <f t="shared" si="25"/>
        <v>131.16999999999999</v>
      </c>
      <c r="AB45" s="50">
        <f t="shared" si="25"/>
        <v>21592</v>
      </c>
      <c r="AC45" s="50">
        <f t="shared" si="25"/>
        <v>287</v>
      </c>
      <c r="AD45" s="4">
        <f t="shared" si="25"/>
        <v>217.14000000000001</v>
      </c>
      <c r="AE45" s="50">
        <f t="shared" si="25"/>
        <v>31437</v>
      </c>
      <c r="AF45" s="50">
        <f t="shared" si="25"/>
        <v>233</v>
      </c>
      <c r="AG45" s="4">
        <f t="shared" si="25"/>
        <v>154.71</v>
      </c>
      <c r="AH45" s="50">
        <f t="shared" si="25"/>
        <v>22543</v>
      </c>
      <c r="AI45" s="50">
        <f t="shared" si="25"/>
        <v>85</v>
      </c>
      <c r="AJ45" s="4">
        <f t="shared" si="25"/>
        <v>388</v>
      </c>
      <c r="AK45" s="50">
        <f t="shared" si="25"/>
        <v>54998</v>
      </c>
      <c r="AL45" s="50">
        <f t="shared" ref="AL45:BM45" si="26">SUM(AL42:AL44)</f>
        <v>177</v>
      </c>
      <c r="AM45" s="4">
        <f t="shared" si="26"/>
        <v>788.05000000000007</v>
      </c>
      <c r="AN45" s="50">
        <f t="shared" si="26"/>
        <v>122267</v>
      </c>
      <c r="AO45" s="50">
        <f t="shared" si="26"/>
        <v>408</v>
      </c>
      <c r="AP45" s="4">
        <f t="shared" si="26"/>
        <v>1853.98</v>
      </c>
      <c r="AQ45" s="50">
        <f t="shared" si="26"/>
        <v>289743</v>
      </c>
      <c r="AR45" s="50">
        <f t="shared" si="26"/>
        <v>754</v>
      </c>
      <c r="AS45" s="4">
        <f t="shared" si="26"/>
        <v>2135.25</v>
      </c>
      <c r="AT45" s="50">
        <f t="shared" si="26"/>
        <v>339360</v>
      </c>
      <c r="AU45" s="50">
        <f t="shared" si="26"/>
        <v>681</v>
      </c>
      <c r="AV45" s="4">
        <f t="shared" si="26"/>
        <v>1412.1</v>
      </c>
      <c r="AW45" s="50">
        <f t="shared" si="26"/>
        <v>233023</v>
      </c>
      <c r="AX45" s="50">
        <f t="shared" si="26"/>
        <v>397</v>
      </c>
      <c r="AY45" s="4">
        <f t="shared" si="26"/>
        <v>675.56</v>
      </c>
      <c r="AZ45" s="50">
        <f t="shared" si="26"/>
        <v>115841</v>
      </c>
      <c r="BA45" s="50">
        <f t="shared" si="26"/>
        <v>182</v>
      </c>
      <c r="BB45" s="4">
        <f t="shared" si="26"/>
        <v>225.01</v>
      </c>
      <c r="BC45" s="50">
        <f t="shared" si="26"/>
        <v>39641</v>
      </c>
      <c r="BD45" s="50">
        <f t="shared" si="26"/>
        <v>73</v>
      </c>
      <c r="BE45" s="4">
        <f t="shared" si="26"/>
        <v>83.06</v>
      </c>
      <c r="BF45" s="50">
        <f t="shared" si="26"/>
        <v>14640</v>
      </c>
      <c r="BG45" s="50">
        <f t="shared" si="26"/>
        <v>24</v>
      </c>
      <c r="BH45" s="4">
        <f t="shared" si="26"/>
        <v>58.85</v>
      </c>
      <c r="BI45" s="50">
        <f t="shared" si="26"/>
        <v>12123</v>
      </c>
      <c r="BJ45" s="50">
        <f t="shared" si="26"/>
        <v>27</v>
      </c>
      <c r="BK45" s="4">
        <f t="shared" si="26"/>
        <v>168.27</v>
      </c>
      <c r="BL45" s="50">
        <f t="shared" si="26"/>
        <v>33823</v>
      </c>
      <c r="BM45" s="50">
        <f t="shared" si="26"/>
        <v>41</v>
      </c>
      <c r="BN45" s="4">
        <f t="shared" si="0"/>
        <v>8342.4</v>
      </c>
      <c r="BO45" s="50">
        <f t="shared" si="0"/>
        <v>1337105</v>
      </c>
      <c r="BP45" s="52">
        <f t="shared" si="0"/>
        <v>3519</v>
      </c>
      <c r="BQ45" s="38"/>
      <c r="BR45" s="38"/>
      <c r="BS45" s="20">
        <v>0</v>
      </c>
      <c r="BT45" s="21">
        <v>0</v>
      </c>
      <c r="BU45" s="20">
        <v>0</v>
      </c>
      <c r="BV45" s="13"/>
      <c r="BW45" s="33">
        <v>0</v>
      </c>
      <c r="BX45" s="64">
        <v>0</v>
      </c>
      <c r="BY45" s="16"/>
      <c r="BZ45" s="26">
        <v>0</v>
      </c>
      <c r="CA45" s="58"/>
    </row>
    <row r="46" spans="1:79" ht="18" customHeight="1" x14ac:dyDescent="0.15">
      <c r="A46" s="38"/>
      <c r="B46" s="38"/>
      <c r="C46" s="38"/>
      <c r="D46" s="39" t="s">
        <v>37</v>
      </c>
      <c r="E46" s="39"/>
      <c r="F46" s="4">
        <f t="shared" ref="F46:AK46" si="27">SUM(F41,F45)</f>
        <v>0</v>
      </c>
      <c r="G46" s="50">
        <f t="shared" si="27"/>
        <v>0</v>
      </c>
      <c r="H46" s="50">
        <f t="shared" si="27"/>
        <v>0</v>
      </c>
      <c r="I46" s="4">
        <f t="shared" si="27"/>
        <v>1.8900000000000001</v>
      </c>
      <c r="J46" s="50">
        <f t="shared" si="27"/>
        <v>73</v>
      </c>
      <c r="K46" s="50">
        <f t="shared" si="27"/>
        <v>12</v>
      </c>
      <c r="L46" s="4">
        <f t="shared" si="27"/>
        <v>1.73</v>
      </c>
      <c r="M46" s="50">
        <f t="shared" si="27"/>
        <v>117</v>
      </c>
      <c r="N46" s="50">
        <f t="shared" si="27"/>
        <v>10</v>
      </c>
      <c r="O46" s="4">
        <f t="shared" si="27"/>
        <v>3.2</v>
      </c>
      <c r="P46" s="50">
        <f t="shared" si="27"/>
        <v>288</v>
      </c>
      <c r="Q46" s="50">
        <f t="shared" si="27"/>
        <v>16</v>
      </c>
      <c r="R46" s="4">
        <f t="shared" si="27"/>
        <v>17.000000000000004</v>
      </c>
      <c r="S46" s="50">
        <f t="shared" si="27"/>
        <v>1828</v>
      </c>
      <c r="T46" s="50">
        <f t="shared" si="27"/>
        <v>56</v>
      </c>
      <c r="U46" s="4">
        <f t="shared" si="27"/>
        <v>5.68</v>
      </c>
      <c r="V46" s="50">
        <f t="shared" si="27"/>
        <v>659</v>
      </c>
      <c r="W46" s="50">
        <f t="shared" si="27"/>
        <v>10</v>
      </c>
      <c r="X46" s="4">
        <f t="shared" si="27"/>
        <v>21.89</v>
      </c>
      <c r="Y46" s="50">
        <f t="shared" si="27"/>
        <v>3126</v>
      </c>
      <c r="Z46" s="50">
        <f t="shared" si="27"/>
        <v>46</v>
      </c>
      <c r="AA46" s="4">
        <f t="shared" si="27"/>
        <v>131.16999999999999</v>
      </c>
      <c r="AB46" s="50">
        <f t="shared" si="27"/>
        <v>21592</v>
      </c>
      <c r="AC46" s="50">
        <f t="shared" si="27"/>
        <v>287</v>
      </c>
      <c r="AD46" s="4">
        <f t="shared" si="27"/>
        <v>217.14000000000001</v>
      </c>
      <c r="AE46" s="50">
        <f t="shared" si="27"/>
        <v>31437</v>
      </c>
      <c r="AF46" s="50">
        <f t="shared" si="27"/>
        <v>233</v>
      </c>
      <c r="AG46" s="4">
        <f t="shared" si="27"/>
        <v>155.09</v>
      </c>
      <c r="AH46" s="50">
        <f t="shared" si="27"/>
        <v>22588</v>
      </c>
      <c r="AI46" s="50">
        <f t="shared" si="27"/>
        <v>85</v>
      </c>
      <c r="AJ46" s="4">
        <f t="shared" si="27"/>
        <v>412.97</v>
      </c>
      <c r="AK46" s="50">
        <f t="shared" si="27"/>
        <v>59793</v>
      </c>
      <c r="AL46" s="50">
        <f t="shared" ref="AL46:BM46" si="28">SUM(AL41,AL45)</f>
        <v>219</v>
      </c>
      <c r="AM46" s="4">
        <f t="shared" si="28"/>
        <v>842.59</v>
      </c>
      <c r="AN46" s="50">
        <f t="shared" si="28"/>
        <v>132389</v>
      </c>
      <c r="AO46" s="50">
        <f t="shared" si="28"/>
        <v>435</v>
      </c>
      <c r="AP46" s="4">
        <f t="shared" si="28"/>
        <v>2023.6</v>
      </c>
      <c r="AQ46" s="50">
        <f t="shared" si="28"/>
        <v>320304</v>
      </c>
      <c r="AR46" s="50">
        <f t="shared" si="28"/>
        <v>832</v>
      </c>
      <c r="AS46" s="4">
        <f t="shared" si="28"/>
        <v>2323.9699999999998</v>
      </c>
      <c r="AT46" s="50">
        <f t="shared" si="28"/>
        <v>375831</v>
      </c>
      <c r="AU46" s="50">
        <f t="shared" si="28"/>
        <v>739</v>
      </c>
      <c r="AV46" s="4">
        <f t="shared" si="28"/>
        <v>1454.6599999999999</v>
      </c>
      <c r="AW46" s="50">
        <f t="shared" si="28"/>
        <v>241532</v>
      </c>
      <c r="AX46" s="50">
        <f t="shared" si="28"/>
        <v>407</v>
      </c>
      <c r="AY46" s="4">
        <f t="shared" si="28"/>
        <v>688.92</v>
      </c>
      <c r="AZ46" s="50">
        <f t="shared" si="28"/>
        <v>118434</v>
      </c>
      <c r="BA46" s="50">
        <f t="shared" si="28"/>
        <v>184</v>
      </c>
      <c r="BB46" s="4">
        <f t="shared" si="28"/>
        <v>226.79</v>
      </c>
      <c r="BC46" s="50">
        <f t="shared" si="28"/>
        <v>40168</v>
      </c>
      <c r="BD46" s="50">
        <f t="shared" si="28"/>
        <v>75</v>
      </c>
      <c r="BE46" s="4">
        <f t="shared" si="28"/>
        <v>84.240000000000009</v>
      </c>
      <c r="BF46" s="50">
        <f t="shared" si="28"/>
        <v>14913</v>
      </c>
      <c r="BG46" s="50">
        <f t="shared" si="28"/>
        <v>24</v>
      </c>
      <c r="BH46" s="4">
        <f t="shared" si="28"/>
        <v>59.940000000000005</v>
      </c>
      <c r="BI46" s="50">
        <f t="shared" si="28"/>
        <v>12471</v>
      </c>
      <c r="BJ46" s="50">
        <f t="shared" si="28"/>
        <v>28</v>
      </c>
      <c r="BK46" s="4">
        <f t="shared" si="28"/>
        <v>169.09</v>
      </c>
      <c r="BL46" s="50">
        <f t="shared" si="28"/>
        <v>34104</v>
      </c>
      <c r="BM46" s="50">
        <f t="shared" si="28"/>
        <v>41</v>
      </c>
      <c r="BN46" s="4">
        <f t="shared" si="0"/>
        <v>8841.5600000000013</v>
      </c>
      <c r="BO46" s="50">
        <f t="shared" si="0"/>
        <v>1431647</v>
      </c>
      <c r="BP46" s="52">
        <f t="shared" si="0"/>
        <v>3739</v>
      </c>
      <c r="BQ46" s="38"/>
      <c r="BR46" s="9" t="s">
        <v>52</v>
      </c>
      <c r="BS46" s="22">
        <f>BS34</f>
        <v>1.1100000000000001</v>
      </c>
      <c r="BT46" s="22">
        <f t="shared" ref="BT46:BU46" si="29">BT34</f>
        <v>2437.38</v>
      </c>
      <c r="BU46" s="22">
        <f t="shared" si="29"/>
        <v>1243.26</v>
      </c>
      <c r="BV46" s="31"/>
      <c r="BW46" s="35">
        <f>SUM(BW34:BW38)</f>
        <v>131.4</v>
      </c>
      <c r="BX46" s="66">
        <f>SUM(BX34:BX38)</f>
        <v>125196</v>
      </c>
      <c r="BY46" s="11"/>
      <c r="BZ46" s="30">
        <f>SUM(BZ34:BZ39)</f>
        <v>30.77</v>
      </c>
      <c r="CA46" s="60">
        <f>SUM(BZ46,BW46,BS46:BU46,BN46)</f>
        <v>12685.480000000001</v>
      </c>
    </row>
    <row r="47" spans="1:79" ht="18" customHeight="1" x14ac:dyDescent="0.15">
      <c r="A47" s="38"/>
      <c r="B47" s="38"/>
      <c r="C47" s="40" t="s">
        <v>45</v>
      </c>
      <c r="D47" s="40"/>
      <c r="E47" s="40"/>
      <c r="F47" s="4">
        <f t="shared" ref="F47:AK47" si="30">SUM(F46,F40)</f>
        <v>0</v>
      </c>
      <c r="G47" s="50">
        <f t="shared" si="30"/>
        <v>0</v>
      </c>
      <c r="H47" s="50">
        <f t="shared" si="30"/>
        <v>0</v>
      </c>
      <c r="I47" s="4">
        <f t="shared" si="30"/>
        <v>7.0500000000000007</v>
      </c>
      <c r="J47" s="50">
        <f t="shared" si="30"/>
        <v>191</v>
      </c>
      <c r="K47" s="50">
        <f t="shared" si="30"/>
        <v>26</v>
      </c>
      <c r="L47" s="4">
        <f t="shared" si="30"/>
        <v>13.82</v>
      </c>
      <c r="M47" s="50">
        <f t="shared" si="30"/>
        <v>936</v>
      </c>
      <c r="N47" s="50">
        <f t="shared" si="30"/>
        <v>83</v>
      </c>
      <c r="O47" s="4">
        <f t="shared" si="30"/>
        <v>27.53</v>
      </c>
      <c r="P47" s="50">
        <f t="shared" si="30"/>
        <v>2128</v>
      </c>
      <c r="Q47" s="50">
        <f t="shared" si="30"/>
        <v>126</v>
      </c>
      <c r="R47" s="4">
        <f t="shared" si="30"/>
        <v>29.300000000000004</v>
      </c>
      <c r="S47" s="50">
        <f t="shared" si="30"/>
        <v>3158</v>
      </c>
      <c r="T47" s="50">
        <f t="shared" si="30"/>
        <v>122</v>
      </c>
      <c r="U47" s="4">
        <f t="shared" si="30"/>
        <v>30.99</v>
      </c>
      <c r="V47" s="50">
        <f t="shared" si="30"/>
        <v>4958</v>
      </c>
      <c r="W47" s="50">
        <f t="shared" si="30"/>
        <v>244</v>
      </c>
      <c r="X47" s="4">
        <f t="shared" si="30"/>
        <v>141.80000000000001</v>
      </c>
      <c r="Y47" s="50">
        <f t="shared" si="30"/>
        <v>27691</v>
      </c>
      <c r="Z47" s="50">
        <f t="shared" si="30"/>
        <v>1183</v>
      </c>
      <c r="AA47" s="4">
        <f t="shared" si="30"/>
        <v>266.28999999999996</v>
      </c>
      <c r="AB47" s="50">
        <f t="shared" si="30"/>
        <v>58631</v>
      </c>
      <c r="AC47" s="50">
        <f t="shared" si="30"/>
        <v>1434</v>
      </c>
      <c r="AD47" s="4">
        <f t="shared" si="30"/>
        <v>535.89</v>
      </c>
      <c r="AE47" s="50">
        <f t="shared" si="30"/>
        <v>138784</v>
      </c>
      <c r="AF47" s="50">
        <f t="shared" si="30"/>
        <v>2437</v>
      </c>
      <c r="AG47" s="4">
        <f t="shared" si="30"/>
        <v>872.2700000000001</v>
      </c>
      <c r="AH47" s="50">
        <f t="shared" si="30"/>
        <v>300814</v>
      </c>
      <c r="AI47" s="50">
        <f t="shared" si="30"/>
        <v>4447</v>
      </c>
      <c r="AJ47" s="4">
        <f t="shared" si="30"/>
        <v>1224.0900000000001</v>
      </c>
      <c r="AK47" s="50">
        <f t="shared" si="30"/>
        <v>410357</v>
      </c>
      <c r="AL47" s="50">
        <f t="shared" ref="AL47:BM47" si="31">SUM(AL46,AL40)</f>
        <v>4649</v>
      </c>
      <c r="AM47" s="4">
        <f t="shared" si="31"/>
        <v>1839.48</v>
      </c>
      <c r="AN47" s="50">
        <f t="shared" si="31"/>
        <v>618013</v>
      </c>
      <c r="AO47" s="50">
        <f t="shared" si="31"/>
        <v>5143</v>
      </c>
      <c r="AP47" s="4">
        <f t="shared" si="31"/>
        <v>2936.6499999999996</v>
      </c>
      <c r="AQ47" s="50">
        <f t="shared" si="31"/>
        <v>759447</v>
      </c>
      <c r="AR47" s="50">
        <f t="shared" si="31"/>
        <v>4167</v>
      </c>
      <c r="AS47" s="4">
        <f t="shared" si="31"/>
        <v>2833.8599999999997</v>
      </c>
      <c r="AT47" s="50">
        <f t="shared" si="31"/>
        <v>646452</v>
      </c>
      <c r="AU47" s="50">
        <f t="shared" si="31"/>
        <v>2171</v>
      </c>
      <c r="AV47" s="4">
        <f t="shared" si="31"/>
        <v>1724.2199999999998</v>
      </c>
      <c r="AW47" s="50">
        <f t="shared" si="31"/>
        <v>390299</v>
      </c>
      <c r="AX47" s="50">
        <f t="shared" si="31"/>
        <v>976</v>
      </c>
      <c r="AY47" s="4">
        <f t="shared" si="31"/>
        <v>816.58999999999992</v>
      </c>
      <c r="AZ47" s="50">
        <f t="shared" si="31"/>
        <v>187969</v>
      </c>
      <c r="BA47" s="50">
        <f t="shared" si="31"/>
        <v>388</v>
      </c>
      <c r="BB47" s="4">
        <f t="shared" si="31"/>
        <v>295.02999999999997</v>
      </c>
      <c r="BC47" s="50">
        <f t="shared" si="31"/>
        <v>80926</v>
      </c>
      <c r="BD47" s="50">
        <f t="shared" si="31"/>
        <v>177</v>
      </c>
      <c r="BE47" s="4">
        <f t="shared" si="31"/>
        <v>156.11000000000001</v>
      </c>
      <c r="BF47" s="50">
        <f t="shared" si="31"/>
        <v>57372</v>
      </c>
      <c r="BG47" s="50">
        <f t="shared" si="31"/>
        <v>78</v>
      </c>
      <c r="BH47" s="4">
        <f t="shared" si="31"/>
        <v>146.41</v>
      </c>
      <c r="BI47" s="50">
        <f t="shared" si="31"/>
        <v>60694</v>
      </c>
      <c r="BJ47" s="50">
        <f t="shared" si="31"/>
        <v>54</v>
      </c>
      <c r="BK47" s="4">
        <f t="shared" si="31"/>
        <v>246.89</v>
      </c>
      <c r="BL47" s="50">
        <f t="shared" si="31"/>
        <v>75777</v>
      </c>
      <c r="BM47" s="50">
        <f t="shared" si="31"/>
        <v>66</v>
      </c>
      <c r="BN47" s="4">
        <f t="shared" si="0"/>
        <v>14144.27</v>
      </c>
      <c r="BO47" s="50">
        <f t="shared" si="0"/>
        <v>3824597</v>
      </c>
      <c r="BP47" s="52">
        <f t="shared" si="0"/>
        <v>27971</v>
      </c>
      <c r="BQ47" s="39" t="s">
        <v>58</v>
      </c>
      <c r="BR47" s="40"/>
      <c r="BS47" s="18"/>
      <c r="BT47" s="19"/>
      <c r="BU47" s="19"/>
      <c r="BV47" s="12"/>
      <c r="BW47" s="32"/>
      <c r="BX47" s="63"/>
      <c r="BY47" s="15"/>
      <c r="BZ47" s="25"/>
      <c r="CA47" s="57"/>
    </row>
    <row r="48" spans="1:79" ht="18" customHeight="1" x14ac:dyDescent="0.15">
      <c r="A48" s="38"/>
      <c r="B48" s="40" t="s">
        <v>49</v>
      </c>
      <c r="C48" s="40"/>
      <c r="D48" s="40"/>
      <c r="E48" s="40"/>
      <c r="F48" s="4">
        <f t="shared" ref="F48:AK48" si="32">SUM(F33,F47)</f>
        <v>1154.4299999999998</v>
      </c>
      <c r="G48" s="50">
        <f t="shared" si="32"/>
        <v>0</v>
      </c>
      <c r="H48" s="50">
        <f t="shared" si="32"/>
        <v>0</v>
      </c>
      <c r="I48" s="4">
        <f t="shared" si="32"/>
        <v>2197.2800000000002</v>
      </c>
      <c r="J48" s="50">
        <f t="shared" si="32"/>
        <v>13582</v>
      </c>
      <c r="K48" s="50">
        <f t="shared" si="32"/>
        <v>2295</v>
      </c>
      <c r="L48" s="4">
        <f t="shared" si="32"/>
        <v>1584.57</v>
      </c>
      <c r="M48" s="50">
        <f t="shared" si="32"/>
        <v>74275</v>
      </c>
      <c r="N48" s="50">
        <f t="shared" si="32"/>
        <v>12101</v>
      </c>
      <c r="O48" s="4">
        <f t="shared" si="32"/>
        <v>2534.94</v>
      </c>
      <c r="P48" s="50">
        <f t="shared" si="32"/>
        <v>207641</v>
      </c>
      <c r="Q48" s="50">
        <f t="shared" si="32"/>
        <v>20097</v>
      </c>
      <c r="R48" s="4">
        <f t="shared" si="32"/>
        <v>1926.5500000000002</v>
      </c>
      <c r="S48" s="50">
        <f t="shared" si="32"/>
        <v>238227</v>
      </c>
      <c r="T48" s="50">
        <f t="shared" si="32"/>
        <v>17860</v>
      </c>
      <c r="U48" s="4">
        <f t="shared" si="32"/>
        <v>1316.72</v>
      </c>
      <c r="V48" s="50">
        <f t="shared" si="32"/>
        <v>239858</v>
      </c>
      <c r="W48" s="50">
        <f t="shared" si="32"/>
        <v>16159</v>
      </c>
      <c r="X48" s="4">
        <f t="shared" si="32"/>
        <v>2519.34</v>
      </c>
      <c r="Y48" s="50">
        <f t="shared" si="32"/>
        <v>616049</v>
      </c>
      <c r="Z48" s="50">
        <f t="shared" si="32"/>
        <v>32217</v>
      </c>
      <c r="AA48" s="4">
        <f t="shared" si="32"/>
        <v>3292.9700000000003</v>
      </c>
      <c r="AB48" s="50">
        <f t="shared" si="32"/>
        <v>921661</v>
      </c>
      <c r="AC48" s="50">
        <f t="shared" si="32"/>
        <v>28102</v>
      </c>
      <c r="AD48" s="4">
        <f t="shared" si="32"/>
        <v>6217.3300000000008</v>
      </c>
      <c r="AE48" s="50">
        <f t="shared" si="32"/>
        <v>2278053</v>
      </c>
      <c r="AF48" s="50">
        <f t="shared" si="32"/>
        <v>53140</v>
      </c>
      <c r="AG48" s="4">
        <f t="shared" si="32"/>
        <v>9613.630000000001</v>
      </c>
      <c r="AH48" s="50">
        <f t="shared" si="32"/>
        <v>3857952</v>
      </c>
      <c r="AI48" s="50">
        <f t="shared" si="32"/>
        <v>66333</v>
      </c>
      <c r="AJ48" s="4">
        <f t="shared" si="32"/>
        <v>15812.88</v>
      </c>
      <c r="AK48" s="50">
        <f t="shared" si="32"/>
        <v>6713937</v>
      </c>
      <c r="AL48" s="50">
        <f t="shared" ref="AL48:BM48" si="33">SUM(AL33,AL47)</f>
        <v>85868</v>
      </c>
      <c r="AM48" s="4">
        <f t="shared" si="33"/>
        <v>18462.09</v>
      </c>
      <c r="AN48" s="50">
        <f t="shared" si="33"/>
        <v>7799654</v>
      </c>
      <c r="AO48" s="50">
        <f t="shared" si="33"/>
        <v>76039</v>
      </c>
      <c r="AP48" s="4">
        <f t="shared" si="33"/>
        <v>20640.260000000002</v>
      </c>
      <c r="AQ48" s="50">
        <f t="shared" si="33"/>
        <v>7828069</v>
      </c>
      <c r="AR48" s="50">
        <f t="shared" si="33"/>
        <v>53136</v>
      </c>
      <c r="AS48" s="4">
        <f t="shared" si="33"/>
        <v>15210.46</v>
      </c>
      <c r="AT48" s="50">
        <f t="shared" si="33"/>
        <v>5465482</v>
      </c>
      <c r="AU48" s="50">
        <f t="shared" si="33"/>
        <v>26393</v>
      </c>
      <c r="AV48" s="4">
        <f t="shared" si="33"/>
        <v>8967.5899999999983</v>
      </c>
      <c r="AW48" s="50">
        <f t="shared" si="33"/>
        <v>2774356</v>
      </c>
      <c r="AX48" s="50">
        <f t="shared" si="33"/>
        <v>9715</v>
      </c>
      <c r="AY48" s="4">
        <f t="shared" si="33"/>
        <v>3775.3</v>
      </c>
      <c r="AZ48" s="50">
        <f t="shared" si="33"/>
        <v>1187751</v>
      </c>
      <c r="BA48" s="50">
        <f t="shared" si="33"/>
        <v>2734</v>
      </c>
      <c r="BB48" s="4">
        <f t="shared" si="33"/>
        <v>3305.5299999999997</v>
      </c>
      <c r="BC48" s="50">
        <f t="shared" si="33"/>
        <v>979598</v>
      </c>
      <c r="BD48" s="50">
        <f t="shared" si="33"/>
        <v>2564</v>
      </c>
      <c r="BE48" s="4">
        <f t="shared" si="33"/>
        <v>1961.25</v>
      </c>
      <c r="BF48" s="50">
        <f t="shared" si="33"/>
        <v>604153</v>
      </c>
      <c r="BG48" s="50">
        <f t="shared" si="33"/>
        <v>1228</v>
      </c>
      <c r="BH48" s="4">
        <f t="shared" si="33"/>
        <v>1436.74</v>
      </c>
      <c r="BI48" s="50">
        <f t="shared" si="33"/>
        <v>553576</v>
      </c>
      <c r="BJ48" s="50">
        <f t="shared" si="33"/>
        <v>832</v>
      </c>
      <c r="BK48" s="4">
        <f t="shared" si="33"/>
        <v>1732.5099999999998</v>
      </c>
      <c r="BL48" s="50">
        <f t="shared" si="33"/>
        <v>585687</v>
      </c>
      <c r="BM48" s="50">
        <f t="shared" si="33"/>
        <v>756</v>
      </c>
      <c r="BN48" s="4">
        <f t="shared" si="0"/>
        <v>123662.36999999998</v>
      </c>
      <c r="BO48" s="50">
        <f t="shared" si="0"/>
        <v>42939561</v>
      </c>
      <c r="BP48" s="52">
        <f t="shared" si="0"/>
        <v>507569</v>
      </c>
      <c r="BQ48" s="40"/>
      <c r="BR48" s="40"/>
      <c r="BS48" s="23">
        <f>SUM(BS33,BS46)</f>
        <v>464.88</v>
      </c>
      <c r="BT48" s="23">
        <f>SUM(BT33,BT46)</f>
        <v>6116.67</v>
      </c>
      <c r="BU48" s="23">
        <f>SUM(BU33,BU46)</f>
        <v>1773.31</v>
      </c>
      <c r="BV48" s="14"/>
      <c r="BW48" s="36">
        <f>SUM(BW33,BW46)</f>
        <v>1200.71</v>
      </c>
      <c r="BX48" s="67">
        <f>SUM(BX33,BX46)</f>
        <v>1066684</v>
      </c>
      <c r="BY48" s="17"/>
      <c r="BZ48" s="36">
        <f>SUM(BZ33,BZ46)</f>
        <v>113.17</v>
      </c>
      <c r="CA48" s="61">
        <f>SUM(BZ48,BW48,BS48:BU48,BN48)</f>
        <v>133331.10999999999</v>
      </c>
    </row>
    <row r="49" spans="1:79" ht="18" customHeight="1" x14ac:dyDescent="0.15">
      <c r="A49" s="38" t="s">
        <v>50</v>
      </c>
      <c r="B49" s="38"/>
      <c r="C49" s="38" t="s">
        <v>35</v>
      </c>
      <c r="D49" s="38" t="s">
        <v>33</v>
      </c>
      <c r="E49" s="5" t="s">
        <v>28</v>
      </c>
      <c r="F49" s="4">
        <f t="shared" ref="F49:AK49" si="34">SUM(F6,F20,F34)</f>
        <v>1818.81</v>
      </c>
      <c r="G49" s="50">
        <f t="shared" si="34"/>
        <v>0</v>
      </c>
      <c r="H49" s="50">
        <f t="shared" si="34"/>
        <v>0</v>
      </c>
      <c r="I49" s="4">
        <f t="shared" si="34"/>
        <v>3630.4700000000003</v>
      </c>
      <c r="J49" s="50">
        <f t="shared" si="34"/>
        <v>0</v>
      </c>
      <c r="K49" s="50">
        <f t="shared" si="34"/>
        <v>0</v>
      </c>
      <c r="L49" s="4">
        <f t="shared" si="34"/>
        <v>2220.0500000000002</v>
      </c>
      <c r="M49" s="50">
        <f t="shared" si="34"/>
        <v>93421</v>
      </c>
      <c r="N49" s="50">
        <f t="shared" si="34"/>
        <v>19507</v>
      </c>
      <c r="O49" s="4">
        <f t="shared" si="34"/>
        <v>1689.99</v>
      </c>
      <c r="P49" s="50">
        <f t="shared" si="34"/>
        <v>145110</v>
      </c>
      <c r="Q49" s="50">
        <f t="shared" si="34"/>
        <v>16615</v>
      </c>
      <c r="R49" s="4">
        <f t="shared" si="34"/>
        <v>943.35</v>
      </c>
      <c r="S49" s="50">
        <f t="shared" si="34"/>
        <v>136551</v>
      </c>
      <c r="T49" s="50">
        <f t="shared" si="34"/>
        <v>11921</v>
      </c>
      <c r="U49" s="4">
        <f t="shared" si="34"/>
        <v>1010.66</v>
      </c>
      <c r="V49" s="50">
        <f t="shared" si="34"/>
        <v>208395</v>
      </c>
      <c r="W49" s="50">
        <f t="shared" si="34"/>
        <v>15332</v>
      </c>
      <c r="X49" s="4">
        <f t="shared" si="34"/>
        <v>1114.83</v>
      </c>
      <c r="Y49" s="50">
        <f t="shared" si="34"/>
        <v>315556</v>
      </c>
      <c r="Z49" s="50">
        <f t="shared" si="34"/>
        <v>17258</v>
      </c>
      <c r="AA49" s="4">
        <f t="shared" si="34"/>
        <v>1890.9399999999998</v>
      </c>
      <c r="AB49" s="50">
        <f t="shared" si="34"/>
        <v>685719</v>
      </c>
      <c r="AC49" s="50">
        <f t="shared" si="34"/>
        <v>24212</v>
      </c>
      <c r="AD49" s="4">
        <f t="shared" si="34"/>
        <v>6143.87</v>
      </c>
      <c r="AE49" s="50">
        <f t="shared" si="34"/>
        <v>2594953</v>
      </c>
      <c r="AF49" s="50">
        <f t="shared" si="34"/>
        <v>61139</v>
      </c>
      <c r="AG49" s="4">
        <f t="shared" si="34"/>
        <v>10245.650000000001</v>
      </c>
      <c r="AH49" s="50">
        <f t="shared" si="34"/>
        <v>4804507</v>
      </c>
      <c r="AI49" s="50">
        <f t="shared" si="34"/>
        <v>84086</v>
      </c>
      <c r="AJ49" s="4">
        <f t="shared" si="34"/>
        <v>17097.14</v>
      </c>
      <c r="AK49" s="50">
        <f t="shared" si="34"/>
        <v>8581376</v>
      </c>
      <c r="AL49" s="50">
        <f t="shared" ref="AL49:BM49" si="35">SUM(AL6,AL20,AL34)</f>
        <v>111438</v>
      </c>
      <c r="AM49" s="4">
        <f t="shared" si="35"/>
        <v>24342.380000000005</v>
      </c>
      <c r="AN49" s="50">
        <f t="shared" si="35"/>
        <v>12894344</v>
      </c>
      <c r="AO49" s="50">
        <f t="shared" si="35"/>
        <v>125912</v>
      </c>
      <c r="AP49" s="4">
        <f t="shared" si="35"/>
        <v>28523.79</v>
      </c>
      <c r="AQ49" s="50">
        <f t="shared" si="35"/>
        <v>15554194</v>
      </c>
      <c r="AR49" s="50">
        <f t="shared" si="35"/>
        <v>115720</v>
      </c>
      <c r="AS49" s="4">
        <f t="shared" si="35"/>
        <v>19520.689999999999</v>
      </c>
      <c r="AT49" s="50">
        <f t="shared" si="35"/>
        <v>11208398</v>
      </c>
      <c r="AU49" s="50">
        <f t="shared" si="35"/>
        <v>62202</v>
      </c>
      <c r="AV49" s="4">
        <f t="shared" si="35"/>
        <v>8825.9000000000015</v>
      </c>
      <c r="AW49" s="50">
        <f t="shared" si="35"/>
        <v>5210242</v>
      </c>
      <c r="AX49" s="50">
        <f t="shared" si="35"/>
        <v>20724</v>
      </c>
      <c r="AY49" s="4">
        <f t="shared" si="35"/>
        <v>3835.4199999999996</v>
      </c>
      <c r="AZ49" s="50">
        <f t="shared" si="35"/>
        <v>2338813</v>
      </c>
      <c r="BA49" s="50">
        <f t="shared" si="35"/>
        <v>7341</v>
      </c>
      <c r="BB49" s="4">
        <f t="shared" si="35"/>
        <v>2248.77</v>
      </c>
      <c r="BC49" s="50">
        <f t="shared" si="35"/>
        <v>1429421</v>
      </c>
      <c r="BD49" s="50">
        <f t="shared" si="35"/>
        <v>3439</v>
      </c>
      <c r="BE49" s="4">
        <f t="shared" si="35"/>
        <v>1273.6199999999999</v>
      </c>
      <c r="BF49" s="50">
        <f t="shared" si="35"/>
        <v>861433</v>
      </c>
      <c r="BG49" s="50">
        <f t="shared" si="35"/>
        <v>1462</v>
      </c>
      <c r="BH49" s="4">
        <f t="shared" si="35"/>
        <v>1129.4799999999998</v>
      </c>
      <c r="BI49" s="50">
        <f t="shared" si="35"/>
        <v>772864</v>
      </c>
      <c r="BJ49" s="50">
        <f t="shared" si="35"/>
        <v>953</v>
      </c>
      <c r="BK49" s="4">
        <f t="shared" si="35"/>
        <v>1545.62</v>
      </c>
      <c r="BL49" s="50">
        <f t="shared" si="35"/>
        <v>1034676</v>
      </c>
      <c r="BM49" s="50">
        <f t="shared" si="35"/>
        <v>652</v>
      </c>
      <c r="BN49" s="4">
        <f t="shared" si="0"/>
        <v>139051.43000000002</v>
      </c>
      <c r="BO49" s="50">
        <f t="shared" si="0"/>
        <v>68869973</v>
      </c>
      <c r="BP49" s="52">
        <f t="shared" si="0"/>
        <v>699913</v>
      </c>
      <c r="BQ49" s="38" t="s">
        <v>50</v>
      </c>
      <c r="BR49" s="38"/>
      <c r="BS49" s="18"/>
      <c r="BT49" s="19"/>
      <c r="BU49" s="19"/>
      <c r="BV49" s="12" t="s">
        <v>61</v>
      </c>
      <c r="BW49" s="32">
        <f>SUM(BW6,BW20,BW34)</f>
        <v>6074.17</v>
      </c>
      <c r="BX49" s="63">
        <f>SUM(BX6,BX20,BX34)</f>
        <v>7280024</v>
      </c>
      <c r="BY49" s="15" t="s">
        <v>67</v>
      </c>
      <c r="BZ49" s="28">
        <f t="shared" ref="BZ49:BZ52" si="36">SUM(BZ6,BZ20,BZ34)</f>
        <v>144.75</v>
      </c>
      <c r="CA49" s="57"/>
    </row>
    <row r="50" spans="1:79" ht="18" customHeight="1" x14ac:dyDescent="0.15">
      <c r="A50" s="38"/>
      <c r="B50" s="38"/>
      <c r="C50" s="38"/>
      <c r="D50" s="38"/>
      <c r="E50" s="5" t="s">
        <v>29</v>
      </c>
      <c r="F50" s="4">
        <f t="shared" ref="F50:G52" si="37">SUM(F7,F21,F35)</f>
        <v>196.75</v>
      </c>
      <c r="G50" s="50">
        <f t="shared" si="37"/>
        <v>0</v>
      </c>
      <c r="H50" s="50">
        <f t="shared" ref="H50:J50" si="38">SUM(H7,H21,H35)</f>
        <v>0</v>
      </c>
      <c r="I50" s="4">
        <f t="shared" si="38"/>
        <v>520.47</v>
      </c>
      <c r="J50" s="50">
        <f t="shared" si="38"/>
        <v>0</v>
      </c>
      <c r="K50" s="50">
        <f t="shared" ref="K50:Y50" si="39">SUM(K7,K21,K35)</f>
        <v>0</v>
      </c>
      <c r="L50" s="4">
        <f t="shared" si="39"/>
        <v>798.07</v>
      </c>
      <c r="M50" s="50">
        <f t="shared" si="39"/>
        <v>30844</v>
      </c>
      <c r="N50" s="50">
        <f t="shared" si="39"/>
        <v>5559</v>
      </c>
      <c r="O50" s="4">
        <f t="shared" si="39"/>
        <v>2044.5900000000001</v>
      </c>
      <c r="P50" s="50">
        <f t="shared" si="39"/>
        <v>155701</v>
      </c>
      <c r="Q50" s="50">
        <f t="shared" si="39"/>
        <v>18164</v>
      </c>
      <c r="R50" s="4">
        <f t="shared" si="39"/>
        <v>1971.03</v>
      </c>
      <c r="S50" s="50">
        <f t="shared" si="39"/>
        <v>249307</v>
      </c>
      <c r="T50" s="50">
        <f t="shared" si="39"/>
        <v>22698</v>
      </c>
      <c r="U50" s="4">
        <f t="shared" si="39"/>
        <v>2022.7399999999998</v>
      </c>
      <c r="V50" s="50">
        <f t="shared" si="39"/>
        <v>380075</v>
      </c>
      <c r="W50" s="50">
        <f t="shared" si="39"/>
        <v>27148</v>
      </c>
      <c r="X50" s="4">
        <f t="shared" si="39"/>
        <v>3672.3799999999997</v>
      </c>
      <c r="Y50" s="50">
        <f t="shared" si="39"/>
        <v>931069</v>
      </c>
      <c r="Z50" s="50">
        <f t="shared" ref="Z50:BC50" si="40">SUM(Z7,Z21,Z35)</f>
        <v>52125</v>
      </c>
      <c r="AA50" s="4">
        <f t="shared" si="40"/>
        <v>3162.1000000000004</v>
      </c>
      <c r="AB50" s="50">
        <f t="shared" si="40"/>
        <v>1008634</v>
      </c>
      <c r="AC50" s="50">
        <f t="shared" si="40"/>
        <v>34487</v>
      </c>
      <c r="AD50" s="4">
        <f t="shared" si="40"/>
        <v>7183.6799999999994</v>
      </c>
      <c r="AE50" s="50">
        <f t="shared" si="40"/>
        <v>2610618</v>
      </c>
      <c r="AF50" s="50">
        <f t="shared" si="40"/>
        <v>61361</v>
      </c>
      <c r="AG50" s="4">
        <f t="shared" si="40"/>
        <v>13917.490000000002</v>
      </c>
      <c r="AH50" s="50">
        <f t="shared" si="40"/>
        <v>5520974</v>
      </c>
      <c r="AI50" s="50">
        <f t="shared" si="40"/>
        <v>94741</v>
      </c>
      <c r="AJ50" s="4">
        <f t="shared" si="40"/>
        <v>18220.689999999999</v>
      </c>
      <c r="AK50" s="50">
        <f t="shared" si="40"/>
        <v>7874053</v>
      </c>
      <c r="AL50" s="50">
        <f t="shared" si="40"/>
        <v>101502</v>
      </c>
      <c r="AM50" s="4">
        <f t="shared" si="40"/>
        <v>14684.39</v>
      </c>
      <c r="AN50" s="50">
        <f t="shared" si="40"/>
        <v>6845895</v>
      </c>
      <c r="AO50" s="50">
        <f t="shared" si="40"/>
        <v>69371</v>
      </c>
      <c r="AP50" s="4">
        <f t="shared" si="40"/>
        <v>10970.770000000002</v>
      </c>
      <c r="AQ50" s="50">
        <f t="shared" si="40"/>
        <v>5322459</v>
      </c>
      <c r="AR50" s="50">
        <f t="shared" si="40"/>
        <v>39865</v>
      </c>
      <c r="AS50" s="4">
        <f t="shared" si="40"/>
        <v>5297.95</v>
      </c>
      <c r="AT50" s="50">
        <f t="shared" si="40"/>
        <v>2670540</v>
      </c>
      <c r="AU50" s="50">
        <f t="shared" si="40"/>
        <v>14620</v>
      </c>
      <c r="AV50" s="4">
        <f t="shared" si="40"/>
        <v>1751.1199999999997</v>
      </c>
      <c r="AW50" s="50">
        <f t="shared" si="40"/>
        <v>897877</v>
      </c>
      <c r="AX50" s="50">
        <f t="shared" si="40"/>
        <v>3380</v>
      </c>
      <c r="AY50" s="4">
        <f t="shared" si="40"/>
        <v>993.34000000000015</v>
      </c>
      <c r="AZ50" s="50">
        <f t="shared" si="40"/>
        <v>502468</v>
      </c>
      <c r="BA50" s="50">
        <f t="shared" si="40"/>
        <v>1129</v>
      </c>
      <c r="BB50" s="4">
        <f t="shared" si="40"/>
        <v>774.24</v>
      </c>
      <c r="BC50" s="50">
        <f t="shared" si="40"/>
        <v>395931</v>
      </c>
      <c r="BD50" s="50">
        <f t="shared" ref="BD50:BM50" si="41">SUM(BD7,BD21,BD35)</f>
        <v>730</v>
      </c>
      <c r="BE50" s="4">
        <f t="shared" si="41"/>
        <v>608.48</v>
      </c>
      <c r="BF50" s="50">
        <f t="shared" si="41"/>
        <v>315688</v>
      </c>
      <c r="BG50" s="50">
        <f t="shared" si="41"/>
        <v>447</v>
      </c>
      <c r="BH50" s="4">
        <f t="shared" si="41"/>
        <v>594.91999999999996</v>
      </c>
      <c r="BI50" s="50">
        <f t="shared" si="41"/>
        <v>321618</v>
      </c>
      <c r="BJ50" s="50">
        <f t="shared" si="41"/>
        <v>406</v>
      </c>
      <c r="BK50" s="4">
        <f t="shared" si="41"/>
        <v>602.59</v>
      </c>
      <c r="BL50" s="50">
        <f t="shared" si="41"/>
        <v>326173</v>
      </c>
      <c r="BM50" s="50">
        <f t="shared" si="41"/>
        <v>384</v>
      </c>
      <c r="BN50" s="4">
        <f t="shared" si="0"/>
        <v>89987.79</v>
      </c>
      <c r="BO50" s="50">
        <f t="shared" si="0"/>
        <v>36359924</v>
      </c>
      <c r="BP50" s="52">
        <f t="shared" si="0"/>
        <v>548117</v>
      </c>
      <c r="BQ50" s="38"/>
      <c r="BR50" s="38"/>
      <c r="BS50" s="20"/>
      <c r="BT50" s="21"/>
      <c r="BU50" s="21"/>
      <c r="BV50" s="13" t="s">
        <v>62</v>
      </c>
      <c r="BW50" s="33">
        <f t="shared" ref="BW50:BX53" si="42">SUM(BW7,BW21,BW35)</f>
        <v>2962.2599999999998</v>
      </c>
      <c r="BX50" s="64">
        <f t="shared" si="42"/>
        <v>2364283</v>
      </c>
      <c r="BY50" s="16" t="s">
        <v>68</v>
      </c>
      <c r="BZ50" s="26">
        <f>SUM(BZ7,BZ21,BZ35)</f>
        <v>7.37</v>
      </c>
      <c r="CA50" s="58"/>
    </row>
    <row r="51" spans="1:79" ht="18" customHeight="1" x14ac:dyDescent="0.15">
      <c r="A51" s="38"/>
      <c r="B51" s="38"/>
      <c r="C51" s="38"/>
      <c r="D51" s="38"/>
      <c r="E51" s="5" t="s">
        <v>30</v>
      </c>
      <c r="F51" s="4">
        <f t="shared" si="37"/>
        <v>0.23</v>
      </c>
      <c r="G51" s="50">
        <f t="shared" si="37"/>
        <v>0</v>
      </c>
      <c r="H51" s="50">
        <f t="shared" ref="H51:J51" si="43">SUM(H8,H22,H36)</f>
        <v>0</v>
      </c>
      <c r="I51" s="4">
        <f t="shared" si="43"/>
        <v>0.02</v>
      </c>
      <c r="J51" s="50">
        <f t="shared" si="43"/>
        <v>0</v>
      </c>
      <c r="K51" s="50">
        <f t="shared" ref="K51:Y51" si="44">SUM(K8,K22,K36)</f>
        <v>0</v>
      </c>
      <c r="L51" s="4">
        <f t="shared" si="44"/>
        <v>2.33</v>
      </c>
      <c r="M51" s="50">
        <f t="shared" si="44"/>
        <v>121</v>
      </c>
      <c r="N51" s="50">
        <f t="shared" si="44"/>
        <v>14</v>
      </c>
      <c r="O51" s="4">
        <f t="shared" si="44"/>
        <v>22.6</v>
      </c>
      <c r="P51" s="50">
        <f t="shared" si="44"/>
        <v>1795</v>
      </c>
      <c r="Q51" s="50">
        <f t="shared" si="44"/>
        <v>170</v>
      </c>
      <c r="R51" s="4">
        <f t="shared" si="44"/>
        <v>26.740000000000002</v>
      </c>
      <c r="S51" s="50">
        <f t="shared" si="44"/>
        <v>3135</v>
      </c>
      <c r="T51" s="50">
        <f t="shared" si="44"/>
        <v>170</v>
      </c>
      <c r="U51" s="4">
        <f t="shared" si="44"/>
        <v>6.48</v>
      </c>
      <c r="V51" s="50">
        <f t="shared" si="44"/>
        <v>856</v>
      </c>
      <c r="W51" s="50">
        <f t="shared" si="44"/>
        <v>32</v>
      </c>
      <c r="X51" s="4">
        <f t="shared" si="44"/>
        <v>1.97</v>
      </c>
      <c r="Y51" s="50">
        <f t="shared" si="44"/>
        <v>347</v>
      </c>
      <c r="Z51" s="50">
        <f t="shared" ref="Z51:BC51" si="45">SUM(Z8,Z22,Z36)</f>
        <v>10</v>
      </c>
      <c r="AA51" s="4">
        <f t="shared" si="45"/>
        <v>4.99</v>
      </c>
      <c r="AB51" s="50">
        <f t="shared" si="45"/>
        <v>860</v>
      </c>
      <c r="AC51" s="50">
        <f t="shared" si="45"/>
        <v>18</v>
      </c>
      <c r="AD51" s="4">
        <f t="shared" si="45"/>
        <v>5.33</v>
      </c>
      <c r="AE51" s="50">
        <f t="shared" si="45"/>
        <v>1245</v>
      </c>
      <c r="AF51" s="50">
        <f t="shared" si="45"/>
        <v>16</v>
      </c>
      <c r="AG51" s="4">
        <f t="shared" si="45"/>
        <v>16.16</v>
      </c>
      <c r="AH51" s="50">
        <f t="shared" si="45"/>
        <v>3263</v>
      </c>
      <c r="AI51" s="50">
        <f t="shared" si="45"/>
        <v>32</v>
      </c>
      <c r="AJ51" s="4">
        <f t="shared" si="45"/>
        <v>143.89000000000001</v>
      </c>
      <c r="AK51" s="50">
        <f t="shared" si="45"/>
        <v>34809</v>
      </c>
      <c r="AL51" s="50">
        <f t="shared" si="45"/>
        <v>260</v>
      </c>
      <c r="AM51" s="4">
        <f t="shared" si="45"/>
        <v>878.81999999999994</v>
      </c>
      <c r="AN51" s="50">
        <f t="shared" si="45"/>
        <v>226391</v>
      </c>
      <c r="AO51" s="50">
        <f t="shared" si="45"/>
        <v>1372</v>
      </c>
      <c r="AP51" s="4">
        <f t="shared" si="45"/>
        <v>1874.8700000000001</v>
      </c>
      <c r="AQ51" s="50">
        <f t="shared" si="45"/>
        <v>505211</v>
      </c>
      <c r="AR51" s="50">
        <f t="shared" si="45"/>
        <v>2983</v>
      </c>
      <c r="AS51" s="4">
        <f t="shared" si="45"/>
        <v>613.35</v>
      </c>
      <c r="AT51" s="50">
        <f t="shared" si="45"/>
        <v>165742</v>
      </c>
      <c r="AU51" s="50">
        <f t="shared" si="45"/>
        <v>773</v>
      </c>
      <c r="AV51" s="4">
        <f t="shared" si="45"/>
        <v>257.52000000000004</v>
      </c>
      <c r="AW51" s="50">
        <f t="shared" si="45"/>
        <v>72754</v>
      </c>
      <c r="AX51" s="50">
        <f t="shared" si="45"/>
        <v>158</v>
      </c>
      <c r="AY51" s="4">
        <f t="shared" si="45"/>
        <v>50.709999999999994</v>
      </c>
      <c r="AZ51" s="50">
        <f t="shared" si="45"/>
        <v>13336</v>
      </c>
      <c r="BA51" s="50">
        <f t="shared" si="45"/>
        <v>13</v>
      </c>
      <c r="BB51" s="4">
        <f t="shared" si="45"/>
        <v>26.419999999999998</v>
      </c>
      <c r="BC51" s="50">
        <f t="shared" si="45"/>
        <v>7823</v>
      </c>
      <c r="BD51" s="50">
        <f t="shared" ref="BD51:BM51" si="46">SUM(BD8,BD22,BD36)</f>
        <v>12</v>
      </c>
      <c r="BE51" s="4">
        <f t="shared" si="46"/>
        <v>20.740000000000002</v>
      </c>
      <c r="BF51" s="50">
        <f t="shared" si="46"/>
        <v>5752</v>
      </c>
      <c r="BG51" s="50">
        <f t="shared" si="46"/>
        <v>2</v>
      </c>
      <c r="BH51" s="4">
        <f t="shared" si="46"/>
        <v>7.9</v>
      </c>
      <c r="BI51" s="50">
        <f t="shared" si="46"/>
        <v>2139</v>
      </c>
      <c r="BJ51" s="50">
        <f t="shared" si="46"/>
        <v>2</v>
      </c>
      <c r="BK51" s="4">
        <f t="shared" si="46"/>
        <v>31.71</v>
      </c>
      <c r="BL51" s="50">
        <f t="shared" si="46"/>
        <v>9951</v>
      </c>
      <c r="BM51" s="50">
        <f t="shared" si="46"/>
        <v>27</v>
      </c>
      <c r="BN51" s="4">
        <f t="shared" si="0"/>
        <v>3992.78</v>
      </c>
      <c r="BO51" s="50">
        <f t="shared" si="0"/>
        <v>1055530</v>
      </c>
      <c r="BP51" s="52">
        <f t="shared" si="0"/>
        <v>6064</v>
      </c>
      <c r="BQ51" s="38"/>
      <c r="BR51" s="38"/>
      <c r="BS51" s="20"/>
      <c r="BT51" s="21"/>
      <c r="BU51" s="21"/>
      <c r="BV51" s="13" t="s">
        <v>63</v>
      </c>
      <c r="BW51" s="33">
        <f t="shared" si="42"/>
        <v>504.56000000000006</v>
      </c>
      <c r="BX51" s="64">
        <f t="shared" si="42"/>
        <v>302684</v>
      </c>
      <c r="BY51" s="16" t="s">
        <v>69</v>
      </c>
      <c r="BZ51" s="26">
        <f>SUM(BZ8,BZ22,BZ36)</f>
        <v>13.76</v>
      </c>
      <c r="CA51" s="58"/>
    </row>
    <row r="52" spans="1:79" ht="18" customHeight="1" x14ac:dyDescent="0.15">
      <c r="A52" s="38"/>
      <c r="B52" s="38"/>
      <c r="C52" s="38"/>
      <c r="D52" s="38"/>
      <c r="E52" s="5" t="s">
        <v>31</v>
      </c>
      <c r="F52" s="4">
        <f t="shared" si="37"/>
        <v>2.63</v>
      </c>
      <c r="G52" s="50">
        <f t="shared" si="37"/>
        <v>0</v>
      </c>
      <c r="H52" s="50">
        <f t="shared" ref="H52:J52" si="47">SUM(H9,H23,H37)</f>
        <v>0</v>
      </c>
      <c r="I52" s="4">
        <f t="shared" si="47"/>
        <v>1.94</v>
      </c>
      <c r="J52" s="50">
        <f t="shared" si="47"/>
        <v>0</v>
      </c>
      <c r="K52" s="50">
        <f t="shared" ref="K52:Y52" si="48">SUM(K9,K23,K37)</f>
        <v>0</v>
      </c>
      <c r="L52" s="4">
        <f t="shared" si="48"/>
        <v>4.3899999999999997</v>
      </c>
      <c r="M52" s="50">
        <f t="shared" si="48"/>
        <v>153</v>
      </c>
      <c r="N52" s="50">
        <f t="shared" si="48"/>
        <v>27</v>
      </c>
      <c r="O52" s="4">
        <f t="shared" si="48"/>
        <v>12.780000000000001</v>
      </c>
      <c r="P52" s="50">
        <f t="shared" si="48"/>
        <v>1020</v>
      </c>
      <c r="Q52" s="50">
        <f t="shared" si="48"/>
        <v>102</v>
      </c>
      <c r="R52" s="4">
        <f t="shared" si="48"/>
        <v>4.1899999999999995</v>
      </c>
      <c r="S52" s="50">
        <f t="shared" si="48"/>
        <v>486</v>
      </c>
      <c r="T52" s="50">
        <f t="shared" si="48"/>
        <v>35</v>
      </c>
      <c r="U52" s="4">
        <f t="shared" si="48"/>
        <v>15.78</v>
      </c>
      <c r="V52" s="50">
        <f t="shared" si="48"/>
        <v>2460</v>
      </c>
      <c r="W52" s="50">
        <f t="shared" si="48"/>
        <v>92</v>
      </c>
      <c r="X52" s="4">
        <f t="shared" si="48"/>
        <v>7.93</v>
      </c>
      <c r="Y52" s="50">
        <f t="shared" si="48"/>
        <v>1453</v>
      </c>
      <c r="Z52" s="50">
        <f t="shared" ref="Z52:BC52" si="49">SUM(Z9,Z23,Z37)</f>
        <v>43</v>
      </c>
      <c r="AA52" s="4">
        <f t="shared" si="49"/>
        <v>0.13</v>
      </c>
      <c r="AB52" s="50">
        <f t="shared" si="49"/>
        <v>32</v>
      </c>
      <c r="AC52" s="50">
        <f t="shared" si="49"/>
        <v>1</v>
      </c>
      <c r="AD52" s="4">
        <f t="shared" si="49"/>
        <v>0</v>
      </c>
      <c r="AE52" s="50">
        <f t="shared" si="49"/>
        <v>0</v>
      </c>
      <c r="AF52" s="50">
        <f t="shared" si="49"/>
        <v>0</v>
      </c>
      <c r="AG52" s="4">
        <f t="shared" si="49"/>
        <v>1.74</v>
      </c>
      <c r="AH52" s="50">
        <f t="shared" si="49"/>
        <v>329</v>
      </c>
      <c r="AI52" s="50">
        <f t="shared" si="49"/>
        <v>3</v>
      </c>
      <c r="AJ52" s="4">
        <f t="shared" si="49"/>
        <v>2.02</v>
      </c>
      <c r="AK52" s="50">
        <f t="shared" si="49"/>
        <v>0</v>
      </c>
      <c r="AL52" s="50">
        <f t="shared" si="49"/>
        <v>0</v>
      </c>
      <c r="AM52" s="4">
        <f t="shared" si="49"/>
        <v>3.25</v>
      </c>
      <c r="AN52" s="50">
        <f t="shared" si="49"/>
        <v>847</v>
      </c>
      <c r="AO52" s="50">
        <f t="shared" si="49"/>
        <v>6</v>
      </c>
      <c r="AP52" s="4">
        <f t="shared" si="49"/>
        <v>0.81</v>
      </c>
      <c r="AQ52" s="50">
        <f t="shared" si="49"/>
        <v>215</v>
      </c>
      <c r="AR52" s="50">
        <f t="shared" si="49"/>
        <v>1</v>
      </c>
      <c r="AS52" s="4">
        <f t="shared" si="49"/>
        <v>2.04</v>
      </c>
      <c r="AT52" s="50">
        <f t="shared" si="49"/>
        <v>583</v>
      </c>
      <c r="AU52" s="50">
        <f t="shared" si="49"/>
        <v>4</v>
      </c>
      <c r="AV52" s="4">
        <f t="shared" si="49"/>
        <v>0</v>
      </c>
      <c r="AW52" s="50">
        <f t="shared" si="49"/>
        <v>0</v>
      </c>
      <c r="AX52" s="50">
        <f t="shared" si="49"/>
        <v>0</v>
      </c>
      <c r="AY52" s="4">
        <f t="shared" si="49"/>
        <v>0.89</v>
      </c>
      <c r="AZ52" s="50">
        <f t="shared" si="49"/>
        <v>186</v>
      </c>
      <c r="BA52" s="50">
        <f t="shared" si="49"/>
        <v>0</v>
      </c>
      <c r="BB52" s="4">
        <f t="shared" si="49"/>
        <v>0</v>
      </c>
      <c r="BC52" s="50">
        <f t="shared" si="49"/>
        <v>0</v>
      </c>
      <c r="BD52" s="50">
        <f t="shared" ref="BD52:BM52" si="50">SUM(BD9,BD23,BD37)</f>
        <v>0</v>
      </c>
      <c r="BE52" s="4">
        <f t="shared" si="50"/>
        <v>0.4</v>
      </c>
      <c r="BF52" s="50">
        <f t="shared" si="50"/>
        <v>116</v>
      </c>
      <c r="BG52" s="50">
        <f t="shared" si="50"/>
        <v>0</v>
      </c>
      <c r="BH52" s="4">
        <f t="shared" si="50"/>
        <v>1.1499999999999999</v>
      </c>
      <c r="BI52" s="50">
        <f t="shared" si="50"/>
        <v>367</v>
      </c>
      <c r="BJ52" s="50">
        <f t="shared" si="50"/>
        <v>1</v>
      </c>
      <c r="BK52" s="4">
        <f t="shared" si="50"/>
        <v>0</v>
      </c>
      <c r="BL52" s="50">
        <f t="shared" si="50"/>
        <v>0</v>
      </c>
      <c r="BM52" s="50">
        <f t="shared" si="50"/>
        <v>0</v>
      </c>
      <c r="BN52" s="4">
        <f t="shared" si="0"/>
        <v>62.070000000000007</v>
      </c>
      <c r="BO52" s="50">
        <f t="shared" si="0"/>
        <v>8247</v>
      </c>
      <c r="BP52" s="52">
        <f t="shared" si="0"/>
        <v>315</v>
      </c>
      <c r="BQ52" s="38"/>
      <c r="BR52" s="38"/>
      <c r="BS52" s="20"/>
      <c r="BT52" s="21"/>
      <c r="BU52" s="21"/>
      <c r="BV52" s="13" t="s">
        <v>64</v>
      </c>
      <c r="BW52" s="33">
        <f t="shared" si="42"/>
        <v>332.2</v>
      </c>
      <c r="BX52" s="64">
        <f t="shared" si="42"/>
        <v>165720</v>
      </c>
      <c r="BY52" s="16" t="s">
        <v>70</v>
      </c>
      <c r="BZ52" s="26">
        <f t="shared" si="36"/>
        <v>0</v>
      </c>
      <c r="CA52" s="58"/>
    </row>
    <row r="53" spans="1:79" ht="18" customHeight="1" x14ac:dyDescent="0.15">
      <c r="A53" s="38"/>
      <c r="B53" s="38"/>
      <c r="C53" s="38"/>
      <c r="D53" s="38"/>
      <c r="E53" s="5" t="s">
        <v>32</v>
      </c>
      <c r="F53" s="4">
        <f t="shared" ref="F53:AK53" si="51">SUM(F10,F24,F38)</f>
        <v>2018.42</v>
      </c>
      <c r="G53" s="50">
        <f t="shared" si="51"/>
        <v>0</v>
      </c>
      <c r="H53" s="50">
        <f t="shared" si="51"/>
        <v>0</v>
      </c>
      <c r="I53" s="4">
        <f t="shared" si="51"/>
        <v>4152.9000000000005</v>
      </c>
      <c r="J53" s="50">
        <f t="shared" si="51"/>
        <v>0</v>
      </c>
      <c r="K53" s="50">
        <f t="shared" si="51"/>
        <v>0</v>
      </c>
      <c r="L53" s="4">
        <f t="shared" si="51"/>
        <v>3024.84</v>
      </c>
      <c r="M53" s="50">
        <f t="shared" si="51"/>
        <v>124539</v>
      </c>
      <c r="N53" s="50">
        <f t="shared" si="51"/>
        <v>25107</v>
      </c>
      <c r="O53" s="4">
        <f t="shared" si="51"/>
        <v>3769.9599999999996</v>
      </c>
      <c r="P53" s="50">
        <f t="shared" si="51"/>
        <v>303626</v>
      </c>
      <c r="Q53" s="50">
        <f t="shared" si="51"/>
        <v>35051</v>
      </c>
      <c r="R53" s="4">
        <f t="shared" si="51"/>
        <v>2945.3100000000004</v>
      </c>
      <c r="S53" s="50">
        <f t="shared" si="51"/>
        <v>389479</v>
      </c>
      <c r="T53" s="50">
        <f t="shared" si="51"/>
        <v>34824</v>
      </c>
      <c r="U53" s="4">
        <f t="shared" si="51"/>
        <v>3055.66</v>
      </c>
      <c r="V53" s="50">
        <f t="shared" si="51"/>
        <v>591786</v>
      </c>
      <c r="W53" s="50">
        <f t="shared" si="51"/>
        <v>42604</v>
      </c>
      <c r="X53" s="4">
        <f t="shared" si="51"/>
        <v>4797.1099999999997</v>
      </c>
      <c r="Y53" s="50">
        <f t="shared" si="51"/>
        <v>1248425</v>
      </c>
      <c r="Z53" s="50">
        <f t="shared" si="51"/>
        <v>69436</v>
      </c>
      <c r="AA53" s="4">
        <f t="shared" si="51"/>
        <v>5058.1600000000008</v>
      </c>
      <c r="AB53" s="50">
        <f t="shared" si="51"/>
        <v>1695245</v>
      </c>
      <c r="AC53" s="50">
        <f t="shared" si="51"/>
        <v>58718</v>
      </c>
      <c r="AD53" s="4">
        <f t="shared" si="51"/>
        <v>13332.88</v>
      </c>
      <c r="AE53" s="50">
        <f t="shared" si="51"/>
        <v>5206816</v>
      </c>
      <c r="AF53" s="50">
        <f t="shared" si="51"/>
        <v>122516</v>
      </c>
      <c r="AG53" s="4">
        <f t="shared" si="51"/>
        <v>24181.040000000001</v>
      </c>
      <c r="AH53" s="50">
        <f t="shared" si="51"/>
        <v>10329073</v>
      </c>
      <c r="AI53" s="50">
        <f t="shared" si="51"/>
        <v>178862</v>
      </c>
      <c r="AJ53" s="4">
        <f t="shared" si="51"/>
        <v>35463.74</v>
      </c>
      <c r="AK53" s="50">
        <f t="shared" si="51"/>
        <v>16490238</v>
      </c>
      <c r="AL53" s="50">
        <f t="shared" ref="AL53:BM53" si="52">SUM(AL10,AL24,AL38)</f>
        <v>213200</v>
      </c>
      <c r="AM53" s="4">
        <f t="shared" si="52"/>
        <v>39908.839999999997</v>
      </c>
      <c r="AN53" s="50">
        <f t="shared" si="52"/>
        <v>19967477</v>
      </c>
      <c r="AO53" s="50">
        <f t="shared" si="52"/>
        <v>196661</v>
      </c>
      <c r="AP53" s="4">
        <f t="shared" si="52"/>
        <v>41370.240000000005</v>
      </c>
      <c r="AQ53" s="50">
        <f t="shared" si="52"/>
        <v>21382079</v>
      </c>
      <c r="AR53" s="50">
        <f t="shared" si="52"/>
        <v>158569</v>
      </c>
      <c r="AS53" s="4">
        <f t="shared" si="52"/>
        <v>25434.03</v>
      </c>
      <c r="AT53" s="50">
        <f t="shared" si="52"/>
        <v>14045263</v>
      </c>
      <c r="AU53" s="50">
        <f t="shared" si="52"/>
        <v>77599</v>
      </c>
      <c r="AV53" s="4">
        <f t="shared" si="52"/>
        <v>10834.54</v>
      </c>
      <c r="AW53" s="50">
        <f t="shared" si="52"/>
        <v>6180873</v>
      </c>
      <c r="AX53" s="50">
        <f t="shared" si="52"/>
        <v>24262</v>
      </c>
      <c r="AY53" s="4">
        <f t="shared" si="52"/>
        <v>4880.3600000000006</v>
      </c>
      <c r="AZ53" s="50">
        <f t="shared" si="52"/>
        <v>2854803</v>
      </c>
      <c r="BA53" s="50">
        <f t="shared" si="52"/>
        <v>8483</v>
      </c>
      <c r="BB53" s="4">
        <f t="shared" si="52"/>
        <v>3049.4299999999994</v>
      </c>
      <c r="BC53" s="50">
        <f t="shared" si="52"/>
        <v>1833175</v>
      </c>
      <c r="BD53" s="50">
        <f t="shared" si="52"/>
        <v>4181</v>
      </c>
      <c r="BE53" s="4">
        <f t="shared" si="52"/>
        <v>1903.2399999999998</v>
      </c>
      <c r="BF53" s="50">
        <f t="shared" si="52"/>
        <v>1182989</v>
      </c>
      <c r="BG53" s="50">
        <f t="shared" si="52"/>
        <v>1911</v>
      </c>
      <c r="BH53" s="4">
        <f t="shared" si="52"/>
        <v>1733.45</v>
      </c>
      <c r="BI53" s="50">
        <f t="shared" si="52"/>
        <v>1096988</v>
      </c>
      <c r="BJ53" s="50">
        <f t="shared" si="52"/>
        <v>1362</v>
      </c>
      <c r="BK53" s="4">
        <f t="shared" si="52"/>
        <v>2179.92</v>
      </c>
      <c r="BL53" s="50">
        <f t="shared" si="52"/>
        <v>1370800</v>
      </c>
      <c r="BM53" s="50">
        <f t="shared" si="52"/>
        <v>1063</v>
      </c>
      <c r="BN53" s="4">
        <f t="shared" si="0"/>
        <v>233094.06999999998</v>
      </c>
      <c r="BO53" s="50">
        <f t="shared" si="0"/>
        <v>106293674</v>
      </c>
      <c r="BP53" s="52">
        <f t="shared" si="0"/>
        <v>1254409</v>
      </c>
      <c r="BQ53" s="38"/>
      <c r="BR53" s="38"/>
      <c r="BS53" s="20"/>
      <c r="BT53" s="21"/>
      <c r="BU53" s="21"/>
      <c r="BV53" s="13" t="s">
        <v>65</v>
      </c>
      <c r="BW53" s="33">
        <f>SUM(BW10,BW24,BW38)</f>
        <v>208.82</v>
      </c>
      <c r="BX53" s="64">
        <f t="shared" si="42"/>
        <v>41705</v>
      </c>
      <c r="BY53" s="16" t="s">
        <v>72</v>
      </c>
      <c r="BZ53" s="26">
        <f>SUM(BZ10,BZ24,BZ38)</f>
        <v>0.15</v>
      </c>
      <c r="CA53" s="58"/>
    </row>
    <row r="54" spans="1:79" ht="18" customHeight="1" x14ac:dyDescent="0.15">
      <c r="A54" s="38"/>
      <c r="B54" s="38"/>
      <c r="C54" s="38"/>
      <c r="D54" s="39" t="s">
        <v>36</v>
      </c>
      <c r="E54" s="39"/>
      <c r="F54" s="4">
        <f t="shared" ref="F54:AK54" si="53">SUM(F11,F25,F39)</f>
        <v>182.95</v>
      </c>
      <c r="G54" s="50">
        <f t="shared" si="53"/>
        <v>14</v>
      </c>
      <c r="H54" s="50">
        <f t="shared" si="53"/>
        <v>0</v>
      </c>
      <c r="I54" s="4">
        <f t="shared" si="53"/>
        <v>423.88</v>
      </c>
      <c r="J54" s="50">
        <f t="shared" si="53"/>
        <v>16331</v>
      </c>
      <c r="K54" s="50">
        <f t="shared" si="53"/>
        <v>2650</v>
      </c>
      <c r="L54" s="4">
        <f t="shared" si="53"/>
        <v>481.69</v>
      </c>
      <c r="M54" s="50">
        <f t="shared" si="53"/>
        <v>33620</v>
      </c>
      <c r="N54" s="50">
        <f t="shared" si="53"/>
        <v>3018</v>
      </c>
      <c r="O54" s="4">
        <f t="shared" si="53"/>
        <v>660.5</v>
      </c>
      <c r="P54" s="50">
        <f t="shared" si="53"/>
        <v>61952</v>
      </c>
      <c r="Q54" s="50">
        <f t="shared" si="53"/>
        <v>2977</v>
      </c>
      <c r="R54" s="4">
        <f t="shared" si="53"/>
        <v>639.33000000000004</v>
      </c>
      <c r="S54" s="50">
        <f t="shared" si="53"/>
        <v>73134</v>
      </c>
      <c r="T54" s="50">
        <f t="shared" si="53"/>
        <v>2141</v>
      </c>
      <c r="U54" s="4">
        <f t="shared" si="53"/>
        <v>455.96</v>
      </c>
      <c r="V54" s="50">
        <f t="shared" si="53"/>
        <v>62420</v>
      </c>
      <c r="W54" s="50">
        <f t="shared" si="53"/>
        <v>1089</v>
      </c>
      <c r="X54" s="4">
        <f t="shared" si="53"/>
        <v>831.95</v>
      </c>
      <c r="Y54" s="50">
        <f t="shared" si="53"/>
        <v>135265</v>
      </c>
      <c r="Z54" s="50">
        <f t="shared" si="53"/>
        <v>1551</v>
      </c>
      <c r="AA54" s="4">
        <f t="shared" si="53"/>
        <v>1327.53</v>
      </c>
      <c r="AB54" s="50">
        <f t="shared" si="53"/>
        <v>252754</v>
      </c>
      <c r="AC54" s="50">
        <f t="shared" si="53"/>
        <v>1666</v>
      </c>
      <c r="AD54" s="4">
        <f t="shared" si="53"/>
        <v>1036.08</v>
      </c>
      <c r="AE54" s="50">
        <f t="shared" si="53"/>
        <v>197855</v>
      </c>
      <c r="AF54" s="50">
        <f t="shared" si="53"/>
        <v>1014</v>
      </c>
      <c r="AG54" s="4">
        <f t="shared" si="53"/>
        <v>955.72</v>
      </c>
      <c r="AH54" s="50">
        <f t="shared" si="53"/>
        <v>180299</v>
      </c>
      <c r="AI54" s="50">
        <f t="shared" si="53"/>
        <v>571</v>
      </c>
      <c r="AJ54" s="4">
        <f t="shared" si="53"/>
        <v>729.39</v>
      </c>
      <c r="AK54" s="50">
        <f t="shared" si="53"/>
        <v>130263</v>
      </c>
      <c r="AL54" s="50">
        <f t="shared" ref="AL54:BM54" si="54">SUM(AL11,AL25,AL39)</f>
        <v>342</v>
      </c>
      <c r="AM54" s="4">
        <f t="shared" si="54"/>
        <v>435.81</v>
      </c>
      <c r="AN54" s="50">
        <f t="shared" si="54"/>
        <v>82659</v>
      </c>
      <c r="AO54" s="50">
        <f t="shared" si="54"/>
        <v>140</v>
      </c>
      <c r="AP54" s="4">
        <f t="shared" si="54"/>
        <v>204.06000000000003</v>
      </c>
      <c r="AQ54" s="50">
        <f t="shared" si="54"/>
        <v>40195</v>
      </c>
      <c r="AR54" s="50">
        <f t="shared" si="54"/>
        <v>37</v>
      </c>
      <c r="AS54" s="4">
        <f t="shared" si="54"/>
        <v>93.66</v>
      </c>
      <c r="AT54" s="50">
        <f t="shared" si="54"/>
        <v>18273</v>
      </c>
      <c r="AU54" s="50">
        <f t="shared" si="54"/>
        <v>20</v>
      </c>
      <c r="AV54" s="4">
        <f t="shared" si="54"/>
        <v>54.400000000000006</v>
      </c>
      <c r="AW54" s="50">
        <f t="shared" si="54"/>
        <v>11505</v>
      </c>
      <c r="AX54" s="50">
        <f t="shared" si="54"/>
        <v>12</v>
      </c>
      <c r="AY54" s="4">
        <f t="shared" si="54"/>
        <v>16.63</v>
      </c>
      <c r="AZ54" s="50">
        <f t="shared" si="54"/>
        <v>3386</v>
      </c>
      <c r="BA54" s="50">
        <f t="shared" si="54"/>
        <v>3</v>
      </c>
      <c r="BB54" s="4">
        <f t="shared" si="54"/>
        <v>16.169999999999998</v>
      </c>
      <c r="BC54" s="50">
        <f t="shared" si="54"/>
        <v>4046</v>
      </c>
      <c r="BD54" s="50">
        <f t="shared" si="54"/>
        <v>6</v>
      </c>
      <c r="BE54" s="4">
        <f t="shared" si="54"/>
        <v>13.700000000000001</v>
      </c>
      <c r="BF54" s="50">
        <f t="shared" si="54"/>
        <v>2791</v>
      </c>
      <c r="BG54" s="50">
        <f t="shared" si="54"/>
        <v>2</v>
      </c>
      <c r="BH54" s="4">
        <f t="shared" si="54"/>
        <v>1.1499999999999999</v>
      </c>
      <c r="BI54" s="50">
        <f t="shared" si="54"/>
        <v>283</v>
      </c>
      <c r="BJ54" s="50">
        <f t="shared" si="54"/>
        <v>1</v>
      </c>
      <c r="BK54" s="4">
        <f t="shared" si="54"/>
        <v>22.61</v>
      </c>
      <c r="BL54" s="50">
        <f t="shared" si="54"/>
        <v>5150</v>
      </c>
      <c r="BM54" s="50">
        <f t="shared" si="54"/>
        <v>8</v>
      </c>
      <c r="BN54" s="4">
        <f t="shared" si="0"/>
        <v>8583.17</v>
      </c>
      <c r="BO54" s="50">
        <f t="shared" si="0"/>
        <v>1312195</v>
      </c>
      <c r="BP54" s="52">
        <f t="shared" si="0"/>
        <v>17248</v>
      </c>
      <c r="BQ54" s="38"/>
      <c r="BR54" s="38"/>
      <c r="BS54" s="20"/>
      <c r="BT54" s="21"/>
      <c r="BU54" s="21"/>
      <c r="BV54" s="13"/>
      <c r="BW54" s="33"/>
      <c r="BX54" s="64"/>
      <c r="BY54" s="16" t="s">
        <v>71</v>
      </c>
      <c r="BZ54" s="29">
        <f>SUM(BZ11,BZ25,BZ39)</f>
        <v>54.160000000000004</v>
      </c>
      <c r="CA54" s="58"/>
    </row>
    <row r="55" spans="1:79" ht="18" customHeight="1" x14ac:dyDescent="0.15">
      <c r="A55" s="38"/>
      <c r="B55" s="38"/>
      <c r="C55" s="38"/>
      <c r="D55" s="39" t="s">
        <v>37</v>
      </c>
      <c r="E55" s="39"/>
      <c r="F55" s="4">
        <f t="shared" ref="F55:AK55" si="55">SUM(F12,F26,F40)</f>
        <v>2201.37</v>
      </c>
      <c r="G55" s="50">
        <f t="shared" si="55"/>
        <v>14</v>
      </c>
      <c r="H55" s="50">
        <f t="shared" si="55"/>
        <v>0</v>
      </c>
      <c r="I55" s="4">
        <f t="shared" si="55"/>
        <v>4576.7800000000007</v>
      </c>
      <c r="J55" s="50">
        <f t="shared" si="55"/>
        <v>16331</v>
      </c>
      <c r="K55" s="50">
        <f t="shared" si="55"/>
        <v>2650</v>
      </c>
      <c r="L55" s="4">
        <f t="shared" si="55"/>
        <v>3506.53</v>
      </c>
      <c r="M55" s="50">
        <f t="shared" si="55"/>
        <v>158159</v>
      </c>
      <c r="N55" s="50">
        <f t="shared" si="55"/>
        <v>28125</v>
      </c>
      <c r="O55" s="4">
        <f t="shared" si="55"/>
        <v>4430.46</v>
      </c>
      <c r="P55" s="50">
        <f t="shared" si="55"/>
        <v>365578</v>
      </c>
      <c r="Q55" s="50">
        <f t="shared" si="55"/>
        <v>38028</v>
      </c>
      <c r="R55" s="4">
        <f t="shared" si="55"/>
        <v>3584.6400000000003</v>
      </c>
      <c r="S55" s="50">
        <f t="shared" si="55"/>
        <v>462613</v>
      </c>
      <c r="T55" s="50">
        <f t="shared" si="55"/>
        <v>36965</v>
      </c>
      <c r="U55" s="4">
        <f t="shared" si="55"/>
        <v>3511.62</v>
      </c>
      <c r="V55" s="50">
        <f t="shared" si="55"/>
        <v>654206</v>
      </c>
      <c r="W55" s="50">
        <f t="shared" si="55"/>
        <v>43693</v>
      </c>
      <c r="X55" s="4">
        <f t="shared" si="55"/>
        <v>5629.0599999999995</v>
      </c>
      <c r="Y55" s="50">
        <f t="shared" si="55"/>
        <v>1383690</v>
      </c>
      <c r="Z55" s="50">
        <f t="shared" si="55"/>
        <v>70987</v>
      </c>
      <c r="AA55" s="4">
        <f t="shared" si="55"/>
        <v>6385.69</v>
      </c>
      <c r="AB55" s="50">
        <f t="shared" si="55"/>
        <v>1947999</v>
      </c>
      <c r="AC55" s="50">
        <f t="shared" si="55"/>
        <v>60384</v>
      </c>
      <c r="AD55" s="4">
        <f t="shared" si="55"/>
        <v>14368.960000000001</v>
      </c>
      <c r="AE55" s="50">
        <f t="shared" si="55"/>
        <v>5404671</v>
      </c>
      <c r="AF55" s="50">
        <f t="shared" si="55"/>
        <v>123530</v>
      </c>
      <c r="AG55" s="4">
        <f t="shared" si="55"/>
        <v>25136.760000000002</v>
      </c>
      <c r="AH55" s="50">
        <f t="shared" si="55"/>
        <v>10509372</v>
      </c>
      <c r="AI55" s="50">
        <f t="shared" si="55"/>
        <v>179433</v>
      </c>
      <c r="AJ55" s="4">
        <f t="shared" si="55"/>
        <v>36193.130000000005</v>
      </c>
      <c r="AK55" s="50">
        <f t="shared" si="55"/>
        <v>16620501</v>
      </c>
      <c r="AL55" s="50">
        <f t="shared" ref="AL55:BM55" si="56">SUM(AL12,AL26,AL40)</f>
        <v>213542</v>
      </c>
      <c r="AM55" s="4">
        <f t="shared" si="56"/>
        <v>40344.65</v>
      </c>
      <c r="AN55" s="50">
        <f t="shared" si="56"/>
        <v>20050136</v>
      </c>
      <c r="AO55" s="50">
        <f t="shared" si="56"/>
        <v>196801</v>
      </c>
      <c r="AP55" s="4">
        <f t="shared" si="56"/>
        <v>41574.300000000003</v>
      </c>
      <c r="AQ55" s="50">
        <f t="shared" si="56"/>
        <v>21422274</v>
      </c>
      <c r="AR55" s="50">
        <f t="shared" si="56"/>
        <v>158606</v>
      </c>
      <c r="AS55" s="4">
        <f t="shared" si="56"/>
        <v>25527.689999999995</v>
      </c>
      <c r="AT55" s="50">
        <f t="shared" si="56"/>
        <v>14063536</v>
      </c>
      <c r="AU55" s="50">
        <f t="shared" si="56"/>
        <v>77619</v>
      </c>
      <c r="AV55" s="4">
        <f t="shared" si="56"/>
        <v>10888.939999999999</v>
      </c>
      <c r="AW55" s="50">
        <f t="shared" si="56"/>
        <v>6192378</v>
      </c>
      <c r="AX55" s="50">
        <f t="shared" si="56"/>
        <v>24274</v>
      </c>
      <c r="AY55" s="4">
        <f t="shared" si="56"/>
        <v>4896.99</v>
      </c>
      <c r="AZ55" s="50">
        <f t="shared" si="56"/>
        <v>2858189</v>
      </c>
      <c r="BA55" s="50">
        <f t="shared" si="56"/>
        <v>8486</v>
      </c>
      <c r="BB55" s="4">
        <f t="shared" si="56"/>
        <v>3065.5999999999995</v>
      </c>
      <c r="BC55" s="50">
        <f t="shared" si="56"/>
        <v>1837221</v>
      </c>
      <c r="BD55" s="50">
        <f t="shared" si="56"/>
        <v>4187</v>
      </c>
      <c r="BE55" s="4">
        <f t="shared" si="56"/>
        <v>1916.9399999999996</v>
      </c>
      <c r="BF55" s="50">
        <f t="shared" si="56"/>
        <v>1185780</v>
      </c>
      <c r="BG55" s="50">
        <f t="shared" si="56"/>
        <v>1913</v>
      </c>
      <c r="BH55" s="4">
        <f t="shared" si="56"/>
        <v>1734.6000000000001</v>
      </c>
      <c r="BI55" s="50">
        <f t="shared" si="56"/>
        <v>1097271</v>
      </c>
      <c r="BJ55" s="50">
        <f t="shared" si="56"/>
        <v>1363</v>
      </c>
      <c r="BK55" s="4">
        <f t="shared" si="56"/>
        <v>2202.5300000000002</v>
      </c>
      <c r="BL55" s="50">
        <f t="shared" si="56"/>
        <v>1375950</v>
      </c>
      <c r="BM55" s="50">
        <f t="shared" si="56"/>
        <v>1071</v>
      </c>
      <c r="BN55" s="4">
        <f t="shared" si="0"/>
        <v>241677.24000000002</v>
      </c>
      <c r="BO55" s="50">
        <f t="shared" si="0"/>
        <v>107605869</v>
      </c>
      <c r="BP55" s="52">
        <f t="shared" si="0"/>
        <v>1271657</v>
      </c>
      <c r="BQ55" s="38"/>
      <c r="BR55" s="38"/>
      <c r="BS55" s="20"/>
      <c r="BT55" s="21"/>
      <c r="BU55" s="21"/>
      <c r="BV55" s="13"/>
      <c r="BW55" s="33"/>
      <c r="BX55" s="64"/>
      <c r="BY55" s="16"/>
      <c r="BZ55" s="26"/>
      <c r="CA55" s="58"/>
    </row>
    <row r="56" spans="1:79" ht="18" customHeight="1" x14ac:dyDescent="0.15">
      <c r="A56" s="38"/>
      <c r="B56" s="38"/>
      <c r="C56" s="38" t="s">
        <v>41</v>
      </c>
      <c r="D56" s="39" t="s">
        <v>38</v>
      </c>
      <c r="E56" s="39"/>
      <c r="F56" s="4">
        <f t="shared" ref="F56:AK56" si="57">SUM(F13,F27,F41)</f>
        <v>0</v>
      </c>
      <c r="G56" s="50">
        <f t="shared" si="57"/>
        <v>0</v>
      </c>
      <c r="H56" s="50">
        <f t="shared" si="57"/>
        <v>0</v>
      </c>
      <c r="I56" s="4">
        <f t="shared" si="57"/>
        <v>0</v>
      </c>
      <c r="J56" s="50">
        <f t="shared" si="57"/>
        <v>0</v>
      </c>
      <c r="K56" s="50">
        <f t="shared" si="57"/>
        <v>0</v>
      </c>
      <c r="L56" s="4">
        <f t="shared" si="57"/>
        <v>0.03</v>
      </c>
      <c r="M56" s="50">
        <f t="shared" si="57"/>
        <v>1</v>
      </c>
      <c r="N56" s="50">
        <f t="shared" si="57"/>
        <v>0</v>
      </c>
      <c r="O56" s="4">
        <f t="shared" si="57"/>
        <v>0</v>
      </c>
      <c r="P56" s="50">
        <f t="shared" si="57"/>
        <v>0</v>
      </c>
      <c r="Q56" s="50">
        <f t="shared" si="57"/>
        <v>0</v>
      </c>
      <c r="R56" s="4">
        <f t="shared" si="57"/>
        <v>0.34</v>
      </c>
      <c r="S56" s="50">
        <f t="shared" si="57"/>
        <v>41</v>
      </c>
      <c r="T56" s="50">
        <f t="shared" si="57"/>
        <v>2</v>
      </c>
      <c r="U56" s="4">
        <f t="shared" si="57"/>
        <v>1.23</v>
      </c>
      <c r="V56" s="50">
        <f t="shared" si="57"/>
        <v>172</v>
      </c>
      <c r="W56" s="50">
        <f t="shared" si="57"/>
        <v>7</v>
      </c>
      <c r="X56" s="4">
        <f t="shared" si="57"/>
        <v>0.15</v>
      </c>
      <c r="Y56" s="50">
        <f t="shared" si="57"/>
        <v>23</v>
      </c>
      <c r="Z56" s="50">
        <f t="shared" si="57"/>
        <v>0</v>
      </c>
      <c r="AA56" s="4">
        <f t="shared" si="57"/>
        <v>5.29</v>
      </c>
      <c r="AB56" s="50">
        <f t="shared" si="57"/>
        <v>1208</v>
      </c>
      <c r="AC56" s="50">
        <f t="shared" si="57"/>
        <v>20</v>
      </c>
      <c r="AD56" s="4">
        <f t="shared" si="57"/>
        <v>12.54</v>
      </c>
      <c r="AE56" s="50">
        <f t="shared" si="57"/>
        <v>2336</v>
      </c>
      <c r="AF56" s="50">
        <f t="shared" si="57"/>
        <v>26</v>
      </c>
      <c r="AG56" s="4">
        <f t="shared" si="57"/>
        <v>11.020000000000001</v>
      </c>
      <c r="AH56" s="50">
        <f t="shared" si="57"/>
        <v>2066</v>
      </c>
      <c r="AI56" s="50">
        <f t="shared" si="57"/>
        <v>16</v>
      </c>
      <c r="AJ56" s="4">
        <f t="shared" si="57"/>
        <v>106.52</v>
      </c>
      <c r="AK56" s="50">
        <f t="shared" si="57"/>
        <v>20858</v>
      </c>
      <c r="AL56" s="50">
        <f t="shared" ref="AL56:BM56" si="58">SUM(AL13,AL27,AL41)</f>
        <v>93</v>
      </c>
      <c r="AM56" s="4">
        <f t="shared" si="58"/>
        <v>299.14999999999998</v>
      </c>
      <c r="AN56" s="50">
        <f t="shared" si="58"/>
        <v>61670</v>
      </c>
      <c r="AO56" s="50">
        <f t="shared" si="58"/>
        <v>169</v>
      </c>
      <c r="AP56" s="4">
        <f t="shared" si="58"/>
        <v>633.38</v>
      </c>
      <c r="AQ56" s="50">
        <f t="shared" si="58"/>
        <v>133009</v>
      </c>
      <c r="AR56" s="50">
        <f t="shared" si="58"/>
        <v>416</v>
      </c>
      <c r="AS56" s="4">
        <f t="shared" si="58"/>
        <v>571.91</v>
      </c>
      <c r="AT56" s="50">
        <f t="shared" si="58"/>
        <v>120688</v>
      </c>
      <c r="AU56" s="50">
        <f t="shared" si="58"/>
        <v>261</v>
      </c>
      <c r="AV56" s="4">
        <f t="shared" si="58"/>
        <v>174.87</v>
      </c>
      <c r="AW56" s="50">
        <f t="shared" si="58"/>
        <v>41433</v>
      </c>
      <c r="AX56" s="50">
        <f t="shared" si="58"/>
        <v>68</v>
      </c>
      <c r="AY56" s="4">
        <f t="shared" si="58"/>
        <v>62.75</v>
      </c>
      <c r="AZ56" s="50">
        <f t="shared" si="58"/>
        <v>16049</v>
      </c>
      <c r="BA56" s="50">
        <f t="shared" si="58"/>
        <v>24</v>
      </c>
      <c r="BB56" s="4">
        <f t="shared" si="58"/>
        <v>31.27</v>
      </c>
      <c r="BC56" s="50">
        <f t="shared" si="58"/>
        <v>9156</v>
      </c>
      <c r="BD56" s="50">
        <f t="shared" si="58"/>
        <v>20</v>
      </c>
      <c r="BE56" s="4">
        <f t="shared" si="58"/>
        <v>55.199999999999996</v>
      </c>
      <c r="BF56" s="50">
        <f t="shared" si="58"/>
        <v>16370</v>
      </c>
      <c r="BG56" s="50">
        <f t="shared" si="58"/>
        <v>41</v>
      </c>
      <c r="BH56" s="4">
        <f t="shared" si="58"/>
        <v>18.029999999999998</v>
      </c>
      <c r="BI56" s="50">
        <f t="shared" si="58"/>
        <v>5328</v>
      </c>
      <c r="BJ56" s="50">
        <f t="shared" si="58"/>
        <v>9</v>
      </c>
      <c r="BK56" s="4">
        <f t="shared" si="58"/>
        <v>121.41999999999999</v>
      </c>
      <c r="BL56" s="50">
        <f t="shared" si="58"/>
        <v>37267</v>
      </c>
      <c r="BM56" s="50">
        <f t="shared" si="58"/>
        <v>87</v>
      </c>
      <c r="BN56" s="4">
        <f t="shared" si="0"/>
        <v>2105.1</v>
      </c>
      <c r="BO56" s="50">
        <f t="shared" si="0"/>
        <v>467675</v>
      </c>
      <c r="BP56" s="52">
        <f t="shared" si="0"/>
        <v>1259</v>
      </c>
      <c r="BQ56" s="38"/>
      <c r="BR56" s="38"/>
      <c r="BS56" s="20"/>
      <c r="BT56" s="21"/>
      <c r="BU56" s="21"/>
      <c r="BV56" s="13"/>
      <c r="BW56" s="33"/>
      <c r="BX56" s="64"/>
      <c r="BY56" s="16"/>
      <c r="BZ56" s="26"/>
      <c r="CA56" s="58"/>
    </row>
    <row r="57" spans="1:79" ht="18" customHeight="1" x14ac:dyDescent="0.15">
      <c r="A57" s="38"/>
      <c r="B57" s="38"/>
      <c r="C57" s="38"/>
      <c r="D57" s="39" t="s">
        <v>34</v>
      </c>
      <c r="E57" s="5" t="s">
        <v>39</v>
      </c>
      <c r="F57" s="4">
        <f t="shared" ref="F57:AK57" si="59">SUM(F14,F28,F42)</f>
        <v>73.03</v>
      </c>
      <c r="G57" s="50">
        <f t="shared" si="59"/>
        <v>0</v>
      </c>
      <c r="H57" s="50">
        <f t="shared" si="59"/>
        <v>0</v>
      </c>
      <c r="I57" s="4">
        <f t="shared" si="59"/>
        <v>155.35000000000002</v>
      </c>
      <c r="J57" s="50">
        <f t="shared" si="59"/>
        <v>7712</v>
      </c>
      <c r="K57" s="50">
        <f t="shared" si="59"/>
        <v>1173</v>
      </c>
      <c r="L57" s="4">
        <f t="shared" si="59"/>
        <v>212.58</v>
      </c>
      <c r="M57" s="50">
        <f t="shared" si="59"/>
        <v>15805</v>
      </c>
      <c r="N57" s="50">
        <f t="shared" si="59"/>
        <v>1117</v>
      </c>
      <c r="O57" s="4">
        <f t="shared" si="59"/>
        <v>141.46</v>
      </c>
      <c r="P57" s="50">
        <f t="shared" si="59"/>
        <v>14540</v>
      </c>
      <c r="Q57" s="50">
        <f t="shared" si="59"/>
        <v>505</v>
      </c>
      <c r="R57" s="4">
        <f t="shared" si="59"/>
        <v>92.21</v>
      </c>
      <c r="S57" s="50">
        <f t="shared" si="59"/>
        <v>11233</v>
      </c>
      <c r="T57" s="50">
        <f t="shared" si="59"/>
        <v>183</v>
      </c>
      <c r="U57" s="4">
        <f t="shared" si="59"/>
        <v>113.99</v>
      </c>
      <c r="V57" s="50">
        <f t="shared" si="59"/>
        <v>14493</v>
      </c>
      <c r="W57" s="50">
        <f t="shared" si="59"/>
        <v>188</v>
      </c>
      <c r="X57" s="4">
        <f t="shared" si="59"/>
        <v>237.09</v>
      </c>
      <c r="Y57" s="50">
        <f t="shared" si="59"/>
        <v>38697</v>
      </c>
      <c r="Z57" s="50">
        <f t="shared" si="59"/>
        <v>241</v>
      </c>
      <c r="AA57" s="4">
        <f t="shared" si="59"/>
        <v>217.39</v>
      </c>
      <c r="AB57" s="50">
        <f t="shared" si="59"/>
        <v>35691</v>
      </c>
      <c r="AC57" s="50">
        <f t="shared" si="59"/>
        <v>139</v>
      </c>
      <c r="AD57" s="4">
        <f t="shared" si="59"/>
        <v>492.94</v>
      </c>
      <c r="AE57" s="50">
        <f t="shared" si="59"/>
        <v>81382</v>
      </c>
      <c r="AF57" s="50">
        <f t="shared" si="59"/>
        <v>254</v>
      </c>
      <c r="AG57" s="4">
        <f t="shared" si="59"/>
        <v>1286.23</v>
      </c>
      <c r="AH57" s="50">
        <f t="shared" si="59"/>
        <v>199464</v>
      </c>
      <c r="AI57" s="50">
        <f t="shared" si="59"/>
        <v>594</v>
      </c>
      <c r="AJ57" s="4">
        <f t="shared" si="59"/>
        <v>2215.0700000000002</v>
      </c>
      <c r="AK57" s="50">
        <f t="shared" si="59"/>
        <v>333617</v>
      </c>
      <c r="AL57" s="50">
        <f t="shared" ref="AL57:BM57" si="60">SUM(AL14,AL28,AL42)</f>
        <v>1009</v>
      </c>
      <c r="AM57" s="4">
        <f t="shared" si="60"/>
        <v>2157.89</v>
      </c>
      <c r="AN57" s="50">
        <f t="shared" si="60"/>
        <v>337889</v>
      </c>
      <c r="AO57" s="50">
        <f t="shared" si="60"/>
        <v>1099</v>
      </c>
      <c r="AP57" s="4">
        <f t="shared" si="60"/>
        <v>1206.57</v>
      </c>
      <c r="AQ57" s="50">
        <f t="shared" si="60"/>
        <v>200582</v>
      </c>
      <c r="AR57" s="50">
        <f t="shared" si="60"/>
        <v>648</v>
      </c>
      <c r="AS57" s="4">
        <f t="shared" si="60"/>
        <v>482.94</v>
      </c>
      <c r="AT57" s="50">
        <f t="shared" si="60"/>
        <v>80930</v>
      </c>
      <c r="AU57" s="50">
        <f t="shared" si="60"/>
        <v>223</v>
      </c>
      <c r="AV57" s="4">
        <f t="shared" si="60"/>
        <v>231.45</v>
      </c>
      <c r="AW57" s="50">
        <f t="shared" si="60"/>
        <v>39808</v>
      </c>
      <c r="AX57" s="50">
        <f t="shared" si="60"/>
        <v>115</v>
      </c>
      <c r="AY57" s="4">
        <f t="shared" si="60"/>
        <v>42.15</v>
      </c>
      <c r="AZ57" s="50">
        <f t="shared" si="60"/>
        <v>7366</v>
      </c>
      <c r="BA57" s="50">
        <f t="shared" si="60"/>
        <v>4</v>
      </c>
      <c r="BB57" s="4">
        <f t="shared" si="60"/>
        <v>13.77</v>
      </c>
      <c r="BC57" s="50">
        <f t="shared" si="60"/>
        <v>2499</v>
      </c>
      <c r="BD57" s="50">
        <f t="shared" si="60"/>
        <v>2</v>
      </c>
      <c r="BE57" s="4">
        <f t="shared" si="60"/>
        <v>11.5</v>
      </c>
      <c r="BF57" s="50">
        <f t="shared" si="60"/>
        <v>2928</v>
      </c>
      <c r="BG57" s="50">
        <f t="shared" si="60"/>
        <v>3</v>
      </c>
      <c r="BH57" s="4">
        <f t="shared" si="60"/>
        <v>1.1100000000000001</v>
      </c>
      <c r="BI57" s="50">
        <f t="shared" si="60"/>
        <v>279</v>
      </c>
      <c r="BJ57" s="50">
        <f t="shared" si="60"/>
        <v>0</v>
      </c>
      <c r="BK57" s="4">
        <f t="shared" si="60"/>
        <v>0.86</v>
      </c>
      <c r="BL57" s="50">
        <f t="shared" si="60"/>
        <v>150</v>
      </c>
      <c r="BM57" s="50">
        <f t="shared" si="60"/>
        <v>0</v>
      </c>
      <c r="BN57" s="4">
        <f t="shared" si="0"/>
        <v>9385.5800000000017</v>
      </c>
      <c r="BO57" s="50">
        <f t="shared" si="0"/>
        <v>1425065</v>
      </c>
      <c r="BP57" s="52">
        <f t="shared" si="0"/>
        <v>7497</v>
      </c>
      <c r="BQ57" s="38"/>
      <c r="BR57" s="38"/>
      <c r="BS57" s="20"/>
      <c r="BT57" s="21"/>
      <c r="BU57" s="21"/>
      <c r="BV57" s="13"/>
      <c r="BW57" s="33"/>
      <c r="BX57" s="64"/>
      <c r="BY57" s="16"/>
      <c r="BZ57" s="26"/>
      <c r="CA57" s="58"/>
    </row>
    <row r="58" spans="1:79" ht="18" customHeight="1" x14ac:dyDescent="0.15">
      <c r="A58" s="38"/>
      <c r="B58" s="38"/>
      <c r="C58" s="38"/>
      <c r="D58" s="39"/>
      <c r="E58" s="5" t="s">
        <v>34</v>
      </c>
      <c r="F58" s="4">
        <f t="shared" ref="F58:G59" si="61">SUM(F15,F29,F43)</f>
        <v>24.91</v>
      </c>
      <c r="G58" s="50">
        <f t="shared" si="61"/>
        <v>0</v>
      </c>
      <c r="H58" s="50">
        <f t="shared" ref="H58:J58" si="62">SUM(H15,H29,H43)</f>
        <v>0</v>
      </c>
      <c r="I58" s="4">
        <f t="shared" si="62"/>
        <v>417.78000000000003</v>
      </c>
      <c r="J58" s="50">
        <f t="shared" si="62"/>
        <v>13918</v>
      </c>
      <c r="K58" s="50">
        <f t="shared" ref="K58:Y58" si="63">SUM(K15,K29,K43)</f>
        <v>2322</v>
      </c>
      <c r="L58" s="4">
        <f t="shared" si="63"/>
        <v>435.40999999999997</v>
      </c>
      <c r="M58" s="50">
        <f t="shared" si="63"/>
        <v>22917</v>
      </c>
      <c r="N58" s="50">
        <f t="shared" si="63"/>
        <v>2846</v>
      </c>
      <c r="O58" s="4">
        <f t="shared" si="63"/>
        <v>906.44</v>
      </c>
      <c r="P58" s="50">
        <f t="shared" si="63"/>
        <v>79995</v>
      </c>
      <c r="Q58" s="50">
        <f t="shared" si="63"/>
        <v>5198</v>
      </c>
      <c r="R58" s="4">
        <f t="shared" si="63"/>
        <v>978.7399999999999</v>
      </c>
      <c r="S58" s="50">
        <f t="shared" si="63"/>
        <v>110878</v>
      </c>
      <c r="T58" s="50">
        <f t="shared" si="63"/>
        <v>4151</v>
      </c>
      <c r="U58" s="4">
        <f t="shared" si="63"/>
        <v>409.72</v>
      </c>
      <c r="V58" s="50">
        <f t="shared" si="63"/>
        <v>51439</v>
      </c>
      <c r="W58" s="50">
        <f t="shared" si="63"/>
        <v>1205</v>
      </c>
      <c r="X58" s="4">
        <f t="shared" si="63"/>
        <v>461.34000000000003</v>
      </c>
      <c r="Y58" s="50">
        <f t="shared" si="63"/>
        <v>66989</v>
      </c>
      <c r="Z58" s="50">
        <f t="shared" ref="Z58:BC58" si="64">SUM(Z15,Z29,Z43)</f>
        <v>1348</v>
      </c>
      <c r="AA58" s="4">
        <f t="shared" si="64"/>
        <v>1447</v>
      </c>
      <c r="AB58" s="50">
        <f t="shared" si="64"/>
        <v>211224</v>
      </c>
      <c r="AC58" s="50">
        <f t="shared" si="64"/>
        <v>2689</v>
      </c>
      <c r="AD58" s="4">
        <f t="shared" si="64"/>
        <v>2035.08</v>
      </c>
      <c r="AE58" s="50">
        <f t="shared" si="64"/>
        <v>304175</v>
      </c>
      <c r="AF58" s="50">
        <f t="shared" si="64"/>
        <v>1724</v>
      </c>
      <c r="AG58" s="4">
        <f t="shared" si="64"/>
        <v>3143.79</v>
      </c>
      <c r="AH58" s="50">
        <f t="shared" si="64"/>
        <v>495230</v>
      </c>
      <c r="AI58" s="50">
        <f t="shared" si="64"/>
        <v>2512</v>
      </c>
      <c r="AJ58" s="4">
        <f t="shared" si="64"/>
        <v>6520.12</v>
      </c>
      <c r="AK58" s="50">
        <f t="shared" si="64"/>
        <v>1102733</v>
      </c>
      <c r="AL58" s="50">
        <f t="shared" si="64"/>
        <v>4731</v>
      </c>
      <c r="AM58" s="4">
        <f t="shared" si="64"/>
        <v>13317.249999999998</v>
      </c>
      <c r="AN58" s="50">
        <f t="shared" si="64"/>
        <v>2245624</v>
      </c>
      <c r="AO58" s="50">
        <f t="shared" si="64"/>
        <v>8104</v>
      </c>
      <c r="AP58" s="4">
        <f t="shared" si="64"/>
        <v>25559.600000000002</v>
      </c>
      <c r="AQ58" s="50">
        <f t="shared" si="64"/>
        <v>4357113</v>
      </c>
      <c r="AR58" s="50">
        <f t="shared" si="64"/>
        <v>12884</v>
      </c>
      <c r="AS58" s="4">
        <f t="shared" si="64"/>
        <v>24481.56</v>
      </c>
      <c r="AT58" s="50">
        <f t="shared" si="64"/>
        <v>4215675</v>
      </c>
      <c r="AU58" s="50">
        <f t="shared" si="64"/>
        <v>9823</v>
      </c>
      <c r="AV58" s="4">
        <f t="shared" si="64"/>
        <v>16289.51</v>
      </c>
      <c r="AW58" s="50">
        <f t="shared" si="64"/>
        <v>2886021</v>
      </c>
      <c r="AX58" s="50">
        <f t="shared" si="64"/>
        <v>6269</v>
      </c>
      <c r="AY58" s="4">
        <f t="shared" si="64"/>
        <v>6685.6100000000006</v>
      </c>
      <c r="AZ58" s="50">
        <f t="shared" si="64"/>
        <v>1179620</v>
      </c>
      <c r="BA58" s="50">
        <f t="shared" si="64"/>
        <v>1762</v>
      </c>
      <c r="BB58" s="4">
        <f t="shared" si="64"/>
        <v>4761.7700000000004</v>
      </c>
      <c r="BC58" s="50">
        <f t="shared" si="64"/>
        <v>962944</v>
      </c>
      <c r="BD58" s="50">
        <f t="shared" ref="BD58:BM58" si="65">SUM(BD15,BD29,BD43)</f>
        <v>2454</v>
      </c>
      <c r="BE58" s="4">
        <f t="shared" si="65"/>
        <v>2507.0499999999997</v>
      </c>
      <c r="BF58" s="50">
        <f t="shared" si="65"/>
        <v>533021</v>
      </c>
      <c r="BG58" s="50">
        <f t="shared" si="65"/>
        <v>1170</v>
      </c>
      <c r="BH58" s="4">
        <f t="shared" si="65"/>
        <v>1241.3499999999999</v>
      </c>
      <c r="BI58" s="50">
        <f t="shared" si="65"/>
        <v>263256</v>
      </c>
      <c r="BJ58" s="50">
        <f t="shared" si="65"/>
        <v>457</v>
      </c>
      <c r="BK58" s="4">
        <f t="shared" si="65"/>
        <v>1561.1</v>
      </c>
      <c r="BL58" s="50">
        <f t="shared" si="65"/>
        <v>329393</v>
      </c>
      <c r="BM58" s="50">
        <f t="shared" si="65"/>
        <v>438</v>
      </c>
      <c r="BN58" s="4">
        <f t="shared" si="0"/>
        <v>113185.13</v>
      </c>
      <c r="BO58" s="50">
        <f t="shared" si="0"/>
        <v>19432165</v>
      </c>
      <c r="BP58" s="52">
        <f t="shared" si="0"/>
        <v>72087</v>
      </c>
      <c r="BQ58" s="38"/>
      <c r="BR58" s="38"/>
      <c r="BS58" s="20"/>
      <c r="BT58" s="21"/>
      <c r="BU58" s="21"/>
      <c r="BV58" s="13"/>
      <c r="BW58" s="33"/>
      <c r="BX58" s="64"/>
      <c r="BY58" s="16"/>
      <c r="BZ58" s="26"/>
      <c r="CA58" s="58"/>
    </row>
    <row r="59" spans="1:79" ht="18" customHeight="1" x14ac:dyDescent="0.15">
      <c r="A59" s="38"/>
      <c r="B59" s="38"/>
      <c r="C59" s="38"/>
      <c r="D59" s="39"/>
      <c r="E59" s="5" t="s">
        <v>31</v>
      </c>
      <c r="F59" s="4">
        <f t="shared" si="61"/>
        <v>24.23</v>
      </c>
      <c r="G59" s="50">
        <f t="shared" si="61"/>
        <v>0</v>
      </c>
      <c r="H59" s="50">
        <f t="shared" ref="H59:J59" si="66">SUM(H16,H30,H44)</f>
        <v>0</v>
      </c>
      <c r="I59" s="4">
        <f t="shared" si="66"/>
        <v>0.03</v>
      </c>
      <c r="J59" s="50">
        <f t="shared" si="66"/>
        <v>1</v>
      </c>
      <c r="K59" s="50">
        <f t="shared" ref="K59:Y59" si="67">SUM(K16,K30,K44)</f>
        <v>0</v>
      </c>
      <c r="L59" s="4">
        <f t="shared" si="67"/>
        <v>7.08</v>
      </c>
      <c r="M59" s="50">
        <f t="shared" si="67"/>
        <v>325</v>
      </c>
      <c r="N59" s="50">
        <f t="shared" si="67"/>
        <v>35</v>
      </c>
      <c r="O59" s="4">
        <f t="shared" si="67"/>
        <v>2.9099999999999997</v>
      </c>
      <c r="P59" s="50">
        <f t="shared" si="67"/>
        <v>256</v>
      </c>
      <c r="Q59" s="50">
        <f t="shared" si="67"/>
        <v>18</v>
      </c>
      <c r="R59" s="4">
        <f t="shared" si="67"/>
        <v>78.52000000000001</v>
      </c>
      <c r="S59" s="50">
        <f t="shared" si="67"/>
        <v>9634</v>
      </c>
      <c r="T59" s="50">
        <f t="shared" si="67"/>
        <v>277</v>
      </c>
      <c r="U59" s="4">
        <f t="shared" si="67"/>
        <v>21.49</v>
      </c>
      <c r="V59" s="50">
        <f t="shared" si="67"/>
        <v>2810</v>
      </c>
      <c r="W59" s="50">
        <f t="shared" si="67"/>
        <v>80</v>
      </c>
      <c r="X59" s="4">
        <f t="shared" si="67"/>
        <v>2.14</v>
      </c>
      <c r="Y59" s="50">
        <f t="shared" si="67"/>
        <v>292</v>
      </c>
      <c r="Z59" s="50">
        <f t="shared" ref="Z59:BC59" si="68">SUM(Z16,Z30,Z44)</f>
        <v>3</v>
      </c>
      <c r="AA59" s="4">
        <f t="shared" si="68"/>
        <v>0.42</v>
      </c>
      <c r="AB59" s="50">
        <f t="shared" si="68"/>
        <v>65</v>
      </c>
      <c r="AC59" s="50">
        <f t="shared" si="68"/>
        <v>1</v>
      </c>
      <c r="AD59" s="4">
        <f t="shared" si="68"/>
        <v>11.04</v>
      </c>
      <c r="AE59" s="50">
        <f t="shared" si="68"/>
        <v>1857</v>
      </c>
      <c r="AF59" s="50">
        <f t="shared" si="68"/>
        <v>13</v>
      </c>
      <c r="AG59" s="4">
        <f t="shared" si="68"/>
        <v>10.45</v>
      </c>
      <c r="AH59" s="50">
        <f t="shared" si="68"/>
        <v>1665</v>
      </c>
      <c r="AI59" s="50">
        <f t="shared" si="68"/>
        <v>12</v>
      </c>
      <c r="AJ59" s="4">
        <f t="shared" si="68"/>
        <v>6.87</v>
      </c>
      <c r="AK59" s="50">
        <f t="shared" si="68"/>
        <v>1105</v>
      </c>
      <c r="AL59" s="50">
        <f t="shared" si="68"/>
        <v>3</v>
      </c>
      <c r="AM59" s="4">
        <f t="shared" si="68"/>
        <v>5.1400000000000006</v>
      </c>
      <c r="AN59" s="50">
        <f t="shared" si="68"/>
        <v>826</v>
      </c>
      <c r="AO59" s="50">
        <f t="shared" si="68"/>
        <v>2</v>
      </c>
      <c r="AP59" s="4">
        <f t="shared" si="68"/>
        <v>15.290000000000001</v>
      </c>
      <c r="AQ59" s="50">
        <f t="shared" si="68"/>
        <v>3142</v>
      </c>
      <c r="AR59" s="50">
        <f t="shared" si="68"/>
        <v>17</v>
      </c>
      <c r="AS59" s="4">
        <f t="shared" si="68"/>
        <v>10.38</v>
      </c>
      <c r="AT59" s="50">
        <f t="shared" si="68"/>
        <v>1898</v>
      </c>
      <c r="AU59" s="50">
        <f t="shared" si="68"/>
        <v>8</v>
      </c>
      <c r="AV59" s="4">
        <f t="shared" si="68"/>
        <v>18.079999999999998</v>
      </c>
      <c r="AW59" s="50">
        <f t="shared" si="68"/>
        <v>3916</v>
      </c>
      <c r="AX59" s="50">
        <f t="shared" si="68"/>
        <v>16</v>
      </c>
      <c r="AY59" s="4">
        <f t="shared" si="68"/>
        <v>2.14</v>
      </c>
      <c r="AZ59" s="50">
        <f t="shared" si="68"/>
        <v>409</v>
      </c>
      <c r="BA59" s="50">
        <f t="shared" si="68"/>
        <v>1</v>
      </c>
      <c r="BB59" s="4">
        <f t="shared" si="68"/>
        <v>7.7700000000000005</v>
      </c>
      <c r="BC59" s="50">
        <f t="shared" si="68"/>
        <v>1477</v>
      </c>
      <c r="BD59" s="50">
        <f t="shared" ref="BD59:BM59" si="69">SUM(BD16,BD30,BD44)</f>
        <v>6</v>
      </c>
      <c r="BE59" s="4">
        <f t="shared" si="69"/>
        <v>0.28999999999999998</v>
      </c>
      <c r="BF59" s="50">
        <f t="shared" si="69"/>
        <v>70</v>
      </c>
      <c r="BG59" s="50">
        <f t="shared" si="69"/>
        <v>0</v>
      </c>
      <c r="BH59" s="4">
        <f t="shared" si="69"/>
        <v>0</v>
      </c>
      <c r="BI59" s="50">
        <f t="shared" si="69"/>
        <v>0</v>
      </c>
      <c r="BJ59" s="50">
        <f t="shared" si="69"/>
        <v>0</v>
      </c>
      <c r="BK59" s="4">
        <f t="shared" si="69"/>
        <v>9.870000000000001</v>
      </c>
      <c r="BL59" s="50">
        <f t="shared" si="69"/>
        <v>1634</v>
      </c>
      <c r="BM59" s="50">
        <f t="shared" si="69"/>
        <v>4</v>
      </c>
      <c r="BN59" s="4">
        <f t="shared" si="0"/>
        <v>234.14</v>
      </c>
      <c r="BO59" s="50">
        <f t="shared" si="0"/>
        <v>31382</v>
      </c>
      <c r="BP59" s="52">
        <f t="shared" si="0"/>
        <v>496</v>
      </c>
      <c r="BQ59" s="38"/>
      <c r="BR59" s="38"/>
      <c r="BS59" s="20"/>
      <c r="BT59" s="21"/>
      <c r="BU59" s="21"/>
      <c r="BV59" s="13"/>
      <c r="BW59" s="33"/>
      <c r="BX59" s="64"/>
      <c r="BY59" s="16"/>
      <c r="BZ59" s="26"/>
      <c r="CA59" s="58"/>
    </row>
    <row r="60" spans="1:79" ht="18" customHeight="1" x14ac:dyDescent="0.15">
      <c r="A60" s="38"/>
      <c r="B60" s="38"/>
      <c r="C60" s="38"/>
      <c r="D60" s="39"/>
      <c r="E60" s="5" t="s">
        <v>32</v>
      </c>
      <c r="F60" s="4">
        <f t="shared" ref="F60:AK60" si="70">SUM(F17,F31,F45)</f>
        <v>122.17</v>
      </c>
      <c r="G60" s="50">
        <f t="shared" si="70"/>
        <v>0</v>
      </c>
      <c r="H60" s="50">
        <f t="shared" si="70"/>
        <v>0</v>
      </c>
      <c r="I60" s="4">
        <f t="shared" si="70"/>
        <v>573.16</v>
      </c>
      <c r="J60" s="50">
        <f t="shared" si="70"/>
        <v>21631</v>
      </c>
      <c r="K60" s="50">
        <f t="shared" si="70"/>
        <v>3495</v>
      </c>
      <c r="L60" s="4">
        <f t="shared" si="70"/>
        <v>655.07000000000005</v>
      </c>
      <c r="M60" s="50">
        <f t="shared" si="70"/>
        <v>39047</v>
      </c>
      <c r="N60" s="50">
        <f t="shared" si="70"/>
        <v>3998</v>
      </c>
      <c r="O60" s="4">
        <f t="shared" si="70"/>
        <v>1050.81</v>
      </c>
      <c r="P60" s="50">
        <f t="shared" si="70"/>
        <v>94791</v>
      </c>
      <c r="Q60" s="50">
        <f t="shared" si="70"/>
        <v>5721</v>
      </c>
      <c r="R60" s="4">
        <f t="shared" si="70"/>
        <v>1149.47</v>
      </c>
      <c r="S60" s="50">
        <f t="shared" si="70"/>
        <v>131745</v>
      </c>
      <c r="T60" s="50">
        <f t="shared" si="70"/>
        <v>4611</v>
      </c>
      <c r="U60" s="4">
        <f t="shared" si="70"/>
        <v>545.19999999999993</v>
      </c>
      <c r="V60" s="50">
        <f t="shared" si="70"/>
        <v>68742</v>
      </c>
      <c r="W60" s="50">
        <f t="shared" si="70"/>
        <v>1473</v>
      </c>
      <c r="X60" s="4">
        <f t="shared" si="70"/>
        <v>700.56999999999994</v>
      </c>
      <c r="Y60" s="50">
        <f t="shared" si="70"/>
        <v>105978</v>
      </c>
      <c r="Z60" s="50">
        <f t="shared" si="70"/>
        <v>1592</v>
      </c>
      <c r="AA60" s="4">
        <f t="shared" si="70"/>
        <v>1664.8100000000002</v>
      </c>
      <c r="AB60" s="50">
        <f t="shared" si="70"/>
        <v>246980</v>
      </c>
      <c r="AC60" s="50">
        <f t="shared" si="70"/>
        <v>2829</v>
      </c>
      <c r="AD60" s="4">
        <f t="shared" si="70"/>
        <v>2539.06</v>
      </c>
      <c r="AE60" s="50">
        <f t="shared" si="70"/>
        <v>387414</v>
      </c>
      <c r="AF60" s="50">
        <f t="shared" si="70"/>
        <v>1991</v>
      </c>
      <c r="AG60" s="4">
        <f t="shared" si="70"/>
        <v>4440.47</v>
      </c>
      <c r="AH60" s="50">
        <f t="shared" si="70"/>
        <v>696359</v>
      </c>
      <c r="AI60" s="50">
        <f t="shared" si="70"/>
        <v>3118</v>
      </c>
      <c r="AJ60" s="4">
        <f t="shared" si="70"/>
        <v>8742.0600000000013</v>
      </c>
      <c r="AK60" s="50">
        <f t="shared" si="70"/>
        <v>1437455</v>
      </c>
      <c r="AL60" s="50">
        <f t="shared" ref="AL60:BM60" si="71">SUM(AL17,AL31,AL45)</f>
        <v>5743</v>
      </c>
      <c r="AM60" s="4">
        <f t="shared" si="71"/>
        <v>15480.279999999997</v>
      </c>
      <c r="AN60" s="50">
        <f t="shared" si="71"/>
        <v>2584339</v>
      </c>
      <c r="AO60" s="50">
        <f t="shared" si="71"/>
        <v>9205</v>
      </c>
      <c r="AP60" s="4">
        <f t="shared" si="71"/>
        <v>26781.460000000003</v>
      </c>
      <c r="AQ60" s="50">
        <f t="shared" si="71"/>
        <v>4560837</v>
      </c>
      <c r="AR60" s="50">
        <f t="shared" si="71"/>
        <v>13549</v>
      </c>
      <c r="AS60" s="4">
        <f t="shared" si="71"/>
        <v>24974.880000000001</v>
      </c>
      <c r="AT60" s="50">
        <f t="shared" si="71"/>
        <v>4298503</v>
      </c>
      <c r="AU60" s="50">
        <f t="shared" si="71"/>
        <v>10054</v>
      </c>
      <c r="AV60" s="4">
        <f t="shared" si="71"/>
        <v>16539.04</v>
      </c>
      <c r="AW60" s="50">
        <f t="shared" si="71"/>
        <v>2929745</v>
      </c>
      <c r="AX60" s="50">
        <f t="shared" si="71"/>
        <v>6400</v>
      </c>
      <c r="AY60" s="4">
        <f t="shared" si="71"/>
        <v>6729.9</v>
      </c>
      <c r="AZ60" s="50">
        <f t="shared" si="71"/>
        <v>1187395</v>
      </c>
      <c r="BA60" s="50">
        <f t="shared" si="71"/>
        <v>1767</v>
      </c>
      <c r="BB60" s="4">
        <f t="shared" si="71"/>
        <v>4783.3100000000004</v>
      </c>
      <c r="BC60" s="50">
        <f t="shared" si="71"/>
        <v>966920</v>
      </c>
      <c r="BD60" s="50">
        <f t="shared" si="71"/>
        <v>2462</v>
      </c>
      <c r="BE60" s="4">
        <f t="shared" si="71"/>
        <v>2518.8399999999997</v>
      </c>
      <c r="BF60" s="50">
        <f t="shared" si="71"/>
        <v>536019</v>
      </c>
      <c r="BG60" s="50">
        <f t="shared" si="71"/>
        <v>1173</v>
      </c>
      <c r="BH60" s="4">
        <f t="shared" si="71"/>
        <v>1242.46</v>
      </c>
      <c r="BI60" s="50">
        <f t="shared" si="71"/>
        <v>263535</v>
      </c>
      <c r="BJ60" s="50">
        <f t="shared" si="71"/>
        <v>457</v>
      </c>
      <c r="BK60" s="4">
        <f t="shared" si="71"/>
        <v>1571.83</v>
      </c>
      <c r="BL60" s="50">
        <f t="shared" si="71"/>
        <v>331177</v>
      </c>
      <c r="BM60" s="50">
        <f t="shared" si="71"/>
        <v>442</v>
      </c>
      <c r="BN60" s="4">
        <f t="shared" si="0"/>
        <v>122804.85</v>
      </c>
      <c r="BO60" s="50">
        <f t="shared" si="0"/>
        <v>20888612</v>
      </c>
      <c r="BP60" s="52">
        <f t="shared" si="0"/>
        <v>80080</v>
      </c>
      <c r="BQ60" s="38"/>
      <c r="BR60" s="38"/>
      <c r="BS60" s="23"/>
      <c r="BT60" s="24"/>
      <c r="BU60" s="24"/>
      <c r="BV60" s="14"/>
      <c r="BW60" s="34"/>
      <c r="BX60" s="65"/>
      <c r="BY60" s="17"/>
      <c r="BZ60" s="27"/>
      <c r="CA60" s="59"/>
    </row>
    <row r="61" spans="1:79" ht="18" customHeight="1" x14ac:dyDescent="0.15">
      <c r="A61" s="38"/>
      <c r="B61" s="38"/>
      <c r="C61" s="38"/>
      <c r="D61" s="39" t="s">
        <v>37</v>
      </c>
      <c r="E61" s="39"/>
      <c r="F61" s="4">
        <f t="shared" ref="F61:AK61" si="72">SUM(F18,F32,F46)</f>
        <v>122.17</v>
      </c>
      <c r="G61" s="50">
        <f t="shared" si="72"/>
        <v>0</v>
      </c>
      <c r="H61" s="50">
        <f t="shared" si="72"/>
        <v>0</v>
      </c>
      <c r="I61" s="4">
        <f t="shared" si="72"/>
        <v>573.16</v>
      </c>
      <c r="J61" s="50">
        <f t="shared" si="72"/>
        <v>21631</v>
      </c>
      <c r="K61" s="50">
        <f t="shared" si="72"/>
        <v>3495</v>
      </c>
      <c r="L61" s="4">
        <f t="shared" si="72"/>
        <v>655.1</v>
      </c>
      <c r="M61" s="50">
        <f t="shared" si="72"/>
        <v>39048</v>
      </c>
      <c r="N61" s="50">
        <f t="shared" si="72"/>
        <v>3998</v>
      </c>
      <c r="O61" s="4">
        <f t="shared" si="72"/>
        <v>1050.81</v>
      </c>
      <c r="P61" s="50">
        <f t="shared" si="72"/>
        <v>94791</v>
      </c>
      <c r="Q61" s="50">
        <f t="shared" si="72"/>
        <v>5721</v>
      </c>
      <c r="R61" s="4">
        <f t="shared" si="72"/>
        <v>1149.81</v>
      </c>
      <c r="S61" s="50">
        <f t="shared" si="72"/>
        <v>131786</v>
      </c>
      <c r="T61" s="50">
        <f t="shared" si="72"/>
        <v>4613</v>
      </c>
      <c r="U61" s="4">
        <f t="shared" si="72"/>
        <v>546.42999999999995</v>
      </c>
      <c r="V61" s="50">
        <f t="shared" si="72"/>
        <v>68914</v>
      </c>
      <c r="W61" s="50">
        <f t="shared" si="72"/>
        <v>1480</v>
      </c>
      <c r="X61" s="4">
        <f t="shared" si="72"/>
        <v>700.72</v>
      </c>
      <c r="Y61" s="50">
        <f t="shared" si="72"/>
        <v>106001</v>
      </c>
      <c r="Z61" s="50">
        <f t="shared" si="72"/>
        <v>1592</v>
      </c>
      <c r="AA61" s="4">
        <f t="shared" si="72"/>
        <v>1670.1000000000004</v>
      </c>
      <c r="AB61" s="50">
        <f t="shared" si="72"/>
        <v>248188</v>
      </c>
      <c r="AC61" s="50">
        <f t="shared" si="72"/>
        <v>2849</v>
      </c>
      <c r="AD61" s="4">
        <f t="shared" si="72"/>
        <v>2551.6</v>
      </c>
      <c r="AE61" s="50">
        <f t="shared" si="72"/>
        <v>389750</v>
      </c>
      <c r="AF61" s="50">
        <f t="shared" si="72"/>
        <v>2017</v>
      </c>
      <c r="AG61" s="4">
        <f t="shared" si="72"/>
        <v>4451.49</v>
      </c>
      <c r="AH61" s="50">
        <f t="shared" si="72"/>
        <v>698425</v>
      </c>
      <c r="AI61" s="50">
        <f t="shared" si="72"/>
        <v>3134</v>
      </c>
      <c r="AJ61" s="4">
        <f t="shared" si="72"/>
        <v>8848.58</v>
      </c>
      <c r="AK61" s="50">
        <f t="shared" si="72"/>
        <v>1458313</v>
      </c>
      <c r="AL61" s="50">
        <f t="shared" ref="AL61:BM61" si="73">SUM(AL18,AL32,AL46)</f>
        <v>5836</v>
      </c>
      <c r="AM61" s="4">
        <f t="shared" si="73"/>
        <v>15779.429999999998</v>
      </c>
      <c r="AN61" s="50">
        <f t="shared" si="73"/>
        <v>2646009</v>
      </c>
      <c r="AO61" s="50">
        <f t="shared" si="73"/>
        <v>9374</v>
      </c>
      <c r="AP61" s="4">
        <f t="shared" si="73"/>
        <v>27414.84</v>
      </c>
      <c r="AQ61" s="50">
        <f t="shared" si="73"/>
        <v>4693846</v>
      </c>
      <c r="AR61" s="50">
        <f t="shared" si="73"/>
        <v>13965</v>
      </c>
      <c r="AS61" s="4">
        <f t="shared" si="73"/>
        <v>25546.79</v>
      </c>
      <c r="AT61" s="50">
        <f t="shared" si="73"/>
        <v>4419191</v>
      </c>
      <c r="AU61" s="50">
        <f t="shared" si="73"/>
        <v>10315</v>
      </c>
      <c r="AV61" s="4">
        <f t="shared" si="73"/>
        <v>16713.91</v>
      </c>
      <c r="AW61" s="50">
        <f t="shared" si="73"/>
        <v>2971178</v>
      </c>
      <c r="AX61" s="50">
        <f t="shared" si="73"/>
        <v>6468</v>
      </c>
      <c r="AY61" s="4">
        <f t="shared" si="73"/>
        <v>6792.6500000000005</v>
      </c>
      <c r="AZ61" s="50">
        <f t="shared" si="73"/>
        <v>1203444</v>
      </c>
      <c r="BA61" s="50">
        <f t="shared" si="73"/>
        <v>1791</v>
      </c>
      <c r="BB61" s="4">
        <f t="shared" si="73"/>
        <v>4814.58</v>
      </c>
      <c r="BC61" s="50">
        <f t="shared" si="73"/>
        <v>976076</v>
      </c>
      <c r="BD61" s="50">
        <f t="shared" si="73"/>
        <v>2482</v>
      </c>
      <c r="BE61" s="4">
        <f t="shared" si="73"/>
        <v>2574.04</v>
      </c>
      <c r="BF61" s="50">
        <f t="shared" si="73"/>
        <v>552389</v>
      </c>
      <c r="BG61" s="50">
        <f t="shared" si="73"/>
        <v>1214</v>
      </c>
      <c r="BH61" s="4">
        <f t="shared" si="73"/>
        <v>1260.49</v>
      </c>
      <c r="BI61" s="50">
        <f t="shared" si="73"/>
        <v>268863</v>
      </c>
      <c r="BJ61" s="50">
        <f t="shared" si="73"/>
        <v>466</v>
      </c>
      <c r="BK61" s="4">
        <f t="shared" si="73"/>
        <v>1693.2499999999998</v>
      </c>
      <c r="BL61" s="50">
        <f t="shared" si="73"/>
        <v>368444</v>
      </c>
      <c r="BM61" s="50">
        <f t="shared" si="73"/>
        <v>529</v>
      </c>
      <c r="BN61" s="4">
        <f t="shared" si="0"/>
        <v>124909.95</v>
      </c>
      <c r="BO61" s="50">
        <f t="shared" si="0"/>
        <v>21356287</v>
      </c>
      <c r="BP61" s="52">
        <f t="shared" si="0"/>
        <v>81339</v>
      </c>
      <c r="BQ61" s="40" t="s">
        <v>53</v>
      </c>
      <c r="BR61" s="40"/>
      <c r="BS61" s="20"/>
      <c r="BT61" s="21"/>
      <c r="BU61" s="21"/>
      <c r="BV61" s="13"/>
      <c r="BW61" s="32"/>
      <c r="BX61" s="64"/>
      <c r="BY61" s="16"/>
      <c r="BZ61" s="26"/>
      <c r="CA61" s="57"/>
    </row>
    <row r="62" spans="1:79" ht="18" customHeight="1" x14ac:dyDescent="0.15">
      <c r="A62" s="38"/>
      <c r="B62" s="38"/>
      <c r="C62" s="40" t="s">
        <v>48</v>
      </c>
      <c r="D62" s="40"/>
      <c r="E62" s="40"/>
      <c r="F62" s="4">
        <f t="shared" ref="F62:AK62" si="74">SUM(F19,F48)</f>
        <v>2323.54</v>
      </c>
      <c r="G62" s="50">
        <f t="shared" si="74"/>
        <v>14</v>
      </c>
      <c r="H62" s="50">
        <f t="shared" si="74"/>
        <v>0</v>
      </c>
      <c r="I62" s="4">
        <f t="shared" si="74"/>
        <v>5149.9400000000005</v>
      </c>
      <c r="J62" s="50">
        <f t="shared" si="74"/>
        <v>37962</v>
      </c>
      <c r="K62" s="50">
        <f t="shared" si="74"/>
        <v>6145</v>
      </c>
      <c r="L62" s="4">
        <f t="shared" si="74"/>
        <v>4161.63</v>
      </c>
      <c r="M62" s="50">
        <f t="shared" si="74"/>
        <v>197207</v>
      </c>
      <c r="N62" s="50">
        <f t="shared" si="74"/>
        <v>32123</v>
      </c>
      <c r="O62" s="4">
        <f t="shared" si="74"/>
        <v>5481.27</v>
      </c>
      <c r="P62" s="50">
        <f t="shared" si="74"/>
        <v>460369</v>
      </c>
      <c r="Q62" s="50">
        <f t="shared" si="74"/>
        <v>43749</v>
      </c>
      <c r="R62" s="4">
        <f t="shared" si="74"/>
        <v>4734.45</v>
      </c>
      <c r="S62" s="50">
        <f t="shared" si="74"/>
        <v>594399</v>
      </c>
      <c r="T62" s="50">
        <f t="shared" si="74"/>
        <v>41578</v>
      </c>
      <c r="U62" s="4">
        <f t="shared" si="74"/>
        <v>4058.05</v>
      </c>
      <c r="V62" s="50">
        <f t="shared" si="74"/>
        <v>723120</v>
      </c>
      <c r="W62" s="50">
        <f t="shared" si="74"/>
        <v>45173</v>
      </c>
      <c r="X62" s="4">
        <f t="shared" si="74"/>
        <v>6329.7800000000007</v>
      </c>
      <c r="Y62" s="50">
        <f t="shared" si="74"/>
        <v>1489691</v>
      </c>
      <c r="Z62" s="50">
        <f t="shared" si="74"/>
        <v>72579</v>
      </c>
      <c r="AA62" s="4">
        <f t="shared" si="74"/>
        <v>8055.79</v>
      </c>
      <c r="AB62" s="50">
        <f t="shared" si="74"/>
        <v>2196187</v>
      </c>
      <c r="AC62" s="50">
        <f t="shared" si="74"/>
        <v>63233</v>
      </c>
      <c r="AD62" s="4">
        <f t="shared" si="74"/>
        <v>16920.560000000001</v>
      </c>
      <c r="AE62" s="50">
        <f t="shared" si="74"/>
        <v>5794421</v>
      </c>
      <c r="AF62" s="50">
        <f t="shared" si="74"/>
        <v>125547</v>
      </c>
      <c r="AG62" s="4">
        <f t="shared" si="74"/>
        <v>29588.250000000004</v>
      </c>
      <c r="AH62" s="50">
        <f t="shared" si="74"/>
        <v>11207797</v>
      </c>
      <c r="AI62" s="50">
        <f t="shared" si="74"/>
        <v>182567</v>
      </c>
      <c r="AJ62" s="4">
        <f t="shared" si="74"/>
        <v>45041.71</v>
      </c>
      <c r="AK62" s="50">
        <f t="shared" si="74"/>
        <v>18078814</v>
      </c>
      <c r="AL62" s="50">
        <f t="shared" ref="AL62:BP62" si="75">SUM(AL19,AL48)</f>
        <v>219378</v>
      </c>
      <c r="AM62" s="4">
        <f t="shared" si="75"/>
        <v>56124.08</v>
      </c>
      <c r="AN62" s="50">
        <f t="shared" si="75"/>
        <v>22696145</v>
      </c>
      <c r="AO62" s="50">
        <f t="shared" si="75"/>
        <v>206175</v>
      </c>
      <c r="AP62" s="4">
        <f t="shared" si="75"/>
        <v>68989.140000000014</v>
      </c>
      <c r="AQ62" s="50">
        <f t="shared" si="75"/>
        <v>26116120</v>
      </c>
      <c r="AR62" s="50">
        <f t="shared" si="75"/>
        <v>172571</v>
      </c>
      <c r="AS62" s="4">
        <f t="shared" si="75"/>
        <v>51074.479999999996</v>
      </c>
      <c r="AT62" s="50">
        <f t="shared" si="75"/>
        <v>18482727</v>
      </c>
      <c r="AU62" s="50">
        <f t="shared" si="75"/>
        <v>87934</v>
      </c>
      <c r="AV62" s="4">
        <f t="shared" si="75"/>
        <v>27602.85</v>
      </c>
      <c r="AW62" s="50">
        <f t="shared" si="75"/>
        <v>9163556</v>
      </c>
      <c r="AX62" s="50">
        <f t="shared" si="75"/>
        <v>30742</v>
      </c>
      <c r="AY62" s="4">
        <f t="shared" si="75"/>
        <v>11689.64</v>
      </c>
      <c r="AZ62" s="50">
        <f t="shared" si="75"/>
        <v>4061633</v>
      </c>
      <c r="BA62" s="50">
        <f t="shared" si="75"/>
        <v>10277</v>
      </c>
      <c r="BB62" s="4">
        <f t="shared" si="75"/>
        <v>7880.1799999999994</v>
      </c>
      <c r="BC62" s="50">
        <f t="shared" si="75"/>
        <v>2813297</v>
      </c>
      <c r="BD62" s="50">
        <f t="shared" si="75"/>
        <v>6669</v>
      </c>
      <c r="BE62" s="4">
        <f t="shared" si="75"/>
        <v>4490.9799999999996</v>
      </c>
      <c r="BF62" s="50">
        <f t="shared" si="75"/>
        <v>1738169</v>
      </c>
      <c r="BG62" s="50">
        <f t="shared" si="75"/>
        <v>3127</v>
      </c>
      <c r="BH62" s="4">
        <f t="shared" si="75"/>
        <v>2995.09</v>
      </c>
      <c r="BI62" s="50">
        <f t="shared" si="75"/>
        <v>1366134</v>
      </c>
      <c r="BJ62" s="50">
        <f t="shared" si="75"/>
        <v>1829</v>
      </c>
      <c r="BK62" s="4">
        <f t="shared" si="75"/>
        <v>3895.7799999999997</v>
      </c>
      <c r="BL62" s="50">
        <f t="shared" si="75"/>
        <v>1744394</v>
      </c>
      <c r="BM62" s="50">
        <f t="shared" si="75"/>
        <v>1600</v>
      </c>
      <c r="BN62" s="4">
        <f t="shared" si="75"/>
        <v>366587.19</v>
      </c>
      <c r="BO62" s="50">
        <f t="shared" si="75"/>
        <v>128962156</v>
      </c>
      <c r="BP62" s="50">
        <f t="shared" si="75"/>
        <v>1352996</v>
      </c>
      <c r="BQ62" s="40"/>
      <c r="BR62" s="40"/>
      <c r="BS62" s="23">
        <f>SUM(BS48,BS19)</f>
        <v>1225.97</v>
      </c>
      <c r="BT62" s="23">
        <f>SUM(BT48,BT19)</f>
        <v>16650.54</v>
      </c>
      <c r="BU62" s="23">
        <f>SUM(BU48,BU19)</f>
        <v>2006.71</v>
      </c>
      <c r="BV62" s="14"/>
      <c r="BW62" s="36">
        <f>SUM(BW48,BW19)</f>
        <v>10082.009999999998</v>
      </c>
      <c r="BX62" s="67">
        <f t="shared" ref="BX62" si="76">SUM(BX48,BX19)</f>
        <v>10154416</v>
      </c>
      <c r="BY62" s="17"/>
      <c r="BZ62" s="23">
        <f>SUM(BZ48,BZ19)</f>
        <v>220.19</v>
      </c>
      <c r="CA62" s="61">
        <f>SUM(BZ62,BW62,BS62:BU62,BN62)</f>
        <v>396772.61</v>
      </c>
    </row>
  </sheetData>
  <mergeCells count="88">
    <mergeCell ref="A2:B2"/>
    <mergeCell ref="A3:B3"/>
    <mergeCell ref="C2:D2"/>
    <mergeCell ref="C3:D3"/>
    <mergeCell ref="BV4:BX4"/>
    <mergeCell ref="BQ4:BQ5"/>
    <mergeCell ref="BB4:BD4"/>
    <mergeCell ref="BE4:BG4"/>
    <mergeCell ref="BH4:BJ4"/>
    <mergeCell ref="BK4:BM4"/>
    <mergeCell ref="BN4:BP4"/>
    <mergeCell ref="F4:H4"/>
    <mergeCell ref="I4:K4"/>
    <mergeCell ref="L4:N4"/>
    <mergeCell ref="O4:Q4"/>
    <mergeCell ref="A4:A5"/>
    <mergeCell ref="BY4:BZ4"/>
    <mergeCell ref="CA4:CA5"/>
    <mergeCell ref="BS4:BT4"/>
    <mergeCell ref="BU4:BU5"/>
    <mergeCell ref="BR34:BR45"/>
    <mergeCell ref="BR4:BR5"/>
    <mergeCell ref="BQ20:BQ46"/>
    <mergeCell ref="BR6:BR18"/>
    <mergeCell ref="BR20:BR32"/>
    <mergeCell ref="BQ61:BR62"/>
    <mergeCell ref="BQ49:BR60"/>
    <mergeCell ref="BQ47:BR48"/>
    <mergeCell ref="BQ6:BQ19"/>
    <mergeCell ref="AV4:AX4"/>
    <mergeCell ref="AY4:BA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B4:B5"/>
    <mergeCell ref="C4:C5"/>
    <mergeCell ref="D4:D5"/>
    <mergeCell ref="E4:E5"/>
    <mergeCell ref="A6:A19"/>
    <mergeCell ref="B6:B19"/>
    <mergeCell ref="C6:C12"/>
    <mergeCell ref="D11:E11"/>
    <mergeCell ref="D12:E12"/>
    <mergeCell ref="D6:D10"/>
    <mergeCell ref="C20:C26"/>
    <mergeCell ref="C27:C32"/>
    <mergeCell ref="C13:C18"/>
    <mergeCell ref="D18:E18"/>
    <mergeCell ref="C19:E19"/>
    <mergeCell ref="D14:D17"/>
    <mergeCell ref="D13:E13"/>
    <mergeCell ref="D20:D24"/>
    <mergeCell ref="D25:E25"/>
    <mergeCell ref="D26:E26"/>
    <mergeCell ref="C34:C40"/>
    <mergeCell ref="D34:D38"/>
    <mergeCell ref="D27:E27"/>
    <mergeCell ref="D39:E39"/>
    <mergeCell ref="D40:E40"/>
    <mergeCell ref="C62:E62"/>
    <mergeCell ref="A49:B62"/>
    <mergeCell ref="A20:A48"/>
    <mergeCell ref="B48:E48"/>
    <mergeCell ref="C41:C46"/>
    <mergeCell ref="D41:E41"/>
    <mergeCell ref="D42:D45"/>
    <mergeCell ref="D46:E46"/>
    <mergeCell ref="C47:E47"/>
    <mergeCell ref="D28:D31"/>
    <mergeCell ref="D32:E32"/>
    <mergeCell ref="B20:B33"/>
    <mergeCell ref="C33:E33"/>
    <mergeCell ref="D54:E54"/>
    <mergeCell ref="D55:E55"/>
    <mergeCell ref="B34:B47"/>
    <mergeCell ref="C49:C55"/>
    <mergeCell ref="D49:D53"/>
    <mergeCell ref="C56:C61"/>
    <mergeCell ref="D56:E56"/>
    <mergeCell ref="D57:D60"/>
    <mergeCell ref="D61:E61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portrait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普制別樹種別齢級別資源構成表</vt:lpstr>
      <vt:lpstr>普制別樹種別齢級別資源構成表!Print_Titles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2023-01-19T05:03:26Z</cp:lastPrinted>
  <dcterms:created xsi:type="dcterms:W3CDTF">2016-05-19T08:23:41Z</dcterms:created>
  <dcterms:modified xsi:type="dcterms:W3CDTF">2023-01-19T05:04:27Z</dcterms:modified>
</cp:coreProperties>
</file>