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1　県庁\"/>
    </mc:Choice>
  </mc:AlternateContent>
  <bookViews>
    <workbookView xWindow="-105" yWindow="-105" windowWidth="21825" windowHeight="14025" tabRatio="777"/>
  </bookViews>
  <sheets>
    <sheet name="齢級別林種樹種別森林資源構成表" sheetId="15" r:id="rId1"/>
  </sheets>
  <definedNames>
    <definedName name="_xlnm.Print_Titles" localSheetId="0">齢級別林種樹種別森林資源構成表!$A:$A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9" i="15" l="1"/>
  <c r="Z8" i="15"/>
  <c r="Z7" i="15"/>
  <c r="Z10" i="15"/>
  <c r="AA26" i="15"/>
  <c r="AA25" i="15"/>
  <c r="AA24" i="15"/>
  <c r="AA23" i="15"/>
  <c r="AA22" i="15"/>
  <c r="AA21" i="15"/>
  <c r="AA20" i="15"/>
  <c r="AA19" i="15"/>
  <c r="AA18" i="15"/>
  <c r="AA17" i="15"/>
  <c r="AA16" i="15"/>
  <c r="AA15" i="15"/>
  <c r="AA14" i="15"/>
  <c r="AA13" i="15"/>
  <c r="AA12" i="15"/>
  <c r="AA11" i="15"/>
  <c r="AA10" i="15"/>
  <c r="AA9" i="15"/>
  <c r="AA8" i="15"/>
  <c r="AA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O26" i="15"/>
  <c r="N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Y27" i="15"/>
  <c r="X27" i="15"/>
  <c r="W27" i="15"/>
  <c r="V27" i="15"/>
  <c r="U27" i="15"/>
  <c r="T27" i="15"/>
  <c r="S27" i="15"/>
  <c r="R27" i="15"/>
  <c r="Q27" i="15"/>
  <c r="P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C26" i="15" l="1"/>
  <c r="AB23" i="15"/>
  <c r="AC22" i="15"/>
  <c r="AB19" i="15"/>
  <c r="AC18" i="15"/>
  <c r="AB15" i="15"/>
  <c r="AC14" i="15"/>
  <c r="AB11" i="15"/>
  <c r="AC10" i="15"/>
  <c r="AB9" i="15"/>
  <c r="AA27" i="15"/>
  <c r="AB26" i="15"/>
  <c r="AC25" i="15"/>
  <c r="AB25" i="15"/>
  <c r="AC24" i="15"/>
  <c r="AB24" i="15"/>
  <c r="AC23" i="15"/>
  <c r="AB22" i="15"/>
  <c r="AC21" i="15"/>
  <c r="AB21" i="15"/>
  <c r="AC20" i="15"/>
  <c r="AB20" i="15"/>
  <c r="AC19" i="15"/>
  <c r="AB18" i="15"/>
  <c r="AC17" i="15"/>
  <c r="AB17" i="15"/>
  <c r="AC16" i="15"/>
  <c r="AB16" i="15"/>
  <c r="AC15" i="15"/>
  <c r="AB14" i="15"/>
  <c r="AC13" i="15"/>
  <c r="AB13" i="15"/>
  <c r="AC12" i="15"/>
  <c r="AB12" i="15"/>
  <c r="AC11" i="15"/>
  <c r="AB10" i="15"/>
  <c r="AC9" i="15"/>
  <c r="AB8" i="15"/>
  <c r="O27" i="15"/>
  <c r="AC8" i="15"/>
  <c r="N27" i="15"/>
  <c r="AB7" i="15"/>
  <c r="AC7" i="15"/>
  <c r="Z27" i="15"/>
  <c r="AB27" i="15" l="1"/>
  <c r="AB31" i="15" s="1"/>
  <c r="AC27" i="15"/>
  <c r="AC31" i="15" s="1"/>
</calcChain>
</file>

<file path=xl/sharedStrings.xml><?xml version="1.0" encoding="utf-8"?>
<sst xmlns="http://schemas.openxmlformats.org/spreadsheetml/2006/main" count="77" uniqueCount="31">
  <si>
    <t>面 積</t>
  </si>
  <si>
    <t>蓄 積</t>
  </si>
  <si>
    <t>樹種</t>
    <rPh sb="0" eb="2">
      <t>ジュシュ</t>
    </rPh>
    <phoneticPr fontId="4"/>
  </si>
  <si>
    <t>計</t>
    <rPh sb="0" eb="1">
      <t>ケイ</t>
    </rPh>
    <phoneticPr fontId="4"/>
  </si>
  <si>
    <t>広葉樹</t>
    <rPh sb="0" eb="3">
      <t>コウヨウジュ</t>
    </rPh>
    <phoneticPr fontId="4"/>
  </si>
  <si>
    <t>総合計</t>
    <rPh sb="0" eb="1">
      <t>ソウ</t>
    </rPh>
    <rPh sb="1" eb="3">
      <t>ゴウケイ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</si>
  <si>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</si>
  <si>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</si>
  <si>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林種</t>
    <rPh sb="0" eb="1">
      <t>リン</t>
    </rPh>
    <rPh sb="1" eb="2">
      <t>シュ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</si>
  <si>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</si>
  <si>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</si>
  <si>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</si>
  <si>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齢級</t>
    <rPh sb="0" eb="1">
      <t>レイ</t>
    </rPh>
    <rPh sb="1" eb="2">
      <t>キュウ</t>
    </rPh>
    <phoneticPr fontId="4"/>
  </si>
  <si>
    <t>20上</t>
    <rPh sb="2" eb="3">
      <t>ウエ</t>
    </rPh>
    <phoneticPr fontId="4"/>
  </si>
  <si>
    <t>合計</t>
    <rPh sb="0" eb="2">
      <t>ゴウケイ</t>
    </rPh>
    <phoneticPr fontId="4"/>
  </si>
  <si>
    <t>スギ</t>
    <phoneticPr fontId="4"/>
  </si>
  <si>
    <t>ヒノキ</t>
    <phoneticPr fontId="4"/>
  </si>
  <si>
    <t>マツ</t>
    <phoneticPr fontId="4"/>
  </si>
  <si>
    <t>クヌギ</t>
    <phoneticPr fontId="4"/>
  </si>
  <si>
    <t>その他針葉樹</t>
    <rPh sb="2" eb="3">
      <t>タ</t>
    </rPh>
    <rPh sb="3" eb="6">
      <t>シンヨウジュ</t>
    </rPh>
    <phoneticPr fontId="4"/>
  </si>
  <si>
    <t>その他広葉樹</t>
    <rPh sb="2" eb="3">
      <t>タ</t>
    </rPh>
    <rPh sb="3" eb="6">
      <t>コウヨウジュ</t>
    </rPh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</si>
  <si>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</si>
  <si>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</si>
  <si>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人天合計</t>
    <rPh sb="0" eb="1">
      <t>ヒト</t>
    </rPh>
    <rPh sb="1" eb="2">
      <t>テン</t>
    </rPh>
    <rPh sb="2" eb="4">
      <t>ゴウケイ</t>
    </rPh>
    <phoneticPr fontId="4"/>
  </si>
  <si>
    <t>更新困難地</t>
    <rPh sb="0" eb="2">
      <t>コウシン</t>
    </rPh>
    <rPh sb="2" eb="4">
      <t>コンナン</t>
    </rPh>
    <rPh sb="4" eb="5">
      <t>チ</t>
    </rPh>
    <phoneticPr fontId="4"/>
  </si>
  <si>
    <t>竹林</t>
    <rPh sb="0" eb="2">
      <t>チクリン</t>
    </rPh>
    <phoneticPr fontId="4"/>
  </si>
  <si>
    <t>特殊林</t>
    <rPh sb="0" eb="2">
      <t>トクシュ</t>
    </rPh>
    <rPh sb="2" eb="3">
      <t>リン</t>
    </rPh>
    <phoneticPr fontId="4"/>
  </si>
  <si>
    <t>その他計</t>
    <rPh sb="2" eb="3">
      <t>タ</t>
    </rPh>
    <rPh sb="3" eb="4">
      <t>ケイ</t>
    </rPh>
    <phoneticPr fontId="4"/>
  </si>
  <si>
    <t>蓄 積（束）</t>
    <rPh sb="4" eb="5">
      <t>タバ</t>
    </rPh>
    <phoneticPr fontId="4"/>
  </si>
  <si>
    <t>全　県</t>
    <rPh sb="0" eb="1">
      <t>ゼン</t>
    </rPh>
    <rPh sb="2" eb="3">
      <t>ケン</t>
    </rPh>
    <phoneticPr fontId="4"/>
  </si>
  <si>
    <t>＊＊＊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</si>
</sst>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7" fillId="0" borderId="0" xfId="3" applyFont="1"/>
    <xf numFmtId="0" fontId="7" fillId="0" borderId="1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9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4" fontId="7" fillId="0" borderId="0" xfId="3" applyNumberFormat="1" applyFont="1"/>
    <xf numFmtId="4" fontId="9" fillId="0" borderId="7" xfId="3" applyNumberFormat="1" applyFont="1" applyBorder="1" applyAlignment="1">
      <alignment horizontal="center" vertical="center" shrinkToFit="1"/>
    </xf>
    <xf numFmtId="4" fontId="7" fillId="0" borderId="8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vertical="center"/>
    </xf>
    <xf numFmtId="4" fontId="7" fillId="0" borderId="11" xfId="3" applyNumberFormat="1" applyFont="1" applyBorder="1" applyAlignment="1">
      <alignment vertical="center"/>
    </xf>
    <xf numFmtId="4" fontId="7" fillId="0" borderId="10" xfId="3" applyNumberFormat="1" applyFont="1" applyBorder="1" applyAlignment="1">
      <alignment vertical="center"/>
    </xf>
    <xf numFmtId="4" fontId="8" fillId="0" borderId="0" xfId="3" applyNumberFormat="1" applyFont="1"/>
    <xf numFmtId="4" fontId="7" fillId="0" borderId="11" xfId="3" applyNumberFormat="1" applyFont="1" applyBorder="1" applyAlignment="1">
      <alignment horizontal="center" vertical="center"/>
    </xf>
    <xf numFmtId="38" fontId="7" fillId="0" borderId="0" xfId="6" applyFont="1" applyAlignment="1"/>
    <xf numFmtId="38" fontId="7" fillId="0" borderId="4" xfId="6" applyFont="1" applyBorder="1" applyAlignment="1">
      <alignment horizontal="center" vertical="center"/>
    </xf>
    <xf numFmtId="38" fontId="7" fillId="0" borderId="4" xfId="6" applyFont="1" applyBorder="1" applyAlignment="1">
      <alignment vertical="center"/>
    </xf>
    <xf numFmtId="38" fontId="7" fillId="0" borderId="12" xfId="6" applyFont="1" applyBorder="1" applyAlignment="1">
      <alignment vertical="center"/>
    </xf>
    <xf numFmtId="38" fontId="7" fillId="0" borderId="10" xfId="6" applyFont="1" applyBorder="1" applyAlignment="1">
      <alignment vertical="center"/>
    </xf>
    <xf numFmtId="38" fontId="7" fillId="0" borderId="12" xfId="6" applyFont="1" applyBorder="1" applyAlignment="1">
      <alignment horizontal="center" vertical="center"/>
    </xf>
    <xf numFmtId="38" fontId="7" fillId="0" borderId="2" xfId="6" applyFont="1" applyBorder="1" applyAlignment="1">
      <alignment vertical="center"/>
    </xf>
    <xf numFmtId="38" fontId="7" fillId="0" borderId="6" xfId="6" applyFont="1" applyBorder="1" applyAlignment="1">
      <alignment vertical="center"/>
    </xf>
    <xf numFmtId="38" fontId="7" fillId="0" borderId="13" xfId="6" applyFont="1" applyBorder="1" applyAlignment="1">
      <alignment vertical="center"/>
    </xf>
    <xf numFmtId="38" fontId="7" fillId="0" borderId="0" xfId="6" applyFont="1" applyAlignment="1">
      <alignment horizontal="center" vertical="center"/>
    </xf>
    <xf numFmtId="38" fontId="8" fillId="0" borderId="0" xfId="6" applyFont="1" applyAlignment="1">
      <alignment horizontal="center"/>
    </xf>
    <xf numFmtId="38" fontId="7" fillId="0" borderId="0" xfId="6" applyFont="1" applyAlignment="1">
      <alignment horizontal="center"/>
    </xf>
    <xf numFmtId="38" fontId="8" fillId="0" borderId="0" xfId="6" applyFont="1" applyAlignment="1"/>
    <xf numFmtId="38" fontId="9" fillId="0" borderId="1" xfId="6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38" fontId="7" fillId="0" borderId="14" xfId="6" applyFont="1" applyBorder="1" applyAlignment="1">
      <alignment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showZeros="0" tabSelected="1" zoomScaleNormal="100" workbookViewId="0">
      <pane xSplit="1" topLeftCell="H1" activePane="topRight" state="frozen"/>
      <selection pane="topRight" activeCell="L3" sqref="L3"/>
    </sheetView>
  </sheetViews>
  <sheetFormatPr defaultColWidth="9" defaultRowHeight="12" x14ac:dyDescent="0.15"/>
  <cols>
    <col min="1" max="1" width="10.875" style="5" customWidth="1"/>
    <col min="2" max="2" width="9.75" style="10" customWidth="1"/>
    <col min="3" max="3" width="9.75" style="18" customWidth="1"/>
    <col min="4" max="4" width="9.75" style="10" customWidth="1"/>
    <col min="5" max="5" width="9.75" style="29" customWidth="1"/>
    <col min="6" max="6" width="9.75" style="10" customWidth="1"/>
    <col min="7" max="7" width="9.75" style="18" customWidth="1"/>
    <col min="8" max="8" width="9.75" style="10" customWidth="1"/>
    <col min="9" max="9" width="9.75" style="18" customWidth="1"/>
    <col min="10" max="10" width="9.75" style="10" customWidth="1"/>
    <col min="11" max="11" width="9.75" style="18" customWidth="1"/>
    <col min="12" max="12" width="9.75" style="10" customWidth="1"/>
    <col min="13" max="13" width="9.75" style="18" customWidth="1"/>
    <col min="14" max="14" width="9.75" style="10" customWidth="1"/>
    <col min="15" max="15" width="9.75" style="18" customWidth="1"/>
    <col min="16" max="16" width="9.75" style="10" customWidth="1"/>
    <col min="17" max="17" width="9.75" style="18" customWidth="1"/>
    <col min="18" max="18" width="9.75" style="10" customWidth="1"/>
    <col min="19" max="19" width="9.75" style="18" customWidth="1"/>
    <col min="20" max="20" width="9.75" style="10" customWidth="1"/>
    <col min="21" max="21" width="9.75" style="18" customWidth="1"/>
    <col min="22" max="22" width="9.75" style="10" customWidth="1"/>
    <col min="23" max="23" width="9.75" style="18" customWidth="1"/>
    <col min="24" max="24" width="9.75" style="10" customWidth="1"/>
    <col min="25" max="25" width="9.75" style="18" customWidth="1"/>
    <col min="26" max="26" width="9.75" style="10" customWidth="1"/>
    <col min="27" max="27" width="9.75" style="18" customWidth="1"/>
    <col min="28" max="28" width="9.75" style="10" customWidth="1"/>
    <col min="29" max="29" width="9.75" style="18" customWidth="1"/>
    <col min="30" max="16384" width="9" style="1"/>
  </cols>
  <sheetData>
    <row r="1" spans="1:29" ht="13.5" x14ac:dyDescent="0.15">
      <c r="C1" s="30"/>
      <c r="D1" s="16"/>
      <c r="E1" s="28"/>
      <c r="F1" s="16"/>
    </row>
    <row r="2" spans="1:29" x14ac:dyDescent="0.15">
      <c r="A2" s="8" t="s">
        <v>9</v>
      </c>
      <c r="B2" s="11" t="s">
        <v>10</v>
      </c>
      <c r="C2" s="31" t="s">
        <v>11</v>
      </c>
    </row>
    <row r="3" spans="1:29" ht="14.25" customHeight="1" x14ac:dyDescent="0.15">
      <c r="A3" s="9" t="s">
        <v>29</v>
      </c>
      <c r="B3" s="11" t="s">
        <v>30</v>
      </c>
      <c r="C3" s="31" t="s">
        <v>30</v>
      </c>
    </row>
    <row r="4" spans="1:29" s="6" customFormat="1" ht="17.45" customHeight="1" x14ac:dyDescent="0.15">
      <c r="A4" s="4" t="s">
        <v>8</v>
      </c>
      <c r="B4" s="34" t="s">
        <v>21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33" t="s">
        <v>22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2" t="s">
        <v>23</v>
      </c>
      <c r="AC4" s="32"/>
    </row>
    <row r="5" spans="1:29" s="6" customFormat="1" ht="17.45" customHeight="1" x14ac:dyDescent="0.15">
      <c r="A5" s="4" t="s">
        <v>2</v>
      </c>
      <c r="B5" s="32" t="s">
        <v>15</v>
      </c>
      <c r="C5" s="32"/>
      <c r="D5" s="32" t="s">
        <v>16</v>
      </c>
      <c r="E5" s="32"/>
      <c r="F5" s="32" t="s">
        <v>17</v>
      </c>
      <c r="G5" s="32"/>
      <c r="H5" s="32" t="s">
        <v>18</v>
      </c>
      <c r="I5" s="32"/>
      <c r="J5" s="32" t="s">
        <v>19</v>
      </c>
      <c r="K5" s="32"/>
      <c r="L5" s="32" t="s">
        <v>20</v>
      </c>
      <c r="M5" s="32"/>
      <c r="N5" s="32" t="s">
        <v>3</v>
      </c>
      <c r="O5" s="32"/>
      <c r="P5" s="32" t="s">
        <v>17</v>
      </c>
      <c r="Q5" s="32"/>
      <c r="R5" s="32" t="s">
        <v>18</v>
      </c>
      <c r="S5" s="32"/>
      <c r="T5" s="32" t="s">
        <v>4</v>
      </c>
      <c r="U5" s="32"/>
      <c r="V5" s="32" t="s">
        <v>19</v>
      </c>
      <c r="W5" s="32"/>
      <c r="X5" s="32" t="s">
        <v>20</v>
      </c>
      <c r="Y5" s="32"/>
      <c r="Z5" s="32" t="s">
        <v>3</v>
      </c>
      <c r="AA5" s="32"/>
      <c r="AB5" s="32" t="s">
        <v>14</v>
      </c>
      <c r="AC5" s="32"/>
    </row>
    <row r="6" spans="1:29" s="6" customFormat="1" ht="17.45" customHeight="1" x14ac:dyDescent="0.15">
      <c r="A6" s="4" t="s">
        <v>12</v>
      </c>
      <c r="B6" s="12" t="s">
        <v>0</v>
      </c>
      <c r="C6" s="19" t="s">
        <v>1</v>
      </c>
      <c r="D6" s="12" t="s">
        <v>0</v>
      </c>
      <c r="E6" s="19" t="s">
        <v>1</v>
      </c>
      <c r="F6" s="12" t="s">
        <v>0</v>
      </c>
      <c r="G6" s="19" t="s">
        <v>1</v>
      </c>
      <c r="H6" s="12" t="s">
        <v>0</v>
      </c>
      <c r="I6" s="19" t="s">
        <v>1</v>
      </c>
      <c r="J6" s="12" t="s">
        <v>0</v>
      </c>
      <c r="K6" s="19" t="s">
        <v>1</v>
      </c>
      <c r="L6" s="12" t="s">
        <v>0</v>
      </c>
      <c r="M6" s="19" t="s">
        <v>1</v>
      </c>
      <c r="N6" s="12" t="s">
        <v>0</v>
      </c>
      <c r="O6" s="19" t="s">
        <v>1</v>
      </c>
      <c r="P6" s="12" t="s">
        <v>0</v>
      </c>
      <c r="Q6" s="19" t="s">
        <v>1</v>
      </c>
      <c r="R6" s="12" t="s">
        <v>0</v>
      </c>
      <c r="S6" s="19" t="s">
        <v>1</v>
      </c>
      <c r="T6" s="12" t="s">
        <v>0</v>
      </c>
      <c r="U6" s="19" t="s">
        <v>1</v>
      </c>
      <c r="V6" s="12" t="s">
        <v>0</v>
      </c>
      <c r="W6" s="19" t="s">
        <v>1</v>
      </c>
      <c r="X6" s="12" t="s">
        <v>0</v>
      </c>
      <c r="Y6" s="19" t="s">
        <v>1</v>
      </c>
      <c r="Z6" s="12" t="s">
        <v>0</v>
      </c>
      <c r="AA6" s="19" t="s">
        <v>1</v>
      </c>
      <c r="AB6" s="12" t="s">
        <v>0</v>
      </c>
      <c r="AC6" s="19" t="s">
        <v>1</v>
      </c>
    </row>
    <row r="7" spans="1:29" s="6" customFormat="1" ht="18" customHeight="1" x14ac:dyDescent="0.15">
      <c r="A7" s="2">
        <v>1</v>
      </c>
      <c r="B7" s="13">
        <v>1818.81</v>
      </c>
      <c r="C7" s="20">
        <v>0</v>
      </c>
      <c r="D7" s="13">
        <v>196.75</v>
      </c>
      <c r="E7" s="20">
        <v>0</v>
      </c>
      <c r="F7" s="13">
        <v>0.23</v>
      </c>
      <c r="G7" s="20">
        <v>0</v>
      </c>
      <c r="H7" s="13">
        <v>49.13</v>
      </c>
      <c r="I7" s="20">
        <v>14</v>
      </c>
      <c r="J7" s="13">
        <v>2.63</v>
      </c>
      <c r="K7" s="20">
        <v>0</v>
      </c>
      <c r="L7" s="13">
        <v>133.82</v>
      </c>
      <c r="M7" s="20">
        <v>0</v>
      </c>
      <c r="N7" s="13">
        <f>SUM(B7,D7,F7,H7,J7,L7)</f>
        <v>2201.3700000000003</v>
      </c>
      <c r="O7" s="20">
        <f>SUM(C7,E7,G7,I7,K7,M7)</f>
        <v>14</v>
      </c>
      <c r="P7" s="13">
        <v>0</v>
      </c>
      <c r="Q7" s="20">
        <v>0</v>
      </c>
      <c r="R7" s="13">
        <v>73.03</v>
      </c>
      <c r="S7" s="20">
        <v>0</v>
      </c>
      <c r="T7" s="13">
        <v>24.91</v>
      </c>
      <c r="U7" s="20">
        <v>0</v>
      </c>
      <c r="V7" s="13">
        <v>0</v>
      </c>
      <c r="W7" s="20">
        <v>0</v>
      </c>
      <c r="X7" s="13">
        <v>24.23</v>
      </c>
      <c r="Y7" s="20">
        <v>0</v>
      </c>
      <c r="Z7" s="13">
        <f t="shared" ref="Z7:Z9" si="0">SUM(P7,R7,T7,V7,X7)</f>
        <v>122.17</v>
      </c>
      <c r="AA7" s="20">
        <f>SUM(Q7,S7,U7,W7,Y7)</f>
        <v>0</v>
      </c>
      <c r="AB7" s="13">
        <f>SUM(Z7,N7)</f>
        <v>2323.5400000000004</v>
      </c>
      <c r="AC7" s="20">
        <f>SUM(AA7,O7)</f>
        <v>14</v>
      </c>
    </row>
    <row r="8" spans="1:29" s="6" customFormat="1" ht="18" customHeight="1" x14ac:dyDescent="0.15">
      <c r="A8" s="2">
        <v>2</v>
      </c>
      <c r="B8" s="13">
        <v>3630.4700000000003</v>
      </c>
      <c r="C8" s="20">
        <v>0</v>
      </c>
      <c r="D8" s="13">
        <v>520.47</v>
      </c>
      <c r="E8" s="20">
        <v>0</v>
      </c>
      <c r="F8" s="13">
        <v>0.02</v>
      </c>
      <c r="G8" s="20">
        <v>0</v>
      </c>
      <c r="H8" s="13">
        <v>124.49</v>
      </c>
      <c r="I8" s="20">
        <v>6913</v>
      </c>
      <c r="J8" s="13">
        <v>1.94</v>
      </c>
      <c r="K8" s="20">
        <v>0</v>
      </c>
      <c r="L8" s="13">
        <v>299.39</v>
      </c>
      <c r="M8" s="20">
        <v>9418</v>
      </c>
      <c r="N8" s="13">
        <f t="shared" ref="N8:N25" si="1">SUM(B8,D8,F8,H8,J8,L8)</f>
        <v>4576.7800000000007</v>
      </c>
      <c r="O8" s="20">
        <f t="shared" ref="O8:O25" si="2">SUM(C8,E8,G8,I8,K8,M8)</f>
        <v>16331</v>
      </c>
      <c r="P8" s="13">
        <v>0</v>
      </c>
      <c r="Q8" s="20">
        <v>0</v>
      </c>
      <c r="R8" s="13">
        <v>155.35</v>
      </c>
      <c r="S8" s="20">
        <v>7712</v>
      </c>
      <c r="T8" s="13">
        <v>417.78000000000003</v>
      </c>
      <c r="U8" s="20">
        <v>13918</v>
      </c>
      <c r="V8" s="13">
        <v>0</v>
      </c>
      <c r="W8" s="20">
        <v>0</v>
      </c>
      <c r="X8" s="13">
        <v>0.03</v>
      </c>
      <c r="Y8" s="20">
        <v>1</v>
      </c>
      <c r="Z8" s="13">
        <f t="shared" si="0"/>
        <v>573.16</v>
      </c>
      <c r="AA8" s="20">
        <f t="shared" ref="AA8:AA26" si="3">SUM(Q8,S8,U8,W8,Y8)</f>
        <v>21631</v>
      </c>
      <c r="AB8" s="13">
        <f t="shared" ref="AB8:AB26" si="4">SUM(Z8,N8)</f>
        <v>5149.9400000000005</v>
      </c>
      <c r="AC8" s="20">
        <f t="shared" ref="AC8:AC26" si="5">SUM(AA8,O8)</f>
        <v>37962</v>
      </c>
    </row>
    <row r="9" spans="1:29" s="6" customFormat="1" ht="18" customHeight="1" x14ac:dyDescent="0.15">
      <c r="A9" s="2">
        <v>3</v>
      </c>
      <c r="B9" s="13">
        <v>2220.0500000000002</v>
      </c>
      <c r="C9" s="20">
        <v>93421</v>
      </c>
      <c r="D9" s="13">
        <v>798.07</v>
      </c>
      <c r="E9" s="20">
        <v>30844</v>
      </c>
      <c r="F9" s="13">
        <v>2.33</v>
      </c>
      <c r="G9" s="20">
        <v>121</v>
      </c>
      <c r="H9" s="13">
        <v>156.99</v>
      </c>
      <c r="I9" s="20">
        <v>15277</v>
      </c>
      <c r="J9" s="13">
        <v>4.3899999999999997</v>
      </c>
      <c r="K9" s="20">
        <v>153</v>
      </c>
      <c r="L9" s="13">
        <v>324.7</v>
      </c>
      <c r="M9" s="20">
        <v>18343</v>
      </c>
      <c r="N9" s="13">
        <f t="shared" si="1"/>
        <v>3506.53</v>
      </c>
      <c r="O9" s="20">
        <f t="shared" si="2"/>
        <v>158159</v>
      </c>
      <c r="P9" s="13">
        <v>0.03</v>
      </c>
      <c r="Q9" s="20">
        <v>1</v>
      </c>
      <c r="R9" s="13">
        <v>212.58</v>
      </c>
      <c r="S9" s="20">
        <v>15805</v>
      </c>
      <c r="T9" s="13">
        <v>435.41</v>
      </c>
      <c r="U9" s="20">
        <v>22917</v>
      </c>
      <c r="V9" s="13">
        <v>0</v>
      </c>
      <c r="W9" s="20">
        <v>0</v>
      </c>
      <c r="X9" s="13">
        <v>7.08</v>
      </c>
      <c r="Y9" s="20">
        <v>325</v>
      </c>
      <c r="Z9" s="13">
        <f t="shared" si="0"/>
        <v>655.1</v>
      </c>
      <c r="AA9" s="20">
        <f t="shared" si="3"/>
        <v>39048</v>
      </c>
      <c r="AB9" s="13">
        <f t="shared" si="4"/>
        <v>4161.63</v>
      </c>
      <c r="AC9" s="20">
        <f t="shared" si="5"/>
        <v>197207</v>
      </c>
    </row>
    <row r="10" spans="1:29" s="6" customFormat="1" ht="18" customHeight="1" x14ac:dyDescent="0.15">
      <c r="A10" s="2">
        <v>4</v>
      </c>
      <c r="B10" s="13">
        <v>1689.99</v>
      </c>
      <c r="C10" s="20">
        <v>145110</v>
      </c>
      <c r="D10" s="13">
        <v>2044.59</v>
      </c>
      <c r="E10" s="20">
        <v>155701</v>
      </c>
      <c r="F10" s="13">
        <v>22.6</v>
      </c>
      <c r="G10" s="20">
        <v>1795</v>
      </c>
      <c r="H10" s="13">
        <v>159.33000000000001</v>
      </c>
      <c r="I10" s="20">
        <v>20047</v>
      </c>
      <c r="J10" s="13">
        <v>12.78</v>
      </c>
      <c r="K10" s="20">
        <v>1020</v>
      </c>
      <c r="L10" s="13">
        <v>501.17</v>
      </c>
      <c r="M10" s="20">
        <v>41905</v>
      </c>
      <c r="N10" s="13">
        <f t="shared" si="1"/>
        <v>4430.46</v>
      </c>
      <c r="O10" s="20">
        <f t="shared" si="2"/>
        <v>365578</v>
      </c>
      <c r="P10" s="13">
        <v>0</v>
      </c>
      <c r="Q10" s="20">
        <v>0</v>
      </c>
      <c r="R10" s="13">
        <v>141.46</v>
      </c>
      <c r="S10" s="20">
        <v>14540</v>
      </c>
      <c r="T10" s="13">
        <v>906.43999999999994</v>
      </c>
      <c r="U10" s="20">
        <v>79995</v>
      </c>
      <c r="V10" s="13">
        <v>0</v>
      </c>
      <c r="W10" s="20">
        <v>0</v>
      </c>
      <c r="X10" s="13">
        <v>2.9099999999999997</v>
      </c>
      <c r="Y10" s="20">
        <v>256</v>
      </c>
      <c r="Z10" s="13">
        <f>SUM(P10,R10,T10,V10,X10)</f>
        <v>1050.81</v>
      </c>
      <c r="AA10" s="20">
        <f t="shared" si="3"/>
        <v>94791</v>
      </c>
      <c r="AB10" s="13">
        <f t="shared" si="4"/>
        <v>5481.27</v>
      </c>
      <c r="AC10" s="20">
        <f t="shared" si="5"/>
        <v>460369</v>
      </c>
    </row>
    <row r="11" spans="1:29" s="6" customFormat="1" ht="18" customHeight="1" x14ac:dyDescent="0.15">
      <c r="A11" s="2">
        <v>5</v>
      </c>
      <c r="B11" s="13">
        <v>943.35</v>
      </c>
      <c r="C11" s="20">
        <v>136551</v>
      </c>
      <c r="D11" s="13">
        <v>1971.03</v>
      </c>
      <c r="E11" s="20">
        <v>249307</v>
      </c>
      <c r="F11" s="13">
        <v>26.74</v>
      </c>
      <c r="G11" s="20">
        <v>3135</v>
      </c>
      <c r="H11" s="13">
        <v>213.75</v>
      </c>
      <c r="I11" s="20">
        <v>27472</v>
      </c>
      <c r="J11" s="13">
        <v>4.1900000000000004</v>
      </c>
      <c r="K11" s="20">
        <v>486</v>
      </c>
      <c r="L11" s="13">
        <v>425.58</v>
      </c>
      <c r="M11" s="20">
        <v>45662</v>
      </c>
      <c r="N11" s="13">
        <f t="shared" si="1"/>
        <v>3584.64</v>
      </c>
      <c r="O11" s="20">
        <f t="shared" si="2"/>
        <v>462613</v>
      </c>
      <c r="P11" s="13">
        <v>0.34</v>
      </c>
      <c r="Q11" s="20">
        <v>41</v>
      </c>
      <c r="R11" s="13">
        <v>92.21</v>
      </c>
      <c r="S11" s="20">
        <v>11233</v>
      </c>
      <c r="T11" s="13">
        <v>978.74</v>
      </c>
      <c r="U11" s="20">
        <v>110878</v>
      </c>
      <c r="V11" s="13">
        <v>0</v>
      </c>
      <c r="W11" s="20">
        <v>0</v>
      </c>
      <c r="X11" s="13">
        <v>78.52</v>
      </c>
      <c r="Y11" s="20">
        <v>9634</v>
      </c>
      <c r="Z11" s="13">
        <f t="shared" ref="Z11:Z26" si="6">SUM(P11,R11,T11,V11,X11)</f>
        <v>1149.81</v>
      </c>
      <c r="AA11" s="20">
        <f t="shared" si="3"/>
        <v>131786</v>
      </c>
      <c r="AB11" s="13">
        <f t="shared" si="4"/>
        <v>4734.45</v>
      </c>
      <c r="AC11" s="20">
        <f t="shared" si="5"/>
        <v>594399</v>
      </c>
    </row>
    <row r="12" spans="1:29" s="6" customFormat="1" ht="18" customHeight="1" x14ac:dyDescent="0.15">
      <c r="A12" s="2">
        <v>6</v>
      </c>
      <c r="B12" s="13">
        <v>1010.66</v>
      </c>
      <c r="C12" s="20">
        <v>208395</v>
      </c>
      <c r="D12" s="13">
        <v>2022.74</v>
      </c>
      <c r="E12" s="20">
        <v>380075</v>
      </c>
      <c r="F12" s="13">
        <v>6.48</v>
      </c>
      <c r="G12" s="20">
        <v>856</v>
      </c>
      <c r="H12" s="13">
        <v>247.13</v>
      </c>
      <c r="I12" s="20">
        <v>36634</v>
      </c>
      <c r="J12" s="13">
        <v>15.780000000000001</v>
      </c>
      <c r="K12" s="20">
        <v>2460</v>
      </c>
      <c r="L12" s="13">
        <v>208.83</v>
      </c>
      <c r="M12" s="20">
        <v>25786</v>
      </c>
      <c r="N12" s="13">
        <f t="shared" si="1"/>
        <v>3511.6200000000003</v>
      </c>
      <c r="O12" s="20">
        <f t="shared" si="2"/>
        <v>654206</v>
      </c>
      <c r="P12" s="13">
        <v>1.23</v>
      </c>
      <c r="Q12" s="20">
        <v>172</v>
      </c>
      <c r="R12" s="13">
        <v>113.99</v>
      </c>
      <c r="S12" s="20">
        <v>14493</v>
      </c>
      <c r="T12" s="13">
        <v>409.72</v>
      </c>
      <c r="U12" s="20">
        <v>51439</v>
      </c>
      <c r="V12" s="13">
        <v>0</v>
      </c>
      <c r="W12" s="20">
        <v>0</v>
      </c>
      <c r="X12" s="13">
        <v>21.49</v>
      </c>
      <c r="Y12" s="20">
        <v>2810</v>
      </c>
      <c r="Z12" s="13">
        <f t="shared" si="6"/>
        <v>546.43000000000006</v>
      </c>
      <c r="AA12" s="20">
        <f t="shared" si="3"/>
        <v>68914</v>
      </c>
      <c r="AB12" s="13">
        <f t="shared" si="4"/>
        <v>4058.05</v>
      </c>
      <c r="AC12" s="20">
        <f t="shared" si="5"/>
        <v>723120</v>
      </c>
    </row>
    <row r="13" spans="1:29" s="6" customFormat="1" ht="18" customHeight="1" x14ac:dyDescent="0.15">
      <c r="A13" s="2">
        <v>7</v>
      </c>
      <c r="B13" s="13">
        <v>1114.83</v>
      </c>
      <c r="C13" s="20">
        <v>315556</v>
      </c>
      <c r="D13" s="13">
        <v>3672.38</v>
      </c>
      <c r="E13" s="20">
        <v>931069</v>
      </c>
      <c r="F13" s="13">
        <v>1.97</v>
      </c>
      <c r="G13" s="20">
        <v>347</v>
      </c>
      <c r="H13" s="13">
        <v>544.51</v>
      </c>
      <c r="I13" s="20">
        <v>94332</v>
      </c>
      <c r="J13" s="13">
        <v>7.93</v>
      </c>
      <c r="K13" s="20">
        <v>1453</v>
      </c>
      <c r="L13" s="13">
        <v>287.44</v>
      </c>
      <c r="M13" s="20">
        <v>40933</v>
      </c>
      <c r="N13" s="13">
        <f t="shared" si="1"/>
        <v>5629.06</v>
      </c>
      <c r="O13" s="20">
        <f t="shared" si="2"/>
        <v>1383690</v>
      </c>
      <c r="P13" s="13">
        <v>0.15</v>
      </c>
      <c r="Q13" s="20">
        <v>23</v>
      </c>
      <c r="R13" s="13">
        <v>237.09</v>
      </c>
      <c r="S13" s="20">
        <v>38697</v>
      </c>
      <c r="T13" s="13">
        <v>461.34</v>
      </c>
      <c r="U13" s="20">
        <v>66989</v>
      </c>
      <c r="V13" s="13">
        <v>0</v>
      </c>
      <c r="W13" s="20">
        <v>0</v>
      </c>
      <c r="X13" s="13">
        <v>2.14</v>
      </c>
      <c r="Y13" s="20">
        <v>292</v>
      </c>
      <c r="Z13" s="13">
        <f t="shared" si="6"/>
        <v>700.71999999999991</v>
      </c>
      <c r="AA13" s="20">
        <f t="shared" si="3"/>
        <v>106001</v>
      </c>
      <c r="AB13" s="13">
        <f t="shared" si="4"/>
        <v>6329.7800000000007</v>
      </c>
      <c r="AC13" s="20">
        <f t="shared" si="5"/>
        <v>1489691</v>
      </c>
    </row>
    <row r="14" spans="1:29" s="6" customFormat="1" ht="18" customHeight="1" x14ac:dyDescent="0.15">
      <c r="A14" s="2">
        <v>8</v>
      </c>
      <c r="B14" s="13">
        <v>1890.94</v>
      </c>
      <c r="C14" s="20">
        <v>685719</v>
      </c>
      <c r="D14" s="13">
        <v>3162.1</v>
      </c>
      <c r="E14" s="20">
        <v>1008634</v>
      </c>
      <c r="F14" s="13">
        <v>4.99</v>
      </c>
      <c r="G14" s="20">
        <v>860</v>
      </c>
      <c r="H14" s="13">
        <v>1293.53</v>
      </c>
      <c r="I14" s="20">
        <v>247252</v>
      </c>
      <c r="J14" s="13">
        <v>0.13</v>
      </c>
      <c r="K14" s="20">
        <v>32</v>
      </c>
      <c r="L14" s="13">
        <v>34</v>
      </c>
      <c r="M14" s="20">
        <v>5502</v>
      </c>
      <c r="N14" s="13">
        <f t="shared" si="1"/>
        <v>6385.69</v>
      </c>
      <c r="O14" s="20">
        <f t="shared" si="2"/>
        <v>1947999</v>
      </c>
      <c r="P14" s="13">
        <v>5.29</v>
      </c>
      <c r="Q14" s="20">
        <v>1208</v>
      </c>
      <c r="R14" s="13">
        <v>217.39</v>
      </c>
      <c r="S14" s="20">
        <v>35691</v>
      </c>
      <c r="T14" s="13">
        <v>1447</v>
      </c>
      <c r="U14" s="20">
        <v>211224</v>
      </c>
      <c r="V14" s="13">
        <v>0</v>
      </c>
      <c r="W14" s="20">
        <v>0</v>
      </c>
      <c r="X14" s="13">
        <v>0.42</v>
      </c>
      <c r="Y14" s="20">
        <v>65</v>
      </c>
      <c r="Z14" s="13">
        <f t="shared" si="6"/>
        <v>1670.1000000000001</v>
      </c>
      <c r="AA14" s="20">
        <f t="shared" si="3"/>
        <v>248188</v>
      </c>
      <c r="AB14" s="13">
        <f t="shared" si="4"/>
        <v>8055.79</v>
      </c>
      <c r="AC14" s="20">
        <f t="shared" si="5"/>
        <v>2196187</v>
      </c>
    </row>
    <row r="15" spans="1:29" s="6" customFormat="1" ht="18" customHeight="1" x14ac:dyDescent="0.15">
      <c r="A15" s="2">
        <v>9</v>
      </c>
      <c r="B15" s="13">
        <v>6143.87</v>
      </c>
      <c r="C15" s="20">
        <v>2594953</v>
      </c>
      <c r="D15" s="13">
        <v>7183.68</v>
      </c>
      <c r="E15" s="20">
        <v>2610618</v>
      </c>
      <c r="F15" s="13">
        <v>5.33</v>
      </c>
      <c r="G15" s="20">
        <v>1245</v>
      </c>
      <c r="H15" s="13">
        <v>1024.69</v>
      </c>
      <c r="I15" s="20">
        <v>195897</v>
      </c>
      <c r="J15" s="13">
        <v>0</v>
      </c>
      <c r="K15" s="20">
        <v>0</v>
      </c>
      <c r="L15" s="13">
        <v>11.39</v>
      </c>
      <c r="M15" s="20">
        <v>1958</v>
      </c>
      <c r="N15" s="13">
        <f t="shared" si="1"/>
        <v>14368.96</v>
      </c>
      <c r="O15" s="20">
        <f t="shared" si="2"/>
        <v>5404671</v>
      </c>
      <c r="P15" s="13">
        <v>12.54</v>
      </c>
      <c r="Q15" s="20">
        <v>2336</v>
      </c>
      <c r="R15" s="13">
        <v>492.94</v>
      </c>
      <c r="S15" s="20">
        <v>81382</v>
      </c>
      <c r="T15" s="13">
        <v>2035.08</v>
      </c>
      <c r="U15" s="20">
        <v>304175</v>
      </c>
      <c r="V15" s="13">
        <v>0</v>
      </c>
      <c r="W15" s="20">
        <v>0</v>
      </c>
      <c r="X15" s="13">
        <v>11.04</v>
      </c>
      <c r="Y15" s="20">
        <v>1857</v>
      </c>
      <c r="Z15" s="13">
        <f t="shared" si="6"/>
        <v>2551.6</v>
      </c>
      <c r="AA15" s="20">
        <f t="shared" si="3"/>
        <v>389750</v>
      </c>
      <c r="AB15" s="13">
        <f t="shared" si="4"/>
        <v>16920.559999999998</v>
      </c>
      <c r="AC15" s="20">
        <f t="shared" si="5"/>
        <v>5794421</v>
      </c>
    </row>
    <row r="16" spans="1:29" s="6" customFormat="1" ht="18" customHeight="1" x14ac:dyDescent="0.15">
      <c r="A16" s="2">
        <v>10</v>
      </c>
      <c r="B16" s="13">
        <v>10245.650000000001</v>
      </c>
      <c r="C16" s="20">
        <v>4804507</v>
      </c>
      <c r="D16" s="13">
        <v>13917.49</v>
      </c>
      <c r="E16" s="20">
        <v>5520974</v>
      </c>
      <c r="F16" s="13">
        <v>16.16</v>
      </c>
      <c r="G16" s="20">
        <v>3263</v>
      </c>
      <c r="H16" s="13">
        <v>929.02</v>
      </c>
      <c r="I16" s="20">
        <v>176673</v>
      </c>
      <c r="J16" s="13">
        <v>1.74</v>
      </c>
      <c r="K16" s="20">
        <v>329</v>
      </c>
      <c r="L16" s="13">
        <v>26.7</v>
      </c>
      <c r="M16" s="20">
        <v>3626</v>
      </c>
      <c r="N16" s="13">
        <f t="shared" si="1"/>
        <v>25136.760000000002</v>
      </c>
      <c r="O16" s="20">
        <f t="shared" si="2"/>
        <v>10509372</v>
      </c>
      <c r="P16" s="13">
        <v>11.02</v>
      </c>
      <c r="Q16" s="20">
        <v>2066</v>
      </c>
      <c r="R16" s="13">
        <v>1286.23</v>
      </c>
      <c r="S16" s="20">
        <v>199464</v>
      </c>
      <c r="T16" s="13">
        <v>3143.79</v>
      </c>
      <c r="U16" s="20">
        <v>495230</v>
      </c>
      <c r="V16" s="13">
        <v>0</v>
      </c>
      <c r="W16" s="20">
        <v>0</v>
      </c>
      <c r="X16" s="13">
        <v>10.45</v>
      </c>
      <c r="Y16" s="20">
        <v>1665</v>
      </c>
      <c r="Z16" s="13">
        <f t="shared" si="6"/>
        <v>4451.49</v>
      </c>
      <c r="AA16" s="20">
        <f t="shared" si="3"/>
        <v>698425</v>
      </c>
      <c r="AB16" s="13">
        <f t="shared" si="4"/>
        <v>29588.25</v>
      </c>
      <c r="AC16" s="20">
        <f t="shared" si="5"/>
        <v>11207797</v>
      </c>
    </row>
    <row r="17" spans="1:29" s="6" customFormat="1" ht="18" customHeight="1" x14ac:dyDescent="0.15">
      <c r="A17" s="2">
        <v>11</v>
      </c>
      <c r="B17" s="13">
        <v>17097.14</v>
      </c>
      <c r="C17" s="20">
        <v>8581376</v>
      </c>
      <c r="D17" s="13">
        <v>18220.689999999999</v>
      </c>
      <c r="E17" s="20">
        <v>7874053</v>
      </c>
      <c r="F17" s="13">
        <v>143.88999999999999</v>
      </c>
      <c r="G17" s="20">
        <v>34809</v>
      </c>
      <c r="H17" s="13">
        <v>704.39</v>
      </c>
      <c r="I17" s="20">
        <v>126188</v>
      </c>
      <c r="J17" s="13">
        <v>2.02</v>
      </c>
      <c r="K17" s="20">
        <v>0</v>
      </c>
      <c r="L17" s="13">
        <v>25</v>
      </c>
      <c r="M17" s="20">
        <v>4075</v>
      </c>
      <c r="N17" s="13">
        <f t="shared" si="1"/>
        <v>36193.129999999997</v>
      </c>
      <c r="O17" s="20">
        <f t="shared" si="2"/>
        <v>16620501</v>
      </c>
      <c r="P17" s="13">
        <v>104.56</v>
      </c>
      <c r="Q17" s="20">
        <v>20350</v>
      </c>
      <c r="R17" s="13">
        <v>2215.0700000000002</v>
      </c>
      <c r="S17" s="20">
        <v>333617</v>
      </c>
      <c r="T17" s="13">
        <v>6520.12</v>
      </c>
      <c r="U17" s="20">
        <v>1102733</v>
      </c>
      <c r="V17" s="13">
        <v>1.96</v>
      </c>
      <c r="W17" s="20">
        <v>508</v>
      </c>
      <c r="X17" s="13">
        <v>6.87</v>
      </c>
      <c r="Y17" s="20">
        <v>1105</v>
      </c>
      <c r="Z17" s="13">
        <f t="shared" si="6"/>
        <v>8848.58</v>
      </c>
      <c r="AA17" s="20">
        <f t="shared" si="3"/>
        <v>1458313</v>
      </c>
      <c r="AB17" s="13">
        <f t="shared" si="4"/>
        <v>45041.71</v>
      </c>
      <c r="AC17" s="20">
        <f t="shared" si="5"/>
        <v>18078814</v>
      </c>
    </row>
    <row r="18" spans="1:29" s="6" customFormat="1" ht="18" customHeight="1" x14ac:dyDescent="0.15">
      <c r="A18" s="2">
        <v>12</v>
      </c>
      <c r="B18" s="13">
        <v>24342.38</v>
      </c>
      <c r="C18" s="20">
        <v>12894344</v>
      </c>
      <c r="D18" s="13">
        <v>14684.39</v>
      </c>
      <c r="E18" s="20">
        <v>6845895</v>
      </c>
      <c r="F18" s="13">
        <v>878.82</v>
      </c>
      <c r="G18" s="20">
        <v>226391</v>
      </c>
      <c r="H18" s="13">
        <v>418.62</v>
      </c>
      <c r="I18" s="20">
        <v>79785</v>
      </c>
      <c r="J18" s="13">
        <v>3.25</v>
      </c>
      <c r="K18" s="20">
        <v>847</v>
      </c>
      <c r="L18" s="13">
        <v>17.190000000000001</v>
      </c>
      <c r="M18" s="20">
        <v>2874</v>
      </c>
      <c r="N18" s="13">
        <f t="shared" si="1"/>
        <v>40344.650000000009</v>
      </c>
      <c r="O18" s="20">
        <f t="shared" si="2"/>
        <v>20050136</v>
      </c>
      <c r="P18" s="13">
        <v>299.15000000000003</v>
      </c>
      <c r="Q18" s="20">
        <v>61670</v>
      </c>
      <c r="R18" s="13">
        <v>2157.89</v>
      </c>
      <c r="S18" s="20">
        <v>337889</v>
      </c>
      <c r="T18" s="13">
        <v>13317.25</v>
      </c>
      <c r="U18" s="20">
        <v>2245624</v>
      </c>
      <c r="V18" s="13">
        <v>0</v>
      </c>
      <c r="W18" s="20">
        <v>0</v>
      </c>
      <c r="X18" s="13">
        <v>5.14</v>
      </c>
      <c r="Y18" s="20">
        <v>826</v>
      </c>
      <c r="Z18" s="13">
        <f t="shared" si="6"/>
        <v>15779.43</v>
      </c>
      <c r="AA18" s="20">
        <f t="shared" si="3"/>
        <v>2646009</v>
      </c>
      <c r="AB18" s="13">
        <f t="shared" si="4"/>
        <v>56124.080000000009</v>
      </c>
      <c r="AC18" s="20">
        <f t="shared" si="5"/>
        <v>22696145</v>
      </c>
    </row>
    <row r="19" spans="1:29" s="6" customFormat="1" ht="18" customHeight="1" x14ac:dyDescent="0.15">
      <c r="A19" s="2">
        <v>13</v>
      </c>
      <c r="B19" s="13">
        <v>28523.79</v>
      </c>
      <c r="C19" s="20">
        <v>15554194</v>
      </c>
      <c r="D19" s="13">
        <v>10970.77</v>
      </c>
      <c r="E19" s="20">
        <v>5322459</v>
      </c>
      <c r="F19" s="13">
        <v>1874.8700000000001</v>
      </c>
      <c r="G19" s="20">
        <v>505211</v>
      </c>
      <c r="H19" s="13">
        <v>193.26999999999998</v>
      </c>
      <c r="I19" s="20">
        <v>38571</v>
      </c>
      <c r="J19" s="13">
        <v>0.81</v>
      </c>
      <c r="K19" s="20">
        <v>215</v>
      </c>
      <c r="L19" s="13">
        <v>10.79</v>
      </c>
      <c r="M19" s="20">
        <v>1624</v>
      </c>
      <c r="N19" s="13">
        <f t="shared" si="1"/>
        <v>41574.299999999996</v>
      </c>
      <c r="O19" s="20">
        <f t="shared" si="2"/>
        <v>21422274</v>
      </c>
      <c r="P19" s="13">
        <v>632.95999999999992</v>
      </c>
      <c r="Q19" s="20">
        <v>132892</v>
      </c>
      <c r="R19" s="13">
        <v>1206.57</v>
      </c>
      <c r="S19" s="20">
        <v>200582</v>
      </c>
      <c r="T19" s="13">
        <v>25559.599999999999</v>
      </c>
      <c r="U19" s="20">
        <v>4357113</v>
      </c>
      <c r="V19" s="13">
        <v>0.42</v>
      </c>
      <c r="W19" s="20">
        <v>117</v>
      </c>
      <c r="X19" s="13">
        <v>15.29</v>
      </c>
      <c r="Y19" s="20">
        <v>3142</v>
      </c>
      <c r="Z19" s="13">
        <f t="shared" si="6"/>
        <v>27414.839999999997</v>
      </c>
      <c r="AA19" s="20">
        <f t="shared" si="3"/>
        <v>4693846</v>
      </c>
      <c r="AB19" s="13">
        <f t="shared" si="4"/>
        <v>68989.139999999985</v>
      </c>
      <c r="AC19" s="20">
        <f t="shared" si="5"/>
        <v>26116120</v>
      </c>
    </row>
    <row r="20" spans="1:29" s="6" customFormat="1" ht="18" customHeight="1" x14ac:dyDescent="0.15">
      <c r="A20" s="2">
        <v>14</v>
      </c>
      <c r="B20" s="13">
        <v>19520.689999999999</v>
      </c>
      <c r="C20" s="20">
        <v>11208398</v>
      </c>
      <c r="D20" s="13">
        <v>5297.95</v>
      </c>
      <c r="E20" s="20">
        <v>2670540</v>
      </c>
      <c r="F20" s="13">
        <v>613.35</v>
      </c>
      <c r="G20" s="20">
        <v>165742</v>
      </c>
      <c r="H20" s="13">
        <v>89.57</v>
      </c>
      <c r="I20" s="20">
        <v>17577</v>
      </c>
      <c r="J20" s="13">
        <v>2.04</v>
      </c>
      <c r="K20" s="20">
        <v>583</v>
      </c>
      <c r="L20" s="13">
        <v>4.09</v>
      </c>
      <c r="M20" s="20">
        <v>696</v>
      </c>
      <c r="N20" s="13">
        <f t="shared" si="1"/>
        <v>25527.69</v>
      </c>
      <c r="O20" s="20">
        <f t="shared" si="2"/>
        <v>14063536</v>
      </c>
      <c r="P20" s="13">
        <v>569.73</v>
      </c>
      <c r="Q20" s="20">
        <v>120058</v>
      </c>
      <c r="R20" s="13">
        <v>482.94</v>
      </c>
      <c r="S20" s="20">
        <v>80930</v>
      </c>
      <c r="T20" s="13">
        <v>24481.56</v>
      </c>
      <c r="U20" s="20">
        <v>4215675</v>
      </c>
      <c r="V20" s="13">
        <v>2.1800000000000002</v>
      </c>
      <c r="W20" s="20">
        <v>630</v>
      </c>
      <c r="X20" s="13">
        <v>10.38</v>
      </c>
      <c r="Y20" s="20">
        <v>1898</v>
      </c>
      <c r="Z20" s="13">
        <f t="shared" si="6"/>
        <v>25546.790000000005</v>
      </c>
      <c r="AA20" s="20">
        <f t="shared" si="3"/>
        <v>4419191</v>
      </c>
      <c r="AB20" s="13">
        <f t="shared" si="4"/>
        <v>51074.48</v>
      </c>
      <c r="AC20" s="20">
        <f t="shared" si="5"/>
        <v>18482727</v>
      </c>
    </row>
    <row r="21" spans="1:29" s="6" customFormat="1" ht="18" customHeight="1" x14ac:dyDescent="0.15">
      <c r="A21" s="2">
        <v>15</v>
      </c>
      <c r="B21" s="13">
        <v>8825.9</v>
      </c>
      <c r="C21" s="20">
        <v>5210242</v>
      </c>
      <c r="D21" s="13">
        <v>1751.1200000000001</v>
      </c>
      <c r="E21" s="20">
        <v>897877</v>
      </c>
      <c r="F21" s="13">
        <v>257.52000000000004</v>
      </c>
      <c r="G21" s="20">
        <v>72754</v>
      </c>
      <c r="H21" s="13">
        <v>49.61</v>
      </c>
      <c r="I21" s="20">
        <v>10759</v>
      </c>
      <c r="J21" s="13">
        <v>0</v>
      </c>
      <c r="K21" s="20">
        <v>0</v>
      </c>
      <c r="L21" s="13">
        <v>4.79</v>
      </c>
      <c r="M21" s="20">
        <v>746</v>
      </c>
      <c r="N21" s="13">
        <f t="shared" si="1"/>
        <v>10888.940000000002</v>
      </c>
      <c r="O21" s="20">
        <f t="shared" si="2"/>
        <v>6192378</v>
      </c>
      <c r="P21" s="13">
        <v>174.87</v>
      </c>
      <c r="Q21" s="20">
        <v>41433</v>
      </c>
      <c r="R21" s="13">
        <v>231.45</v>
      </c>
      <c r="S21" s="20">
        <v>39808</v>
      </c>
      <c r="T21" s="13">
        <v>16289.51</v>
      </c>
      <c r="U21" s="20">
        <v>2886021</v>
      </c>
      <c r="V21" s="13">
        <v>0</v>
      </c>
      <c r="W21" s="20">
        <v>0</v>
      </c>
      <c r="X21" s="13">
        <v>18.079999999999998</v>
      </c>
      <c r="Y21" s="20">
        <v>3916</v>
      </c>
      <c r="Z21" s="13">
        <f t="shared" si="6"/>
        <v>16713.910000000003</v>
      </c>
      <c r="AA21" s="20">
        <f t="shared" si="3"/>
        <v>2971178</v>
      </c>
      <c r="AB21" s="13">
        <f t="shared" si="4"/>
        <v>27602.850000000006</v>
      </c>
      <c r="AC21" s="20">
        <f t="shared" si="5"/>
        <v>9163556</v>
      </c>
    </row>
    <row r="22" spans="1:29" s="6" customFormat="1" ht="18" customHeight="1" x14ac:dyDescent="0.15">
      <c r="A22" s="2">
        <v>16</v>
      </c>
      <c r="B22" s="13">
        <v>3835.42</v>
      </c>
      <c r="C22" s="20">
        <v>2338813</v>
      </c>
      <c r="D22" s="13">
        <v>993.33999999999992</v>
      </c>
      <c r="E22" s="20">
        <v>502468</v>
      </c>
      <c r="F22" s="13">
        <v>50.71</v>
      </c>
      <c r="G22" s="20">
        <v>13336</v>
      </c>
      <c r="H22" s="13">
        <v>13.24</v>
      </c>
      <c r="I22" s="20">
        <v>2813</v>
      </c>
      <c r="J22" s="13">
        <v>0.89</v>
      </c>
      <c r="K22" s="20">
        <v>186</v>
      </c>
      <c r="L22" s="13">
        <v>3.39</v>
      </c>
      <c r="M22" s="20">
        <v>573</v>
      </c>
      <c r="N22" s="13">
        <f t="shared" si="1"/>
        <v>4896.9900000000007</v>
      </c>
      <c r="O22" s="20">
        <f t="shared" si="2"/>
        <v>2858189</v>
      </c>
      <c r="P22" s="13">
        <v>62.17</v>
      </c>
      <c r="Q22" s="20">
        <v>15894</v>
      </c>
      <c r="R22" s="13">
        <v>42.15</v>
      </c>
      <c r="S22" s="20">
        <v>7366</v>
      </c>
      <c r="T22" s="13">
        <v>6685.61</v>
      </c>
      <c r="U22" s="20">
        <v>1179620</v>
      </c>
      <c r="V22" s="13">
        <v>0.57999999999999996</v>
      </c>
      <c r="W22" s="20">
        <v>155</v>
      </c>
      <c r="X22" s="13">
        <v>2.14</v>
      </c>
      <c r="Y22" s="20">
        <v>409</v>
      </c>
      <c r="Z22" s="13">
        <f t="shared" si="6"/>
        <v>6792.65</v>
      </c>
      <c r="AA22" s="20">
        <f t="shared" si="3"/>
        <v>1203444</v>
      </c>
      <c r="AB22" s="13">
        <f t="shared" si="4"/>
        <v>11689.64</v>
      </c>
      <c r="AC22" s="20">
        <f t="shared" si="5"/>
        <v>4061633</v>
      </c>
    </row>
    <row r="23" spans="1:29" s="6" customFormat="1" ht="18" customHeight="1" x14ac:dyDescent="0.15">
      <c r="A23" s="2">
        <v>17</v>
      </c>
      <c r="B23" s="13">
        <v>2248.77</v>
      </c>
      <c r="C23" s="20">
        <v>1429421</v>
      </c>
      <c r="D23" s="13">
        <v>774.24</v>
      </c>
      <c r="E23" s="20">
        <v>395931</v>
      </c>
      <c r="F23" s="13">
        <v>26.42</v>
      </c>
      <c r="G23" s="20">
        <v>7823</v>
      </c>
      <c r="H23" s="13">
        <v>15.19</v>
      </c>
      <c r="I23" s="20">
        <v>3853</v>
      </c>
      <c r="J23" s="13">
        <v>0</v>
      </c>
      <c r="K23" s="20">
        <v>0</v>
      </c>
      <c r="L23" s="13">
        <v>0.98</v>
      </c>
      <c r="M23" s="20">
        <v>193</v>
      </c>
      <c r="N23" s="13">
        <f t="shared" si="1"/>
        <v>3065.6000000000004</v>
      </c>
      <c r="O23" s="20">
        <f t="shared" si="2"/>
        <v>1837221</v>
      </c>
      <c r="P23" s="13">
        <v>25.959999999999997</v>
      </c>
      <c r="Q23" s="20">
        <v>7515</v>
      </c>
      <c r="R23" s="13">
        <v>13.77</v>
      </c>
      <c r="S23" s="20">
        <v>2499</v>
      </c>
      <c r="T23" s="13">
        <v>4761.7699999999995</v>
      </c>
      <c r="U23" s="20">
        <v>962944</v>
      </c>
      <c r="V23" s="13">
        <v>5.31</v>
      </c>
      <c r="W23" s="20">
        <v>1641</v>
      </c>
      <c r="X23" s="13">
        <v>7.77</v>
      </c>
      <c r="Y23" s="20">
        <v>1477</v>
      </c>
      <c r="Z23" s="13">
        <f t="shared" si="6"/>
        <v>4814.58</v>
      </c>
      <c r="AA23" s="20">
        <f t="shared" si="3"/>
        <v>976076</v>
      </c>
      <c r="AB23" s="13">
        <f t="shared" si="4"/>
        <v>7880.18</v>
      </c>
      <c r="AC23" s="20">
        <f t="shared" si="5"/>
        <v>2813297</v>
      </c>
    </row>
    <row r="24" spans="1:29" s="6" customFormat="1" ht="18" customHeight="1" x14ac:dyDescent="0.15">
      <c r="A24" s="2">
        <v>18</v>
      </c>
      <c r="B24" s="13">
        <v>1273.6200000000001</v>
      </c>
      <c r="C24" s="20">
        <v>861433</v>
      </c>
      <c r="D24" s="13">
        <v>608.4799999999999</v>
      </c>
      <c r="E24" s="20">
        <v>315688</v>
      </c>
      <c r="F24" s="13">
        <v>20.74</v>
      </c>
      <c r="G24" s="20">
        <v>5752</v>
      </c>
      <c r="H24" s="13">
        <v>7.96</v>
      </c>
      <c r="I24" s="20">
        <v>2001</v>
      </c>
      <c r="J24" s="13">
        <v>0.4</v>
      </c>
      <c r="K24" s="20">
        <v>116</v>
      </c>
      <c r="L24" s="13">
        <v>5.74</v>
      </c>
      <c r="M24" s="20">
        <v>790</v>
      </c>
      <c r="N24" s="13">
        <f t="shared" si="1"/>
        <v>1916.94</v>
      </c>
      <c r="O24" s="20">
        <f t="shared" si="2"/>
        <v>1185780</v>
      </c>
      <c r="P24" s="13">
        <v>55.2</v>
      </c>
      <c r="Q24" s="20">
        <v>16370</v>
      </c>
      <c r="R24" s="13">
        <v>11.5</v>
      </c>
      <c r="S24" s="20">
        <v>2928</v>
      </c>
      <c r="T24" s="13">
        <v>2507.0499999999997</v>
      </c>
      <c r="U24" s="20">
        <v>533021</v>
      </c>
      <c r="V24" s="13">
        <v>0</v>
      </c>
      <c r="W24" s="20">
        <v>0</v>
      </c>
      <c r="X24" s="13">
        <v>0.28999999999999998</v>
      </c>
      <c r="Y24" s="20">
        <v>70</v>
      </c>
      <c r="Z24" s="13">
        <f t="shared" si="6"/>
        <v>2574.0399999999995</v>
      </c>
      <c r="AA24" s="20">
        <f t="shared" si="3"/>
        <v>552389</v>
      </c>
      <c r="AB24" s="13">
        <f t="shared" si="4"/>
        <v>4490.9799999999996</v>
      </c>
      <c r="AC24" s="20">
        <f t="shared" si="5"/>
        <v>1738169</v>
      </c>
    </row>
    <row r="25" spans="1:29" s="6" customFormat="1" ht="18" customHeight="1" x14ac:dyDescent="0.15">
      <c r="A25" s="2">
        <v>19</v>
      </c>
      <c r="B25" s="13">
        <v>1129.48</v>
      </c>
      <c r="C25" s="20">
        <v>772864</v>
      </c>
      <c r="D25" s="13">
        <v>594.92000000000007</v>
      </c>
      <c r="E25" s="20">
        <v>321618</v>
      </c>
      <c r="F25" s="13">
        <v>7.9</v>
      </c>
      <c r="G25" s="20">
        <v>2139</v>
      </c>
      <c r="H25" s="13">
        <v>0</v>
      </c>
      <c r="I25" s="20">
        <v>0</v>
      </c>
      <c r="J25" s="13">
        <v>1.1499999999999999</v>
      </c>
      <c r="K25" s="20">
        <v>367</v>
      </c>
      <c r="L25" s="13">
        <v>1.1499999999999999</v>
      </c>
      <c r="M25" s="20">
        <v>283</v>
      </c>
      <c r="N25" s="13">
        <f t="shared" si="1"/>
        <v>1734.6000000000004</v>
      </c>
      <c r="O25" s="20">
        <f t="shared" si="2"/>
        <v>1097271</v>
      </c>
      <c r="P25" s="13">
        <v>16.899999999999999</v>
      </c>
      <c r="Q25" s="20">
        <v>4967</v>
      </c>
      <c r="R25" s="13">
        <v>1.1100000000000001</v>
      </c>
      <c r="S25" s="20">
        <v>279</v>
      </c>
      <c r="T25" s="13">
        <v>1241.3500000000001</v>
      </c>
      <c r="U25" s="20">
        <v>263256</v>
      </c>
      <c r="V25" s="13">
        <v>1.1299999999999999</v>
      </c>
      <c r="W25" s="20">
        <v>361</v>
      </c>
      <c r="X25" s="13">
        <v>0</v>
      </c>
      <c r="Y25" s="20">
        <v>0</v>
      </c>
      <c r="Z25" s="13">
        <f t="shared" si="6"/>
        <v>1260.4900000000002</v>
      </c>
      <c r="AA25" s="20">
        <f t="shared" si="3"/>
        <v>268863</v>
      </c>
      <c r="AB25" s="13">
        <f t="shared" si="4"/>
        <v>2995.0900000000006</v>
      </c>
      <c r="AC25" s="20">
        <f t="shared" si="5"/>
        <v>1366134</v>
      </c>
    </row>
    <row r="26" spans="1:29" s="6" customFormat="1" ht="18" customHeight="1" thickBot="1" x14ac:dyDescent="0.2">
      <c r="A26" s="7" t="s">
        <v>13</v>
      </c>
      <c r="B26" s="14">
        <v>1545.62</v>
      </c>
      <c r="C26" s="21">
        <v>1034676</v>
      </c>
      <c r="D26" s="14">
        <v>602.59</v>
      </c>
      <c r="E26" s="21">
        <v>326173</v>
      </c>
      <c r="F26" s="14">
        <v>31.71</v>
      </c>
      <c r="G26" s="21">
        <v>9951</v>
      </c>
      <c r="H26" s="14">
        <v>0.61</v>
      </c>
      <c r="I26" s="21">
        <v>156</v>
      </c>
      <c r="J26" s="14">
        <v>0</v>
      </c>
      <c r="K26" s="21">
        <v>0</v>
      </c>
      <c r="L26" s="14">
        <v>22</v>
      </c>
      <c r="M26" s="21">
        <v>4994</v>
      </c>
      <c r="N26" s="14">
        <f>SUM(B26,D26,F26,H26,J26,L26)</f>
        <v>2202.5300000000002</v>
      </c>
      <c r="O26" s="21">
        <f>SUM(C26,E26,G26,I26,K26,M26)</f>
        <v>1375950</v>
      </c>
      <c r="P26" s="14">
        <v>96.81</v>
      </c>
      <c r="Q26" s="21">
        <v>29293</v>
      </c>
      <c r="R26" s="14">
        <v>0.86</v>
      </c>
      <c r="S26" s="21">
        <v>150</v>
      </c>
      <c r="T26" s="14">
        <v>1561.1</v>
      </c>
      <c r="U26" s="21">
        <v>329393</v>
      </c>
      <c r="V26" s="14">
        <v>24.61</v>
      </c>
      <c r="W26" s="21">
        <v>7974</v>
      </c>
      <c r="X26" s="14">
        <v>9.8699999999999992</v>
      </c>
      <c r="Y26" s="21">
        <v>1634</v>
      </c>
      <c r="Z26" s="14">
        <f t="shared" si="6"/>
        <v>1693.2499999999998</v>
      </c>
      <c r="AA26" s="21">
        <f t="shared" si="3"/>
        <v>368444</v>
      </c>
      <c r="AB26" s="14">
        <f t="shared" si="4"/>
        <v>3895.7799999999997</v>
      </c>
      <c r="AC26" s="21">
        <f t="shared" si="5"/>
        <v>1744394</v>
      </c>
    </row>
    <row r="27" spans="1:29" s="6" customFormat="1" ht="18" customHeight="1" thickTop="1" x14ac:dyDescent="0.15">
      <c r="A27" s="3" t="s">
        <v>14</v>
      </c>
      <c r="B27" s="15">
        <f t="shared" ref="B27:AC27" si="7">SUM(B7:B26)</f>
        <v>139051.43</v>
      </c>
      <c r="C27" s="22">
        <f t="shared" si="7"/>
        <v>68869973</v>
      </c>
      <c r="D27" s="15">
        <f t="shared" si="7"/>
        <v>89987.789999999979</v>
      </c>
      <c r="E27" s="22">
        <f t="shared" si="7"/>
        <v>36359924</v>
      </c>
      <c r="F27" s="15">
        <f t="shared" si="7"/>
        <v>3992.78</v>
      </c>
      <c r="G27" s="22">
        <f t="shared" si="7"/>
        <v>1055530</v>
      </c>
      <c r="H27" s="15">
        <f t="shared" si="7"/>
        <v>6235.0299999999988</v>
      </c>
      <c r="I27" s="22">
        <f t="shared" si="7"/>
        <v>1102214</v>
      </c>
      <c r="J27" s="15">
        <f t="shared" si="7"/>
        <v>62.070000000000014</v>
      </c>
      <c r="K27" s="22">
        <f t="shared" si="7"/>
        <v>8247</v>
      </c>
      <c r="L27" s="15">
        <f t="shared" si="7"/>
        <v>2348.1399999999994</v>
      </c>
      <c r="M27" s="22">
        <f t="shared" si="7"/>
        <v>209981</v>
      </c>
      <c r="N27" s="15">
        <f t="shared" si="7"/>
        <v>241677.24000000002</v>
      </c>
      <c r="O27" s="25">
        <f t="shared" si="7"/>
        <v>107605869</v>
      </c>
      <c r="P27" s="15">
        <f t="shared" si="7"/>
        <v>2068.9100000000003</v>
      </c>
      <c r="Q27" s="22">
        <f t="shared" si="7"/>
        <v>456289</v>
      </c>
      <c r="R27" s="15">
        <f t="shared" si="7"/>
        <v>9385.5800000000017</v>
      </c>
      <c r="S27" s="22">
        <f t="shared" si="7"/>
        <v>1425065</v>
      </c>
      <c r="T27" s="15">
        <f t="shared" si="7"/>
        <v>113185.13</v>
      </c>
      <c r="U27" s="22">
        <f t="shared" si="7"/>
        <v>19432165</v>
      </c>
      <c r="V27" s="15">
        <f t="shared" si="7"/>
        <v>36.19</v>
      </c>
      <c r="W27" s="22">
        <f t="shared" si="7"/>
        <v>11386</v>
      </c>
      <c r="X27" s="15">
        <f t="shared" si="7"/>
        <v>234.13999999999993</v>
      </c>
      <c r="Y27" s="22">
        <f t="shared" si="7"/>
        <v>31382</v>
      </c>
      <c r="Z27" s="15">
        <f t="shared" si="7"/>
        <v>124909.95</v>
      </c>
      <c r="AA27" s="25">
        <f t="shared" si="7"/>
        <v>21356287</v>
      </c>
      <c r="AB27" s="15">
        <f t="shared" si="7"/>
        <v>366587.19000000006</v>
      </c>
      <c r="AC27" s="37">
        <f t="shared" si="7"/>
        <v>128962156</v>
      </c>
    </row>
    <row r="28" spans="1:29" x14ac:dyDescent="0.15">
      <c r="C28" s="27"/>
      <c r="E28" s="27"/>
      <c r="G28" s="27"/>
      <c r="I28" s="27"/>
      <c r="K28" s="27"/>
      <c r="M28" s="27"/>
      <c r="O28" s="27"/>
      <c r="Q28" s="27"/>
      <c r="S28" s="27"/>
      <c r="U28" s="27"/>
    </row>
    <row r="29" spans="1:29" ht="16.899999999999999" customHeight="1" x14ac:dyDescent="0.15">
      <c r="P29" s="32" t="s">
        <v>6</v>
      </c>
      <c r="Q29" s="32"/>
      <c r="R29" s="32" t="s">
        <v>7</v>
      </c>
      <c r="S29" s="32"/>
      <c r="T29" s="32" t="s">
        <v>24</v>
      </c>
      <c r="U29" s="32"/>
      <c r="V29" s="32" t="s">
        <v>25</v>
      </c>
      <c r="W29" s="32"/>
      <c r="X29" s="32" t="s">
        <v>26</v>
      </c>
      <c r="Y29" s="32"/>
      <c r="Z29" s="32" t="s">
        <v>27</v>
      </c>
      <c r="AA29" s="32"/>
      <c r="AB29" s="32" t="s">
        <v>5</v>
      </c>
      <c r="AC29" s="32"/>
    </row>
    <row r="30" spans="1:29" ht="16.899999999999999" customHeight="1" thickBot="1" x14ac:dyDescent="0.2">
      <c r="P30" s="17" t="s">
        <v>0</v>
      </c>
      <c r="Q30" s="23" t="s">
        <v>1</v>
      </c>
      <c r="R30" s="17" t="s">
        <v>0</v>
      </c>
      <c r="S30" s="23" t="s">
        <v>1</v>
      </c>
      <c r="T30" s="17" t="s">
        <v>0</v>
      </c>
      <c r="U30" s="23" t="s">
        <v>1</v>
      </c>
      <c r="V30" s="17" t="s">
        <v>0</v>
      </c>
      <c r="W30" s="23" t="s">
        <v>28</v>
      </c>
      <c r="X30" s="17" t="s">
        <v>0</v>
      </c>
      <c r="Y30" s="23" t="s">
        <v>1</v>
      </c>
      <c r="Z30" s="17" t="s">
        <v>0</v>
      </c>
      <c r="AA30" s="23" t="s">
        <v>1</v>
      </c>
      <c r="AB30" s="17" t="s">
        <v>0</v>
      </c>
      <c r="AC30" s="23" t="s">
        <v>1</v>
      </c>
    </row>
    <row r="31" spans="1:29" ht="16.899999999999999" customHeight="1" thickTop="1" x14ac:dyDescent="0.15">
      <c r="P31" s="15">
        <v>1225.97</v>
      </c>
      <c r="Q31" s="26"/>
      <c r="R31" s="15">
        <v>16650.54</v>
      </c>
      <c r="S31" s="26"/>
      <c r="T31" s="15">
        <v>2006.7099999999998</v>
      </c>
      <c r="U31" s="26"/>
      <c r="V31" s="15">
        <v>10082.01</v>
      </c>
      <c r="W31" s="22">
        <v>10154416</v>
      </c>
      <c r="X31" s="15">
        <v>220.19</v>
      </c>
      <c r="Y31" s="26"/>
      <c r="Z31" s="15">
        <v>0</v>
      </c>
      <c r="AA31" s="26"/>
      <c r="AB31" s="15">
        <f>SUM(AB27,R31,T31,V31,X31,Z31,P31)</f>
        <v>396772.61000000004</v>
      </c>
      <c r="AC31" s="24">
        <f>AC27</f>
        <v>128962156</v>
      </c>
    </row>
  </sheetData>
  <mergeCells count="24">
    <mergeCell ref="B5:C5"/>
    <mergeCell ref="D5:E5"/>
    <mergeCell ref="F5:G5"/>
    <mergeCell ref="H5:I5"/>
    <mergeCell ref="P4:AA4"/>
    <mergeCell ref="J5:K5"/>
    <mergeCell ref="L5:M5"/>
    <mergeCell ref="N5:O5"/>
    <mergeCell ref="B4:O4"/>
    <mergeCell ref="Z5:AA5"/>
    <mergeCell ref="AB4:AC4"/>
    <mergeCell ref="AB5:AC5"/>
    <mergeCell ref="P29:Q29"/>
    <mergeCell ref="R29:S29"/>
    <mergeCell ref="T29:U29"/>
    <mergeCell ref="V29:W29"/>
    <mergeCell ref="X29:Y29"/>
    <mergeCell ref="Z29:AA29"/>
    <mergeCell ref="AB29:AC29"/>
    <mergeCell ref="P5:Q5"/>
    <mergeCell ref="R5:S5"/>
    <mergeCell ref="T5:U5"/>
    <mergeCell ref="V5:W5"/>
    <mergeCell ref="X5:Y5"/>
  </mergeCells>
  <phoneticPr fontId="4"/>
  <pageMargins left="0.23622047244094491" right="0.23622047244094491" top="0.74803149606299213" bottom="0.74803149606299213" header="0.31496062992125984" footer="0.31496062992125984"/>
  <pageSetup paperSize="9" scale="98" fitToWidth="0" orientation="landscape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齢級別林種樹種別森林資源構成表</vt:lpstr>
      <vt:lpstr>齢級別林種樹種別森林資源構成表!Print_Titles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2023-01-19T04:59:21Z</dcterms:modified>
</cp:coreProperties>
</file>